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810" windowWidth="25545" windowHeight="11205" activeTab="6"/>
  </bookViews>
  <sheets>
    <sheet name="Доходы (2)" sheetId="11" r:id="rId1"/>
    <sheet name="Расходы (2)" sheetId="12" r:id="rId2"/>
    <sheet name="Источники (2)" sheetId="13" r:id="rId3"/>
    <sheet name="исп.ГРБС" sheetId="5" r:id="rId4"/>
    <sheet name="БРФ" sheetId="14" r:id="rId5"/>
    <sheet name="МП" sheetId="9" r:id="rId6"/>
    <sheet name="ГП" sheetId="10" r:id="rId7"/>
  </sheets>
  <definedNames>
    <definedName name="_col1" localSheetId="4">#REF!</definedName>
    <definedName name="_col1">#REF!</definedName>
    <definedName name="_col10" localSheetId="4">#REF!</definedName>
    <definedName name="_col10">#REF!</definedName>
    <definedName name="_col11" localSheetId="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6">ГП!$5:$5</definedName>
    <definedName name="_xlnm.Print_Titles" localSheetId="0">'Доходы (2)'!$13:$15</definedName>
    <definedName name="_xlnm.Print_Titles" localSheetId="3">исп.ГРБС!$4:$7</definedName>
    <definedName name="_xlnm.Print_Titles" localSheetId="2">'Источники (2)'!$1:$6</definedName>
    <definedName name="_xlnm.Print_Titles" localSheetId="5">МП!$5:$6</definedName>
    <definedName name="_xlnm.Print_Titles" localSheetId="1">'Расходы (2)'!$1:$6</definedName>
    <definedName name="нет">#REF!</definedName>
    <definedName name="_xlnm.Print_Area" localSheetId="4">БРФ!$A$1:$D$16</definedName>
    <definedName name="_xlnm.Print_Area" localSheetId="3">исп.ГРБС!$A$1:$G$92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G92" i="5" l="1"/>
  <c r="G90" i="5"/>
  <c r="G89" i="5"/>
  <c r="G87" i="5"/>
  <c r="G86" i="5"/>
  <c r="G85" i="5"/>
  <c r="G84" i="5"/>
  <c r="G82" i="5"/>
  <c r="G81" i="5"/>
  <c r="G79" i="5"/>
  <c r="G76" i="5"/>
  <c r="G75" i="5"/>
  <c r="G73" i="5"/>
  <c r="G72" i="5"/>
  <c r="G71" i="5"/>
  <c r="G68" i="5"/>
  <c r="G67" i="5"/>
  <c r="G66" i="5"/>
  <c r="G64" i="5"/>
  <c r="G63" i="5"/>
  <c r="G62" i="5"/>
  <c r="G59" i="5"/>
  <c r="G57" i="5"/>
  <c r="G56" i="5"/>
  <c r="G55" i="5"/>
  <c r="G54" i="5"/>
  <c r="G53" i="5"/>
  <c r="G50" i="5"/>
  <c r="G48" i="5"/>
  <c r="G47" i="5"/>
  <c r="G45" i="5"/>
  <c r="G44" i="5"/>
  <c r="G42" i="5"/>
  <c r="G39" i="5"/>
  <c r="G37" i="5"/>
  <c r="G36" i="5"/>
  <c r="G35" i="5"/>
  <c r="G32" i="5"/>
  <c r="G31" i="5"/>
  <c r="G30" i="5"/>
  <c r="G27" i="5"/>
  <c r="G26" i="5"/>
  <c r="G24" i="5"/>
  <c r="G23" i="5"/>
  <c r="G22" i="5"/>
  <c r="G20" i="5"/>
  <c r="G18" i="5"/>
  <c r="G16" i="5"/>
  <c r="G15" i="5"/>
  <c r="G13" i="5"/>
  <c r="G12" i="5"/>
  <c r="G11" i="5"/>
  <c r="F17" i="5"/>
  <c r="G17" i="5" s="1"/>
  <c r="E89" i="9" l="1"/>
  <c r="F7" i="13"/>
  <c r="G7" i="13"/>
  <c r="F8" i="13"/>
  <c r="F9" i="13"/>
  <c r="G9" i="13"/>
  <c r="F10" i="13"/>
  <c r="F11" i="13"/>
  <c r="G11" i="13"/>
  <c r="F12" i="13"/>
  <c r="G12" i="13"/>
  <c r="F13" i="13"/>
  <c r="G13" i="13"/>
  <c r="F14" i="13"/>
  <c r="G14" i="13"/>
  <c r="F15" i="13"/>
  <c r="F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7" i="12"/>
  <c r="G7" i="12"/>
  <c r="F8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48" i="12"/>
  <c r="G48" i="12"/>
  <c r="F49" i="12"/>
  <c r="G49" i="12"/>
  <c r="F50" i="12"/>
  <c r="G50" i="12"/>
  <c r="F51" i="12"/>
  <c r="G51" i="12"/>
  <c r="F52" i="12"/>
  <c r="G52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F62" i="12"/>
  <c r="G62" i="12"/>
  <c r="F63" i="12"/>
  <c r="G63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F82" i="12"/>
  <c r="G82" i="12"/>
  <c r="F83" i="12"/>
  <c r="G83" i="12"/>
  <c r="F84" i="12"/>
  <c r="G84" i="12"/>
  <c r="F85" i="12"/>
  <c r="G85" i="12"/>
  <c r="F86" i="12"/>
  <c r="G86" i="12"/>
  <c r="F87" i="12"/>
  <c r="G87" i="12"/>
  <c r="F88" i="12"/>
  <c r="G88" i="12"/>
  <c r="F89" i="12"/>
  <c r="G89" i="12"/>
  <c r="F90" i="12"/>
  <c r="G90" i="12"/>
  <c r="F91" i="12"/>
  <c r="G91" i="12"/>
  <c r="F92" i="12"/>
  <c r="G92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99" i="12"/>
  <c r="G99" i="12"/>
  <c r="F100" i="12"/>
  <c r="G100" i="12"/>
  <c r="F101" i="12"/>
  <c r="G101" i="12"/>
  <c r="F102" i="12"/>
  <c r="G102" i="12"/>
  <c r="F103" i="12"/>
  <c r="G103" i="12"/>
  <c r="F104" i="12"/>
  <c r="G104" i="12"/>
  <c r="F105" i="12"/>
  <c r="G105" i="12"/>
  <c r="F106" i="12"/>
  <c r="G106" i="12"/>
  <c r="F107" i="12"/>
  <c r="G107" i="12"/>
  <c r="F108" i="12"/>
  <c r="G108" i="12"/>
  <c r="F109" i="12"/>
  <c r="G109" i="12"/>
  <c r="F110" i="12"/>
  <c r="G110" i="12"/>
  <c r="F111" i="12"/>
  <c r="G111" i="12"/>
  <c r="F112" i="12"/>
  <c r="G112" i="12"/>
  <c r="F113" i="12"/>
  <c r="G113" i="12"/>
  <c r="F114" i="12"/>
  <c r="G114" i="12"/>
  <c r="F115" i="12"/>
  <c r="G115" i="12"/>
  <c r="F116" i="12"/>
  <c r="G116" i="12"/>
  <c r="F117" i="12"/>
  <c r="G117" i="12"/>
  <c r="F118" i="12"/>
  <c r="G118" i="12"/>
  <c r="F119" i="12"/>
  <c r="G119" i="12"/>
  <c r="F120" i="12"/>
  <c r="G120" i="12"/>
  <c r="F121" i="12"/>
  <c r="G121" i="12"/>
  <c r="F122" i="12"/>
  <c r="G122" i="12"/>
  <c r="F123" i="12"/>
  <c r="G123" i="12"/>
  <c r="F124" i="12"/>
  <c r="G124" i="12"/>
  <c r="F125" i="12"/>
  <c r="G125" i="12"/>
  <c r="F126" i="12"/>
  <c r="G126" i="12"/>
  <c r="F127" i="12"/>
  <c r="G127" i="12"/>
  <c r="F128" i="12"/>
  <c r="G128" i="12"/>
  <c r="F129" i="12"/>
  <c r="G129" i="12"/>
  <c r="F130" i="12"/>
  <c r="G130" i="12"/>
  <c r="F131" i="12"/>
  <c r="G131" i="12"/>
  <c r="F132" i="12"/>
  <c r="G132" i="12"/>
  <c r="F133" i="12"/>
  <c r="G133" i="12"/>
  <c r="F134" i="12"/>
  <c r="G134" i="12"/>
  <c r="F135" i="12"/>
  <c r="G135" i="12"/>
  <c r="F136" i="12"/>
  <c r="G136" i="12"/>
  <c r="F137" i="12"/>
  <c r="G137" i="12"/>
  <c r="F138" i="12"/>
  <c r="G138" i="12"/>
  <c r="F139" i="12"/>
  <c r="G139" i="12"/>
  <c r="F140" i="12"/>
  <c r="G140" i="12"/>
  <c r="F141" i="12"/>
  <c r="G141" i="12"/>
  <c r="F142" i="12"/>
  <c r="G142" i="12"/>
  <c r="F143" i="12"/>
  <c r="G143" i="12"/>
  <c r="F144" i="12"/>
  <c r="G144" i="12"/>
  <c r="F145" i="12"/>
  <c r="G145" i="12"/>
  <c r="F146" i="12"/>
  <c r="G146" i="12"/>
  <c r="F147" i="12"/>
  <c r="G147" i="12"/>
  <c r="F148" i="12"/>
  <c r="G148" i="12"/>
  <c r="F149" i="12"/>
  <c r="G149" i="12"/>
  <c r="F150" i="12"/>
  <c r="G150" i="12"/>
  <c r="F151" i="12"/>
  <c r="G151" i="12"/>
  <c r="F152" i="12"/>
  <c r="G152" i="12"/>
  <c r="F153" i="12"/>
  <c r="G153" i="12"/>
  <c r="F154" i="12"/>
  <c r="G154" i="12"/>
  <c r="F155" i="12"/>
  <c r="G155" i="12"/>
  <c r="F156" i="12"/>
  <c r="G156" i="12"/>
  <c r="F157" i="12"/>
  <c r="G157" i="12"/>
  <c r="F158" i="12"/>
  <c r="G158" i="12"/>
  <c r="F159" i="12"/>
  <c r="G159" i="12"/>
  <c r="F160" i="12"/>
  <c r="G160" i="12"/>
  <c r="F161" i="12"/>
  <c r="G161" i="12"/>
  <c r="F162" i="12"/>
  <c r="G162" i="12"/>
  <c r="F163" i="12"/>
  <c r="G163" i="12"/>
  <c r="F164" i="12"/>
  <c r="G164" i="12"/>
  <c r="F165" i="12"/>
  <c r="G165" i="12"/>
  <c r="F166" i="12"/>
  <c r="G166" i="12"/>
  <c r="F167" i="12"/>
  <c r="G167" i="12"/>
  <c r="F168" i="12"/>
  <c r="G168" i="12"/>
  <c r="F169" i="12"/>
  <c r="G169" i="12"/>
  <c r="F170" i="12"/>
  <c r="G170" i="12"/>
  <c r="F171" i="12"/>
  <c r="G171" i="12"/>
  <c r="F172" i="12"/>
  <c r="G172" i="12"/>
  <c r="F173" i="12"/>
  <c r="G173" i="12"/>
  <c r="F174" i="12"/>
  <c r="G174" i="12"/>
  <c r="F175" i="12"/>
  <c r="G175" i="12"/>
  <c r="F176" i="12"/>
  <c r="G176" i="12"/>
  <c r="F177" i="12"/>
  <c r="G177" i="12"/>
  <c r="F178" i="12"/>
  <c r="G178" i="12"/>
  <c r="F179" i="12"/>
  <c r="G179" i="12"/>
  <c r="F180" i="12"/>
  <c r="G180" i="12"/>
  <c r="F181" i="12"/>
  <c r="G181" i="12"/>
  <c r="F182" i="12"/>
  <c r="G182" i="12"/>
  <c r="F183" i="12"/>
  <c r="G183" i="12"/>
  <c r="F184" i="12"/>
  <c r="G184" i="12"/>
  <c r="F185" i="12"/>
  <c r="G185" i="12"/>
  <c r="F186" i="12"/>
  <c r="G186" i="12"/>
  <c r="F187" i="12"/>
  <c r="G187" i="12"/>
  <c r="F188" i="12"/>
  <c r="G188" i="12"/>
  <c r="F189" i="12"/>
  <c r="G189" i="12"/>
  <c r="F190" i="12"/>
  <c r="G190" i="12"/>
  <c r="F191" i="12"/>
  <c r="G191" i="12"/>
  <c r="F192" i="12"/>
  <c r="G192" i="12"/>
  <c r="F193" i="12"/>
  <c r="G193" i="12"/>
  <c r="F194" i="12"/>
  <c r="G194" i="12"/>
  <c r="F195" i="12"/>
  <c r="G195" i="12"/>
  <c r="F196" i="12"/>
  <c r="G196" i="12"/>
  <c r="F197" i="12"/>
  <c r="G197" i="12"/>
  <c r="F198" i="12"/>
  <c r="G198" i="12"/>
  <c r="F199" i="12"/>
  <c r="G199" i="12"/>
  <c r="F200" i="12"/>
  <c r="G200" i="12"/>
  <c r="F201" i="12"/>
  <c r="G201" i="12"/>
  <c r="F202" i="12"/>
  <c r="G202" i="12"/>
  <c r="F203" i="12"/>
  <c r="G203" i="12"/>
  <c r="F204" i="12"/>
  <c r="G204" i="12"/>
  <c r="F205" i="12"/>
  <c r="G205" i="12"/>
  <c r="F206" i="12"/>
  <c r="G206" i="12"/>
  <c r="F207" i="12"/>
  <c r="G207" i="12"/>
  <c r="F208" i="12"/>
  <c r="G208" i="12"/>
  <c r="F209" i="12"/>
  <c r="G209" i="12"/>
  <c r="F210" i="12"/>
  <c r="G210" i="12"/>
  <c r="F211" i="12"/>
  <c r="G211" i="12"/>
  <c r="F212" i="12"/>
  <c r="G212" i="12"/>
  <c r="F213" i="12"/>
  <c r="G213" i="12"/>
  <c r="F214" i="12"/>
  <c r="G214" i="12"/>
  <c r="F215" i="12"/>
  <c r="G215" i="12"/>
  <c r="F216" i="12"/>
  <c r="G216" i="12"/>
  <c r="F217" i="12"/>
  <c r="G217" i="12"/>
  <c r="F218" i="12"/>
  <c r="G218" i="12"/>
  <c r="F219" i="12"/>
  <c r="G219" i="12"/>
  <c r="F220" i="12"/>
  <c r="G220" i="12"/>
  <c r="F221" i="12"/>
  <c r="G221" i="12"/>
  <c r="F222" i="12"/>
  <c r="G222" i="12"/>
  <c r="F223" i="12"/>
  <c r="G223" i="12"/>
  <c r="F224" i="12"/>
  <c r="G224" i="12"/>
  <c r="F225" i="12"/>
  <c r="G225" i="12"/>
  <c r="F226" i="12"/>
  <c r="G226" i="12"/>
  <c r="F227" i="12"/>
  <c r="G227" i="12"/>
  <c r="F228" i="12"/>
  <c r="G228" i="12"/>
  <c r="F229" i="12"/>
  <c r="G229" i="12"/>
  <c r="F230" i="12"/>
  <c r="G230" i="12"/>
  <c r="F231" i="12"/>
  <c r="G231" i="12"/>
  <c r="F232" i="12"/>
  <c r="G232" i="12"/>
  <c r="F233" i="12"/>
  <c r="G233" i="12"/>
  <c r="F234" i="12"/>
  <c r="G234" i="12"/>
  <c r="F235" i="12"/>
  <c r="G235" i="12"/>
  <c r="F236" i="12"/>
  <c r="G236" i="12"/>
  <c r="F237" i="12"/>
  <c r="G237" i="12"/>
  <c r="F238" i="12"/>
  <c r="G238" i="12"/>
  <c r="F239" i="12"/>
  <c r="G239" i="12"/>
  <c r="F240" i="12"/>
  <c r="G240" i="12"/>
  <c r="F241" i="12"/>
  <c r="G241" i="12"/>
  <c r="F242" i="12"/>
  <c r="G242" i="12"/>
  <c r="F243" i="12"/>
  <c r="G243" i="12"/>
  <c r="F244" i="12"/>
  <c r="G244" i="12"/>
  <c r="F245" i="12"/>
  <c r="G245" i="12"/>
  <c r="F246" i="12"/>
  <c r="G246" i="12"/>
  <c r="F247" i="12"/>
  <c r="G247" i="12"/>
  <c r="F248" i="12"/>
  <c r="G248" i="12"/>
  <c r="F249" i="12"/>
  <c r="G249" i="12"/>
  <c r="F250" i="12"/>
  <c r="G250" i="12"/>
  <c r="F251" i="12"/>
  <c r="G251" i="12"/>
  <c r="F252" i="12"/>
  <c r="G252" i="12"/>
  <c r="F253" i="12"/>
  <c r="G253" i="12"/>
  <c r="F254" i="12"/>
  <c r="G254" i="12"/>
  <c r="F255" i="12"/>
  <c r="G255" i="12"/>
  <c r="F256" i="12"/>
  <c r="G256" i="12"/>
  <c r="F257" i="12"/>
  <c r="G257" i="12"/>
  <c r="F258" i="12"/>
  <c r="G258" i="12"/>
  <c r="F259" i="12"/>
  <c r="G259" i="12"/>
  <c r="F260" i="12"/>
  <c r="G260" i="12"/>
  <c r="F261" i="12"/>
  <c r="G261" i="12"/>
  <c r="F262" i="12"/>
  <c r="G262" i="12"/>
  <c r="F263" i="12"/>
  <c r="G263" i="12"/>
  <c r="F264" i="12"/>
  <c r="G264" i="12"/>
  <c r="F265" i="12"/>
  <c r="G265" i="12"/>
  <c r="F266" i="12"/>
  <c r="G266" i="12"/>
  <c r="F267" i="12"/>
  <c r="G267" i="12"/>
  <c r="F268" i="12"/>
  <c r="G268" i="12"/>
  <c r="F269" i="12"/>
  <c r="G269" i="12"/>
  <c r="F270" i="12"/>
  <c r="G270" i="12"/>
  <c r="F271" i="12"/>
  <c r="G271" i="12"/>
  <c r="F272" i="12"/>
  <c r="G272" i="12"/>
  <c r="F273" i="12"/>
  <c r="G273" i="12"/>
  <c r="F274" i="12"/>
  <c r="G274" i="12"/>
  <c r="F275" i="12"/>
  <c r="G275" i="12"/>
  <c r="F276" i="12"/>
  <c r="G276" i="12"/>
  <c r="F277" i="12"/>
  <c r="G277" i="12"/>
  <c r="F278" i="12"/>
  <c r="G278" i="12"/>
  <c r="F279" i="12"/>
  <c r="G279" i="12"/>
  <c r="F280" i="12"/>
  <c r="G280" i="12"/>
  <c r="F281" i="12"/>
  <c r="G281" i="12"/>
  <c r="F282" i="12"/>
  <c r="G282" i="12"/>
  <c r="F283" i="12"/>
  <c r="G283" i="12"/>
  <c r="F284" i="12"/>
  <c r="G284" i="12"/>
  <c r="F285" i="12"/>
  <c r="G285" i="12"/>
  <c r="F286" i="12"/>
  <c r="G286" i="12"/>
  <c r="F287" i="12"/>
  <c r="G287" i="12"/>
  <c r="F288" i="12"/>
  <c r="G288" i="12"/>
  <c r="F289" i="12"/>
  <c r="G289" i="12"/>
  <c r="F290" i="12"/>
  <c r="G290" i="12"/>
  <c r="F291" i="12"/>
  <c r="G291" i="12"/>
  <c r="F292" i="12"/>
  <c r="G292" i="12"/>
  <c r="F293" i="12"/>
  <c r="G293" i="12"/>
  <c r="F294" i="12"/>
  <c r="G294" i="12"/>
  <c r="F295" i="12"/>
  <c r="G295" i="12"/>
  <c r="F296" i="12"/>
  <c r="G296" i="12"/>
  <c r="F297" i="12"/>
  <c r="G297" i="12"/>
  <c r="F298" i="12"/>
  <c r="G298" i="12"/>
  <c r="F299" i="12"/>
  <c r="G299" i="12"/>
  <c r="F300" i="12"/>
  <c r="G300" i="12"/>
  <c r="F301" i="12"/>
  <c r="G301" i="12"/>
  <c r="F302" i="12"/>
  <c r="G302" i="12"/>
  <c r="F303" i="12"/>
  <c r="G303" i="12"/>
  <c r="F304" i="12"/>
  <c r="G304" i="12"/>
  <c r="F305" i="12"/>
  <c r="G305" i="12"/>
  <c r="F306" i="12"/>
  <c r="G306" i="12"/>
  <c r="F307" i="12"/>
  <c r="G307" i="12"/>
  <c r="F308" i="12"/>
  <c r="G308" i="12"/>
  <c r="F310" i="12"/>
  <c r="G310" i="12"/>
  <c r="F16" i="11"/>
  <c r="G16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G99" i="11"/>
  <c r="F100" i="11"/>
  <c r="G100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F108" i="11"/>
  <c r="G108" i="11"/>
  <c r="F109" i="11"/>
  <c r="G109" i="11"/>
  <c r="F110" i="11"/>
  <c r="G110" i="11"/>
  <c r="F111" i="11"/>
  <c r="G111" i="11"/>
  <c r="F112" i="11"/>
  <c r="G112" i="11"/>
  <c r="F113" i="11"/>
  <c r="G113" i="11"/>
  <c r="F114" i="11"/>
  <c r="G114" i="11"/>
  <c r="F115" i="11"/>
  <c r="G115" i="11"/>
  <c r="F116" i="11"/>
  <c r="G116" i="11"/>
  <c r="F117" i="11"/>
  <c r="G117" i="11"/>
  <c r="F118" i="11"/>
  <c r="G118" i="11"/>
  <c r="F119" i="11"/>
  <c r="G119" i="11"/>
  <c r="F120" i="11"/>
  <c r="G120" i="11"/>
  <c r="F121" i="11"/>
  <c r="G121" i="11"/>
  <c r="F122" i="11"/>
  <c r="G122" i="11"/>
  <c r="F123" i="11"/>
  <c r="G123" i="11"/>
  <c r="F124" i="11"/>
  <c r="G124" i="11"/>
  <c r="F125" i="11"/>
  <c r="G125" i="11"/>
  <c r="F126" i="11"/>
  <c r="G126" i="11"/>
  <c r="F127" i="11"/>
  <c r="G127" i="11"/>
  <c r="F128" i="11"/>
  <c r="G128" i="11"/>
  <c r="F129" i="11"/>
  <c r="G129" i="11"/>
  <c r="F130" i="11"/>
  <c r="G130" i="11"/>
  <c r="F131" i="11"/>
  <c r="G131" i="11"/>
  <c r="F132" i="11"/>
  <c r="G132" i="11"/>
  <c r="F133" i="11"/>
  <c r="G133" i="11"/>
  <c r="F134" i="11"/>
  <c r="G134" i="11"/>
  <c r="F135" i="11"/>
  <c r="G135" i="11"/>
  <c r="F136" i="11"/>
  <c r="G136" i="11"/>
  <c r="F137" i="11"/>
  <c r="G137" i="11"/>
  <c r="F138" i="11"/>
  <c r="G138" i="11"/>
  <c r="F139" i="11"/>
  <c r="G139" i="11"/>
  <c r="F140" i="11"/>
  <c r="G140" i="11"/>
  <c r="F141" i="11"/>
  <c r="G141" i="11"/>
  <c r="F142" i="11"/>
  <c r="G142" i="11"/>
  <c r="F143" i="11"/>
  <c r="G143" i="11"/>
  <c r="F144" i="11"/>
  <c r="G144" i="11"/>
  <c r="F145" i="11"/>
  <c r="G145" i="11"/>
  <c r="F146" i="11"/>
  <c r="G146" i="11"/>
  <c r="F147" i="11"/>
  <c r="G147" i="11"/>
  <c r="F148" i="11"/>
  <c r="G148" i="11"/>
  <c r="F149" i="11"/>
  <c r="G149" i="11"/>
  <c r="F10" i="5" l="1"/>
  <c r="G10" i="5" s="1"/>
  <c r="F14" i="5"/>
  <c r="G14" i="5" s="1"/>
  <c r="F19" i="5"/>
  <c r="G19" i="5" s="1"/>
  <c r="F21" i="5"/>
  <c r="G21" i="5" s="1"/>
  <c r="F25" i="5"/>
  <c r="G25" i="5" s="1"/>
  <c r="F29" i="5"/>
  <c r="G29" i="5" s="1"/>
  <c r="F34" i="5"/>
  <c r="F38" i="5"/>
  <c r="G38" i="5" s="1"/>
  <c r="F41" i="5"/>
  <c r="G41" i="5" s="1"/>
  <c r="F43" i="5"/>
  <c r="G43" i="5" s="1"/>
  <c r="F46" i="5"/>
  <c r="G46" i="5" s="1"/>
  <c r="F49" i="5"/>
  <c r="G49" i="5" s="1"/>
  <c r="F52" i="5"/>
  <c r="G52" i="5" s="1"/>
  <c r="F58" i="5"/>
  <c r="G58" i="5" s="1"/>
  <c r="F61" i="5"/>
  <c r="G61" i="5" s="1"/>
  <c r="F65" i="5"/>
  <c r="G65" i="5" s="1"/>
  <c r="F70" i="5"/>
  <c r="G70" i="5" s="1"/>
  <c r="F74" i="5"/>
  <c r="G74" i="5" s="1"/>
  <c r="F78" i="5"/>
  <c r="G78" i="5" s="1"/>
  <c r="F80" i="5"/>
  <c r="G80" i="5" s="1"/>
  <c r="F83" i="5"/>
  <c r="G83" i="5" s="1"/>
  <c r="F88" i="5"/>
  <c r="G88" i="5" s="1"/>
  <c r="F91" i="5"/>
  <c r="G91" i="5" s="1"/>
  <c r="F60" i="5" l="1"/>
  <c r="G60" i="5" s="1"/>
  <c r="F33" i="5"/>
  <c r="G33" i="5" s="1"/>
  <c r="G34" i="5"/>
  <c r="F69" i="5"/>
  <c r="G69" i="5" s="1"/>
  <c r="F51" i="5"/>
  <c r="G51" i="5" s="1"/>
  <c r="F40" i="5"/>
  <c r="G40" i="5" s="1"/>
  <c r="F9" i="5"/>
  <c r="G9" i="5" s="1"/>
  <c r="F77" i="5"/>
  <c r="G77" i="5" s="1"/>
  <c r="F28" i="5"/>
  <c r="G28" i="5" s="1"/>
  <c r="F8" i="5" l="1"/>
  <c r="G8" i="5" s="1"/>
</calcChain>
</file>

<file path=xl/comments1.xml><?xml version="1.0" encoding="utf-8"?>
<comments xmlns="http://schemas.openxmlformats.org/spreadsheetml/2006/main">
  <authors>
    <author>Автор</author>
  </authors>
  <commentList>
    <comment ref="B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чето пока непонятно какое это должно быть мероприятие</t>
        </r>
      </text>
    </comment>
  </commentList>
</comments>
</file>

<file path=xl/sharedStrings.xml><?xml version="1.0" encoding="utf-8"?>
<sst xmlns="http://schemas.openxmlformats.org/spreadsheetml/2006/main" count="2279" uniqueCount="1295">
  <si>
    <t xml:space="preserve">Наименование финансового органа </t>
  </si>
  <si>
    <t>Ягоднинский городской округ</t>
  </si>
  <si>
    <t xml:space="preserve">Наименование бюджета </t>
  </si>
  <si>
    <t>Бюджет городский огругов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</si>
  <si>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</si>
  <si>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</si>
  <si>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</si>
  <si>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</si>
  <si>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</si>
  <si>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</si>
  <si>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</si>
  <si>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городских округов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</si>
  <si>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</si>
  <si>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</si>
  <si>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</si>
  <si>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</si>
  <si>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</si>
  <si>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</si>
  <si>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</si>
  <si>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</si>
  <si>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</si>
  <si>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</si>
  <si>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</si>
  <si>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</si>
  <si>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</si>
  <si>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</si>
  <si>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</si>
  <si>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</si>
  <si>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</si>
  <si>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</si>
  <si>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</si>
  <si>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</si>
  <si>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</si>
  <si>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</si>
  <si>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</si>
  <si>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</si>
  <si>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</si>
  <si>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</si>
  <si>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</si>
  <si>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</si>
  <si>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</si>
  <si>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</si>
  <si>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</si>
  <si>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</si>
  <si>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</si>
  <si>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</si>
  <si>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</si>
  <si>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</si>
  <si>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</si>
  <si>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</si>
  <si>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</si>
  <si>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</si>
  <si>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</si>
  <si>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</si>
  <si>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</si>
  <si>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</si>
  <si>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</si>
  <si>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</si>
  <si>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</si>
  <si>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</si>
  <si>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</si>
  <si>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</si>
  <si>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</si>
  <si>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</si>
  <si>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</si>
  <si>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</si>
  <si>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</si>
  <si>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</si>
  <si>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</si>
  <si>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</si>
  <si>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</si>
  <si>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</si>
  <si>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</si>
  <si>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</si>
  <si>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</si>
  <si>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</si>
  <si>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</si>
  <si>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</si>
  <si>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</si>
  <si>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</si>
  <si>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</si>
  <si>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</si>
  <si>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</si>
  <si>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</si>
  <si>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</si>
  <si>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</si>
  <si>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</si>
  <si>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</si>
  <si>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</si>
  <si>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</si>
  <si>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</si>
  <si>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</si>
  <si>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</si>
  <si>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</si>
  <si>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</si>
  <si>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</si>
  <si>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</si>
  <si>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</si>
  <si>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</si>
  <si>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</si>
  <si>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</si>
  <si>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</si>
  <si>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</si>
  <si>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</si>
  <si>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</si>
  <si>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</si>
  <si>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</si>
  <si>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</si>
  <si>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</si>
  <si>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</si>
  <si>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</si>
  <si>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</si>
  <si>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</si>
  <si>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</si>
  <si>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</si>
  <si>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</si>
  <si>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</si>
  <si>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</si>
  <si>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</si>
  <si>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</si>
  <si>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</si>
  <si>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</si>
  <si>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</si>
  <si>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</si>
  <si>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</si>
  <si>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</si>
  <si>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</si>
  <si>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</si>
  <si>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</si>
  <si>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</si>
  <si>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</si>
  <si>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</si>
  <si>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</si>
  <si>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</si>
  <si>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</si>
  <si>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</si>
  <si>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</si>
  <si>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</si>
  <si>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</si>
  <si>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</si>
  <si>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</si>
  <si>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</si>
  <si>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</si>
  <si>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</si>
  <si>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</si>
  <si>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</si>
  <si>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</si>
  <si>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</si>
  <si>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</si>
  <si>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</si>
  <si>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</si>
  <si>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</si>
  <si>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</si>
  <si>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</si>
  <si>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</si>
  <si>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</si>
  <si>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</si>
  <si>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</si>
  <si>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</si>
  <si>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</si>
  <si>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</si>
  <si>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</si>
  <si>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</si>
  <si>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</si>
  <si>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</si>
  <si>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</si>
  <si>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</si>
  <si>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</si>
  <si>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</si>
  <si>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</si>
  <si>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</si>
  <si>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</si>
  <si>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</si>
  <si>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</si>
  <si>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</si>
  <si>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</si>
  <si>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</si>
  <si>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</si>
  <si>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</si>
  <si>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</si>
  <si>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</si>
  <si>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</si>
  <si>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</si>
  <si>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</si>
  <si>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</si>
  <si>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</si>
  <si>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</si>
  <si>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</si>
  <si>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</si>
  <si>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</si>
  <si>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</si>
  <si>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</si>
  <si>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</si>
  <si>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</si>
  <si>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</si>
  <si>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</si>
  <si>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</si>
  <si>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</si>
  <si>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</si>
  <si>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</si>
  <si>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</si>
  <si>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</si>
  <si>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</si>
  <si>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</si>
  <si>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</si>
  <si>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</si>
  <si>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</si>
  <si>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</si>
  <si>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</si>
  <si>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</si>
  <si>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</si>
  <si>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</si>
  <si>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</si>
  <si>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</si>
  <si>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</si>
  <si>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</si>
  <si>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</si>
  <si>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</si>
  <si>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</si>
  <si>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</si>
  <si>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</si>
  <si>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</si>
  <si>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</si>
  <si>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</si>
  <si>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</si>
  <si>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</si>
  <si>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</si>
  <si>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</si>
  <si>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</si>
  <si>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</si>
  <si>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</si>
  <si>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</si>
  <si>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</si>
  <si>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</si>
  <si>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</si>
  <si>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</si>
  <si>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</si>
  <si>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</si>
  <si>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</si>
  <si>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</si>
  <si>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</si>
  <si>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</si>
  <si>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</si>
  <si>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</si>
  <si>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</si>
  <si>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</si>
  <si>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</si>
  <si>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</si>
  <si>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</si>
  <si>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</si>
  <si>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</si>
  <si>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</si>
  <si>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</si>
  <si>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</si>
  <si>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</si>
  <si>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</si>
  <si>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</si>
  <si>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</si>
  <si>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</si>
  <si>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</si>
  <si>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</si>
  <si>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</si>
  <si>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</si>
  <si>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</si>
  <si>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</si>
  <si>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</si>
  <si>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</si>
  <si>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</si>
  <si>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</si>
  <si>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</si>
  <si>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</si>
  <si>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</si>
  <si>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</si>
  <si>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</si>
  <si>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</si>
  <si>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</si>
  <si>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</si>
  <si>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</si>
  <si>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</si>
  <si>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</si>
  <si>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</si>
  <si>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</si>
  <si>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</si>
  <si>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</si>
  <si>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</si>
  <si>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</si>
  <si>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</si>
  <si>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</si>
  <si>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</si>
  <si>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</si>
  <si>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</si>
  <si>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</si>
  <si>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</si>
  <si>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</si>
  <si>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</si>
  <si>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</si>
  <si>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</si>
  <si>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</si>
  <si>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</si>
  <si>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</si>
  <si>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</si>
  <si>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</si>
  <si>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</si>
  <si>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</si>
  <si>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</si>
  <si>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</si>
  <si>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</si>
  <si>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</si>
  <si>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</si>
  <si>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</si>
  <si>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</si>
  <si>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</si>
  <si>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</si>
  <si>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</si>
  <si>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</si>
  <si>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</si>
  <si>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</si>
  <si>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</si>
  <si>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</si>
  <si>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</si>
  <si>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</si>
  <si>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</si>
  <si>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</si>
  <si>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</si>
  <si>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</si>
  <si>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</si>
  <si>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</si>
  <si>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</si>
  <si>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</si>
  <si>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</si>
  <si>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</si>
  <si>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</si>
  <si>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</si>
  <si>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</si>
  <si>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</si>
  <si>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</si>
  <si>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</si>
  <si>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</si>
  <si>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</si>
  <si>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</si>
  <si>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</si>
  <si>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</si>
  <si>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</si>
  <si>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</si>
  <si>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</si>
  <si>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</si>
  <si>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</si>
  <si>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</si>
  <si>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</si>
  <si>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</si>
  <si>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</si>
  <si>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</si>
  <si>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000 0113 0000000000 631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</si>
  <si>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</si>
  <si>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</si>
  <si>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</si>
  <si>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</si>
  <si>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</si>
  <si>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</si>
  <si>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</si>
  <si>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</si>
  <si>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</si>
  <si>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</si>
  <si>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</si>
  <si>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</si>
  <si>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</si>
  <si>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</si>
  <si>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</si>
  <si>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</si>
  <si>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</si>
  <si>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</si>
  <si>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</si>
  <si>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</si>
  <si>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</si>
  <si>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</si>
  <si>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</si>
  <si>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</si>
  <si>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</si>
  <si>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</si>
  <si>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</si>
  <si>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</si>
  <si>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</si>
  <si>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</si>
  <si>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</si>
  <si>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</si>
  <si>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</si>
  <si>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</si>
  <si>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</si>
  <si>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</si>
  <si>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</si>
  <si>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</si>
  <si>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</si>
  <si>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</si>
  <si>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</si>
  <si>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</si>
  <si>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</si>
  <si>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</si>
  <si>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</si>
  <si>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</si>
  <si>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</si>
  <si>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</si>
  <si>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</si>
  <si>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</si>
  <si>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</si>
  <si>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</si>
  <si>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</si>
  <si>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</si>
  <si>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</si>
  <si>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</si>
  <si>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</si>
  <si>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</si>
  <si>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</si>
  <si>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</si>
  <si>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</si>
  <si>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</si>
  <si>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</si>
  <si>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</si>
  <si>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</si>
  <si>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</si>
  <si>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</si>
  <si>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</si>
  <si>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</si>
  <si>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</si>
  <si>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</si>
  <si>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</si>
  <si>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</si>
  <si>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</si>
  <si>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</si>
  <si>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</si>
  <si>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</si>
  <si>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</si>
  <si>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</si>
  <si>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</si>
  <si>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</si>
  <si>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</si>
  <si>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</si>
  <si>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</si>
  <si>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</si>
  <si>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</si>
  <si>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</si>
  <si>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</si>
  <si>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</si>
  <si>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</si>
  <si>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</si>
  <si>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</si>
  <si>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</si>
  <si>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</si>
  <si>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</si>
  <si>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</si>
  <si>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</si>
  <si>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</si>
  <si>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</si>
  <si>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</si>
  <si>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</si>
  <si>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</si>
  <si>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</si>
  <si>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</si>
  <si>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</si>
  <si>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</si>
  <si>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</si>
  <si>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</si>
  <si>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</si>
  <si>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</si>
  <si>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</si>
  <si>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</si>
  <si>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</si>
  <si>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</si>
  <si>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</si>
  <si>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</si>
  <si>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</si>
  <si>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</si>
  <si>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</si>
  <si>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</si>
  <si>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</si>
  <si>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</si>
  <si>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</si>
  <si>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</si>
  <si>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</si>
  <si>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</si>
  <si>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</si>
  <si>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</si>
  <si>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</si>
  <si>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</si>
  <si>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</si>
  <si>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</si>
  <si>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</si>
  <si>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</si>
  <si>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</si>
  <si>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</si>
  <si>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</si>
  <si>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</si>
  <si>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</si>
  <si>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</si>
  <si>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</si>
  <si>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</si>
  <si>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</si>
  <si>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</si>
  <si>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</si>
  <si>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</si>
  <si>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</si>
  <si>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</si>
  <si>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</si>
  <si>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</si>
  <si>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</si>
  <si>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</si>
  <si>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</si>
  <si>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</si>
  <si>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</si>
  <si>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</si>
  <si>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</si>
  <si>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</si>
  <si>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</si>
  <si>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</si>
  <si>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</si>
  <si>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</si>
  <si>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</si>
  <si>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</si>
  <si>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</si>
  <si>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</si>
  <si>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</si>
  <si>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</si>
  <si>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</si>
  <si>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</si>
  <si>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</si>
  <si>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</si>
  <si>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</si>
  <si>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</si>
  <si>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</si>
  <si>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000 0802 0000000000 610</t>
  </si>
  <si>
    <t xml:space="preserve"> 000 0802 0000000000 611</t>
  </si>
  <si>
    <t xml:space="preserve"> 000 0802 0000000000 612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</si>
  <si>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</si>
  <si>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</si>
  <si>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</si>
  <si>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</si>
  <si>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</si>
  <si>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</si>
  <si>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</si>
  <si>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</si>
  <si>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</si>
  <si>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</si>
  <si>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</si>
  <si>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</si>
  <si>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</si>
  <si>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</si>
  <si>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</si>
  <si>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</si>
  <si>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</si>
  <si>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</si>
  <si>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</si>
  <si>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</si>
  <si>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</si>
  <si>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</si>
  <si>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</si>
  <si>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</si>
  <si>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</si>
  <si>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</si>
  <si>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</si>
  <si>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</si>
  <si>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</si>
  <si>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</si>
  <si>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</si>
  <si>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</si>
  <si>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</si>
  <si>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</si>
  <si>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</si>
  <si>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</si>
  <si>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</si>
  <si>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</si>
  <si>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</si>
  <si>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</si>
  <si>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</si>
  <si>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</si>
  <si>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</si>
  <si>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</si>
  <si>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</si>
  <si>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</si>
  <si>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</si>
  <si>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</si>
  <si>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</si>
  <si>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</si>
  <si>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</si>
  <si>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</si>
  <si>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</si>
  <si>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</si>
  <si>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</si>
  <si>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</si>
  <si>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</si>
  <si>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</si>
  <si>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</si>
  <si>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</si>
  <si>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</si>
  <si>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</si>
  <si>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</si>
  <si>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</si>
  <si>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</si>
  <si>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</si>
  <si>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</si>
  <si>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000 1105 0000000000 112</t>
  </si>
  <si>
    <t xml:space="preserve"> 000 1105 0000000000 119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</si>
  <si>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</si>
  <si>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</si>
  <si>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</si>
  <si>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</si>
  <si>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</si>
  <si>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</si>
  <si>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</si>
  <si>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</si>
  <si>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000 1105 0000000000 300</t>
  </si>
  <si>
    <t xml:space="preserve">  Стипендии</t>
  </si>
  <si>
    <t xml:space="preserve"> 000 1105 0000000000 340</t>
  </si>
  <si>
    <t xml:space="preserve"> 000 1105 0000000000 600</t>
  </si>
  <si>
    <t xml:space="preserve"> 000 1105 0000000000 610</t>
  </si>
  <si>
    <t xml:space="preserve"> 000 1105 0000000000 612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</si>
  <si>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</si>
  <si>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</si>
  <si>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</si>
  <si>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</si>
  <si>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</si>
  <si>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</si>
  <si>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</si>
  <si>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</si>
  <si>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</si>
  <si>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</si>
  <si>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</si>
  <si>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</si>
  <si>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</si>
  <si>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</si>
  <si>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000 1204 0000000000 600</t>
  </si>
  <si>
    <t xml:space="preserve"> 000 1204 0000000000 610</t>
  </si>
  <si>
    <t xml:space="preserve"> 000 1204 0000000000 612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</si>
  <si>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</si>
  <si>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</si>
  <si>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</si>
  <si>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</si>
  <si>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</si>
  <si>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</si>
  <si>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</si>
  <si>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</si>
  <si>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</si>
  <si>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</si>
  <si>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</si>
  <si>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</si>
  <si>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</si>
  <si>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</si>
  <si>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</si>
  <si>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</si>
  <si>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</si>
  <si>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</si>
  <si>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</si>
  <si>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</si>
  <si>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</si>
  <si>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</si>
  <si>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</si>
  <si>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</si>
  <si>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</si>
  <si>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</si>
  <si>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</si>
  <si>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</si>
  <si>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</si>
  <si>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</si>
  <si>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</si>
  <si>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</si>
  <si>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</si>
  <si>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</si>
  <si>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</si>
  <si>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</si>
  <si>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</si>
  <si>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</si>
  <si>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</si>
  <si>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</si>
  <si>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</si>
  <si>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</si>
  <si>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</si>
  <si>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</si>
  <si>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</si>
  <si>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</si>
  <si>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</si>
  <si>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/>
  </si>
  <si>
    <t>Утверждено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</si>
  <si>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</si>
  <si>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</si>
  <si>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</si>
  <si>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</si>
  <si>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</si>
  <si>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</si>
  <si>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</si>
  <si>
    <t>383</t>
  </si>
  <si>
    <t>03</t>
  </si>
  <si>
    <t>708</t>
  </si>
  <si>
    <t>Социальное обеспечение населения</t>
  </si>
  <si>
    <t>10</t>
  </si>
  <si>
    <t>Социальная политика</t>
  </si>
  <si>
    <t>05</t>
  </si>
  <si>
    <t>06</t>
  </si>
  <si>
    <t>Другие вопросы в области охраны окружающей среды</t>
  </si>
  <si>
    <t>02</t>
  </si>
  <si>
    <t>Сбор, удаление отходов и очистка сточных вод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</si>
  <si>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</si>
  <si>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</si>
  <si>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</si>
  <si>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</si>
  <si>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01</t>
  </si>
  <si>
    <t>Жилищное хозяйство</t>
  </si>
  <si>
    <t>Жилищно-коммунальное хозяйство</t>
  </si>
  <si>
    <t>09</t>
  </si>
  <si>
    <t>04</t>
  </si>
  <si>
    <t>Дорожное хозяйство (дорожные фонды)</t>
  </si>
  <si>
    <t>Водное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</si>
  <si>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</si>
  <si>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</si>
  <si>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</si>
  <si>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Управление жилищного коммунального хозяйства администрации Ягоднинского городского округа</t>
  </si>
  <si>
    <t>11</t>
  </si>
  <si>
    <t>707</t>
  </si>
  <si>
    <t>Другие вопросы в области физической культуры и спорта</t>
  </si>
  <si>
    <t>Физическая культура</t>
  </si>
  <si>
    <t>Физическая культура и спорт</t>
  </si>
  <si>
    <t>07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</si>
  <si>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</si>
  <si>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</si>
  <si>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</si>
  <si>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Образование</t>
  </si>
  <si>
    <t>Комитет по физической культуре, спорту и туризму администрации Ягоднинского городского округа</t>
  </si>
  <si>
    <t>08</t>
  </si>
  <si>
    <t>706</t>
  </si>
  <si>
    <t>Другие вопросы в области культуры, кинематографии</t>
  </si>
  <si>
    <t>Кинематография</t>
  </si>
  <si>
    <t>Культура</t>
  </si>
  <si>
    <t>Культура и кинематография</t>
  </si>
  <si>
    <t>Комитет культуры администрации Ягоднинского городского округа</t>
  </si>
  <si>
    <t>705</t>
  </si>
  <si>
    <t>Другие вопросы в области социальной политики</t>
  </si>
  <si>
    <t>Общее образование</t>
  </si>
  <si>
    <t>Дошкольное образование</t>
  </si>
  <si>
    <t>Комитет образования администрации Ягоднинского городского округа</t>
  </si>
  <si>
    <t>704</t>
  </si>
  <si>
    <t>12</t>
  </si>
  <si>
    <t>Другие вопросы в области национальной экономики</t>
  </si>
  <si>
    <t>Транспорт</t>
  </si>
  <si>
    <t>13</t>
  </si>
  <si>
    <t xml:space="preserve">Другие общегосударственные вопросы </t>
  </si>
  <si>
    <t>Общегосударственные вопросы</t>
  </si>
  <si>
    <t>Комитет по управлению муниципальным имуществом администрации Ягоднинского городского округа</t>
  </si>
  <si>
    <t>703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</si>
  <si>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</si>
  <si>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</si>
  <si>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</si>
  <si>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</si>
  <si>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Комитет по финансам администрации Ягоднинского городского округа</t>
  </si>
  <si>
    <t>702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</si>
  <si>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</si>
  <si>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Собрание представителей Ягоднинского городского округа</t>
  </si>
  <si>
    <t>701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</si>
  <si>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</si>
  <si>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</si>
  <si>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</si>
  <si>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</si>
  <si>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</si>
  <si>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</si>
  <si>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</si>
  <si>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</si>
  <si>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</si>
  <si>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Администрация Ягоднинского городского округа</t>
  </si>
  <si>
    <t>ВСЕГО</t>
  </si>
  <si>
    <t>7</t>
  </si>
  <si>
    <t>% исполнения бюджета</t>
  </si>
  <si>
    <t>Утвержденные бюджетные назначения</t>
  </si>
  <si>
    <t>ПР</t>
  </si>
  <si>
    <t>Рз</t>
  </si>
  <si>
    <t>ГР</t>
  </si>
  <si>
    <t>Наименование показателей</t>
  </si>
  <si>
    <t xml:space="preserve">Исполнение ведомственной структуры расходов бюджета муниципального образования </t>
  </si>
  <si>
    <t>9Я 0 01 94200</t>
  </si>
  <si>
    <t>Предоставление социальной выплаты на приобретение жилого помещения или строительство индивидуального жилого дома</t>
  </si>
  <si>
    <t>9Я 0 01 00000</t>
  </si>
  <si>
    <t>Основное мероприятие "Поддержка молодых семей в решении жилищной проблемы"</t>
  </si>
  <si>
    <t>9Я 0 00 00000</t>
  </si>
  <si>
    <t>Муниципальная программа "Дом для молодой семьи" в Ягоднинском городском округе на 2017 год</t>
  </si>
  <si>
    <t>9Ю 0 02 S3П06</t>
  </si>
  <si>
    <t xml:space="preserve">Оборудование для термического уничтожения различного тип/вида отходов /утилизации отходов </t>
  </si>
  <si>
    <t>9Ю 0 02 00000</t>
  </si>
  <si>
    <t>Основное мероприятие "Развитие инфраструктуры обращения с отходами"</t>
  </si>
  <si>
    <t>9Ю 0 01 S3700</t>
  </si>
  <si>
    <t>Проектно-сметная документация и инженерные изыскания по объектам</t>
  </si>
  <si>
    <t>9Ю 0 01 00000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</si>
  <si>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</si>
  <si>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9Ю 0 00 00000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</si>
  <si>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</si>
  <si>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9Э 0 01 96300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</si>
  <si>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</si>
  <si>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96200</t>
  </si>
  <si>
    <t>Мероприятия по улучшение жилищных условий инвалидов</t>
  </si>
  <si>
    <t>9Э 0 01 95900</t>
  </si>
  <si>
    <t>Организационные мероприятия</t>
  </si>
  <si>
    <t>9Э 0 01 00000</t>
  </si>
  <si>
    <t>Основное мероприятие "Создание безбарьерной среды жизнедеятельности инвалидов и маломобильных групп населения"</t>
  </si>
  <si>
    <t>9Э 0 00 00000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</si>
  <si>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</si>
  <si>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9Щ 0 01 S3640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</si>
  <si>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</si>
  <si>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9Щ 0 01 00000</t>
  </si>
  <si>
    <t>Основное мероприятие "Разработка технической документации гидротехнических сооружений"</t>
  </si>
  <si>
    <t>9Щ 0 00 00000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</si>
  <si>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</si>
  <si>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9Ш 0 01 95600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</si>
  <si>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</si>
  <si>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9Ш 0 01 00000</t>
  </si>
  <si>
    <t>Основное мероприятие "Мероприятия по переселению граждан"</t>
  </si>
  <si>
    <t>9Ш 0 00 00000</t>
  </si>
  <si>
    <t>9Ч 0 01 95500</t>
  </si>
  <si>
    <t>Выполнение услуг по защите муниципальных информационных систем</t>
  </si>
  <si>
    <t>9Ч 0 01 00000</t>
  </si>
  <si>
    <t>Основное мероприятие "Выполнение услуг по защите муниципальных информационных систем"</t>
  </si>
  <si>
    <t>9Ч 0 00 00000</t>
  </si>
  <si>
    <t>Муниципальная программа "Защита информационных ресурсов Ягоднинского городского округа на 2016-2020 годы"</t>
  </si>
  <si>
    <t>9Ц 0 01 95100</t>
  </si>
  <si>
    <t>Обеспечение экономической и территориальной доступности товаров и услуг торговли для населения городского округа</t>
  </si>
  <si>
    <t>9Ц 0 01 00000</t>
  </si>
  <si>
    <t>Основное мероприятие "Развитие торговли на территории городского округа"</t>
  </si>
  <si>
    <t>9Ц 0 00 00000</t>
  </si>
  <si>
    <t>Муниципальная программа "Развитие торговли на территории Ягоднинского городского округа на 2016-2020 годы"</t>
  </si>
  <si>
    <t>9Ф 0 01 92200</t>
  </si>
  <si>
    <t>Подготовка, проведение и участие в фестивалях, конкурсах, спартакиадах, соревнованиях, акциях и других мероприятиях</t>
  </si>
  <si>
    <t>9Ф 0 01 00000</t>
  </si>
  <si>
    <t>Основное мероприятие "Приобщение различных слоев населения к регулярным занятиям физической культурой и спортом"</t>
  </si>
  <si>
    <t>9Ф 0 00 00000</t>
  </si>
  <si>
    <t>Муниципальная программа "Развитие физической культуры и спорта в Ягоднинском городском округе на 2017-2018 годы"</t>
  </si>
  <si>
    <t>9У 0 01 S3240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</si>
  <si>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</si>
  <si>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9У 0 01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</si>
  <si>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</si>
  <si>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00 00000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</si>
  <si>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</si>
  <si>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9Т 0 02 92200</t>
  </si>
  <si>
    <t>9Т 0 02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</si>
  <si>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</si>
  <si>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01 93900</t>
  </si>
  <si>
    <t>Организация назначения и выплаты стипендий</t>
  </si>
  <si>
    <t>9Т 0 01 00000</t>
  </si>
  <si>
    <t>Основное мероприятие "Стимулирование социальной активности детей и молодежи, специалистов, работающих с детьми"</t>
  </si>
  <si>
    <t>9Т 0 00 00000</t>
  </si>
  <si>
    <t>Муниципальная программа "Поддержка инициативной и талантливой  молодежи в Ягоднинском городском округе" на 2016-2017 годы"</t>
  </si>
  <si>
    <t>9С 0 01 S2010</t>
  </si>
  <si>
    <t>Проведение мероприятий по благоустройству территорий городских округов</t>
  </si>
  <si>
    <t>9С 0 01 00000</t>
  </si>
  <si>
    <t>Основное мероприятие "Проведение мероприятий по благоустройству территорий городских округов"</t>
  </si>
  <si>
    <t>9С 0 00 00000</t>
  </si>
  <si>
    <t>Муниципальная программа "Благоустройство Ягоднинского городского округа на 2016-2018 годы"</t>
  </si>
  <si>
    <t>9Р 0 01 93800</t>
  </si>
  <si>
    <t>Предоставление социальной выплаты для приобретения жилья в части софинансирования</t>
  </si>
  <si>
    <t>9Р 0 01 00000</t>
  </si>
  <si>
    <t>Основное мероприятие "Оптимизация системы расселения в Ягоднинском городском округе"</t>
  </si>
  <si>
    <t>9Р 0 00 00000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</si>
  <si>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</si>
  <si>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9П 3 01 92200</t>
  </si>
  <si>
    <t>9П 3 01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</si>
  <si>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</si>
  <si>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9П 3 00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</si>
  <si>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</si>
  <si>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2 02 92200</t>
  </si>
  <si>
    <t>9П 2 02 00000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</si>
  <si>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</si>
  <si>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01 92200</t>
  </si>
  <si>
    <t>9П 2 01 00000</t>
  </si>
  <si>
    <t>Основное мероприятие "Профилактика  социального сиротства, детской безнадзорности"</t>
  </si>
  <si>
    <t>9П 2 00 00000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</si>
  <si>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</si>
  <si>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1 04 91800</t>
  </si>
  <si>
    <t>Укрепление материально-технической базы</t>
  </si>
  <si>
    <t>9П 1 04 00000</t>
  </si>
  <si>
    <t>Основное мероприятие "Укрепление материально-технической базы учреждений системы профилактики правонарушений"</t>
  </si>
  <si>
    <t>9П 1 03 93600</t>
  </si>
  <si>
    <t xml:space="preserve">Привлечение общественности к участию в добровольных формированиях правоохранительной направленности </t>
  </si>
  <si>
    <t>9П 1 03 92200</t>
  </si>
  <si>
    <t>9П 1 03 00000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</si>
  <si>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</si>
  <si>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02 92200</t>
  </si>
  <si>
    <t>9П 1 02 00000</t>
  </si>
  <si>
    <t>Основное мероприятие "Профилактика правонарушений несовершеннолетних"</t>
  </si>
  <si>
    <t>9П 1 01 93700</t>
  </si>
  <si>
    <t>Установка видеонаблюдения и систем оповещения</t>
  </si>
  <si>
    <t>9П 1 01 00000</t>
  </si>
  <si>
    <t>Основное мероприятие "Профилактика правонарушений в общественных местах и на улицах"</t>
  </si>
  <si>
    <t>9П 1 00 00000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</si>
  <si>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</si>
  <si>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0 00 00000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</si>
  <si>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</si>
  <si>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9Н 0 05 92200</t>
  </si>
  <si>
    <t>9Н 0 05 00000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</si>
  <si>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</si>
  <si>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03 94100</t>
  </si>
  <si>
    <t>Поддержка некоммерческих организаций в сфере духовно-просветительской деятельности</t>
  </si>
  <si>
    <t>9Н 0 03 00000</t>
  </si>
  <si>
    <t>Основное мероприятие "Содействие в строительстве Православного храма в пос.Ягодное"</t>
  </si>
  <si>
    <t>9Н 0 02 96600</t>
  </si>
  <si>
    <t>Содействие в выпуске отдельного издания (книги или сборника)</t>
  </si>
  <si>
    <t>9Н 0 02 00000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</si>
  <si>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</si>
  <si>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01 92200</t>
  </si>
  <si>
    <t>9Н 0 01 00000</t>
  </si>
  <si>
    <t>Основное мероприятие "Организация и проведение акций "Собери ребенка в школу", "Подари добро", "Капелька добра"</t>
  </si>
  <si>
    <t>9Н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</si>
  <si>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</si>
  <si>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9М 0 01 93500</t>
  </si>
  <si>
    <t>Информационная поддержка малого предпринимательства</t>
  </si>
  <si>
    <t>9М 0 01 93400</t>
  </si>
  <si>
    <t>Финансовая поддержка малого и среднего предпринимательства</t>
  </si>
  <si>
    <t>9М 0 01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</si>
  <si>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</si>
  <si>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00 00000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</si>
  <si>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</si>
  <si>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9Л 0 02 93300</t>
  </si>
  <si>
    <t>Трудоустройство несовершеннолетних в период летних каникул</t>
  </si>
  <si>
    <t>9Л 0 02 00000</t>
  </si>
  <si>
    <t>Основное мероприятие "Организация занятости детей в период летних каникул"</t>
  </si>
  <si>
    <t>9Л 0 01 93200</t>
  </si>
  <si>
    <t>Обеспечение летнего отдыха детей в лагерях на базе муниципальных учреждений (организаций)</t>
  </si>
  <si>
    <t>9Л 0 01 S3210</t>
  </si>
  <si>
    <t>Оплата труда работников лагерей с дневным пребыванием детей</t>
  </si>
  <si>
    <t>9Л 0 01 00000</t>
  </si>
  <si>
    <t>Основное мероприятие "Организация и обеспечение отдыха и оздоровления детей и подростков"</t>
  </si>
  <si>
    <t>9Л 0 00 00000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</si>
  <si>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</si>
  <si>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9К 2 01 92900</t>
  </si>
  <si>
    <t>Приобретение сценических костюмов</t>
  </si>
  <si>
    <t>9К 2 01 91800</t>
  </si>
  <si>
    <t>9К 2 01 00000</t>
  </si>
  <si>
    <t>Основное мероприятие "Укрепление материально-технической базы"</t>
  </si>
  <si>
    <t>9К 2 00 00000</t>
  </si>
  <si>
    <t>Подпрограмма "Укрепление материально-технической базы"</t>
  </si>
  <si>
    <t>9К 1 01 92800</t>
  </si>
  <si>
    <t>Создание условий для сохранение культурного наследия и творческого потенциала</t>
  </si>
  <si>
    <t>9К 1 01 92200</t>
  </si>
  <si>
    <t>9К 1 01 00000</t>
  </si>
  <si>
    <t>Основное мероприятие "Создание условий для культурного досуга жителей Ягоднинского городского округа"</t>
  </si>
  <si>
    <t>9К 1 00 00000</t>
  </si>
  <si>
    <t>Подпрограмма "Создание условий для культурного досуга жителей Ягоднинского городского округа"</t>
  </si>
  <si>
    <t>9К 0 00 00000</t>
  </si>
  <si>
    <t>Муниципальная программа "Развитие культуры в муниципальном образовании "Ягоднинский городской округ" на 2017 год"</t>
  </si>
  <si>
    <t>9И 0 01 S3260</t>
  </si>
  <si>
    <t>Обучение муниципальных служащих на курсах повышения квалификации</t>
  </si>
  <si>
    <t>9И 0 01 00000</t>
  </si>
  <si>
    <t>Основное мероприятие "Развитие муниципальной службы в Ягоднинском городском округе"</t>
  </si>
  <si>
    <t>9И 0 00 00000</t>
  </si>
  <si>
    <t>Муниципальная программа "Развитие муниципальной службы в Ягоднинском городском округе" на 2016-2017 годы</t>
  </si>
  <si>
    <t>9Е 0 01 95400</t>
  </si>
  <si>
    <t>Развитие и модернизация коммунальной инфраструктуры Ягоднинского городского округа</t>
  </si>
  <si>
    <t>9Е 0 01 S4440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</si>
  <si>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</si>
  <si>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00000</t>
  </si>
  <si>
    <t>Основное мероприятие "Комплексное развитие системы коммунальной инфраструктуры Ягоднинского городского округа"</t>
  </si>
  <si>
    <t>9Е 0 00 00000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</si>
  <si>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</si>
  <si>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9Д 0 01 92600</t>
  </si>
  <si>
    <t>Организация работы по предупреждению детского дорожно-транспортного травматизма</t>
  </si>
  <si>
    <t>9Д 0 01 92200</t>
  </si>
  <si>
    <t>9Д 0 01 00000</t>
  </si>
  <si>
    <t>Основное мероприятие "Предупреждение детского дорожно-транспортного травматизма"</t>
  </si>
  <si>
    <t>9Д 0 00 00000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</si>
  <si>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</si>
  <si>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9Г 0 02 92500</t>
  </si>
  <si>
    <t>Землеустроительные работы</t>
  </si>
  <si>
    <t>9Г 0 02 00000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</si>
  <si>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</si>
  <si>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01 92300</t>
  </si>
  <si>
    <t>Изготовление технической документации</t>
  </si>
  <si>
    <t>9Г 0 01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</si>
  <si>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</si>
  <si>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</si>
  <si>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</si>
  <si>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9В 0 02 91800</t>
  </si>
  <si>
    <t>9В 0 02 00000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</si>
  <si>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</si>
  <si>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9В 0 01 92200</t>
  </si>
  <si>
    <t>9В 0 01 92100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</si>
  <si>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</si>
  <si>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9В 0 01 00000</t>
  </si>
  <si>
    <t>Основное мероприятие "Совершенствование процесса патриотического воспитания"</t>
  </si>
  <si>
    <t>9В 0 00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</si>
  <si>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</si>
  <si>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9Б 0 03 S3950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</si>
  <si>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</si>
  <si>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9Б 0 03 95300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</si>
  <si>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</si>
  <si>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94900</t>
  </si>
  <si>
    <t>Организация питания воспитанников в дошкольных образовательных организациях</t>
  </si>
  <si>
    <t>9Б 0 03 S3440</t>
  </si>
  <si>
    <t>Организация питания учащихся и воспитанников в общеобразовательных организациях</t>
  </si>
  <si>
    <t>9Б 0 03 00000</t>
  </si>
  <si>
    <t>Основное мероприятие "Сохранение и укрепление здоровья учащихся и воспитанников"</t>
  </si>
  <si>
    <t>9Б 0 02 S3190</t>
  </si>
  <si>
    <t>Укрепление материально-технической базы организаций дополнительного образования</t>
  </si>
  <si>
    <t>9Б 0 02 91700</t>
  </si>
  <si>
    <t>Мероприятия по капитальному и текущему ремонту</t>
  </si>
  <si>
    <t>9Б 0 02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</si>
  <si>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</si>
  <si>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01 91500</t>
  </si>
  <si>
    <t>Установка ограждений</t>
  </si>
  <si>
    <t>9Б 0 01 00000</t>
  </si>
  <si>
    <t>Основное мероприятие "Организационное обеспечение пожарной безопасности, антитеррористической защищенности"</t>
  </si>
  <si>
    <t>9Б 0 00 00000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</si>
  <si>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</si>
  <si>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9А 0 01 94300</t>
  </si>
  <si>
    <t>Содержание автомобильных дорог и мостов в границах населенных пунктов</t>
  </si>
  <si>
    <t>9А 0 01 91200</t>
  </si>
  <si>
    <t>Разработка схем транспортной инфраструктуры</t>
  </si>
  <si>
    <t>9А 0 01 91100</t>
  </si>
  <si>
    <t>Ремонт и содержание дороги Ягодное-Эльген-Таскан</t>
  </si>
  <si>
    <t>9А 0 01 00000</t>
  </si>
  <si>
    <t>Основное мероприятие "Содержание и ремонт автомобильных дорог"</t>
  </si>
  <si>
    <t>9А 0 00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</si>
  <si>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</si>
  <si>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итого</t>
  </si>
  <si>
    <t>% исполнения от плана на год</t>
  </si>
  <si>
    <t>План                            на 2017 год</t>
  </si>
  <si>
    <t>ЦСР</t>
  </si>
  <si>
    <t>"Ягоднинский городской округ" на 2017 год</t>
  </si>
  <si>
    <t xml:space="preserve"> муниципальных программ муниципального образования</t>
  </si>
  <si>
    <t>33 0 04 74030</t>
  </si>
  <si>
    <t>Осуществление государственных полномочий по созданию и организации деятельности административных комиссий</t>
  </si>
  <si>
    <t>33 0 04 00000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</si>
  <si>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</si>
  <si>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33 0 03 59300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</si>
  <si>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</si>
  <si>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33 0 03 00000</t>
  </si>
  <si>
    <t>Основное мероприятие «Субвенции бюджетам на государственную регистрацию актов гражданского состояния»</t>
  </si>
  <si>
    <t>33 0 00 00000</t>
  </si>
  <si>
    <t>Ведомственная целевая программа "Развитие государственно-правовых институтов Магаданской области" на 2016 - 2019 годы</t>
  </si>
  <si>
    <t>32 0 03 73П06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</si>
  <si>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</si>
  <si>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32 0 03 00000</t>
  </si>
  <si>
    <t>32 0 01 73700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</si>
  <si>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</si>
  <si>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32 0 01 00000</t>
  </si>
  <si>
    <t>32 0 00 00000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</si>
  <si>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</si>
  <si>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24 3 01 73240</t>
  </si>
  <si>
    <t>24 3 01 00000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</si>
  <si>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</si>
  <si>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</si>
  <si>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</si>
  <si>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24 0 00 00000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</si>
  <si>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</si>
  <si>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23 2 01 73260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</si>
  <si>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</si>
  <si>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23 2 01 00000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</si>
  <si>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</si>
  <si>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23 2 00 00000</t>
  </si>
  <si>
    <t>Подпрограмма "Повышение квалификации лиц, замещающих муниципальные должности в Магаданской области" на 2014-2016 годы"</t>
  </si>
  <si>
    <t>23 0 00 00000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</si>
  <si>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</si>
  <si>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22 6 01 44440</t>
  </si>
  <si>
    <t>Осуществление мероприятий по переселению граждан (за счет остатков средств областного бюджета прошлых лет)</t>
  </si>
  <si>
    <t>22 6 01 00000</t>
  </si>
  <si>
    <t>Основное мероприятие "Предоставление субсидий муниципальным образованиям Магаданской области"</t>
  </si>
  <si>
    <t>22 6 00 00000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</si>
  <si>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</si>
  <si>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22 0 00 00000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</si>
  <si>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</si>
  <si>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21 5 01 74090</t>
  </si>
  <si>
    <t>Осуществление государственных полномочий по организации и осуществлению деятельности органов опеки и попечительства</t>
  </si>
  <si>
    <t>21 5 01 00000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</si>
  <si>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</si>
  <si>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21 5 00 00000</t>
  </si>
  <si>
    <t>Подпрограмма "Создание условий для реализации государственной программы" на 2014-2018 годы"</t>
  </si>
  <si>
    <t>21 0 00 00000</t>
  </si>
  <si>
    <t>Государственная программа Магаданской области "Развитие социальной защиты населения Магаданской области" на 2014-2018 годы"</t>
  </si>
  <si>
    <t>17 3 02 73640</t>
  </si>
  <si>
    <t>17 3 02 00000</t>
  </si>
  <si>
    <t>17 3 00 00000</t>
  </si>
  <si>
    <t>Подпрограмма "Развитие водохозяйственного комплекса Магаданской области" на 2014-2020 годы"</t>
  </si>
  <si>
    <t>17 2 03 73520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</si>
  <si>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</si>
  <si>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</si>
  <si>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</si>
  <si>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17 2 00 00000</t>
  </si>
  <si>
    <t>Подпрограмма «Экологическая безопасность и охрана окружающей среды Магаданской области» на 2014-2020 годы»</t>
  </si>
  <si>
    <t>17 0 00 00000</t>
  </si>
  <si>
    <t>Государственная программа Магаданской области "Природные ресурсы и экология Магаданской области" на 2014-2020 годы"</t>
  </si>
  <si>
    <t>13 1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</si>
  <si>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</si>
  <si>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</si>
  <si>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</si>
  <si>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13 1 01 62010</t>
  </si>
  <si>
    <t>13 1 01 44440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</si>
  <si>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</si>
  <si>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13 1 01 00000</t>
  </si>
  <si>
    <t>Основное мероприятие "Предоставление субсидий бюджетам муниципальных образований"</t>
  </si>
  <si>
    <t>13 1 00 00000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</si>
  <si>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</si>
  <si>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13 0 00 00000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</si>
  <si>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</si>
  <si>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11 1 02 62110</t>
  </si>
  <si>
    <t>Мероприятия по подготовке к осенне-зимнему отопительному периоду</t>
  </si>
  <si>
    <t>2200</t>
  </si>
  <si>
    <t>11 1 02 44440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</si>
  <si>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</si>
  <si>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</si>
  <si>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</si>
  <si>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11 1 00 00000</t>
  </si>
  <si>
    <t>Подпрограмма "Развитие и модернизация коммунальной инфраструктуры на территории Магаданской области"</t>
  </si>
  <si>
    <t>11 0 00 00000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</si>
  <si>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</si>
  <si>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09 Т 01 73900</t>
  </si>
  <si>
    <t>Организация и проведение областных универсальных совместных ярмарок</t>
  </si>
  <si>
    <t>09 Т 01 00000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</si>
  <si>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</si>
  <si>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09 Т 00 00000</t>
  </si>
  <si>
    <t>Подпрограмма "Развитие торговли на территории Магаданской области на 2014-2020 годы"</t>
  </si>
  <si>
    <t>09 0 00 00000</t>
  </si>
  <si>
    <t>Государственная программа Магаданской области "Развитие сельского хозяйства Магаданской области на 2014-2020 годы"</t>
  </si>
  <si>
    <t>1000</t>
  </si>
  <si>
    <t>05 2 01 11830</t>
  </si>
  <si>
    <t xml:space="preserve">Укрепление материально-технической базы в области физической культуры и спорта </t>
  </si>
  <si>
    <t>05 2 01 00000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</si>
  <si>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</si>
  <si>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05 2 00 00000</t>
  </si>
  <si>
    <t>Подпрограмма «Обеспечение процесса физической подготовки и спорта» на 2014-2020 годы»</t>
  </si>
  <si>
    <t>05 0 00 00000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</si>
  <si>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</si>
  <si>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04 5 01 75010</t>
  </si>
  <si>
    <t>1342,1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</si>
  <si>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</si>
  <si>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04 5 01 00000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</si>
  <si>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</si>
  <si>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</si>
  <si>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</si>
  <si>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242,8</t>
  </si>
  <si>
    <t>04 3 01 74110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</si>
  <si>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</si>
  <si>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04 3 01 00000</t>
  </si>
  <si>
    <t>Основное мероприятие "Поддержка и развитие кадрового потенциала в сфере культуры и искусства Магаданской области"</t>
  </si>
  <si>
    <t>04 3 00 00000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</si>
  <si>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</si>
  <si>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2 03 R5190</t>
  </si>
  <si>
    <t>Поддержка отрасли культуры</t>
  </si>
  <si>
    <t>76,4</t>
  </si>
  <si>
    <t>04 2 01 73160</t>
  </si>
  <si>
    <t>Подпрограмма "Развитие библиотечного дела Магаданской области" на 2014-2020 годы"</t>
  </si>
  <si>
    <t>04 2 00 00000</t>
  </si>
  <si>
    <t>04 0 00 00000</t>
  </si>
  <si>
    <t>Государственная программа Магаданской области "Развитие культуры и туризма в Магаданской области" на 2014-2020 годы"</t>
  </si>
  <si>
    <t>198,5</t>
  </si>
  <si>
    <t>03 3 02 44440</t>
  </si>
  <si>
    <t>Организация системы кадровой подготовки и стимулирования специалистов по работе с молодежью муниципальных образований   (за счет остатков средств областного бюджета прошлых лет)</t>
  </si>
  <si>
    <t>03 3 02 00000</t>
  </si>
  <si>
    <t>Основное мероприятие «Содействие муниципальным образованиям Магаданской области в формировании и реализации молодежной политики»</t>
  </si>
  <si>
    <t>03 3 00 00000</t>
  </si>
  <si>
    <t>Подпрограмма «Формирование и развитие инфраструктуры молодежной политики» на 2014-2020 годы»</t>
  </si>
  <si>
    <t>03 0 00 00000</t>
  </si>
  <si>
    <t>Государственная программа Магаданской области «Молодежь Магаданской области» на 2014-2020 годы»</t>
  </si>
  <si>
    <t>02 Б 02 75010</t>
  </si>
  <si>
    <t>02 Б 02 74130</t>
  </si>
  <si>
    <t>Обеспечение ежемесячного денежного вознаграждения за классное руководство</t>
  </si>
  <si>
    <t>02 Б 02 74120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</si>
  <si>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</si>
  <si>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 Б 02 74090</t>
  </si>
  <si>
    <t>02 Б 02 74070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</si>
  <si>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</si>
  <si>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02 Б 02 74060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</si>
  <si>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</si>
  <si>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02 Б 02 74050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</si>
  <si>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</si>
  <si>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02 Б 02 74020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</si>
  <si>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</si>
  <si>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02 Б 02 00000</t>
  </si>
  <si>
    <t>Основное мероприятие "Обеспечение реализации подпрограммы"</t>
  </si>
  <si>
    <t>02 6 03 73210</t>
  </si>
  <si>
    <t>Организацию отдыха и оздоровление детей в лагерях дневного пребывания</t>
  </si>
  <si>
    <t>02 6 03 00000</t>
  </si>
  <si>
    <t>Основное мероприятие "Развитие муниципальных лагерей с дневным пребыванием детей"</t>
  </si>
  <si>
    <t>02 6 00 00000</t>
  </si>
  <si>
    <t>Подпрограмма "Организация и обеспечение отдыха и оздоровления детей в Магаданской области" на 2014-2020 годы"</t>
  </si>
  <si>
    <t>02 2 02 73950</t>
  </si>
  <si>
    <t>Питание (завтрак или полдник) детей из многодетных семей, обучающихся в общеобразовательных организациях</t>
  </si>
  <si>
    <t>02 2 02 73440</t>
  </si>
  <si>
    <t>Совершенствование питания учащихся в общеобразовательных организациях</t>
  </si>
  <si>
    <t>02 2 02 73150</t>
  </si>
  <si>
    <t>Приобретение школьных автобусов</t>
  </si>
  <si>
    <t>02 2 02 00000</t>
  </si>
  <si>
    <t>Основное мероприятие "Развитие государственных и муниципальных организаций общего образования"</t>
  </si>
  <si>
    <t>02 2 00 00000</t>
  </si>
  <si>
    <t>Подпрограмма "Развитие общего образования в Магаданской области" на 2014-2020 годы"</t>
  </si>
  <si>
    <t>02 0 00 00000</t>
  </si>
  <si>
    <t>Государственная программа Магаданской области "Развитие образования в Магаданской области" на 2014-2020 годы"</t>
  </si>
  <si>
    <t>ИТОГО</t>
  </si>
  <si>
    <t>государственных программ Магаданской области муниципального образования</t>
  </si>
  <si>
    <t>Исполнение бюджетных ассигнований на реализацию</t>
  </si>
  <si>
    <t>Государственная программа Магаданской области "Энергосбережение и повышение энергетической эффективности в Магаданской области» на 2014-2020 годы»</t>
  </si>
  <si>
    <t>08 0 00 00000</t>
  </si>
  <si>
    <t>Подпрограмма «Содействие муниципальным образованиям в реализации муниципальных программ энергосбережения»</t>
  </si>
  <si>
    <t>08 2 00 00000</t>
  </si>
  <si>
    <t>Реализация муниципальных программ энергосбережения по установке общедомовых приборов учета энергетических ресурсов</t>
  </si>
  <si>
    <t>08 2 01 73880</t>
  </si>
  <si>
    <t>Основное мероприятие «Предоставление субсидий на выполнение мероприятий по энергосбережению»</t>
  </si>
  <si>
    <t>08 2 01 00000</t>
  </si>
  <si>
    <t>план на 2017 год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</si>
  <si>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</si>
  <si>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000 2022005104 0000 151</t>
  </si>
  <si>
    <t xml:space="preserve">  Субсидии бюджетам городских округов на реализацию федеральных целевых программ</t>
  </si>
  <si>
    <t xml:space="preserve"> 000 2022005100 0000 151</t>
  </si>
  <si>
    <t xml:space="preserve">  Субсидии бюджетам на реализацию федеральных целевых программ</t>
  </si>
  <si>
    <t xml:space="preserve"> 000 1130299404 0000 130</t>
  </si>
  <si>
    <t xml:space="preserve">  Прочие доходы от компенсации затрат бюджетов городских округов</t>
  </si>
  <si>
    <t xml:space="preserve"> 000 1130299000 0000 130</t>
  </si>
  <si>
    <t xml:space="preserve">  Прочие доходы от компенсации затрат государства</t>
  </si>
  <si>
    <t xml:space="preserve"> 000 1130200000 0000 130</t>
  </si>
  <si>
    <t xml:space="preserve">  Доходы от компенсации затрат государства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</si>
  <si>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</si>
  <si>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</si>
  <si>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 Плата за выбросы загрязняющих веществ в атмосферный воздух стационарными объектами &lt;7&gt;</t>
  </si>
  <si>
    <t xml:space="preserve"> 000 1090401002 0000 110</t>
  </si>
  <si>
    <t xml:space="preserve">  Налог на имущество предприятий</t>
  </si>
  <si>
    <t xml:space="preserve"> 000 1090400000 0000 110</t>
  </si>
  <si>
    <t xml:space="preserve">  Налоги на имущество</t>
  </si>
  <si>
    <t xml:space="preserve"> 000 1090000000 0000 000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</si>
  <si>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</si>
  <si>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000 1050401002 0000 110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</si>
  <si>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</si>
  <si>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000 1050400002 0000 110</t>
  </si>
  <si>
    <t xml:space="preserve">  Налог, взимаемый в связи с применением патентной системы налогообложения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</si>
  <si>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</si>
  <si>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</si>
  <si>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отклонения</t>
  </si>
  <si>
    <t>на  1 июля 2017 г.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</si>
  <si>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</si>
  <si>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000 0502 0000000000 853</t>
  </si>
  <si>
    <t xml:space="preserve"> 000 0502 0000000000 852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</si>
  <si>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</si>
  <si>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</si>
  <si>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000 0501 0000000000 407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</si>
  <si>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</si>
  <si>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000 0501 0000000000 400</t>
  </si>
  <si>
    <t xml:space="preserve">  Капитальные вложения в объекты государственной (муниципальной) собственности</t>
  </si>
  <si>
    <t xml:space="preserve"> 000 0501 0000000000 243</t>
  </si>
  <si>
    <t xml:space="preserve">  Закупка товаров, работ, услуг в целях капитального ремонта государственного (муниципального) имущества</t>
  </si>
  <si>
    <t>Исполнено на 01.07.2017г.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</si>
  <si>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</si>
  <si>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</si>
  <si>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</si>
  <si>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</si>
  <si>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</si>
  <si>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</si>
  <si>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</si>
  <si>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</si>
  <si>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</si>
  <si>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</si>
  <si>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</si>
  <si>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</si>
  <si>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</si>
  <si>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22 3 01 R0200</t>
  </si>
  <si>
    <t>Муниципальная программа «Энергосбережение и повышение энергетической эффективности на территории муниципального образования «Ягоднинский городской округ» в 2017 году»</t>
  </si>
  <si>
    <t>9J 0 00 00000</t>
  </si>
  <si>
    <t>9J 0 01 00000</t>
  </si>
  <si>
    <t>9J 0 01 S3880</t>
  </si>
  <si>
    <t>Муниципальная программа «Формирование современной городской среды в муниципальном образовании «Ягоднинский городской округ» на 2017 год»</t>
  </si>
  <si>
    <t>9G 0 00 00000</t>
  </si>
  <si>
    <t>9G 0 01 00000</t>
  </si>
  <si>
    <t>9G 0 01 S5550</t>
  </si>
  <si>
    <t>Муниципальная программа «Экологическая безопасность и охрана окружающей среды муниципального образования Ягоднинский городской округ» на 2017 год»</t>
  </si>
  <si>
    <t>9S 0 00 00000</t>
  </si>
  <si>
    <t xml:space="preserve"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 </t>
  </si>
  <si>
    <t>9S 0 01 00000</t>
  </si>
  <si>
    <t>Снос ветхого, заброшенного жилья, в том числе вдоль автомобильных дорог, расположенных на территории Ягоднинского городского округа</t>
  </si>
  <si>
    <t>9S 0 01 S3520</t>
  </si>
  <si>
    <t>Приобретение и доставка дорожных знаков</t>
  </si>
  <si>
    <t>9А 0 01 97300</t>
  </si>
  <si>
    <t>9Б 0 02 S3150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</si>
  <si>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</si>
  <si>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</si>
  <si>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</si>
  <si>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</si>
  <si>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</si>
  <si>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</si>
  <si>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Комплектование библиотечного фонда художественной и отраслевой литературой</t>
  </si>
  <si>
    <t>9К 2 01 S5190</t>
  </si>
  <si>
    <t>Сертификация объектов спорта</t>
  </si>
  <si>
    <t>9Ф 0 01 97400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</si>
  <si>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</si>
  <si>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49,1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</si>
  <si>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</si>
  <si>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</si>
  <si>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городской округ"</t>
  </si>
  <si>
    <t>Распоряжение</t>
  </si>
  <si>
    <t>Сумма</t>
  </si>
  <si>
    <t>Кому выделено</t>
  </si>
  <si>
    <t>На какие цели</t>
  </si>
  <si>
    <t>главы района</t>
  </si>
  <si>
    <t>(руб.коп.)</t>
  </si>
  <si>
    <t xml:space="preserve">Исполнитель: </t>
  </si>
  <si>
    <t>Мирошниченко А.В., тел: 2-23-41</t>
  </si>
  <si>
    <t>за январь-тюнь 2017 года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</si>
  <si>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1 полугодие 2017г.</t>
    </r>
  </si>
  <si>
    <t>"Ягоднинский городской округ" на 01.07.2017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</si>
</sst>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dd\.mm\.yyyy"/>
    <numFmt numFmtId="165" formatCode="0.0"/>
    <numFmt numFmtId="166" formatCode="_-* #,##0.00[$€-1]_-;\-* #,##0.00[$€-1]_-;_-* &quot;-&quot;??[$€-1]_-"/>
    <numFmt numFmtId="167" formatCode="0.0%"/>
    <numFmt numFmtId="168" formatCode="#,##0.00_ ;[Red]\-#,##0.00\ "/>
  </numFmts>
  <fonts count="55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7030A0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rgb="FF7030A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8">
    <xf numFmtId="0" fontId="0" fillId="0" borderId="0"/>
    <xf numFmtId="0" fontId="4" fillId="0" borderId="1"/>
    <xf numFmtId="0" fontId="5" fillId="0" borderId="1">
      <alignment horizontal="center" wrapText="1"/>
    </xf>
    <xf numFmtId="0" fontId="5" fillId="0" borderId="1">
      <alignment horizontal="center" wrapText="1"/>
    </xf>
    <xf numFmtId="0" fontId="6" fillId="0" borderId="6"/>
    <xf numFmtId="0" fontId="6" fillId="0" borderId="1"/>
    <xf numFmtId="0" fontId="7" fillId="0" borderId="1"/>
    <xf numFmtId="0" fontId="5" fillId="0" borderId="1">
      <alignment horizontal="left" wrapText="1"/>
    </xf>
    <xf numFmtId="0" fontId="8" fillId="0" borderId="1"/>
    <xf numFmtId="0" fontId="6" fillId="0" borderId="13"/>
    <xf numFmtId="0" fontId="9" fillId="0" borderId="2">
      <alignment horizontal="center"/>
    </xf>
    <xf numFmtId="0" fontId="7" fillId="0" borderId="14"/>
    <xf numFmtId="0" fontId="9" fillId="0" borderId="1">
      <alignment horizontal="left"/>
    </xf>
    <xf numFmtId="0" fontId="10" fillId="0" borderId="1">
      <alignment horizontal="center" vertical="top"/>
    </xf>
    <xf numFmtId="49" fontId="11" fillId="0" borderId="15">
      <alignment horizontal="right"/>
    </xf>
    <xf numFmtId="49" fontId="7" fillId="0" borderId="3">
      <alignment horizontal="center"/>
    </xf>
    <xf numFmtId="0" fontId="7" fillId="0" borderId="16"/>
    <xf numFmtId="49" fontId="7" fillId="0" borderId="1"/>
    <xf numFmtId="49" fontId="9" fillId="0" borderId="1">
      <alignment horizontal="right"/>
    </xf>
    <xf numFmtId="0" fontId="9" fillId="0" borderId="1"/>
    <xf numFmtId="0" fontId="9" fillId="0" borderId="1">
      <alignment horizontal="center"/>
    </xf>
    <xf numFmtId="0" fontId="9" fillId="0" borderId="15">
      <alignment horizontal="right"/>
    </xf>
    <xf numFmtId="164" fontId="9" fillId="0" borderId="4">
      <alignment horizontal="center"/>
    </xf>
    <xf numFmtId="49" fontId="9" fillId="0" borderId="1"/>
    <xf numFmtId="0" fontId="9" fillId="0" borderId="1">
      <alignment horizontal="right"/>
    </xf>
    <xf numFmtId="0" fontId="9" fillId="0" borderId="5">
      <alignment horizontal="center"/>
    </xf>
    <xf numFmtId="0" fontId="9" fillId="0" borderId="6">
      <alignment wrapText="1"/>
    </xf>
    <xf numFmtId="49" fontId="9" fillId="0" borderId="7">
      <alignment horizontal="center"/>
    </xf>
    <xf numFmtId="0" fontId="9" fillId="0" borderId="8">
      <alignment wrapText="1"/>
    </xf>
    <xf numFmtId="49" fontId="9" fillId="0" borderId="4">
      <alignment horizontal="center"/>
    </xf>
    <xf numFmtId="0" fontId="9" fillId="0" borderId="12">
      <alignment horizontal="left"/>
    </xf>
    <xf numFmtId="49" fontId="9" fillId="0" borderId="12"/>
    <xf numFmtId="0" fontId="9" fillId="0" borderId="4">
      <alignment horizontal="center"/>
    </xf>
    <xf numFmtId="49" fontId="9" fillId="0" borderId="9">
      <alignment horizontal="center"/>
    </xf>
    <xf numFmtId="0" fontId="12" fillId="0" borderId="1"/>
    <xf numFmtId="0" fontId="12" fillId="0" borderId="17"/>
    <xf numFmtId="49" fontId="9" fillId="0" borderId="10">
      <alignment horizontal="center" vertical="center" wrapText="1"/>
    </xf>
    <xf numFmtId="49" fontId="9" fillId="0" borderId="10">
      <alignment horizontal="center" vertical="center" wrapText="1"/>
    </xf>
    <xf numFmtId="49" fontId="9" fillId="0" borderId="10">
      <alignment horizontal="center" vertical="center" wrapText="1"/>
    </xf>
    <xf numFmtId="49" fontId="9" fillId="0" borderId="2">
      <alignment horizontal="center" vertical="center" wrapText="1"/>
    </xf>
    <xf numFmtId="0" fontId="9" fillId="0" borderId="18">
      <alignment horizontal="left" wrapText="1"/>
    </xf>
    <xf numFmtId="49" fontId="9" fillId="0" borderId="19">
      <alignment horizontal="center" wrapText="1"/>
    </xf>
    <xf numFmtId="49" fontId="9" fillId="0" borderId="20">
      <alignment horizontal="center"/>
    </xf>
    <xf numFmtId="4" fontId="9" fillId="0" borderId="10">
      <alignment horizontal="right"/>
    </xf>
    <xf numFmtId="4" fontId="9" fillId="0" borderId="21">
      <alignment horizontal="right"/>
    </xf>
    <xf numFmtId="0" fontId="9" fillId="0" borderId="22">
      <alignment horizontal="left" wrapText="1"/>
    </xf>
    <xf numFmtId="0" fontId="9" fillId="0" borderId="23">
      <alignment horizontal="left" wrapText="1" indent="1"/>
    </xf>
    <xf numFmtId="49" fontId="9" fillId="0" borderId="24">
      <alignment horizontal="center" wrapText="1"/>
    </xf>
    <xf numFmtId="49" fontId="9" fillId="0" borderId="25">
      <alignment horizontal="center"/>
    </xf>
    <xf numFmtId="49" fontId="9" fillId="0" borderId="26">
      <alignment horizontal="center"/>
    </xf>
    <xf numFmtId="0" fontId="9" fillId="0" borderId="27">
      <alignment horizontal="left" wrapText="1" indent="1"/>
    </xf>
    <xf numFmtId="0" fontId="9" fillId="0" borderId="21">
      <alignment horizontal="left" wrapText="1" indent="2"/>
    </xf>
    <xf numFmtId="49" fontId="9" fillId="0" borderId="28">
      <alignment horizontal="center"/>
    </xf>
    <xf numFmtId="49" fontId="9" fillId="0" borderId="10">
      <alignment horizontal="center"/>
    </xf>
    <xf numFmtId="0" fontId="9" fillId="0" borderId="4">
      <alignment horizontal="left" wrapText="1" indent="2"/>
    </xf>
    <xf numFmtId="0" fontId="9" fillId="0" borderId="17"/>
    <xf numFmtId="0" fontId="9" fillId="2" borderId="17"/>
    <xf numFmtId="0" fontId="9" fillId="2" borderId="29"/>
    <xf numFmtId="0" fontId="9" fillId="2" borderId="1"/>
    <xf numFmtId="0" fontId="9" fillId="0" borderId="1">
      <alignment horizontal="left" wrapText="1"/>
    </xf>
    <xf numFmtId="49" fontId="9" fillId="0" borderId="1">
      <alignment horizontal="center" wrapText="1"/>
    </xf>
    <xf numFmtId="49" fontId="9" fillId="0" borderId="1">
      <alignment horizontal="center"/>
    </xf>
    <xf numFmtId="49" fontId="9" fillId="0" borderId="1">
      <alignment horizontal="right"/>
    </xf>
    <xf numFmtId="0" fontId="9" fillId="0" borderId="6">
      <alignment horizontal="left"/>
    </xf>
    <xf numFmtId="49" fontId="9" fillId="0" borderId="6"/>
    <xf numFmtId="0" fontId="9" fillId="0" borderId="6"/>
    <xf numFmtId="0" fontId="7" fillId="0" borderId="6"/>
    <xf numFmtId="0" fontId="9" fillId="0" borderId="30">
      <alignment horizontal="left" wrapText="1"/>
    </xf>
    <xf numFmtId="49" fontId="9" fillId="0" borderId="20">
      <alignment horizontal="center" wrapText="1"/>
    </xf>
    <xf numFmtId="4" fontId="9" fillId="0" borderId="31">
      <alignment horizontal="right"/>
    </xf>
    <xf numFmtId="4" fontId="9" fillId="0" borderId="32">
      <alignment horizontal="right"/>
    </xf>
    <xf numFmtId="0" fontId="9" fillId="0" borderId="33">
      <alignment horizontal="left" wrapText="1"/>
    </xf>
    <xf numFmtId="49" fontId="9" fillId="0" borderId="28">
      <alignment horizontal="center" wrapText="1"/>
    </xf>
    <xf numFmtId="49" fontId="9" fillId="0" borderId="21">
      <alignment horizontal="center"/>
    </xf>
    <xf numFmtId="0" fontId="9" fillId="0" borderId="32">
      <alignment horizontal="left" wrapText="1" indent="2"/>
    </xf>
    <xf numFmtId="49" fontId="9" fillId="0" borderId="34">
      <alignment horizontal="center"/>
    </xf>
    <xf numFmtId="49" fontId="9" fillId="0" borderId="31">
      <alignment horizontal="center"/>
    </xf>
    <xf numFmtId="0" fontId="9" fillId="0" borderId="7">
      <alignment horizontal="left" wrapText="1" indent="2"/>
    </xf>
    <xf numFmtId="0" fontId="9" fillId="0" borderId="8"/>
    <xf numFmtId="0" fontId="9" fillId="0" borderId="35"/>
    <xf numFmtId="0" fontId="4" fillId="0" borderId="36">
      <alignment horizontal="left" wrapText="1"/>
    </xf>
    <xf numFmtId="0" fontId="9" fillId="0" borderId="37">
      <alignment horizontal="center" wrapText="1"/>
    </xf>
    <xf numFmtId="49" fontId="9" fillId="0" borderId="38">
      <alignment horizontal="center" wrapText="1"/>
    </xf>
    <xf numFmtId="4" fontId="9" fillId="0" borderId="20">
      <alignment horizontal="right"/>
    </xf>
    <xf numFmtId="4" fontId="9" fillId="0" borderId="39">
      <alignment horizontal="right"/>
    </xf>
    <xf numFmtId="0" fontId="4" fillId="0" borderId="4">
      <alignment horizontal="left" wrapText="1"/>
    </xf>
    <xf numFmtId="0" fontId="7" fillId="0" borderId="17"/>
    <xf numFmtId="0" fontId="7" fillId="0" borderId="12"/>
    <xf numFmtId="0" fontId="9" fillId="0" borderId="1">
      <alignment horizontal="center" wrapText="1"/>
    </xf>
    <xf numFmtId="0" fontId="4" fillId="0" borderId="1">
      <alignment horizontal="center"/>
    </xf>
    <xf numFmtId="0" fontId="4" fillId="0" borderId="6"/>
    <xf numFmtId="49" fontId="9" fillId="0" borderId="6">
      <alignment horizontal="left"/>
    </xf>
    <xf numFmtId="0" fontId="9" fillId="0" borderId="23">
      <alignment horizontal="left" wrapText="1"/>
    </xf>
    <xf numFmtId="0" fontId="9" fillId="0" borderId="27">
      <alignment horizontal="left" wrapText="1"/>
    </xf>
    <xf numFmtId="0" fontId="7" fillId="0" borderId="25"/>
    <xf numFmtId="0" fontId="7" fillId="0" borderId="26"/>
    <xf numFmtId="0" fontId="9" fillId="0" borderId="30">
      <alignment horizontal="left" wrapText="1" indent="1"/>
    </xf>
    <xf numFmtId="49" fontId="9" fillId="0" borderId="34">
      <alignment horizontal="center" wrapText="1"/>
    </xf>
    <xf numFmtId="0" fontId="9" fillId="0" borderId="33">
      <alignment horizontal="left" wrapText="1" indent="1"/>
    </xf>
    <xf numFmtId="0" fontId="9" fillId="0" borderId="23">
      <alignment horizontal="left" wrapText="1" indent="2"/>
    </xf>
    <xf numFmtId="0" fontId="9" fillId="0" borderId="27">
      <alignment horizontal="left" wrapText="1" indent="2"/>
    </xf>
    <xf numFmtId="0" fontId="9" fillId="0" borderId="40">
      <alignment horizontal="left" wrapText="1" indent="2"/>
    </xf>
    <xf numFmtId="49" fontId="9" fillId="0" borderId="34">
      <alignment horizontal="center" shrinkToFit="1"/>
    </xf>
    <xf numFmtId="49" fontId="9" fillId="0" borderId="31">
      <alignment horizontal="center" shrinkToFit="1"/>
    </xf>
    <xf numFmtId="0" fontId="9" fillId="0" borderId="33">
      <alignment horizontal="left" wrapText="1" indent="2"/>
    </xf>
    <xf numFmtId="0" fontId="4" fillId="0" borderId="11">
      <alignment horizontal="center" vertical="center" textRotation="90" wrapText="1"/>
    </xf>
    <xf numFmtId="0" fontId="9" fillId="0" borderId="10">
      <alignment horizontal="center" vertical="top" wrapText="1"/>
    </xf>
    <xf numFmtId="0" fontId="9" fillId="0" borderId="10">
      <alignment horizontal="center" vertical="top"/>
    </xf>
    <xf numFmtId="0" fontId="9" fillId="0" borderId="10">
      <alignment horizontal="center" vertical="top"/>
    </xf>
    <xf numFmtId="49" fontId="9" fillId="0" borderId="10">
      <alignment horizontal="center" vertical="top" wrapText="1"/>
    </xf>
    <xf numFmtId="0" fontId="9" fillId="0" borderId="10">
      <alignment horizontal="center" vertical="top" wrapText="1"/>
    </xf>
    <xf numFmtId="0" fontId="4" fillId="0" borderId="41"/>
    <xf numFmtId="49" fontId="4" fillId="0" borderId="19">
      <alignment horizontal="center"/>
    </xf>
    <xf numFmtId="0" fontId="12" fillId="0" borderId="16"/>
    <xf numFmtId="49" fontId="13" fillId="0" borderId="42">
      <alignment horizontal="left" vertical="center" wrapText="1"/>
    </xf>
    <xf numFmtId="49" fontId="4" fillId="0" borderId="28">
      <alignment horizontal="center" vertical="center" wrapText="1"/>
    </xf>
    <xf numFmtId="49" fontId="9" fillId="0" borderId="43">
      <alignment horizontal="left" vertical="center" wrapText="1" indent="2"/>
    </xf>
    <xf numFmtId="49" fontId="9" fillId="0" borderId="24">
      <alignment horizontal="center" vertical="center" wrapText="1"/>
    </xf>
    <xf numFmtId="0" fontId="9" fillId="0" borderId="25"/>
    <xf numFmtId="4" fontId="9" fillId="0" borderId="25">
      <alignment horizontal="right"/>
    </xf>
    <xf numFmtId="4" fontId="9" fillId="0" borderId="26">
      <alignment horizontal="right"/>
    </xf>
    <xf numFmtId="49" fontId="9" fillId="0" borderId="40">
      <alignment horizontal="left" vertical="center" wrapText="1" indent="3"/>
    </xf>
    <xf numFmtId="49" fontId="9" fillId="0" borderId="34">
      <alignment horizontal="center" vertical="center" wrapText="1"/>
    </xf>
    <xf numFmtId="49" fontId="9" fillId="0" borderId="42">
      <alignment horizontal="left" vertical="center" wrapText="1" indent="3"/>
    </xf>
    <xf numFmtId="49" fontId="9" fillId="0" borderId="28">
      <alignment horizontal="center" vertical="center" wrapText="1"/>
    </xf>
    <xf numFmtId="49" fontId="9" fillId="0" borderId="44">
      <alignment horizontal="left" vertical="center" wrapText="1" indent="3"/>
    </xf>
    <xf numFmtId="0" fontId="13" fillId="0" borderId="41">
      <alignment horizontal="left" vertical="center" wrapText="1"/>
    </xf>
    <xf numFmtId="49" fontId="9" fillId="0" borderId="45">
      <alignment horizontal="center" vertical="center" wrapText="1"/>
    </xf>
    <xf numFmtId="4" fontId="9" fillId="0" borderId="2">
      <alignment horizontal="right"/>
    </xf>
    <xf numFmtId="4" fontId="9" fillId="0" borderId="46">
      <alignment horizontal="right"/>
    </xf>
    <xf numFmtId="0" fontId="4" fillId="0" borderId="12">
      <alignment horizontal="center" vertical="center" textRotation="90" wrapText="1"/>
    </xf>
    <xf numFmtId="49" fontId="9" fillId="0" borderId="12">
      <alignment horizontal="left" vertical="center" wrapText="1" indent="3"/>
    </xf>
    <xf numFmtId="49" fontId="9" fillId="0" borderId="17">
      <alignment horizontal="center" vertical="center" wrapText="1"/>
    </xf>
    <xf numFmtId="4" fontId="9" fillId="0" borderId="17">
      <alignment horizontal="right"/>
    </xf>
    <xf numFmtId="0" fontId="9" fillId="0" borderId="1">
      <alignment vertical="center"/>
    </xf>
    <xf numFmtId="49" fontId="9" fillId="0" borderId="1">
      <alignment horizontal="left" vertical="center" wrapText="1" indent="3"/>
    </xf>
    <xf numFmtId="49" fontId="9" fillId="0" borderId="1">
      <alignment horizontal="center" vertical="center" wrapText="1"/>
    </xf>
    <xf numFmtId="4" fontId="9" fillId="0" borderId="1">
      <alignment horizontal="right" shrinkToFit="1"/>
    </xf>
    <xf numFmtId="0" fontId="4" fillId="0" borderId="6">
      <alignment horizontal="center" vertical="center" textRotation="90" wrapText="1"/>
    </xf>
    <xf numFmtId="49" fontId="9" fillId="0" borderId="6">
      <alignment horizontal="left" vertical="center" wrapText="1" indent="3"/>
    </xf>
    <xf numFmtId="49" fontId="9" fillId="0" borderId="6">
      <alignment horizontal="center" vertical="center" wrapText="1"/>
    </xf>
    <xf numFmtId="4" fontId="9" fillId="0" borderId="6">
      <alignment horizontal="right"/>
    </xf>
    <xf numFmtId="49" fontId="4" fillId="0" borderId="19">
      <alignment horizontal="center" vertical="center" wrapText="1"/>
    </xf>
    <xf numFmtId="0" fontId="9" fillId="0" borderId="26"/>
    <xf numFmtId="0" fontId="4" fillId="0" borderId="12">
      <alignment horizontal="center" vertical="center" textRotation="90"/>
    </xf>
    <xf numFmtId="0" fontId="4" fillId="0" borderId="6">
      <alignment horizontal="center" vertical="center" textRotation="90"/>
    </xf>
    <xf numFmtId="0" fontId="4" fillId="0" borderId="11">
      <alignment horizontal="center" vertical="center" textRotation="90"/>
    </xf>
    <xf numFmtId="49" fontId="13" fillId="0" borderId="41">
      <alignment horizontal="left" vertical="center" wrapText="1"/>
    </xf>
    <xf numFmtId="0" fontId="4" fillId="0" borderId="10">
      <alignment horizontal="center" vertical="center" textRotation="90"/>
    </xf>
    <xf numFmtId="0" fontId="4" fillId="0" borderId="19">
      <alignment horizontal="center" vertical="center"/>
    </xf>
    <xf numFmtId="0" fontId="9" fillId="0" borderId="42">
      <alignment horizontal="left" vertical="center" wrapText="1"/>
    </xf>
    <xf numFmtId="0" fontId="9" fillId="0" borderId="24">
      <alignment horizontal="center" vertical="center"/>
    </xf>
    <xf numFmtId="0" fontId="9" fillId="0" borderId="34">
      <alignment horizontal="center" vertical="center"/>
    </xf>
    <xf numFmtId="0" fontId="9" fillId="0" borderId="28">
      <alignment horizontal="center" vertical="center"/>
    </xf>
    <xf numFmtId="0" fontId="9" fillId="0" borderId="44">
      <alignment horizontal="left" vertical="center" wrapText="1"/>
    </xf>
    <xf numFmtId="0" fontId="4" fillId="0" borderId="28">
      <alignment horizontal="center" vertical="center"/>
    </xf>
    <xf numFmtId="0" fontId="9" fillId="0" borderId="45">
      <alignment horizontal="center" vertical="center"/>
    </xf>
    <xf numFmtId="49" fontId="4" fillId="0" borderId="19">
      <alignment horizontal="center" vertical="center"/>
    </xf>
    <xf numFmtId="49" fontId="9" fillId="0" borderId="42">
      <alignment horizontal="left" vertical="center" wrapText="1"/>
    </xf>
    <xf numFmtId="49" fontId="9" fillId="0" borderId="24">
      <alignment horizontal="center" vertical="center"/>
    </xf>
    <xf numFmtId="49" fontId="9" fillId="0" borderId="34">
      <alignment horizontal="center" vertical="center"/>
    </xf>
    <xf numFmtId="49" fontId="9" fillId="0" borderId="28">
      <alignment horizontal="center" vertical="center"/>
    </xf>
    <xf numFmtId="49" fontId="9" fillId="0" borderId="44">
      <alignment horizontal="left" vertical="center" wrapText="1"/>
    </xf>
    <xf numFmtId="49" fontId="9" fillId="0" borderId="45">
      <alignment horizontal="center" vertical="center"/>
    </xf>
    <xf numFmtId="49" fontId="9" fillId="0" borderId="6">
      <alignment horizontal="center"/>
    </xf>
    <xf numFmtId="0" fontId="9" fillId="0" borderId="6">
      <alignment horizontal="center"/>
    </xf>
    <xf numFmtId="49" fontId="9" fillId="0" borderId="1">
      <alignment horizontal="left"/>
    </xf>
    <xf numFmtId="0" fontId="9" fillId="0" borderId="12">
      <alignment horizontal="center"/>
    </xf>
    <xf numFmtId="49" fontId="9" fillId="0" borderId="12">
      <alignment horizontal="center"/>
    </xf>
    <xf numFmtId="0" fontId="9" fillId="0" borderId="1">
      <alignment horizontal="center"/>
    </xf>
    <xf numFmtId="49" fontId="9" fillId="0" borderId="6"/>
    <xf numFmtId="0" fontId="14" fillId="0" borderId="6">
      <alignment wrapText="1"/>
    </xf>
    <xf numFmtId="0" fontId="14" fillId="0" borderId="10">
      <alignment wrapText="1"/>
    </xf>
    <xf numFmtId="0" fontId="14" fillId="0" borderId="12">
      <alignment wrapText="1"/>
    </xf>
    <xf numFmtId="0" fontId="9" fillId="0" borderId="12"/>
    <xf numFmtId="0" fontId="15" fillId="0" borderId="0"/>
    <xf numFmtId="0" fontId="15" fillId="0" borderId="0"/>
    <xf numFmtId="0" fontId="15" fillId="0" borderId="0"/>
    <xf numFmtId="0" fontId="7" fillId="0" borderId="1"/>
    <xf numFmtId="0" fontId="7" fillId="0" borderId="1"/>
    <xf numFmtId="0" fontId="7" fillId="3" borderId="1"/>
    <xf numFmtId="0" fontId="7" fillId="3" borderId="6"/>
    <xf numFmtId="0" fontId="7" fillId="3" borderId="8"/>
    <xf numFmtId="0" fontId="7" fillId="3" borderId="12"/>
    <xf numFmtId="0" fontId="7" fillId="3" borderId="47"/>
    <xf numFmtId="0" fontId="7" fillId="3" borderId="48"/>
    <xf numFmtId="0" fontId="7" fillId="3" borderId="49"/>
    <xf numFmtId="0" fontId="7" fillId="3" borderId="50"/>
    <xf numFmtId="0" fontId="7" fillId="3" borderId="17"/>
    <xf numFmtId="0" fontId="7" fillId="3" borderId="29"/>
    <xf numFmtId="0" fontId="3" fillId="0" borderId="1"/>
    <xf numFmtId="0" fontId="17" fillId="0" borderId="1"/>
    <xf numFmtId="0" fontId="17" fillId="0" borderId="1"/>
    <xf numFmtId="43" fontId="3" fillId="0" borderId="1" applyFont="0" applyFill="0" applyBorder="0" applyAlignment="0" applyProtection="0"/>
    <xf numFmtId="0" fontId="25" fillId="0" borderId="1"/>
    <xf numFmtId="166" fontId="17" fillId="0" borderId="1" applyFont="0" applyFill="0" applyBorder="0" applyAlignment="0" applyProtection="0"/>
    <xf numFmtId="49" fontId="16" fillId="0" borderId="6"/>
    <xf numFmtId="4" fontId="16" fillId="0" borderId="31">
      <alignment horizontal="right"/>
    </xf>
    <xf numFmtId="4" fontId="16" fillId="0" borderId="31">
      <alignment horizontal="right"/>
    </xf>
    <xf numFmtId="4" fontId="16" fillId="0" borderId="20">
      <alignment horizontal="right"/>
    </xf>
    <xf numFmtId="4" fontId="16" fillId="0" borderId="38">
      <alignment horizontal="right"/>
    </xf>
    <xf numFmtId="49" fontId="16" fillId="0" borderId="1">
      <alignment horizontal="right"/>
    </xf>
    <xf numFmtId="0" fontId="16" fillId="0" borderId="6"/>
    <xf numFmtId="0" fontId="16" fillId="0" borderId="6"/>
    <xf numFmtId="0" fontId="20" fillId="0" borderId="1">
      <alignment horizontal="center"/>
    </xf>
    <xf numFmtId="0" fontId="20" fillId="0" borderId="6"/>
    <xf numFmtId="0" fontId="22" fillId="0" borderId="6"/>
    <xf numFmtId="0" fontId="16" fillId="0" borderId="23">
      <alignment horizontal="left" wrapText="1"/>
    </xf>
    <xf numFmtId="0" fontId="16" fillId="0" borderId="30">
      <alignment horizontal="left" wrapText="1" indent="1"/>
    </xf>
    <xf numFmtId="0" fontId="16" fillId="0" borderId="23">
      <alignment horizontal="left" wrapText="1" indent="2"/>
    </xf>
    <xf numFmtId="0" fontId="16" fillId="0" borderId="40">
      <alignment horizontal="left" wrapText="1" indent="2"/>
    </xf>
    <xf numFmtId="0" fontId="20" fillId="0" borderId="1">
      <alignment horizontal="center"/>
    </xf>
    <xf numFmtId="0" fontId="16" fillId="0" borderId="1">
      <alignment horizontal="center" wrapText="1"/>
    </xf>
    <xf numFmtId="0" fontId="20" fillId="0" borderId="6"/>
    <xf numFmtId="49" fontId="16" fillId="0" borderId="6">
      <alignment horizontal="left"/>
    </xf>
    <xf numFmtId="0" fontId="16" fillId="0" borderId="23">
      <alignment horizontal="left" wrapText="1"/>
    </xf>
    <xf numFmtId="49" fontId="16" fillId="0" borderId="34">
      <alignment horizontal="center" wrapText="1"/>
    </xf>
    <xf numFmtId="0" fontId="16" fillId="0" borderId="30">
      <alignment horizontal="left" wrapText="1" indent="1"/>
    </xf>
    <xf numFmtId="49" fontId="16" fillId="0" borderId="34">
      <alignment horizontal="left" wrapText="1"/>
    </xf>
    <xf numFmtId="0" fontId="16" fillId="0" borderId="23">
      <alignment horizontal="left" wrapText="1" indent="2"/>
    </xf>
    <xf numFmtId="49" fontId="16" fillId="0" borderId="34">
      <alignment horizontal="center" shrinkToFit="1"/>
    </xf>
    <xf numFmtId="0" fontId="16" fillId="0" borderId="40">
      <alignment horizontal="left" wrapText="1" indent="2"/>
    </xf>
    <xf numFmtId="49" fontId="16" fillId="0" borderId="6">
      <alignment horizontal="center"/>
    </xf>
    <xf numFmtId="0" fontId="16" fillId="0" borderId="1">
      <alignment horizontal="center" wrapText="1"/>
    </xf>
    <xf numFmtId="0" fontId="16" fillId="0" borderId="12">
      <alignment horizontal="center"/>
    </xf>
    <xf numFmtId="49" fontId="16" fillId="0" borderId="6">
      <alignment horizontal="left"/>
    </xf>
    <xf numFmtId="0" fontId="16" fillId="0" borderId="1">
      <alignment horizontal="center"/>
    </xf>
    <xf numFmtId="49" fontId="16" fillId="0" borderId="34">
      <alignment horizontal="center" wrapText="1"/>
    </xf>
    <xf numFmtId="49" fontId="16" fillId="0" borderId="6"/>
    <xf numFmtId="49" fontId="16" fillId="0" borderId="34">
      <alignment horizontal="left" wrapText="1"/>
    </xf>
    <xf numFmtId="49" fontId="16" fillId="0" borderId="31">
      <alignment horizontal="center" shrinkToFit="1"/>
    </xf>
    <xf numFmtId="49" fontId="16" fillId="0" borderId="34">
      <alignment horizontal="center" shrinkToFit="1"/>
    </xf>
    <xf numFmtId="0" fontId="16" fillId="0" borderId="6">
      <alignment horizontal="center"/>
    </xf>
    <xf numFmtId="49" fontId="16" fillId="0" borderId="31">
      <alignment horizontal="center" shrinkToFit="1"/>
    </xf>
    <xf numFmtId="49" fontId="16" fillId="0" borderId="12">
      <alignment horizontal="center"/>
    </xf>
    <xf numFmtId="49" fontId="16" fillId="0" borderId="1">
      <alignment horizontal="left"/>
    </xf>
    <xf numFmtId="49" fontId="20" fillId="0" borderId="1"/>
    <xf numFmtId="0" fontId="22" fillId="0" borderId="12"/>
    <xf numFmtId="0" fontId="20" fillId="0" borderId="1"/>
    <xf numFmtId="0" fontId="21" fillId="0" borderId="1"/>
    <xf numFmtId="0" fontId="16" fillId="0" borderId="1">
      <alignment horizontal="left"/>
    </xf>
    <xf numFmtId="0" fontId="16" fillId="0" borderId="1"/>
    <xf numFmtId="0" fontId="26" fillId="0" borderId="1"/>
    <xf numFmtId="0" fontId="22" fillId="0" borderId="1"/>
    <xf numFmtId="0" fontId="16" fillId="0" borderId="11">
      <alignment horizontal="center" vertical="top" wrapText="1"/>
    </xf>
    <xf numFmtId="0" fontId="16" fillId="0" borderId="11">
      <alignment horizontal="center" vertical="center"/>
    </xf>
    <xf numFmtId="49" fontId="16" fillId="0" borderId="10">
      <alignment horizontal="center" vertical="center" wrapText="1"/>
    </xf>
    <xf numFmtId="49" fontId="16" fillId="0" borderId="10">
      <alignment horizontal="center" vertical="center" wrapText="1"/>
    </xf>
    <xf numFmtId="0" fontId="16" fillId="0" borderId="18">
      <alignment horizontal="left" wrapText="1"/>
    </xf>
    <xf numFmtId="0" fontId="16" fillId="0" borderId="23">
      <alignment horizontal="left" wrapText="1" indent="1"/>
    </xf>
    <xf numFmtId="0" fontId="16" fillId="0" borderId="18">
      <alignment horizontal="left" wrapText="1"/>
    </xf>
    <xf numFmtId="0" fontId="16" fillId="0" borderId="41">
      <alignment horizontal="left" wrapText="1" indent="2"/>
    </xf>
    <xf numFmtId="0" fontId="16" fillId="0" borderId="23">
      <alignment horizontal="left" wrapText="1" indent="1"/>
    </xf>
    <xf numFmtId="0" fontId="16" fillId="0" borderId="41">
      <alignment horizontal="left" wrapText="1" indent="2"/>
    </xf>
    <xf numFmtId="0" fontId="27" fillId="0" borderId="1">
      <alignment horizontal="center" wrapText="1"/>
    </xf>
    <xf numFmtId="0" fontId="28" fillId="0" borderId="1">
      <alignment horizontal="center" vertical="top"/>
    </xf>
    <xf numFmtId="0" fontId="27" fillId="0" borderId="1">
      <alignment horizontal="center" wrapText="1"/>
    </xf>
    <xf numFmtId="0" fontId="16" fillId="0" borderId="6">
      <alignment wrapText="1"/>
    </xf>
    <xf numFmtId="0" fontId="28" fillId="0" borderId="1">
      <alignment horizontal="center" vertical="top"/>
    </xf>
    <xf numFmtId="0" fontId="16" fillId="0" borderId="8">
      <alignment wrapText="1"/>
    </xf>
    <xf numFmtId="0" fontId="16" fillId="0" borderId="6">
      <alignment wrapText="1"/>
    </xf>
    <xf numFmtId="0" fontId="16" fillId="0" borderId="12">
      <alignment horizontal="left"/>
    </xf>
    <xf numFmtId="0" fontId="16" fillId="0" borderId="8">
      <alignment wrapText="1"/>
    </xf>
    <xf numFmtId="0" fontId="16" fillId="0" borderId="10">
      <alignment horizontal="center" vertical="top" wrapText="1"/>
    </xf>
    <xf numFmtId="0" fontId="16" fillId="0" borderId="12">
      <alignment horizontal="left"/>
    </xf>
    <xf numFmtId="0" fontId="16" fillId="0" borderId="2">
      <alignment horizontal="center" vertical="center"/>
    </xf>
    <xf numFmtId="49" fontId="16" fillId="0" borderId="19">
      <alignment horizontal="center" wrapText="1"/>
    </xf>
    <xf numFmtId="49" fontId="16" fillId="0" borderId="19">
      <alignment horizontal="center" wrapText="1"/>
    </xf>
    <xf numFmtId="49" fontId="16" fillId="0" borderId="24">
      <alignment horizontal="center" wrapText="1"/>
    </xf>
    <xf numFmtId="49" fontId="16" fillId="0" borderId="24">
      <alignment horizontal="center" wrapText="1"/>
    </xf>
    <xf numFmtId="49" fontId="16" fillId="0" borderId="28">
      <alignment horizontal="center"/>
    </xf>
    <xf numFmtId="49" fontId="16" fillId="0" borderId="28">
      <alignment horizontal="center"/>
    </xf>
    <xf numFmtId="0" fontId="16" fillId="0" borderId="17"/>
    <xf numFmtId="0" fontId="16" fillId="0" borderId="17"/>
    <xf numFmtId="0" fontId="16" fillId="0" borderId="1">
      <alignment horizontal="left"/>
    </xf>
    <xf numFmtId="0" fontId="16" fillId="0" borderId="1">
      <alignment horizontal="center"/>
    </xf>
    <xf numFmtId="49" fontId="16" fillId="0" borderId="12"/>
    <xf numFmtId="49" fontId="16" fillId="0" borderId="12"/>
    <xf numFmtId="49" fontId="16" fillId="0" borderId="1"/>
    <xf numFmtId="49" fontId="16" fillId="0" borderId="1"/>
    <xf numFmtId="49" fontId="16" fillId="0" borderId="20">
      <alignment horizontal="center"/>
    </xf>
    <xf numFmtId="0" fontId="16" fillId="0" borderId="10">
      <alignment horizontal="center" vertical="center"/>
    </xf>
    <xf numFmtId="49" fontId="16" fillId="0" borderId="25">
      <alignment horizontal="center"/>
    </xf>
    <xf numFmtId="49" fontId="16" fillId="0" borderId="10">
      <alignment horizontal="center"/>
    </xf>
    <xf numFmtId="49" fontId="16" fillId="0" borderId="20">
      <alignment horizontal="center"/>
    </xf>
    <xf numFmtId="49" fontId="16" fillId="0" borderId="10">
      <alignment horizontal="center" vertical="center" wrapText="1"/>
    </xf>
    <xf numFmtId="49" fontId="16" fillId="0" borderId="25">
      <alignment horizontal="center"/>
    </xf>
    <xf numFmtId="49" fontId="16" fillId="0" borderId="10">
      <alignment horizontal="center"/>
    </xf>
    <xf numFmtId="4" fontId="16" fillId="0" borderId="10">
      <alignment horizontal="right"/>
    </xf>
    <xf numFmtId="0" fontId="16" fillId="4" borderId="17"/>
    <xf numFmtId="4" fontId="16" fillId="0" borderId="10">
      <alignment horizontal="right"/>
    </xf>
    <xf numFmtId="0" fontId="16" fillId="4" borderId="17"/>
    <xf numFmtId="0" fontId="19" fillId="0" borderId="1"/>
    <xf numFmtId="0" fontId="19" fillId="0" borderId="13"/>
    <xf numFmtId="49" fontId="29" fillId="0" borderId="15">
      <alignment horizontal="right"/>
    </xf>
    <xf numFmtId="0" fontId="16" fillId="0" borderId="15">
      <alignment horizontal="right"/>
    </xf>
    <xf numFmtId="0" fontId="19" fillId="0" borderId="6"/>
    <xf numFmtId="0" fontId="16" fillId="0" borderId="2">
      <alignment horizontal="center"/>
    </xf>
    <xf numFmtId="49" fontId="16" fillId="0" borderId="9">
      <alignment horizontal="center"/>
    </xf>
    <xf numFmtId="49" fontId="22" fillId="0" borderId="3">
      <alignment horizontal="center"/>
    </xf>
    <xf numFmtId="0" fontId="26" fillId="0" borderId="17"/>
    <xf numFmtId="14" fontId="16" fillId="0" borderId="4">
      <alignment horizontal="center"/>
    </xf>
    <xf numFmtId="0" fontId="16" fillId="0" borderId="5">
      <alignment horizontal="center"/>
    </xf>
    <xf numFmtId="0" fontId="22" fillId="0" borderId="14"/>
    <xf numFmtId="49" fontId="16" fillId="0" borderId="7">
      <alignment horizontal="center"/>
    </xf>
    <xf numFmtId="49" fontId="16" fillId="0" borderId="4">
      <alignment horizontal="center"/>
    </xf>
    <xf numFmtId="0" fontId="16" fillId="0" borderId="4">
      <alignment horizontal="center"/>
    </xf>
    <xf numFmtId="49" fontId="16" fillId="0" borderId="9">
      <alignment horizontal="center"/>
    </xf>
    <xf numFmtId="0" fontId="26" fillId="0" borderId="17"/>
    <xf numFmtId="0" fontId="16" fillId="0" borderId="1">
      <alignment horizontal="left" wrapText="1"/>
    </xf>
    <xf numFmtId="0" fontId="16" fillId="0" borderId="1">
      <alignment horizontal="left" wrapText="1"/>
    </xf>
    <xf numFmtId="0" fontId="16" fillId="0" borderId="6">
      <alignment horizontal="left"/>
    </xf>
    <xf numFmtId="0" fontId="16" fillId="0" borderId="6">
      <alignment horizontal="left"/>
    </xf>
    <xf numFmtId="0" fontId="16" fillId="0" borderId="30">
      <alignment horizontal="left" wrapText="1"/>
    </xf>
    <xf numFmtId="0" fontId="16" fillId="0" borderId="30">
      <alignment horizontal="left" wrapText="1"/>
    </xf>
    <xf numFmtId="0" fontId="16" fillId="0" borderId="8"/>
    <xf numFmtId="0" fontId="16" fillId="0" borderId="8"/>
    <xf numFmtId="0" fontId="20" fillId="0" borderId="36">
      <alignment horizontal="left" wrapText="1"/>
    </xf>
    <xf numFmtId="0" fontId="20" fillId="0" borderId="36">
      <alignment horizontal="left" wrapText="1"/>
    </xf>
    <xf numFmtId="0" fontId="16" fillId="0" borderId="32">
      <alignment horizontal="left" wrapText="1" indent="2"/>
    </xf>
    <xf numFmtId="0" fontId="16" fillId="0" borderId="32">
      <alignment horizontal="left" wrapText="1" indent="2"/>
    </xf>
    <xf numFmtId="49" fontId="16" fillId="0" borderId="1">
      <alignment horizontal="center" wrapText="1"/>
    </xf>
    <xf numFmtId="49" fontId="16" fillId="0" borderId="1">
      <alignment horizontal="center" wrapText="1"/>
    </xf>
    <xf numFmtId="49" fontId="16" fillId="0" borderId="28">
      <alignment horizontal="center" wrapText="1"/>
    </xf>
    <xf numFmtId="49" fontId="16" fillId="0" borderId="28">
      <alignment horizontal="center" wrapText="1"/>
    </xf>
    <xf numFmtId="0" fontId="16" fillId="0" borderId="35"/>
    <xf numFmtId="0" fontId="16" fillId="0" borderId="35"/>
    <xf numFmtId="0" fontId="16" fillId="0" borderId="37">
      <alignment horizontal="center" wrapText="1"/>
    </xf>
    <xf numFmtId="0" fontId="16" fillId="0" borderId="37">
      <alignment horizontal="center" wrapText="1"/>
    </xf>
    <xf numFmtId="49" fontId="16" fillId="0" borderId="34">
      <alignment horizontal="center"/>
    </xf>
    <xf numFmtId="49" fontId="16" fillId="0" borderId="34">
      <alignment horizontal="center"/>
    </xf>
    <xf numFmtId="49" fontId="16" fillId="0" borderId="1">
      <alignment horizontal="center"/>
    </xf>
    <xf numFmtId="49" fontId="16" fillId="0" borderId="1">
      <alignment horizontal="center"/>
    </xf>
    <xf numFmtId="49" fontId="16" fillId="0" borderId="31">
      <alignment horizontal="center" wrapText="1"/>
    </xf>
    <xf numFmtId="49" fontId="16" fillId="0" borderId="31">
      <alignment horizontal="center" wrapText="1"/>
    </xf>
    <xf numFmtId="49" fontId="16" fillId="0" borderId="38">
      <alignment horizontal="center" wrapText="1"/>
    </xf>
    <xf numFmtId="49" fontId="16" fillId="0" borderId="38">
      <alignment horizontal="center" wrapText="1"/>
    </xf>
    <xf numFmtId="49" fontId="16" fillId="0" borderId="31">
      <alignment horizontal="center"/>
    </xf>
    <xf numFmtId="49" fontId="16" fillId="0" borderId="31">
      <alignment horizontal="center"/>
    </xf>
    <xf numFmtId="49" fontId="16" fillId="0" borderId="6"/>
    <xf numFmtId="0" fontId="3" fillId="0" borderId="1"/>
    <xf numFmtId="0" fontId="3" fillId="0" borderId="1"/>
    <xf numFmtId="0" fontId="22" fillId="0" borderId="1"/>
    <xf numFmtId="0" fontId="3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31" fillId="0" borderId="1"/>
    <xf numFmtId="0" fontId="17" fillId="0" borderId="1"/>
    <xf numFmtId="0" fontId="31" fillId="0" borderId="1"/>
    <xf numFmtId="0" fontId="3" fillId="0" borderId="1"/>
    <xf numFmtId="0" fontId="3" fillId="0" borderId="1"/>
    <xf numFmtId="0" fontId="3" fillId="0" borderId="1"/>
    <xf numFmtId="9" fontId="17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17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" fillId="0" borderId="1" applyFont="0" applyFill="0" applyBorder="0" applyAlignment="0" applyProtection="0"/>
    <xf numFmtId="41" fontId="17" fillId="0" borderId="1" applyFont="0" applyFill="0" applyBorder="0" applyAlignment="0" applyProtection="0"/>
    <xf numFmtId="43" fontId="17" fillId="0" borderId="1" applyFont="0" applyFill="0" applyBorder="0" applyAlignment="0" applyProtection="0"/>
    <xf numFmtId="43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1"/>
    <xf numFmtId="9" fontId="15" fillId="0" borderId="1" applyFont="0" applyFill="0" applyBorder="0" applyAlignment="0" applyProtection="0"/>
    <xf numFmtId="0" fontId="1" fillId="0" borderId="1"/>
  </cellStyleXfs>
  <cellXfs count="219">
    <xf numFmtId="0" fontId="0" fillId="0" borderId="0" xfId="0"/>
    <xf numFmtId="0" fontId="7" fillId="0" borderId="1" xfId="6" applyNumberFormat="1" applyProtection="1"/>
    <xf numFmtId="0" fontId="7" fillId="0" borderId="14" xfId="11" applyNumberFormat="1" applyProtection="1"/>
    <xf numFmtId="0" fontId="7" fillId="0" borderId="16" xfId="16" applyNumberFormat="1" applyProtection="1"/>
    <xf numFmtId="0" fontId="9" fillId="0" borderId="1" xfId="19" applyNumberFormat="1" applyProtection="1"/>
    <xf numFmtId="49" fontId="9" fillId="0" borderId="1" xfId="23" applyNumberFormat="1" applyProtection="1"/>
    <xf numFmtId="49" fontId="9" fillId="0" borderId="10" xfId="38" applyNumberFormat="1" applyProtection="1">
      <alignment horizontal="center" vertical="center" wrapText="1"/>
    </xf>
    <xf numFmtId="49" fontId="9" fillId="0" borderId="19" xfId="41" applyNumberFormat="1" applyProtection="1">
      <alignment horizontal="center" wrapText="1"/>
    </xf>
    <xf numFmtId="49" fontId="9" fillId="0" borderId="20" xfId="42" applyNumberFormat="1" applyProtection="1">
      <alignment horizontal="center"/>
    </xf>
    <xf numFmtId="4" fontId="9" fillId="0" borderId="10" xfId="43" applyNumberFormat="1" applyProtection="1">
      <alignment horizontal="right"/>
    </xf>
    <xf numFmtId="49" fontId="9" fillId="0" borderId="24" xfId="47" applyNumberFormat="1" applyProtection="1">
      <alignment horizontal="center" wrapText="1"/>
    </xf>
    <xf numFmtId="49" fontId="9" fillId="0" borderId="25" xfId="48" applyNumberFormat="1" applyProtection="1">
      <alignment horizontal="center"/>
    </xf>
    <xf numFmtId="0" fontId="9" fillId="2" borderId="1" xfId="58" applyNumberFormat="1" applyProtection="1"/>
    <xf numFmtId="0" fontId="9" fillId="0" borderId="1" xfId="59" applyNumberFormat="1" applyProtection="1">
      <alignment horizontal="left" wrapText="1"/>
    </xf>
    <xf numFmtId="49" fontId="9" fillId="0" borderId="1" xfId="60" applyNumberFormat="1" applyProtection="1">
      <alignment horizontal="center" wrapText="1"/>
    </xf>
    <xf numFmtId="49" fontId="9" fillId="0" borderId="1" xfId="61" applyNumberFormat="1" applyProtection="1">
      <alignment horizontal="center"/>
    </xf>
    <xf numFmtId="49" fontId="9" fillId="0" borderId="6" xfId="64" applyNumberFormat="1" applyProtection="1"/>
    <xf numFmtId="0" fontId="9" fillId="0" borderId="6" xfId="65" applyNumberFormat="1" applyProtection="1"/>
    <xf numFmtId="0" fontId="7" fillId="0" borderId="6" xfId="66" applyNumberFormat="1" applyProtection="1"/>
    <xf numFmtId="0" fontId="9" fillId="0" borderId="30" xfId="67" applyNumberFormat="1" applyProtection="1">
      <alignment horizontal="left" wrapText="1"/>
    </xf>
    <xf numFmtId="4" fontId="9" fillId="0" borderId="31" xfId="69" applyNumberFormat="1" applyProtection="1">
      <alignment horizontal="right"/>
    </xf>
    <xf numFmtId="49" fontId="9" fillId="0" borderId="31" xfId="76" applyNumberFormat="1" applyProtection="1">
      <alignment horizontal="center"/>
    </xf>
    <xf numFmtId="0" fontId="7" fillId="0" borderId="17" xfId="86" applyNumberFormat="1" applyProtection="1"/>
    <xf numFmtId="0" fontId="7" fillId="0" borderId="12" xfId="87" applyNumberFormat="1" applyProtection="1"/>
    <xf numFmtId="0" fontId="9" fillId="0" borderId="1" xfId="88" applyNumberFormat="1" applyProtection="1">
      <alignment horizontal="center" wrapText="1"/>
    </xf>
    <xf numFmtId="0" fontId="4" fillId="0" borderId="6" xfId="90" applyNumberFormat="1" applyProtection="1"/>
    <xf numFmtId="49" fontId="9" fillId="0" borderId="6" xfId="91" applyNumberFormat="1" applyProtection="1">
      <alignment horizontal="left"/>
    </xf>
    <xf numFmtId="0" fontId="9" fillId="0" borderId="23" xfId="92" applyNumberFormat="1" applyProtection="1">
      <alignment horizontal="left" wrapText="1"/>
    </xf>
    <xf numFmtId="0" fontId="7" fillId="0" borderId="25" xfId="94" applyNumberFormat="1" applyProtection="1"/>
    <xf numFmtId="0" fontId="9" fillId="0" borderId="30" xfId="96" applyNumberFormat="1" applyProtection="1">
      <alignment horizontal="left" wrapText="1" indent="1"/>
    </xf>
    <xf numFmtId="49" fontId="9" fillId="0" borderId="34" xfId="97" applyNumberFormat="1" applyProtection="1">
      <alignment horizontal="center" wrapText="1"/>
    </xf>
    <xf numFmtId="0" fontId="9" fillId="0" borderId="23" xfId="99" applyNumberFormat="1" applyProtection="1">
      <alignment horizontal="left" wrapText="1" indent="2"/>
    </xf>
    <xf numFmtId="0" fontId="9" fillId="0" borderId="40" xfId="101" applyNumberFormat="1" applyProtection="1">
      <alignment horizontal="left" wrapText="1" indent="2"/>
    </xf>
    <xf numFmtId="49" fontId="9" fillId="0" borderId="34" xfId="102" applyNumberFormat="1" applyProtection="1">
      <alignment horizontal="center" shrinkToFit="1"/>
    </xf>
    <xf numFmtId="49" fontId="9" fillId="0" borderId="31" xfId="103" applyNumberFormat="1" applyProtection="1">
      <alignment horizontal="center" shrinkToFit="1"/>
    </xf>
    <xf numFmtId="0" fontId="18" fillId="0" borderId="1" xfId="191" applyFont="1" applyFill="1"/>
    <xf numFmtId="49" fontId="16" fillId="0" borderId="53" xfId="192" applyNumberFormat="1" applyFont="1" applyFill="1" applyBorder="1" applyAlignment="1">
      <alignment horizontal="center" vertical="top" wrapText="1"/>
    </xf>
    <xf numFmtId="0" fontId="16" fillId="0" borderId="53" xfId="192" applyFont="1" applyFill="1" applyBorder="1" applyAlignment="1">
      <alignment horizontal="center" vertical="top" wrapText="1"/>
    </xf>
    <xf numFmtId="0" fontId="16" fillId="0" borderId="52" xfId="192" applyFont="1" applyFill="1" applyBorder="1" applyAlignment="1">
      <alignment horizontal="center" vertical="top" wrapText="1"/>
    </xf>
    <xf numFmtId="0" fontId="37" fillId="0" borderId="52" xfId="192" applyFont="1" applyFill="1" applyBorder="1" applyAlignment="1">
      <alignment horizontal="center" vertical="top" wrapText="1"/>
    </xf>
    <xf numFmtId="0" fontId="21" fillId="0" borderId="51" xfId="192" applyNumberFormat="1" applyFont="1" applyFill="1" applyBorder="1" applyAlignment="1">
      <alignment horizontal="center" vertical="top" wrapText="1"/>
    </xf>
    <xf numFmtId="49" fontId="21" fillId="0" borderId="51" xfId="192" applyNumberFormat="1" applyFont="1" applyFill="1" applyBorder="1" applyAlignment="1">
      <alignment horizontal="center" vertical="top" wrapText="1"/>
    </xf>
    <xf numFmtId="0" fontId="21" fillId="0" borderId="51" xfId="192" applyFont="1" applyFill="1" applyBorder="1" applyAlignment="1">
      <alignment horizontal="center" vertical="top" wrapText="1"/>
    </xf>
    <xf numFmtId="0" fontId="27" fillId="0" borderId="52" xfId="192" applyFont="1" applyFill="1" applyBorder="1" applyAlignment="1">
      <alignment horizontal="center" vertical="center" wrapText="1"/>
    </xf>
    <xf numFmtId="0" fontId="3" fillId="0" borderId="1" xfId="190" applyFill="1"/>
    <xf numFmtId="0" fontId="21" fillId="0" borderId="51" xfId="192" applyFont="1" applyFill="1" applyBorder="1" applyAlignment="1">
      <alignment vertical="top" wrapText="1"/>
    </xf>
    <xf numFmtId="0" fontId="21" fillId="0" borderId="51" xfId="192" applyNumberFormat="1" applyFont="1" applyFill="1" applyBorder="1" applyAlignment="1"/>
    <xf numFmtId="2" fontId="21" fillId="0" borderId="51" xfId="192" applyNumberFormat="1" applyFont="1" applyFill="1" applyBorder="1" applyAlignment="1"/>
    <xf numFmtId="10" fontId="21" fillId="0" borderId="51" xfId="192" applyNumberFormat="1" applyFont="1" applyFill="1" applyBorder="1" applyAlignment="1"/>
    <xf numFmtId="0" fontId="21" fillId="0" borderId="51" xfId="192" applyFont="1" applyFill="1" applyBorder="1" applyAlignment="1">
      <alignment vertical="center" wrapText="1"/>
    </xf>
    <xf numFmtId="49" fontId="21" fillId="0" borderId="51" xfId="192" applyNumberFormat="1" applyFont="1" applyFill="1" applyBorder="1" applyAlignment="1">
      <alignment horizontal="center" wrapText="1"/>
    </xf>
    <xf numFmtId="0" fontId="21" fillId="0" borderId="52" xfId="192" applyNumberFormat="1" applyFont="1" applyFill="1" applyBorder="1" applyAlignment="1"/>
    <xf numFmtId="165" fontId="21" fillId="0" borderId="52" xfId="192" applyNumberFormat="1" applyFont="1" applyFill="1" applyBorder="1" applyAlignment="1"/>
    <xf numFmtId="10" fontId="21" fillId="0" borderId="52" xfId="192" applyNumberFormat="1" applyFont="1" applyFill="1" applyBorder="1" applyAlignment="1">
      <alignment wrapText="1"/>
    </xf>
    <xf numFmtId="0" fontId="19" fillId="0" borderId="51" xfId="192" applyFont="1" applyFill="1" applyBorder="1" applyAlignment="1">
      <alignment vertical="center" wrapText="1"/>
    </xf>
    <xf numFmtId="49" fontId="20" fillId="0" borderId="51" xfId="192" applyNumberFormat="1" applyFont="1" applyFill="1" applyBorder="1" applyAlignment="1">
      <alignment horizontal="center"/>
    </xf>
    <xf numFmtId="165" fontId="21" fillId="0" borderId="51" xfId="192" applyNumberFormat="1" applyFont="1" applyFill="1" applyBorder="1" applyAlignment="1"/>
    <xf numFmtId="10" fontId="21" fillId="0" borderId="51" xfId="192" applyNumberFormat="1" applyFont="1" applyFill="1" applyBorder="1" applyAlignment="1">
      <alignment wrapText="1"/>
    </xf>
    <xf numFmtId="0" fontId="22" fillId="0" borderId="51" xfId="192" applyFont="1" applyFill="1" applyBorder="1" applyAlignment="1">
      <alignment vertical="center" wrapText="1"/>
    </xf>
    <xf numFmtId="0" fontId="19" fillId="0" borderId="51" xfId="192" applyNumberFormat="1" applyFont="1" applyFill="1" applyBorder="1" applyAlignment="1"/>
    <xf numFmtId="165" fontId="19" fillId="0" borderId="51" xfId="192" applyNumberFormat="1" applyFont="1" applyFill="1" applyBorder="1" applyAlignment="1"/>
    <xf numFmtId="10" fontId="19" fillId="0" borderId="51" xfId="192" applyNumberFormat="1" applyFont="1" applyFill="1" applyBorder="1" applyAlignment="1">
      <alignment wrapText="1"/>
    </xf>
    <xf numFmtId="0" fontId="22" fillId="0" borderId="51" xfId="192" applyFont="1" applyFill="1" applyBorder="1" applyAlignment="1">
      <alignment vertical="top" wrapText="1"/>
    </xf>
    <xf numFmtId="0" fontId="19" fillId="0" borderId="51" xfId="192" applyNumberFormat="1" applyFont="1" applyFill="1" applyBorder="1"/>
    <xf numFmtId="165" fontId="19" fillId="0" borderId="51" xfId="192" applyNumberFormat="1" applyFont="1" applyFill="1" applyBorder="1"/>
    <xf numFmtId="0" fontId="19" fillId="0" borderId="51" xfId="192" applyFont="1" applyFill="1" applyBorder="1" applyAlignment="1">
      <alignment vertical="center"/>
    </xf>
    <xf numFmtId="0" fontId="0" fillId="0" borderId="0" xfId="0" applyFill="1"/>
    <xf numFmtId="0" fontId="39" fillId="0" borderId="51" xfId="372" applyFont="1" applyFill="1" applyBorder="1" applyAlignment="1">
      <alignment horizontal="center" vertical="center" wrapText="1"/>
    </xf>
    <xf numFmtId="0" fontId="21" fillId="0" borderId="51" xfId="192" applyFont="1" applyFill="1" applyBorder="1" applyAlignment="1">
      <alignment horizontal="left" vertical="top" wrapText="1"/>
    </xf>
    <xf numFmtId="0" fontId="19" fillId="0" borderId="51" xfId="192" applyFont="1" applyFill="1" applyBorder="1" applyAlignment="1">
      <alignment horizontal="center" wrapText="1"/>
    </xf>
    <xf numFmtId="167" fontId="21" fillId="0" borderId="51" xfId="371" applyNumberFormat="1" applyFont="1" applyFill="1" applyBorder="1" applyAlignment="1"/>
    <xf numFmtId="0" fontId="34" fillId="0" borderId="51" xfId="192" applyNumberFormat="1" applyFont="1" applyFill="1" applyBorder="1" applyAlignment="1"/>
    <xf numFmtId="0" fontId="19" fillId="0" borderId="51" xfId="192" applyFont="1" applyFill="1" applyBorder="1" applyAlignment="1">
      <alignment horizontal="left" vertical="top" wrapText="1"/>
    </xf>
    <xf numFmtId="0" fontId="38" fillId="0" borderId="51" xfId="192" applyNumberFormat="1" applyFont="1" applyFill="1" applyBorder="1" applyAlignment="1"/>
    <xf numFmtId="0" fontId="19" fillId="0" borderId="51" xfId="192" applyFont="1" applyFill="1" applyBorder="1" applyAlignment="1">
      <alignment vertical="top" wrapText="1"/>
    </xf>
    <xf numFmtId="0" fontId="21" fillId="0" borderId="51" xfId="192" applyNumberFormat="1" applyFont="1" applyFill="1" applyBorder="1" applyAlignment="1">
      <alignment horizontal="right" wrapText="1"/>
    </xf>
    <xf numFmtId="0" fontId="34" fillId="0" borderId="51" xfId="192" applyNumberFormat="1" applyFont="1" applyFill="1" applyBorder="1" applyAlignment="1">
      <alignment horizontal="right" wrapText="1"/>
    </xf>
    <xf numFmtId="0" fontId="19" fillId="0" borderId="51" xfId="192" applyFont="1" applyFill="1" applyBorder="1" applyAlignment="1">
      <alignment horizontal="center" vertical="center" wrapText="1"/>
    </xf>
    <xf numFmtId="0" fontId="21" fillId="0" borderId="51" xfId="192" applyNumberFormat="1" applyFont="1" applyFill="1" applyBorder="1" applyAlignment="1">
      <alignment horizontal="right" vertical="top" wrapText="1"/>
    </xf>
    <xf numFmtId="0" fontId="34" fillId="0" borderId="51" xfId="192" applyNumberFormat="1" applyFont="1" applyFill="1" applyBorder="1" applyAlignment="1">
      <alignment horizontal="right" vertical="top" wrapText="1"/>
    </xf>
    <xf numFmtId="0" fontId="32" fillId="0" borderId="51" xfId="372" applyFont="1" applyFill="1" applyBorder="1" applyAlignment="1">
      <alignment horizontal="center" vertical="center" wrapText="1"/>
    </xf>
    <xf numFmtId="49" fontId="19" fillId="0" borderId="51" xfId="192" applyNumberFormat="1" applyFont="1" applyFill="1" applyBorder="1" applyAlignment="1">
      <alignment horizontal="left" vertical="top" wrapText="1"/>
    </xf>
    <xf numFmtId="167" fontId="19" fillId="0" borderId="51" xfId="371" applyNumberFormat="1" applyFont="1" applyFill="1" applyBorder="1"/>
    <xf numFmtId="0" fontId="45" fillId="0" borderId="51" xfId="192" applyNumberFormat="1" applyFont="1" applyFill="1" applyBorder="1"/>
    <xf numFmtId="0" fontId="21" fillId="0" borderId="51" xfId="192" applyNumberFormat="1" applyFont="1" applyFill="1" applyBorder="1"/>
    <xf numFmtId="167" fontId="33" fillId="0" borderId="51" xfId="371" applyNumberFormat="1" applyFont="1" applyFill="1" applyBorder="1"/>
    <xf numFmtId="167" fontId="22" fillId="0" borderId="51" xfId="371" applyNumberFormat="1" applyFont="1" applyFill="1" applyBorder="1"/>
    <xf numFmtId="0" fontId="35" fillId="0" borderId="51" xfId="192" applyNumberFormat="1" applyFont="1" applyFill="1" applyBorder="1" applyAlignment="1">
      <alignment horizontal="right" vertical="top" wrapText="1"/>
    </xf>
    <xf numFmtId="0" fontId="29" fillId="0" borderId="51" xfId="192" applyNumberFormat="1" applyFont="1" applyFill="1" applyBorder="1" applyAlignment="1">
      <alignment horizontal="right" vertical="top" wrapText="1"/>
    </xf>
    <xf numFmtId="0" fontId="27" fillId="0" borderId="51" xfId="192" applyNumberFormat="1" applyFont="1" applyFill="1" applyBorder="1" applyAlignment="1">
      <alignment horizontal="right" vertical="top" wrapText="1"/>
    </xf>
    <xf numFmtId="49" fontId="16" fillId="0" borderId="51" xfId="192" applyNumberFormat="1" applyFont="1" applyFill="1" applyBorder="1" applyAlignment="1">
      <alignment horizontal="center"/>
    </xf>
    <xf numFmtId="0" fontId="46" fillId="0" borderId="51" xfId="192" applyFont="1" applyFill="1" applyBorder="1" applyAlignment="1">
      <alignment vertical="top" wrapText="1"/>
    </xf>
    <xf numFmtId="0" fontId="44" fillId="0" borderId="51" xfId="192" applyFont="1" applyFill="1" applyBorder="1" applyAlignment="1">
      <alignment horizontal="center" wrapText="1"/>
    </xf>
    <xf numFmtId="0" fontId="44" fillId="0" borderId="51" xfId="192" applyFont="1" applyFill="1" applyBorder="1" applyAlignment="1">
      <alignment vertical="top" wrapText="1"/>
    </xf>
    <xf numFmtId="49" fontId="43" fillId="0" borderId="51" xfId="192" applyNumberFormat="1" applyFont="1" applyFill="1" applyBorder="1" applyAlignment="1">
      <alignment horizontal="center"/>
    </xf>
    <xf numFmtId="0" fontId="27" fillId="0" borderId="51" xfId="192" applyNumberFormat="1" applyFont="1" applyFill="1" applyBorder="1" applyAlignment="1">
      <alignment horizontal="right"/>
    </xf>
    <xf numFmtId="0" fontId="22" fillId="0" borderId="51" xfId="192" applyNumberFormat="1" applyFont="1" applyFill="1" applyBorder="1" applyAlignment="1">
      <alignment horizontal="right"/>
    </xf>
    <xf numFmtId="0" fontId="21" fillId="0" borderId="51" xfId="192" applyNumberFormat="1" applyFont="1" applyFill="1" applyBorder="1" applyAlignment="1">
      <alignment horizontal="right"/>
    </xf>
    <xf numFmtId="0" fontId="34" fillId="0" borderId="51" xfId="192" applyNumberFormat="1" applyFont="1" applyFill="1" applyBorder="1" applyAlignment="1">
      <alignment horizontal="right"/>
    </xf>
    <xf numFmtId="0" fontId="33" fillId="0" borderId="51" xfId="192" applyNumberFormat="1" applyFont="1" applyFill="1" applyBorder="1" applyAlignment="1">
      <alignment horizontal="right"/>
    </xf>
    <xf numFmtId="0" fontId="15" fillId="0" borderId="1" xfId="375" applyProtection="1">
      <protection locked="0"/>
    </xf>
    <xf numFmtId="0" fontId="9" fillId="2" borderId="17" xfId="56" applyNumberFormat="1" applyProtection="1"/>
    <xf numFmtId="0" fontId="9" fillId="0" borderId="17" xfId="55" applyNumberFormat="1" applyProtection="1"/>
    <xf numFmtId="10" fontId="1" fillId="0" borderId="51" xfId="376" applyNumberFormat="1" applyFont="1" applyFill="1" applyBorder="1"/>
    <xf numFmtId="168" fontId="9" fillId="0" borderId="51" xfId="61" applyNumberFormat="1" applyBorder="1" applyAlignment="1" applyProtection="1">
      <alignment horizontal="right"/>
    </xf>
    <xf numFmtId="49" fontId="9" fillId="0" borderId="10" xfId="53" applyNumberFormat="1" applyProtection="1">
      <alignment horizontal="center"/>
    </xf>
    <xf numFmtId="49" fontId="9" fillId="0" borderId="28" xfId="52" applyNumberFormat="1" applyProtection="1">
      <alignment horizontal="center"/>
    </xf>
    <xf numFmtId="0" fontId="9" fillId="0" borderId="21" xfId="51" applyNumberFormat="1" applyProtection="1">
      <alignment horizontal="left" wrapText="1" indent="2"/>
    </xf>
    <xf numFmtId="0" fontId="9" fillId="0" borderId="23" xfId="46" applyNumberFormat="1" applyProtection="1">
      <alignment horizontal="left" wrapText="1" indent="1"/>
    </xf>
    <xf numFmtId="0" fontId="9" fillId="0" borderId="18" xfId="40" applyNumberFormat="1" applyProtection="1">
      <alignment horizontal="left" wrapText="1"/>
    </xf>
    <xf numFmtId="49" fontId="9" fillId="0" borderId="57" xfId="38" applyNumberFormat="1" applyBorder="1" applyProtection="1">
      <alignment horizontal="center" vertical="center" wrapText="1"/>
      <protection locked="0"/>
    </xf>
    <xf numFmtId="49" fontId="9" fillId="0" borderId="51" xfId="38" applyNumberFormat="1" applyBorder="1" applyProtection="1">
      <alignment horizontal="center" vertical="center" wrapText="1"/>
    </xf>
    <xf numFmtId="49" fontId="16" fillId="0" borderId="51" xfId="38" applyNumberFormat="1" applyFont="1" applyBorder="1" applyProtection="1">
      <alignment horizontal="center" vertical="center" wrapText="1"/>
    </xf>
    <xf numFmtId="0" fontId="31" fillId="0" borderId="51" xfId="375" applyFont="1" applyBorder="1" applyAlignment="1" applyProtection="1">
      <alignment horizontal="center" vertical="center" wrapText="1"/>
      <protection locked="0"/>
    </xf>
    <xf numFmtId="0" fontId="16" fillId="0" borderId="51" xfId="11" applyNumberFormat="1" applyFont="1" applyBorder="1" applyAlignment="1" applyProtection="1">
      <alignment horizontal="center" vertical="center"/>
    </xf>
    <xf numFmtId="49" fontId="9" fillId="0" borderId="58" xfId="39" applyNumberFormat="1" applyBorder="1" applyAlignment="1">
      <alignment horizontal="center" vertical="center" wrapText="1"/>
    </xf>
    <xf numFmtId="49" fontId="9" fillId="0" borderId="59" xfId="39" applyNumberFormat="1" applyBorder="1" applyAlignment="1">
      <alignment horizontal="center" vertical="center" wrapText="1"/>
    </xf>
    <xf numFmtId="0" fontId="9" fillId="0" borderId="1" xfId="12" applyNumberFormat="1" applyProtection="1">
      <alignment horizontal="left"/>
    </xf>
    <xf numFmtId="0" fontId="4" fillId="0" borderId="1" xfId="1" applyNumberFormat="1" applyProtection="1"/>
    <xf numFmtId="0" fontId="9" fillId="0" borderId="15" xfId="21" applyNumberFormat="1" applyProtection="1">
      <alignment horizontal="right"/>
    </xf>
    <xf numFmtId="0" fontId="12" fillId="0" borderId="1" xfId="34" applyNumberFormat="1" applyProtection="1"/>
    <xf numFmtId="0" fontId="16" fillId="0" borderId="15" xfId="21" applyNumberFormat="1" applyFont="1" applyProtection="1">
      <alignment horizontal="right"/>
    </xf>
    <xf numFmtId="49" fontId="9" fillId="0" borderId="12" xfId="31" applyNumberFormat="1" applyProtection="1"/>
    <xf numFmtId="0" fontId="9" fillId="0" borderId="12" xfId="30" applyNumberFormat="1" applyProtection="1">
      <alignment horizontal="left"/>
    </xf>
    <xf numFmtId="49" fontId="11" fillId="0" borderId="15" xfId="14" applyNumberFormat="1" applyProtection="1">
      <alignment horizontal="right"/>
    </xf>
    <xf numFmtId="0" fontId="6" fillId="0" borderId="13" xfId="9" applyNumberFormat="1" applyProtection="1"/>
    <xf numFmtId="0" fontId="10" fillId="0" borderId="1" xfId="13" applyNumberFormat="1" applyProtection="1">
      <alignment horizontal="center" vertical="top"/>
    </xf>
    <xf numFmtId="4" fontId="9" fillId="0" borderId="20" xfId="83" applyNumberFormat="1" applyProtection="1">
      <alignment horizontal="right"/>
    </xf>
    <xf numFmtId="49" fontId="9" fillId="0" borderId="38" xfId="82" applyNumberFormat="1" applyProtection="1">
      <alignment horizontal="center" wrapText="1"/>
    </xf>
    <xf numFmtId="0" fontId="9" fillId="0" borderId="37" xfId="81" applyNumberFormat="1" applyProtection="1">
      <alignment horizontal="center" wrapText="1"/>
    </xf>
    <xf numFmtId="0" fontId="4" fillId="0" borderId="36" xfId="80" applyNumberFormat="1" applyProtection="1">
      <alignment horizontal="left" wrapText="1"/>
    </xf>
    <xf numFmtId="0" fontId="9" fillId="0" borderId="35" xfId="79" applyNumberFormat="1" applyProtection="1"/>
    <xf numFmtId="0" fontId="9" fillId="0" borderId="8" xfId="78" applyNumberFormat="1" applyProtection="1"/>
    <xf numFmtId="49" fontId="9" fillId="0" borderId="34" xfId="75" applyNumberFormat="1" applyProtection="1">
      <alignment horizontal="center"/>
    </xf>
    <xf numFmtId="0" fontId="9" fillId="0" borderId="32" xfId="74" applyNumberFormat="1" applyProtection="1">
      <alignment horizontal="left" wrapText="1" indent="2"/>
    </xf>
    <xf numFmtId="49" fontId="9" fillId="0" borderId="28" xfId="72" applyNumberFormat="1" applyProtection="1">
      <alignment horizontal="center" wrapText="1"/>
    </xf>
    <xf numFmtId="49" fontId="9" fillId="0" borderId="20" xfId="68" applyNumberFormat="1" applyProtection="1">
      <alignment horizontal="center" wrapText="1"/>
    </xf>
    <xf numFmtId="0" fontId="9" fillId="0" borderId="6" xfId="63" applyNumberFormat="1" applyProtection="1">
      <alignment horizontal="left"/>
    </xf>
    <xf numFmtId="43" fontId="27" fillId="0" borderId="51" xfId="374" applyFont="1" applyFill="1" applyBorder="1" applyAlignment="1">
      <alignment horizontal="right" wrapText="1"/>
    </xf>
    <xf numFmtId="167" fontId="19" fillId="0" borderId="51" xfId="371" applyNumberFormat="1" applyFont="1" applyFill="1" applyBorder="1" applyAlignment="1"/>
    <xf numFmtId="43" fontId="35" fillId="0" borderId="51" xfId="374" applyFont="1" applyFill="1" applyBorder="1" applyAlignment="1">
      <alignment horizontal="right" vertical="top" wrapText="1"/>
    </xf>
    <xf numFmtId="43" fontId="36" fillId="0" borderId="51" xfId="374" applyFont="1" applyFill="1" applyBorder="1" applyAlignment="1">
      <alignment horizontal="right" vertical="top" wrapText="1"/>
    </xf>
    <xf numFmtId="43" fontId="29" fillId="0" borderId="51" xfId="374" applyFont="1" applyFill="1" applyBorder="1" applyAlignment="1">
      <alignment horizontal="right" vertical="top" wrapText="1"/>
    </xf>
    <xf numFmtId="43" fontId="37" fillId="0" borderId="52" xfId="374" applyFont="1" applyFill="1" applyBorder="1" applyAlignment="1">
      <alignment vertical="top" wrapText="1"/>
    </xf>
    <xf numFmtId="167" fontId="37" fillId="0" borderId="51" xfId="371" applyNumberFormat="1" applyFont="1" applyFill="1" applyBorder="1" applyAlignment="1"/>
    <xf numFmtId="167" fontId="22" fillId="0" borderId="51" xfId="371" applyNumberFormat="1" applyFont="1" applyFill="1" applyBorder="1" applyAlignment="1"/>
    <xf numFmtId="167" fontId="33" fillId="0" borderId="51" xfId="371" applyNumberFormat="1" applyFont="1" applyFill="1" applyBorder="1" applyAlignment="1"/>
    <xf numFmtId="0" fontId="15" fillId="0" borderId="0" xfId="0" applyFont="1" applyFill="1"/>
    <xf numFmtId="0" fontId="47" fillId="0" borderId="1" xfId="372" applyFont="1" applyFill="1"/>
    <xf numFmtId="0" fontId="48" fillId="0" borderId="51" xfId="372" applyFont="1" applyFill="1" applyBorder="1" applyAlignment="1">
      <alignment horizontal="center" vertical="center" wrapText="1"/>
    </xf>
    <xf numFmtId="0" fontId="48" fillId="0" borderId="51" xfId="372" applyFont="1" applyFill="1" applyBorder="1" applyAlignment="1">
      <alignment horizontal="center" wrapText="1"/>
    </xf>
    <xf numFmtId="0" fontId="1" fillId="0" borderId="1" xfId="377"/>
    <xf numFmtId="0" fontId="51" fillId="0" borderId="1" xfId="377" applyFont="1" applyAlignment="1"/>
    <xf numFmtId="0" fontId="51" fillId="0" borderId="1" xfId="377" applyFont="1" applyAlignment="1">
      <alignment horizontal="center"/>
    </xf>
    <xf numFmtId="0" fontId="1" fillId="0" borderId="1" xfId="377" applyAlignment="1">
      <alignment horizontal="center"/>
    </xf>
    <xf numFmtId="0" fontId="1" fillId="0" borderId="1" xfId="377" applyAlignment="1">
      <alignment wrapText="1"/>
    </xf>
    <xf numFmtId="0" fontId="49" fillId="0" borderId="60" xfId="377" applyFont="1" applyBorder="1" applyAlignment="1">
      <alignment horizontal="center" vertical="top" wrapText="1"/>
    </xf>
    <xf numFmtId="0" fontId="49" fillId="0" borderId="52" xfId="377" applyFont="1" applyBorder="1" applyAlignment="1">
      <alignment horizontal="center" vertical="top" wrapText="1"/>
    </xf>
    <xf numFmtId="0" fontId="49" fillId="0" borderId="51" xfId="377" applyFont="1" applyBorder="1" applyAlignment="1">
      <alignment horizontal="center" vertical="top" wrapText="1"/>
    </xf>
    <xf numFmtId="4" fontId="49" fillId="0" borderId="51" xfId="377" applyNumberFormat="1" applyFont="1" applyBorder="1" applyAlignment="1">
      <alignment horizontal="right" vertical="top" wrapText="1"/>
    </xf>
    <xf numFmtId="4" fontId="52" fillId="0" borderId="51" xfId="377" applyNumberFormat="1" applyFont="1" applyBorder="1" applyAlignment="1">
      <alignment horizontal="center" vertical="top" wrapText="1"/>
    </xf>
    <xf numFmtId="0" fontId="49" fillId="0" borderId="51" xfId="377" applyFont="1" applyBorder="1" applyAlignment="1">
      <alignment vertical="top" wrapText="1"/>
    </xf>
    <xf numFmtId="0" fontId="51" fillId="5" borderId="51" xfId="377" applyFont="1" applyFill="1" applyBorder="1" applyAlignment="1">
      <alignment horizontal="center" vertical="top" wrapText="1"/>
    </xf>
    <xf numFmtId="4" fontId="51" fillId="5" borderId="51" xfId="377" applyNumberFormat="1" applyFont="1" applyFill="1" applyBorder="1" applyAlignment="1">
      <alignment horizontal="right" wrapText="1"/>
    </xf>
    <xf numFmtId="4" fontId="51" fillId="5" borderId="51" xfId="377" applyNumberFormat="1" applyFont="1" applyFill="1" applyBorder="1" applyAlignment="1">
      <alignment horizontal="center" wrapText="1"/>
    </xf>
    <xf numFmtId="0" fontId="49" fillId="5" borderId="51" xfId="377" applyFont="1" applyFill="1" applyBorder="1" applyAlignment="1">
      <alignment wrapText="1"/>
    </xf>
    <xf numFmtId="0" fontId="51" fillId="0" borderId="1" xfId="377" applyFont="1" applyFill="1" applyBorder="1" applyAlignment="1">
      <alignment horizontal="center" vertical="top" wrapText="1"/>
    </xf>
    <xf numFmtId="4" fontId="51" fillId="0" borderId="1" xfId="377" applyNumberFormat="1" applyFont="1" applyFill="1" applyBorder="1" applyAlignment="1">
      <alignment horizontal="right" wrapText="1"/>
    </xf>
    <xf numFmtId="4" fontId="51" fillId="0" borderId="1" xfId="377" applyNumberFormat="1" applyFont="1" applyFill="1" applyBorder="1" applyAlignment="1">
      <alignment horizontal="center" wrapText="1"/>
    </xf>
    <xf numFmtId="0" fontId="51" fillId="0" borderId="1" xfId="377" applyFont="1" applyFill="1" applyBorder="1" applyAlignment="1">
      <alignment wrapText="1"/>
    </xf>
    <xf numFmtId="0" fontId="1" fillId="0" borderId="1" xfId="377" applyFill="1"/>
    <xf numFmtId="0" fontId="54" fillId="0" borderId="1" xfId="377" applyFont="1" applyAlignment="1">
      <alignment horizontal="left"/>
    </xf>
    <xf numFmtId="0" fontId="51" fillId="5" borderId="1" xfId="377" applyFont="1" applyFill="1" applyBorder="1" applyAlignment="1">
      <alignment horizontal="center" vertical="top" wrapText="1"/>
    </xf>
    <xf numFmtId="4" fontId="51" fillId="5" borderId="1" xfId="377" applyNumberFormat="1" applyFont="1" applyFill="1" applyBorder="1" applyAlignment="1">
      <alignment horizontal="right" wrapText="1"/>
    </xf>
    <xf numFmtId="4" fontId="51" fillId="5" borderId="1" xfId="377" applyNumberFormat="1" applyFont="1" applyFill="1" applyBorder="1" applyAlignment="1">
      <alignment horizontal="center" wrapText="1"/>
    </xf>
    <xf numFmtId="0" fontId="51" fillId="5" borderId="1" xfId="377" applyFont="1" applyFill="1" applyBorder="1" applyAlignment="1">
      <alignment wrapText="1"/>
    </xf>
    <xf numFmtId="0" fontId="51" fillId="0" borderId="1" xfId="377" applyFont="1" applyBorder="1" applyAlignment="1">
      <alignment horizontal="center" vertical="top" wrapText="1"/>
    </xf>
    <xf numFmtId="0" fontId="51" fillId="0" borderId="1" xfId="377" applyFont="1" applyBorder="1" applyAlignment="1">
      <alignment horizontal="right" vertical="top" wrapText="1"/>
    </xf>
    <xf numFmtId="0" fontId="5" fillId="0" borderId="1" xfId="2" applyNumberFormat="1" applyAlignment="1" applyProtection="1">
      <alignment horizontal="center" wrapText="1"/>
    </xf>
    <xf numFmtId="49" fontId="16" fillId="0" borderId="4" xfId="29" applyNumberFormat="1" applyFont="1" applyProtection="1">
      <alignment horizontal="center"/>
    </xf>
    <xf numFmtId="49" fontId="16" fillId="0" borderId="4" xfId="29" applyNumberFormat="1" applyFont="1">
      <alignment horizontal="center"/>
    </xf>
    <xf numFmtId="0" fontId="9" fillId="0" borderId="4" xfId="32" applyNumberFormat="1" applyProtection="1">
      <alignment horizontal="center"/>
    </xf>
    <xf numFmtId="0" fontId="9" fillId="0" borderId="4" xfId="32" applyNumberFormat="1">
      <alignment horizontal="center"/>
    </xf>
    <xf numFmtId="49" fontId="9" fillId="0" borderId="9" xfId="33" applyNumberFormat="1" applyProtection="1">
      <alignment horizontal="center"/>
    </xf>
    <xf numFmtId="49" fontId="9" fillId="0" borderId="9" xfId="33" applyNumberFormat="1">
      <alignment horizontal="center"/>
    </xf>
    <xf numFmtId="49" fontId="9" fillId="0" borderId="10" xfId="36" applyNumberFormat="1" applyProtection="1">
      <alignment horizontal="center" vertical="center" wrapText="1"/>
    </xf>
    <xf numFmtId="49" fontId="9" fillId="0" borderId="10" xfId="36" applyProtection="1">
      <alignment horizontal="center" vertical="center" wrapText="1"/>
      <protection locked="0"/>
    </xf>
    <xf numFmtId="0" fontId="9" fillId="0" borderId="2" xfId="10" applyNumberFormat="1" applyProtection="1">
      <alignment horizontal="center"/>
    </xf>
    <xf numFmtId="0" fontId="9" fillId="0" borderId="2" xfId="10" applyNumberFormat="1">
      <alignment horizontal="center"/>
    </xf>
    <xf numFmtId="49" fontId="7" fillId="0" borderId="3" xfId="15" applyNumberFormat="1" applyProtection="1">
      <alignment horizontal="center"/>
    </xf>
    <xf numFmtId="49" fontId="7" fillId="0" borderId="3" xfId="15" applyNumberFormat="1">
      <alignment horizontal="center"/>
    </xf>
    <xf numFmtId="14" fontId="9" fillId="0" borderId="4" xfId="22" applyNumberFormat="1" applyProtection="1">
      <alignment horizontal="center"/>
    </xf>
    <xf numFmtId="14" fontId="9" fillId="0" borderId="4" xfId="22" applyNumberFormat="1">
      <alignment horizontal="center"/>
    </xf>
    <xf numFmtId="0" fontId="9" fillId="0" borderId="5" xfId="25" applyNumberFormat="1" applyProtection="1">
      <alignment horizontal="center"/>
    </xf>
    <xf numFmtId="0" fontId="9" fillId="0" borderId="5" xfId="25" applyNumberFormat="1">
      <alignment horizontal="center"/>
    </xf>
    <xf numFmtId="49" fontId="16" fillId="0" borderId="7" xfId="27" applyNumberFormat="1" applyFont="1" applyProtection="1">
      <alignment horizontal="center"/>
    </xf>
    <xf numFmtId="49" fontId="16" fillId="0" borderId="7" xfId="27" applyNumberFormat="1" applyFont="1">
      <alignment horizontal="center"/>
    </xf>
    <xf numFmtId="0" fontId="9" fillId="0" borderId="6" xfId="26" applyNumberFormat="1" applyProtection="1">
      <alignment wrapText="1"/>
    </xf>
    <xf numFmtId="0" fontId="9" fillId="0" borderId="6" xfId="26" applyProtection="1">
      <alignment wrapText="1"/>
      <protection locked="0"/>
    </xf>
    <xf numFmtId="0" fontId="9" fillId="0" borderId="8" xfId="28" applyNumberFormat="1" applyProtection="1">
      <alignment wrapText="1"/>
    </xf>
    <xf numFmtId="0" fontId="9" fillId="0" borderId="8" xfId="28" applyProtection="1">
      <alignment wrapText="1"/>
      <protection locked="0"/>
    </xf>
    <xf numFmtId="0" fontId="9" fillId="0" borderId="1" xfId="20" applyNumberFormat="1" applyProtection="1">
      <alignment horizontal="center"/>
    </xf>
    <xf numFmtId="0" fontId="9" fillId="0" borderId="1" xfId="20" applyProtection="1">
      <alignment horizontal="center"/>
      <protection locked="0"/>
    </xf>
    <xf numFmtId="0" fontId="4" fillId="0" borderId="1" xfId="89" applyNumberFormat="1" applyProtection="1">
      <alignment horizontal="center"/>
    </xf>
    <xf numFmtId="0" fontId="4" fillId="0" borderId="1" xfId="89" applyProtection="1">
      <alignment horizontal="center"/>
      <protection locked="0"/>
    </xf>
    <xf numFmtId="49" fontId="23" fillId="0" borderId="56" xfId="190" applyNumberFormat="1" applyFont="1" applyFill="1" applyBorder="1" applyAlignment="1">
      <alignment horizontal="center" vertical="center" wrapText="1"/>
    </xf>
    <xf numFmtId="49" fontId="23" fillId="0" borderId="55" xfId="190" applyNumberFormat="1" applyFont="1" applyFill="1" applyBorder="1" applyAlignment="1">
      <alignment horizontal="center" vertical="center" wrapText="1"/>
    </xf>
    <xf numFmtId="49" fontId="23" fillId="0" borderId="54" xfId="190" applyNumberFormat="1" applyFont="1" applyFill="1" applyBorder="1" applyAlignment="1">
      <alignment horizontal="center" vertical="center" wrapText="1"/>
    </xf>
    <xf numFmtId="43" fontId="24" fillId="0" borderId="1" xfId="193" applyFont="1" applyFill="1" applyAlignment="1">
      <alignment horizontal="center"/>
    </xf>
    <xf numFmtId="0" fontId="21" fillId="0" borderId="56" xfId="192" applyFont="1" applyFill="1" applyBorder="1" applyAlignment="1">
      <alignment horizontal="center" vertical="center" wrapText="1"/>
    </xf>
    <xf numFmtId="0" fontId="21" fillId="0" borderId="55" xfId="192" applyFont="1" applyFill="1" applyBorder="1" applyAlignment="1">
      <alignment horizontal="center" vertical="center" wrapText="1"/>
    </xf>
    <xf numFmtId="0" fontId="21" fillId="0" borderId="54" xfId="192" applyFont="1" applyFill="1" applyBorder="1" applyAlignment="1">
      <alignment horizontal="center" vertical="center" wrapText="1"/>
    </xf>
    <xf numFmtId="0" fontId="49" fillId="0" borderId="51" xfId="377" applyFont="1" applyBorder="1" applyAlignment="1">
      <alignment horizontal="center" vertical="top" wrapText="1"/>
    </xf>
    <xf numFmtId="0" fontId="49" fillId="0" borderId="1" xfId="377" applyFont="1" applyAlignment="1">
      <alignment horizontal="center"/>
    </xf>
    <xf numFmtId="0" fontId="49" fillId="0" borderId="1" xfId="377" applyFont="1" applyAlignment="1">
      <alignment horizontal="justify"/>
    </xf>
    <xf numFmtId="0" fontId="50" fillId="0" borderId="1" xfId="377" applyFont="1" applyAlignment="1">
      <alignment horizontal="center"/>
    </xf>
    <xf numFmtId="0" fontId="51" fillId="0" borderId="1" xfId="377" applyFont="1" applyAlignment="1">
      <alignment horizontal="center"/>
    </xf>
    <xf numFmtId="0" fontId="40" fillId="0" borderId="1" xfId="192" applyFont="1" applyFill="1" applyAlignment="1">
      <alignment horizontal="center" wrapText="1"/>
    </xf>
    <xf numFmtId="0" fontId="47" fillId="0" borderId="1" xfId="372" applyFont="1" applyFill="1" applyAlignment="1">
      <alignment wrapText="1"/>
    </xf>
  </cellXfs>
  <cellStyles count="378">
    <cellStyle name="br" xfId="177"/>
    <cellStyle name="col" xfId="176"/>
    <cellStyle name="Euro" xfId="195"/>
    <cellStyle name="style0" xfId="178"/>
    <cellStyle name="td" xfId="179"/>
    <cellStyle name="tr" xfId="175"/>
    <cellStyle name="xl100" xfId="61"/>
    <cellStyle name="xl100 2" xfId="196"/>
    <cellStyle name="xl100 3" xfId="197"/>
    <cellStyle name="xl101" xfId="68"/>
    <cellStyle name="xl101 2" xfId="198"/>
    <cellStyle name="xl101 3" xfId="199"/>
    <cellStyle name="xl102" xfId="82"/>
    <cellStyle name="xl102 2" xfId="200"/>
    <cellStyle name="xl103" xfId="76"/>
    <cellStyle name="xl103 2" xfId="201"/>
    <cellStyle name="xl104" xfId="64"/>
    <cellStyle name="xl104 2" xfId="202"/>
    <cellStyle name="xl105" xfId="69"/>
    <cellStyle name="xl106" xfId="83"/>
    <cellStyle name="xl107" xfId="62"/>
    <cellStyle name="xl107 2" xfId="203"/>
    <cellStyle name="xl108" xfId="70"/>
    <cellStyle name="xl108 2" xfId="204"/>
    <cellStyle name="xl109" xfId="73"/>
    <cellStyle name="xl109 2" xfId="205"/>
    <cellStyle name="xl109 3" xfId="206"/>
    <cellStyle name="xl110" xfId="84"/>
    <cellStyle name="xl110 2" xfId="207"/>
    <cellStyle name="xl111" xfId="71"/>
    <cellStyle name="xl111 2" xfId="208"/>
    <cellStyle name="xl112" xfId="85"/>
    <cellStyle name="xl112 2" xfId="209"/>
    <cellStyle name="xl113" xfId="77"/>
    <cellStyle name="xl113 2" xfId="210"/>
    <cellStyle name="xl113 3" xfId="211"/>
    <cellStyle name="xl114" xfId="87"/>
    <cellStyle name="xl114 2" xfId="212"/>
    <cellStyle name="xl114 3" xfId="213"/>
    <cellStyle name="xl115" xfId="65"/>
    <cellStyle name="xl115 2" xfId="214"/>
    <cellStyle name="xl115 3" xfId="215"/>
    <cellStyle name="xl116" xfId="66"/>
    <cellStyle name="xl116 2" xfId="216"/>
    <cellStyle name="xl116 3" xfId="217"/>
    <cellStyle name="xl117" xfId="89"/>
    <cellStyle name="xl117 2" xfId="218"/>
    <cellStyle name="xl117 3" xfId="219"/>
    <cellStyle name="xl118" xfId="90"/>
    <cellStyle name="xl118 2" xfId="220"/>
    <cellStyle name="xl118 3" xfId="221"/>
    <cellStyle name="xl119" xfId="92"/>
    <cellStyle name="xl119 2" xfId="222"/>
    <cellStyle name="xl119 3" xfId="223"/>
    <cellStyle name="xl120" xfId="96"/>
    <cellStyle name="xl120 2" xfId="224"/>
    <cellStyle name="xl120 3" xfId="225"/>
    <cellStyle name="xl121" xfId="99"/>
    <cellStyle name="xl121 2" xfId="226"/>
    <cellStyle name="xl121 3" xfId="227"/>
    <cellStyle name="xl122" xfId="189"/>
    <cellStyle name="xl122 2" xfId="228"/>
    <cellStyle name="xl122 3" xfId="229"/>
    <cellStyle name="xl123" xfId="101"/>
    <cellStyle name="xl123 2" xfId="230"/>
    <cellStyle name="xl123 3" xfId="231"/>
    <cellStyle name="xl124" xfId="88"/>
    <cellStyle name="xl124 2" xfId="232"/>
    <cellStyle name="xl124 3" xfId="233"/>
    <cellStyle name="xl125" xfId="91"/>
    <cellStyle name="xl125 2" xfId="234"/>
    <cellStyle name="xl126" xfId="97"/>
    <cellStyle name="xl126 2" xfId="235"/>
    <cellStyle name="xl127" xfId="102"/>
    <cellStyle name="xl127 2" xfId="236"/>
    <cellStyle name="xl128" xfId="103"/>
    <cellStyle name="xl129" xfId="93"/>
    <cellStyle name="xl129 2" xfId="237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2 2" xfId="238"/>
    <cellStyle name="xl23" xfId="8"/>
    <cellStyle name="xl23 2" xfId="239"/>
    <cellStyle name="xl24" xfId="12"/>
    <cellStyle name="xl24 2" xfId="240"/>
    <cellStyle name="xl25" xfId="19"/>
    <cellStyle name="xl25 2" xfId="241"/>
    <cellStyle name="xl26" xfId="34"/>
    <cellStyle name="xl26 2" xfId="242"/>
    <cellStyle name="xl27" xfId="6"/>
    <cellStyle name="xl27 2" xfId="243"/>
    <cellStyle name="xl28" xfId="181"/>
    <cellStyle name="xl28 2" xfId="244"/>
    <cellStyle name="xl29" xfId="36"/>
    <cellStyle name="xl29 2" xfId="245"/>
    <cellStyle name="xl29 3" xfId="246"/>
    <cellStyle name="xl30" xfId="38"/>
    <cellStyle name="xl30 2" xfId="247"/>
    <cellStyle name="xl31" xfId="182"/>
    <cellStyle name="xl31 2" xfId="248"/>
    <cellStyle name="xl32" xfId="40"/>
    <cellStyle name="xl32 2" xfId="249"/>
    <cellStyle name="xl32 3" xfId="250"/>
    <cellStyle name="xl33" xfId="46"/>
    <cellStyle name="xl33 2" xfId="251"/>
    <cellStyle name="xl33 3" xfId="252"/>
    <cellStyle name="xl34" xfId="51"/>
    <cellStyle name="xl34 2" xfId="253"/>
    <cellStyle name="xl35" xfId="183"/>
    <cellStyle name="xl35 2" xfId="254"/>
    <cellStyle name="xl36" xfId="2"/>
    <cellStyle name="xl36 2" xfId="255"/>
    <cellStyle name="xl36 3" xfId="256"/>
    <cellStyle name="xl37" xfId="13"/>
    <cellStyle name="xl37 2" xfId="257"/>
    <cellStyle name="xl37 3" xfId="258"/>
    <cellStyle name="xl38" xfId="26"/>
    <cellStyle name="xl38 2" xfId="259"/>
    <cellStyle name="xl38 3" xfId="260"/>
    <cellStyle name="xl39" xfId="28"/>
    <cellStyle name="xl39 2" xfId="261"/>
    <cellStyle name="xl39 3" xfId="262"/>
    <cellStyle name="xl40" xfId="30"/>
    <cellStyle name="xl40 2" xfId="263"/>
    <cellStyle name="xl40 3" xfId="264"/>
    <cellStyle name="xl41" xfId="184"/>
    <cellStyle name="xl41 2" xfId="265"/>
    <cellStyle name="xl42" xfId="41"/>
    <cellStyle name="xl42 2" xfId="266"/>
    <cellStyle name="xl43" xfId="47"/>
    <cellStyle name="xl43 2" xfId="267"/>
    <cellStyle name="xl43 3" xfId="268"/>
    <cellStyle name="xl44" xfId="52"/>
    <cellStyle name="xl44 2" xfId="269"/>
    <cellStyle name="xl44 3" xfId="270"/>
    <cellStyle name="xl45" xfId="185"/>
    <cellStyle name="xl45 2" xfId="271"/>
    <cellStyle name="xl46" xfId="55"/>
    <cellStyle name="xl47" xfId="20"/>
    <cellStyle name="xl47 2" xfId="272"/>
    <cellStyle name="xl48" xfId="31"/>
    <cellStyle name="xl48 2" xfId="273"/>
    <cellStyle name="xl48 3" xfId="274"/>
    <cellStyle name="xl49" xfId="23"/>
    <cellStyle name="xl49 2" xfId="275"/>
    <cellStyle name="xl49 3" xfId="276"/>
    <cellStyle name="xl50" xfId="42"/>
    <cellStyle name="xl50 2" xfId="277"/>
    <cellStyle name="xl50 3" xfId="278"/>
    <cellStyle name="xl51" xfId="48"/>
    <cellStyle name="xl51 2" xfId="279"/>
    <cellStyle name="xl51 3" xfId="280"/>
    <cellStyle name="xl52" xfId="53"/>
    <cellStyle name="xl52 2" xfId="281"/>
    <cellStyle name="xl52 3" xfId="282"/>
    <cellStyle name="xl53" xfId="37"/>
    <cellStyle name="xl53 2" xfId="283"/>
    <cellStyle name="xl54" xfId="39"/>
    <cellStyle name="xl54 2" xfId="284"/>
    <cellStyle name="xl54 3" xfId="285"/>
    <cellStyle name="xl55" xfId="186"/>
    <cellStyle name="xl55 2" xfId="286"/>
    <cellStyle name="xl56" xfId="43"/>
    <cellStyle name="xl56 2" xfId="287"/>
    <cellStyle name="xl57" xfId="56"/>
    <cellStyle name="xl57 2" xfId="288"/>
    <cellStyle name="xl58" xfId="58"/>
    <cellStyle name="xl58 2" xfId="289"/>
    <cellStyle name="xl59" xfId="3"/>
    <cellStyle name="xl60" xfId="9"/>
    <cellStyle name="xl60 2" xfId="290"/>
    <cellStyle name="xl61" xfId="14"/>
    <cellStyle name="xl61 2" xfId="291"/>
    <cellStyle name="xl62" xfId="21"/>
    <cellStyle name="xl63" xfId="4"/>
    <cellStyle name="xl64" xfId="10"/>
    <cellStyle name="xl65" xfId="15"/>
    <cellStyle name="xl66" xfId="22"/>
    <cellStyle name="xl66 2" xfId="292"/>
    <cellStyle name="xl67" xfId="25"/>
    <cellStyle name="xl67 2" xfId="293"/>
    <cellStyle name="xl68" xfId="27"/>
    <cellStyle name="xl68 2" xfId="294"/>
    <cellStyle name="xl69" xfId="29"/>
    <cellStyle name="xl69 2" xfId="295"/>
    <cellStyle name="xl70" xfId="32"/>
    <cellStyle name="xl70 2" xfId="296"/>
    <cellStyle name="xl71" xfId="33"/>
    <cellStyle name="xl71 2" xfId="297"/>
    <cellStyle name="xl71 3" xfId="298"/>
    <cellStyle name="xl72" xfId="35"/>
    <cellStyle name="xl72 2" xfId="299"/>
    <cellStyle name="xl72 3" xfId="300"/>
    <cellStyle name="xl73" xfId="5"/>
    <cellStyle name="xl73 2" xfId="301"/>
    <cellStyle name="xl74" xfId="11"/>
    <cellStyle name="xl74 2" xfId="302"/>
    <cellStyle name="xl74 3" xfId="303"/>
    <cellStyle name="xl75" xfId="16"/>
    <cellStyle name="xl75 2" xfId="304"/>
    <cellStyle name="xl76" xfId="44"/>
    <cellStyle name="xl76 2" xfId="305"/>
    <cellStyle name="xl77" xfId="49"/>
    <cellStyle name="xl77 2" xfId="306"/>
    <cellStyle name="xl78" xfId="45"/>
    <cellStyle name="xl78 2" xfId="307"/>
    <cellStyle name="xl79" xfId="50"/>
    <cellStyle name="xl79 2" xfId="308"/>
    <cellStyle name="xl80" xfId="54"/>
    <cellStyle name="xl81" xfId="187"/>
    <cellStyle name="xl82" xfId="57"/>
    <cellStyle name="xl83" xfId="7"/>
    <cellStyle name="xl83 2" xfId="309"/>
    <cellStyle name="xl84" xfId="17"/>
    <cellStyle name="xl84 2" xfId="310"/>
    <cellStyle name="xl84 3" xfId="311"/>
    <cellStyle name="xl85" xfId="24"/>
    <cellStyle name="xl85 2" xfId="312"/>
    <cellStyle name="xl85 3" xfId="313"/>
    <cellStyle name="xl86" xfId="18"/>
    <cellStyle name="xl86 2" xfId="314"/>
    <cellStyle name="xl86 3" xfId="315"/>
    <cellStyle name="xl87" xfId="59"/>
    <cellStyle name="xl87 2" xfId="316"/>
    <cellStyle name="xl87 3" xfId="317"/>
    <cellStyle name="xl88" xfId="63"/>
    <cellStyle name="xl88 2" xfId="318"/>
    <cellStyle name="xl88 3" xfId="319"/>
    <cellStyle name="xl89" xfId="67"/>
    <cellStyle name="xl89 2" xfId="320"/>
    <cellStyle name="xl89 3" xfId="321"/>
    <cellStyle name="xl90" xfId="78"/>
    <cellStyle name="xl90 2" xfId="322"/>
    <cellStyle name="xl90 3" xfId="323"/>
    <cellStyle name="xl91" xfId="80"/>
    <cellStyle name="xl91 2" xfId="324"/>
    <cellStyle name="xl91 3" xfId="325"/>
    <cellStyle name="xl92" xfId="74"/>
    <cellStyle name="xl92 2" xfId="326"/>
    <cellStyle name="xl92 3" xfId="327"/>
    <cellStyle name="xl93" xfId="60"/>
    <cellStyle name="xl93 2" xfId="328"/>
    <cellStyle name="xl94" xfId="72"/>
    <cellStyle name="xl94 2" xfId="329"/>
    <cellStyle name="xl95" xfId="79"/>
    <cellStyle name="xl95 2" xfId="330"/>
    <cellStyle name="xl95 3" xfId="331"/>
    <cellStyle name="xl96" xfId="81"/>
    <cellStyle name="xl96 2" xfId="332"/>
    <cellStyle name="xl96 3" xfId="333"/>
    <cellStyle name="xl97" xfId="188"/>
    <cellStyle name="xl97 2" xfId="334"/>
    <cellStyle name="xl97 3" xfId="335"/>
    <cellStyle name="xl98" xfId="75"/>
    <cellStyle name="xl98 2" xfId="336"/>
    <cellStyle name="xl98 3" xfId="337"/>
    <cellStyle name="xl99" xfId="86"/>
    <cellStyle name="xl99 2" xfId="338"/>
    <cellStyle name="xl99 3" xfId="339"/>
    <cellStyle name="Обычный" xfId="0" builtinId="0"/>
    <cellStyle name="Обычный 10" xfId="340"/>
    <cellStyle name="Обычный 11" xfId="341"/>
    <cellStyle name="Обычный 12" xfId="372"/>
    <cellStyle name="Обычный 13" xfId="375"/>
    <cellStyle name="Обычный 2" xfId="190"/>
    <cellStyle name="Обычный 2 10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 9" xfId="350"/>
    <cellStyle name="Обычный 3" xfId="194"/>
    <cellStyle name="Обычный 3 2" xfId="377"/>
    <cellStyle name="Обычный 4" xfId="351"/>
    <cellStyle name="Обычный 5" xfId="352"/>
    <cellStyle name="Обычный 6" xfId="353"/>
    <cellStyle name="Обычный 7" xfId="354"/>
    <cellStyle name="Обычный 8" xfId="355"/>
    <cellStyle name="Обычный 8 2" xfId="191"/>
    <cellStyle name="Обычный 9" xfId="356"/>
    <cellStyle name="Обычный_Лена_2" xfId="192"/>
    <cellStyle name="Процентный" xfId="371" builtinId="5"/>
    <cellStyle name="Процентный 10" xfId="376"/>
    <cellStyle name="Процентный 2" xfId="357"/>
    <cellStyle name="Процентный 3" xfId="358"/>
    <cellStyle name="Процентный 4" xfId="359"/>
    <cellStyle name="Процентный 5" xfId="360"/>
    <cellStyle name="Процентный 6" xfId="361"/>
    <cellStyle name="Процентный 7" xfId="362"/>
    <cellStyle name="Процентный 8" xfId="363"/>
    <cellStyle name="Процентный 9" xfId="364"/>
    <cellStyle name="Тысячи [0]_Лист1" xfId="365"/>
    <cellStyle name="Тысячи_Лист1" xfId="366"/>
    <cellStyle name="Финансовый" xfId="374" builtinId="3"/>
    <cellStyle name="Финансовый 2" xfId="193"/>
    <cellStyle name="Финансовый 3" xfId="367"/>
    <cellStyle name="Финансовый 4" xfId="368"/>
    <cellStyle name="Финансовый 5" xfId="369"/>
    <cellStyle name="Финансовый 6" xfId="370"/>
    <cellStyle name="Финансовый 7" xfId="37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  <pageSetUpPr fitToPage="1"/>
  </sheetPr>
  <dimension ref="A1:H151"/>
  <sheetViews>
    <sheetView zoomScaleNormal="10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K22" sqref="K22"/>
    </sheetView>
  </sheetViews>
  <sheetFormatPr defaultRowHeight="15" x14ac:dyDescent="0.25"/>
  <cols>
    <col min="1" max="1" width="46.5703125" style="100" customWidth="1"/>
    <col min="2" max="2" width="7.42578125" style="100" customWidth="1"/>
    <col min="3" max="3" width="21.85546875" style="100" customWidth="1"/>
    <col min="4" max="4" width="13.140625" style="100" bestFit="1" customWidth="1"/>
    <col min="5" max="5" width="14.42578125" style="100" customWidth="1"/>
    <col min="6" max="6" width="14" style="100" customWidth="1"/>
    <col min="7" max="7" width="13.42578125" style="100" customWidth="1"/>
    <col min="8" max="8" width="1.140625" style="100" customWidth="1"/>
    <col min="9" max="16384" width="9.140625" style="100"/>
  </cols>
  <sheetData>
    <row r="1" spans="1:8" ht="17.100000000000001" customHeight="1" x14ac:dyDescent="0.25">
      <c r="A1" s="178" t="s">
        <v>1226</v>
      </c>
      <c r="B1" s="178"/>
      <c r="C1" s="178"/>
      <c r="D1" s="178"/>
      <c r="E1" s="1"/>
      <c r="F1" s="1"/>
      <c r="G1" s="1"/>
      <c r="H1" s="1"/>
    </row>
    <row r="2" spans="1:8" ht="51" customHeight="1" x14ac:dyDescent="0.25">
      <c r="A2" s="178"/>
      <c r="B2" s="178"/>
      <c r="C2" s="178"/>
      <c r="D2" s="178"/>
      <c r="E2" s="1"/>
      <c r="F2" s="1"/>
      <c r="G2" s="1"/>
      <c r="H2" s="1"/>
    </row>
    <row r="3" spans="1:8" ht="14.1" customHeight="1" thickBot="1" x14ac:dyDescent="0.3">
      <c r="A3" s="117"/>
      <c r="B3" s="126"/>
      <c r="C3" s="126"/>
      <c r="D3" s="126"/>
      <c r="E3" s="125"/>
      <c r="F3" s="187" t="s">
        <v>680</v>
      </c>
      <c r="G3" s="188"/>
      <c r="H3" s="1"/>
    </row>
    <row r="4" spans="1:8" ht="14.1" customHeight="1" x14ac:dyDescent="0.25">
      <c r="A4" s="4"/>
      <c r="B4" s="4"/>
      <c r="C4" s="201" t="s">
        <v>1225</v>
      </c>
      <c r="D4" s="202"/>
      <c r="E4" s="124" t="s">
        <v>681</v>
      </c>
      <c r="F4" s="189" t="s">
        <v>682</v>
      </c>
      <c r="G4" s="190"/>
      <c r="H4" s="1"/>
    </row>
    <row r="5" spans="1:8" ht="14.1" customHeight="1" x14ac:dyDescent="0.25">
      <c r="A5" s="117"/>
      <c r="B5" s="117"/>
      <c r="C5" s="117"/>
      <c r="D5" s="5"/>
      <c r="E5" s="119" t="s">
        <v>683</v>
      </c>
      <c r="F5" s="191">
        <v>42917</v>
      </c>
      <c r="G5" s="192"/>
      <c r="H5" s="1"/>
    </row>
    <row r="6" spans="1:8" ht="15.2" customHeight="1" x14ac:dyDescent="0.25">
      <c r="A6" s="117" t="s">
        <v>0</v>
      </c>
      <c r="B6" s="197" t="s">
        <v>1</v>
      </c>
      <c r="C6" s="198"/>
      <c r="D6" s="198"/>
      <c r="E6" s="119"/>
      <c r="F6" s="193"/>
      <c r="G6" s="194"/>
      <c r="H6" s="1"/>
    </row>
    <row r="7" spans="1:8" ht="15.2" customHeight="1" x14ac:dyDescent="0.25">
      <c r="A7" s="117" t="s">
        <v>2</v>
      </c>
      <c r="B7" s="199" t="s">
        <v>3</v>
      </c>
      <c r="C7" s="200"/>
      <c r="D7" s="200"/>
      <c r="E7" s="121" t="s">
        <v>684</v>
      </c>
      <c r="F7" s="195" t="s">
        <v>678</v>
      </c>
      <c r="G7" s="196"/>
      <c r="H7" s="1"/>
    </row>
    <row r="8" spans="1:8" ht="14.1" customHeight="1" x14ac:dyDescent="0.25">
      <c r="A8" s="117" t="s">
        <v>4</v>
      </c>
      <c r="B8" s="123"/>
      <c r="C8" s="122"/>
      <c r="D8" s="122"/>
      <c r="E8" s="121" t="s">
        <v>685</v>
      </c>
      <c r="F8" s="179" t="s">
        <v>678</v>
      </c>
      <c r="G8" s="180"/>
      <c r="H8" s="1"/>
    </row>
    <row r="9" spans="1:8" ht="14.1" customHeight="1" x14ac:dyDescent="0.25">
      <c r="A9" s="117" t="s">
        <v>5</v>
      </c>
      <c r="B9" s="117"/>
      <c r="C9" s="5"/>
      <c r="D9" s="5"/>
      <c r="E9" s="119"/>
      <c r="F9" s="181"/>
      <c r="G9" s="182"/>
      <c r="H9" s="1"/>
    </row>
    <row r="10" spans="1:8" ht="15" customHeight="1" thickBot="1" x14ac:dyDescent="0.3">
      <c r="A10" s="120"/>
      <c r="B10" s="120"/>
      <c r="C10" s="120"/>
      <c r="D10" s="120"/>
      <c r="E10" s="119" t="s">
        <v>686</v>
      </c>
      <c r="F10" s="183" t="s">
        <v>687</v>
      </c>
      <c r="G10" s="184"/>
      <c r="H10" s="1"/>
    </row>
    <row r="11" spans="1:8" ht="12.9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24.75" customHeight="1" x14ac:dyDescent="0.25">
      <c r="A12" s="118" t="s">
        <v>6</v>
      </c>
      <c r="B12" s="118"/>
      <c r="C12" s="117"/>
      <c r="D12" s="5"/>
      <c r="E12" s="1"/>
      <c r="F12" s="1"/>
      <c r="G12" s="1"/>
      <c r="H12" s="1"/>
    </row>
    <row r="13" spans="1:8" ht="11.45" customHeight="1" x14ac:dyDescent="0.25">
      <c r="A13" s="185" t="s">
        <v>7</v>
      </c>
      <c r="B13" s="185" t="s">
        <v>8</v>
      </c>
      <c r="C13" s="185" t="s">
        <v>9</v>
      </c>
      <c r="D13" s="116" t="s">
        <v>679</v>
      </c>
      <c r="E13" s="115" t="s">
        <v>10</v>
      </c>
      <c r="F13" s="114" t="s">
        <v>1224</v>
      </c>
      <c r="G13" s="113" t="s">
        <v>766</v>
      </c>
      <c r="H13" s="2"/>
    </row>
    <row r="14" spans="1:8" ht="33.75" x14ac:dyDescent="0.25">
      <c r="A14" s="186"/>
      <c r="B14" s="186"/>
      <c r="C14" s="186"/>
      <c r="D14" s="111" t="s">
        <v>11</v>
      </c>
      <c r="E14" s="111" t="s">
        <v>11</v>
      </c>
      <c r="F14" s="112" t="s">
        <v>11</v>
      </c>
      <c r="G14" s="111" t="s">
        <v>11</v>
      </c>
      <c r="H14" s="2"/>
    </row>
    <row r="15" spans="1:8" ht="11.45" customHeight="1" thickBot="1" x14ac:dyDescent="0.3">
      <c r="A15" s="6" t="s">
        <v>12</v>
      </c>
      <c r="B15" s="6" t="s">
        <v>13</v>
      </c>
      <c r="C15" s="6" t="s">
        <v>14</v>
      </c>
      <c r="D15" s="110" t="s">
        <v>15</v>
      </c>
      <c r="E15" s="110" t="s">
        <v>16</v>
      </c>
      <c r="F15" s="110" t="s">
        <v>17</v>
      </c>
      <c r="G15" s="110" t="s">
        <v>765</v>
      </c>
      <c r="H15" s="2"/>
    </row>
    <row r="16" spans="1:8" ht="21.75" customHeight="1" x14ac:dyDescent="0.25">
      <c r="A16" s="109" t="s">
        <v>18</v>
      </c>
      <c r="B16" s="7" t="s">
        <v>19</v>
      </c>
      <c r="C16" s="8" t="s">
        <v>20</v>
      </c>
      <c r="D16" s="9">
        <v>1032055176</v>
      </c>
      <c r="E16" s="9">
        <v>440686932.94</v>
      </c>
      <c r="F16" s="104">
        <f>D16-E16</f>
        <v>591368243.05999994</v>
      </c>
      <c r="G16" s="103">
        <f>ROUND(E16/D16,4)</f>
        <v>0.42699999999999999</v>
      </c>
      <c r="H16" s="3"/>
    </row>
    <row r="17" spans="1:8" ht="15" customHeight="1" x14ac:dyDescent="0.25">
      <c r="A17" s="108" t="s">
        <v>21</v>
      </c>
      <c r="B17" s="10"/>
      <c r="C17" s="11"/>
      <c r="D17" s="11"/>
      <c r="E17" s="11"/>
      <c r="F17" s="104"/>
      <c r="G17" s="103"/>
      <c r="H17" s="3"/>
    </row>
    <row r="18" spans="1:8" ht="15" customHeight="1" x14ac:dyDescent="0.25">
      <c r="A18" s="107" t="s">
        <v>22</v>
      </c>
      <c r="B18" s="106" t="s">
        <v>19</v>
      </c>
      <c r="C18" s="105" t="s">
        <v>23</v>
      </c>
      <c r="D18" s="9">
        <v>199058700</v>
      </c>
      <c r="E18" s="9">
        <v>76179585.980000004</v>
      </c>
      <c r="F18" s="104">
        <f t="shared" ref="F18:F49" si="0">D18-E18</f>
        <v>122879114.02</v>
      </c>
      <c r="G18" s="103">
        <f t="shared" ref="G18:G49" si="1">ROUND(E18/D18,4)</f>
        <v>0.38269999999999998</v>
      </c>
      <c r="H18" s="3"/>
    </row>
    <row r="19" spans="1:8" ht="15" customHeight="1" x14ac:dyDescent="0.25">
      <c r="A19" s="107" t="s">
        <v>24</v>
      </c>
      <c r="B19" s="106" t="s">
        <v>19</v>
      </c>
      <c r="C19" s="105" t="s">
        <v>25</v>
      </c>
      <c r="D19" s="9">
        <v>157044000</v>
      </c>
      <c r="E19" s="9">
        <v>56016826.659999996</v>
      </c>
      <c r="F19" s="104">
        <f t="shared" si="0"/>
        <v>101027173.34</v>
      </c>
      <c r="G19" s="103">
        <f t="shared" si="1"/>
        <v>0.35670000000000002</v>
      </c>
      <c r="H19" s="3"/>
    </row>
    <row r="20" spans="1:8" ht="15" customHeight="1" x14ac:dyDescent="0.25">
      <c r="A20" s="107" t="s">
        <v>26</v>
      </c>
      <c r="B20" s="106" t="s">
        <v>19</v>
      </c>
      <c r="C20" s="105" t="s">
        <v>27</v>
      </c>
      <c r="D20" s="9">
        <v>157044000</v>
      </c>
      <c r="E20" s="9">
        <v>56016826.659999996</v>
      </c>
      <c r="F20" s="104">
        <f t="shared" si="0"/>
        <v>101027173.34</v>
      </c>
      <c r="G20" s="103">
        <f t="shared" si="1"/>
        <v>0.35670000000000002</v>
      </c>
      <c r="H20" s="3"/>
    </row>
    <row r="21" spans="1:8" ht="60" customHeight="1" x14ac:dyDescent="0.25">
      <c r="A21" s="107" t="s">
        <v>1223</v>
      </c>
      <c r="B21" s="106" t="s">
        <v>19</v>
      </c>
      <c r="C21" s="105" t="s">
        <v>28</v>
      </c>
      <c r="D21" s="9">
        <v>154672000</v>
      </c>
      <c r="E21" s="9">
        <v>52603136.710000001</v>
      </c>
      <c r="F21" s="104">
        <f t="shared" si="0"/>
        <v>102068863.28999999</v>
      </c>
      <c r="G21" s="103">
        <f t="shared" si="1"/>
        <v>0.34010000000000001</v>
      </c>
      <c r="H21" s="3"/>
    </row>
    <row r="22" spans="1:8" ht="96" customHeight="1" x14ac:dyDescent="0.25">
      <c r="A22" s="107" t="s">
        <v>29</v>
      </c>
      <c r="B22" s="106" t="s">
        <v>19</v>
      </c>
      <c r="C22" s="105" t="s">
        <v>30</v>
      </c>
      <c r="D22" s="9">
        <v>78000</v>
      </c>
      <c r="E22" s="9">
        <v>196858.88</v>
      </c>
      <c r="F22" s="104">
        <f t="shared" si="0"/>
        <v>-118858.88</v>
      </c>
      <c r="G22" s="103">
        <f t="shared" si="1"/>
        <v>2.5238</v>
      </c>
      <c r="H22" s="3"/>
    </row>
    <row r="23" spans="1:8" ht="36" customHeight="1" x14ac:dyDescent="0.25">
      <c r="A23" s="107" t="s">
        <v>31</v>
      </c>
      <c r="B23" s="106" t="s">
        <v>19</v>
      </c>
      <c r="C23" s="105" t="s">
        <v>32</v>
      </c>
      <c r="D23" s="9">
        <v>307000</v>
      </c>
      <c r="E23" s="9">
        <v>192187.57</v>
      </c>
      <c r="F23" s="104">
        <f t="shared" si="0"/>
        <v>114812.43</v>
      </c>
      <c r="G23" s="103">
        <f t="shared" si="1"/>
        <v>0.626</v>
      </c>
      <c r="H23" s="3"/>
    </row>
    <row r="24" spans="1:8" ht="72" customHeight="1" x14ac:dyDescent="0.25">
      <c r="A24" s="107" t="s">
        <v>1222</v>
      </c>
      <c r="B24" s="106" t="s">
        <v>19</v>
      </c>
      <c r="C24" s="105" t="s">
        <v>33</v>
      </c>
      <c r="D24" s="9">
        <v>1987000</v>
      </c>
      <c r="E24" s="9">
        <v>3024643.5</v>
      </c>
      <c r="F24" s="104">
        <f t="shared" si="0"/>
        <v>-1037643.5</v>
      </c>
      <c r="G24" s="103">
        <f t="shared" si="1"/>
        <v>1.5222</v>
      </c>
      <c r="H24" s="3"/>
    </row>
    <row r="25" spans="1:8" ht="24" customHeight="1" x14ac:dyDescent="0.25">
      <c r="A25" s="107" t="s">
        <v>34</v>
      </c>
      <c r="B25" s="106" t="s">
        <v>19</v>
      </c>
      <c r="C25" s="105" t="s">
        <v>35</v>
      </c>
      <c r="D25" s="9">
        <v>9645000</v>
      </c>
      <c r="E25" s="9">
        <v>4859617.3499999996</v>
      </c>
      <c r="F25" s="104">
        <f t="shared" si="0"/>
        <v>4785382.6500000004</v>
      </c>
      <c r="G25" s="103">
        <f t="shared" si="1"/>
        <v>0.50380000000000003</v>
      </c>
      <c r="H25" s="3"/>
    </row>
    <row r="26" spans="1:8" ht="24" customHeight="1" x14ac:dyDescent="0.25">
      <c r="A26" s="107" t="s">
        <v>36</v>
      </c>
      <c r="B26" s="106" t="s">
        <v>19</v>
      </c>
      <c r="C26" s="105" t="s">
        <v>37</v>
      </c>
      <c r="D26" s="9">
        <v>9645000</v>
      </c>
      <c r="E26" s="9">
        <v>4859617.3499999996</v>
      </c>
      <c r="F26" s="104">
        <f t="shared" si="0"/>
        <v>4785382.6500000004</v>
      </c>
      <c r="G26" s="103">
        <f t="shared" si="1"/>
        <v>0.50380000000000003</v>
      </c>
      <c r="H26" s="3"/>
    </row>
    <row r="27" spans="1:8" ht="60" customHeight="1" x14ac:dyDescent="0.25">
      <c r="A27" s="107" t="s">
        <v>38</v>
      </c>
      <c r="B27" s="106" t="s">
        <v>19</v>
      </c>
      <c r="C27" s="105" t="s">
        <v>39</v>
      </c>
      <c r="D27" s="9">
        <v>3294000</v>
      </c>
      <c r="E27" s="9">
        <v>1919136.44</v>
      </c>
      <c r="F27" s="104">
        <f t="shared" si="0"/>
        <v>1374863.56</v>
      </c>
      <c r="G27" s="103">
        <f t="shared" si="1"/>
        <v>0.58260000000000001</v>
      </c>
      <c r="H27" s="3"/>
    </row>
    <row r="28" spans="1:8" ht="72" customHeight="1" x14ac:dyDescent="0.25">
      <c r="A28" s="107" t="s">
        <v>40</v>
      </c>
      <c r="B28" s="106" t="s">
        <v>19</v>
      </c>
      <c r="C28" s="105" t="s">
        <v>41</v>
      </c>
      <c r="D28" s="9">
        <v>33000</v>
      </c>
      <c r="E28" s="9">
        <v>20858.419999999998</v>
      </c>
      <c r="F28" s="104">
        <f t="shared" si="0"/>
        <v>12141.580000000002</v>
      </c>
      <c r="G28" s="103">
        <f t="shared" si="1"/>
        <v>0.6321</v>
      </c>
      <c r="H28" s="3"/>
    </row>
    <row r="29" spans="1:8" ht="60" customHeight="1" x14ac:dyDescent="0.25">
      <c r="A29" s="107" t="s">
        <v>42</v>
      </c>
      <c r="B29" s="106" t="s">
        <v>19</v>
      </c>
      <c r="C29" s="105" t="s">
        <v>43</v>
      </c>
      <c r="D29" s="9">
        <v>6318000</v>
      </c>
      <c r="E29" s="9">
        <v>3308888.64</v>
      </c>
      <c r="F29" s="104">
        <f t="shared" si="0"/>
        <v>3009111.36</v>
      </c>
      <c r="G29" s="103">
        <f t="shared" si="1"/>
        <v>0.52370000000000005</v>
      </c>
      <c r="H29" s="3"/>
    </row>
    <row r="30" spans="1:8" ht="60" customHeight="1" x14ac:dyDescent="0.25">
      <c r="A30" s="107" t="s">
        <v>44</v>
      </c>
      <c r="B30" s="106" t="s">
        <v>19</v>
      </c>
      <c r="C30" s="105" t="s">
        <v>45</v>
      </c>
      <c r="D30" s="9">
        <v>0</v>
      </c>
      <c r="E30" s="9">
        <v>-389266.15</v>
      </c>
      <c r="F30" s="104">
        <f t="shared" si="0"/>
        <v>389266.15</v>
      </c>
      <c r="G30" s="103" t="e">
        <f t="shared" si="1"/>
        <v>#DIV/0!</v>
      </c>
      <c r="H30" s="3"/>
    </row>
    <row r="31" spans="1:8" ht="15" customHeight="1" x14ac:dyDescent="0.25">
      <c r="A31" s="107" t="s">
        <v>46</v>
      </c>
      <c r="B31" s="106" t="s">
        <v>19</v>
      </c>
      <c r="C31" s="105" t="s">
        <v>47</v>
      </c>
      <c r="D31" s="9">
        <v>14580800</v>
      </c>
      <c r="E31" s="9">
        <v>6096731.7300000004</v>
      </c>
      <c r="F31" s="104">
        <f t="shared" si="0"/>
        <v>8484068.2699999996</v>
      </c>
      <c r="G31" s="103">
        <f t="shared" si="1"/>
        <v>0.41810000000000003</v>
      </c>
      <c r="H31" s="3"/>
    </row>
    <row r="32" spans="1:8" ht="24" customHeight="1" x14ac:dyDescent="0.25">
      <c r="A32" s="107" t="s">
        <v>48</v>
      </c>
      <c r="B32" s="106" t="s">
        <v>19</v>
      </c>
      <c r="C32" s="105" t="s">
        <v>49</v>
      </c>
      <c r="D32" s="9">
        <v>5776800</v>
      </c>
      <c r="E32" s="9">
        <v>2166498.98</v>
      </c>
      <c r="F32" s="104">
        <f t="shared" si="0"/>
        <v>3610301.02</v>
      </c>
      <c r="G32" s="103">
        <f t="shared" si="1"/>
        <v>0.375</v>
      </c>
      <c r="H32" s="3"/>
    </row>
    <row r="33" spans="1:8" ht="24" customHeight="1" x14ac:dyDescent="0.25">
      <c r="A33" s="107" t="s">
        <v>50</v>
      </c>
      <c r="B33" s="106" t="s">
        <v>19</v>
      </c>
      <c r="C33" s="105" t="s">
        <v>51</v>
      </c>
      <c r="D33" s="9">
        <v>3928000</v>
      </c>
      <c r="E33" s="9">
        <v>1566980.5</v>
      </c>
      <c r="F33" s="104">
        <f t="shared" si="0"/>
        <v>2361019.5</v>
      </c>
      <c r="G33" s="103">
        <f t="shared" si="1"/>
        <v>0.39889999999999998</v>
      </c>
      <c r="H33" s="3"/>
    </row>
    <row r="34" spans="1:8" ht="24" customHeight="1" x14ac:dyDescent="0.25">
      <c r="A34" s="107" t="s">
        <v>50</v>
      </c>
      <c r="B34" s="106" t="s">
        <v>19</v>
      </c>
      <c r="C34" s="105" t="s">
        <v>52</v>
      </c>
      <c r="D34" s="9">
        <v>3928000</v>
      </c>
      <c r="E34" s="9">
        <v>1565997.55</v>
      </c>
      <c r="F34" s="104">
        <f t="shared" si="0"/>
        <v>2362002.4500000002</v>
      </c>
      <c r="G34" s="103">
        <f t="shared" si="1"/>
        <v>0.3987</v>
      </c>
      <c r="H34" s="3"/>
    </row>
    <row r="35" spans="1:8" ht="36" customHeight="1" x14ac:dyDescent="0.25">
      <c r="A35" s="107" t="s">
        <v>53</v>
      </c>
      <c r="B35" s="106" t="s">
        <v>19</v>
      </c>
      <c r="C35" s="105" t="s">
        <v>54</v>
      </c>
      <c r="D35" s="9">
        <v>0</v>
      </c>
      <c r="E35" s="9">
        <v>982.95</v>
      </c>
      <c r="F35" s="104">
        <f t="shared" si="0"/>
        <v>-982.95</v>
      </c>
      <c r="G35" s="103" t="e">
        <f t="shared" si="1"/>
        <v>#DIV/0!</v>
      </c>
      <c r="H35" s="3"/>
    </row>
    <row r="36" spans="1:8" ht="36" customHeight="1" x14ac:dyDescent="0.25">
      <c r="A36" s="107" t="s">
        <v>55</v>
      </c>
      <c r="B36" s="106" t="s">
        <v>19</v>
      </c>
      <c r="C36" s="105" t="s">
        <v>56</v>
      </c>
      <c r="D36" s="9">
        <v>1560000</v>
      </c>
      <c r="E36" s="9">
        <v>593766.07999999996</v>
      </c>
      <c r="F36" s="104">
        <f t="shared" si="0"/>
        <v>966233.92</v>
      </c>
      <c r="G36" s="103">
        <f t="shared" si="1"/>
        <v>0.38059999999999999</v>
      </c>
      <c r="H36" s="3"/>
    </row>
    <row r="37" spans="1:8" ht="48" customHeight="1" x14ac:dyDescent="0.25">
      <c r="A37" s="107" t="s">
        <v>57</v>
      </c>
      <c r="B37" s="106" t="s">
        <v>19</v>
      </c>
      <c r="C37" s="105" t="s">
        <v>58</v>
      </c>
      <c r="D37" s="9">
        <v>1560000</v>
      </c>
      <c r="E37" s="9">
        <v>593766.07999999996</v>
      </c>
      <c r="F37" s="104">
        <f t="shared" si="0"/>
        <v>966233.92</v>
      </c>
      <c r="G37" s="103">
        <f t="shared" si="1"/>
        <v>0.38059999999999999</v>
      </c>
      <c r="H37" s="3"/>
    </row>
    <row r="38" spans="1:8" ht="36" customHeight="1" x14ac:dyDescent="0.25">
      <c r="A38" s="107" t="s">
        <v>59</v>
      </c>
      <c r="B38" s="106" t="s">
        <v>19</v>
      </c>
      <c r="C38" s="105" t="s">
        <v>60</v>
      </c>
      <c r="D38" s="9">
        <v>288800</v>
      </c>
      <c r="E38" s="9">
        <v>5752.4</v>
      </c>
      <c r="F38" s="104">
        <f t="shared" si="0"/>
        <v>283047.59999999998</v>
      </c>
      <c r="G38" s="103">
        <f t="shared" si="1"/>
        <v>1.9900000000000001E-2</v>
      </c>
      <c r="H38" s="3"/>
    </row>
    <row r="39" spans="1:8" ht="24" customHeight="1" x14ac:dyDescent="0.25">
      <c r="A39" s="107" t="s">
        <v>61</v>
      </c>
      <c r="B39" s="106" t="s">
        <v>19</v>
      </c>
      <c r="C39" s="105" t="s">
        <v>62</v>
      </c>
      <c r="D39" s="9">
        <v>8747000</v>
      </c>
      <c r="E39" s="9">
        <v>3910003.75</v>
      </c>
      <c r="F39" s="104">
        <f t="shared" si="0"/>
        <v>4836996.25</v>
      </c>
      <c r="G39" s="103">
        <f t="shared" si="1"/>
        <v>0.44700000000000001</v>
      </c>
      <c r="H39" s="3"/>
    </row>
    <row r="40" spans="1:8" ht="24" customHeight="1" x14ac:dyDescent="0.25">
      <c r="A40" s="107" t="s">
        <v>61</v>
      </c>
      <c r="B40" s="106" t="s">
        <v>19</v>
      </c>
      <c r="C40" s="105" t="s">
        <v>63</v>
      </c>
      <c r="D40" s="9">
        <v>8747000</v>
      </c>
      <c r="E40" s="9">
        <v>3901165.72</v>
      </c>
      <c r="F40" s="104">
        <f t="shared" si="0"/>
        <v>4845834.2799999993</v>
      </c>
      <c r="G40" s="103">
        <f t="shared" si="1"/>
        <v>0.44600000000000001</v>
      </c>
      <c r="H40" s="3"/>
    </row>
    <row r="41" spans="1:8" ht="36" customHeight="1" x14ac:dyDescent="0.25">
      <c r="A41" s="107" t="s">
        <v>64</v>
      </c>
      <c r="B41" s="106" t="s">
        <v>19</v>
      </c>
      <c r="C41" s="105" t="s">
        <v>65</v>
      </c>
      <c r="D41" s="9">
        <v>0</v>
      </c>
      <c r="E41" s="9">
        <v>8838.0300000000007</v>
      </c>
      <c r="F41" s="104">
        <f t="shared" si="0"/>
        <v>-8838.0300000000007</v>
      </c>
      <c r="G41" s="103" t="e">
        <f t="shared" si="1"/>
        <v>#DIV/0!</v>
      </c>
      <c r="H41" s="3"/>
    </row>
    <row r="42" spans="1:8" ht="15" customHeight="1" x14ac:dyDescent="0.25">
      <c r="A42" s="107" t="s">
        <v>66</v>
      </c>
      <c r="B42" s="106" t="s">
        <v>19</v>
      </c>
      <c r="C42" s="105" t="s">
        <v>67</v>
      </c>
      <c r="D42" s="9">
        <v>57000</v>
      </c>
      <c r="E42" s="9">
        <v>16229</v>
      </c>
      <c r="F42" s="104">
        <f t="shared" si="0"/>
        <v>40771</v>
      </c>
      <c r="G42" s="103">
        <f t="shared" si="1"/>
        <v>0.28470000000000001</v>
      </c>
      <c r="H42" s="3"/>
    </row>
    <row r="43" spans="1:8" ht="15" customHeight="1" x14ac:dyDescent="0.25">
      <c r="A43" s="107" t="s">
        <v>66</v>
      </c>
      <c r="B43" s="106" t="s">
        <v>19</v>
      </c>
      <c r="C43" s="105" t="s">
        <v>68</v>
      </c>
      <c r="D43" s="9">
        <v>57000</v>
      </c>
      <c r="E43" s="9">
        <v>16229</v>
      </c>
      <c r="F43" s="104">
        <f t="shared" si="0"/>
        <v>40771</v>
      </c>
      <c r="G43" s="103">
        <f t="shared" si="1"/>
        <v>0.28470000000000001</v>
      </c>
      <c r="H43" s="3"/>
    </row>
    <row r="44" spans="1:8" ht="24" customHeight="1" x14ac:dyDescent="0.25">
      <c r="A44" s="107" t="s">
        <v>1221</v>
      </c>
      <c r="B44" s="106" t="s">
        <v>19</v>
      </c>
      <c r="C44" s="105" t="s">
        <v>1220</v>
      </c>
      <c r="D44" s="9">
        <v>0</v>
      </c>
      <c r="E44" s="9">
        <v>4000</v>
      </c>
      <c r="F44" s="104">
        <f t="shared" si="0"/>
        <v>-4000</v>
      </c>
      <c r="G44" s="103" t="e">
        <f t="shared" si="1"/>
        <v>#DIV/0!</v>
      </c>
      <c r="H44" s="3"/>
    </row>
    <row r="45" spans="1:8" ht="36" customHeight="1" x14ac:dyDescent="0.25">
      <c r="A45" s="107" t="s">
        <v>1219</v>
      </c>
      <c r="B45" s="106" t="s">
        <v>19</v>
      </c>
      <c r="C45" s="105" t="s">
        <v>1218</v>
      </c>
      <c r="D45" s="9">
        <v>0</v>
      </c>
      <c r="E45" s="9">
        <v>4000</v>
      </c>
      <c r="F45" s="104">
        <f t="shared" si="0"/>
        <v>-4000</v>
      </c>
      <c r="G45" s="103" t="e">
        <f t="shared" si="1"/>
        <v>#DIV/0!</v>
      </c>
      <c r="H45" s="3"/>
    </row>
    <row r="46" spans="1:8" ht="15" customHeight="1" x14ac:dyDescent="0.25">
      <c r="A46" s="107" t="s">
        <v>69</v>
      </c>
      <c r="B46" s="106" t="s">
        <v>19</v>
      </c>
      <c r="C46" s="105" t="s">
        <v>70</v>
      </c>
      <c r="D46" s="9">
        <v>1006000</v>
      </c>
      <c r="E46" s="9">
        <v>488534.98</v>
      </c>
      <c r="F46" s="104">
        <f t="shared" si="0"/>
        <v>517465.02</v>
      </c>
      <c r="G46" s="103">
        <f t="shared" si="1"/>
        <v>0.48559999999999998</v>
      </c>
      <c r="H46" s="3"/>
    </row>
    <row r="47" spans="1:8" ht="15" customHeight="1" x14ac:dyDescent="0.25">
      <c r="A47" s="107" t="s">
        <v>71</v>
      </c>
      <c r="B47" s="106" t="s">
        <v>19</v>
      </c>
      <c r="C47" s="105" t="s">
        <v>72</v>
      </c>
      <c r="D47" s="9">
        <v>251000</v>
      </c>
      <c r="E47" s="9">
        <v>60281.79</v>
      </c>
      <c r="F47" s="104">
        <f t="shared" si="0"/>
        <v>190718.21</v>
      </c>
      <c r="G47" s="103">
        <f t="shared" si="1"/>
        <v>0.2402</v>
      </c>
      <c r="H47" s="3"/>
    </row>
    <row r="48" spans="1:8" ht="36" customHeight="1" x14ac:dyDescent="0.25">
      <c r="A48" s="107" t="s">
        <v>73</v>
      </c>
      <c r="B48" s="106" t="s">
        <v>19</v>
      </c>
      <c r="C48" s="105" t="s">
        <v>74</v>
      </c>
      <c r="D48" s="9">
        <v>251000</v>
      </c>
      <c r="E48" s="9">
        <v>60281.79</v>
      </c>
      <c r="F48" s="104">
        <f t="shared" si="0"/>
        <v>190718.21</v>
      </c>
      <c r="G48" s="103">
        <f t="shared" si="1"/>
        <v>0.2402</v>
      </c>
      <c r="H48" s="3"/>
    </row>
    <row r="49" spans="1:8" ht="15" customHeight="1" x14ac:dyDescent="0.25">
      <c r="A49" s="107" t="s">
        <v>75</v>
      </c>
      <c r="B49" s="106" t="s">
        <v>19</v>
      </c>
      <c r="C49" s="105" t="s">
        <v>76</v>
      </c>
      <c r="D49" s="9">
        <v>755000</v>
      </c>
      <c r="E49" s="9">
        <v>428253.19</v>
      </c>
      <c r="F49" s="104">
        <f t="shared" si="0"/>
        <v>326746.81</v>
      </c>
      <c r="G49" s="103">
        <f t="shared" si="1"/>
        <v>0.56720000000000004</v>
      </c>
      <c r="H49" s="3"/>
    </row>
    <row r="50" spans="1:8" ht="15" customHeight="1" x14ac:dyDescent="0.25">
      <c r="A50" s="107" t="s">
        <v>77</v>
      </c>
      <c r="B50" s="106" t="s">
        <v>19</v>
      </c>
      <c r="C50" s="105" t="s">
        <v>78</v>
      </c>
      <c r="D50" s="9">
        <v>541000</v>
      </c>
      <c r="E50" s="9">
        <v>393389.11</v>
      </c>
      <c r="F50" s="104">
        <f t="shared" ref="F50:F81" si="2">D50-E50</f>
        <v>147610.89000000001</v>
      </c>
      <c r="G50" s="103">
        <f t="shared" ref="G50:G81" si="3">ROUND(E50/D50,4)</f>
        <v>0.72719999999999996</v>
      </c>
      <c r="H50" s="3"/>
    </row>
    <row r="51" spans="1:8" ht="24" customHeight="1" x14ac:dyDescent="0.25">
      <c r="A51" s="107" t="s">
        <v>79</v>
      </c>
      <c r="B51" s="106" t="s">
        <v>19</v>
      </c>
      <c r="C51" s="105" t="s">
        <v>80</v>
      </c>
      <c r="D51" s="9">
        <v>541000</v>
      </c>
      <c r="E51" s="9">
        <v>393389.11</v>
      </c>
      <c r="F51" s="104">
        <f t="shared" si="2"/>
        <v>147610.89000000001</v>
      </c>
      <c r="G51" s="103">
        <f t="shared" si="3"/>
        <v>0.72719999999999996</v>
      </c>
      <c r="H51" s="3"/>
    </row>
    <row r="52" spans="1:8" ht="15" customHeight="1" x14ac:dyDescent="0.25">
      <c r="A52" s="107" t="s">
        <v>81</v>
      </c>
      <c r="B52" s="106" t="s">
        <v>19</v>
      </c>
      <c r="C52" s="105" t="s">
        <v>82</v>
      </c>
      <c r="D52" s="9">
        <v>214000</v>
      </c>
      <c r="E52" s="9">
        <v>34864.080000000002</v>
      </c>
      <c r="F52" s="104">
        <f t="shared" si="2"/>
        <v>179135.91999999998</v>
      </c>
      <c r="G52" s="103">
        <f t="shared" si="3"/>
        <v>0.16289999999999999</v>
      </c>
      <c r="H52" s="3"/>
    </row>
    <row r="53" spans="1:8" ht="36" customHeight="1" x14ac:dyDescent="0.25">
      <c r="A53" s="107" t="s">
        <v>83</v>
      </c>
      <c r="B53" s="106" t="s">
        <v>19</v>
      </c>
      <c r="C53" s="105" t="s">
        <v>84</v>
      </c>
      <c r="D53" s="9">
        <v>214000</v>
      </c>
      <c r="E53" s="9">
        <v>34864.080000000002</v>
      </c>
      <c r="F53" s="104">
        <f t="shared" si="2"/>
        <v>179135.91999999998</v>
      </c>
      <c r="G53" s="103">
        <f t="shared" si="3"/>
        <v>0.16289999999999999</v>
      </c>
      <c r="H53" s="3"/>
    </row>
    <row r="54" spans="1:8" ht="15" customHeight="1" x14ac:dyDescent="0.25">
      <c r="A54" s="107" t="s">
        <v>85</v>
      </c>
      <c r="B54" s="106" t="s">
        <v>19</v>
      </c>
      <c r="C54" s="105" t="s">
        <v>86</v>
      </c>
      <c r="D54" s="9">
        <v>4004000</v>
      </c>
      <c r="E54" s="9">
        <v>1208061.4399999999</v>
      </c>
      <c r="F54" s="104">
        <f t="shared" si="2"/>
        <v>2795938.56</v>
      </c>
      <c r="G54" s="103">
        <f t="shared" si="3"/>
        <v>0.30170000000000002</v>
      </c>
      <c r="H54" s="3"/>
    </row>
    <row r="55" spans="1:8" ht="24" customHeight="1" x14ac:dyDescent="0.25">
      <c r="A55" s="107" t="s">
        <v>87</v>
      </c>
      <c r="B55" s="106" t="s">
        <v>19</v>
      </c>
      <c r="C55" s="105" t="s">
        <v>88</v>
      </c>
      <c r="D55" s="9">
        <v>4004000</v>
      </c>
      <c r="E55" s="9">
        <v>1208061.4399999999</v>
      </c>
      <c r="F55" s="104">
        <f t="shared" si="2"/>
        <v>2795938.56</v>
      </c>
      <c r="G55" s="103">
        <f t="shared" si="3"/>
        <v>0.30170000000000002</v>
      </c>
      <c r="H55" s="3"/>
    </row>
    <row r="56" spans="1:8" ht="36" customHeight="1" x14ac:dyDescent="0.25">
      <c r="A56" s="107" t="s">
        <v>89</v>
      </c>
      <c r="B56" s="106" t="s">
        <v>19</v>
      </c>
      <c r="C56" s="105" t="s">
        <v>90</v>
      </c>
      <c r="D56" s="9">
        <v>4004000</v>
      </c>
      <c r="E56" s="9">
        <v>1208061.4399999999</v>
      </c>
      <c r="F56" s="104">
        <f t="shared" si="2"/>
        <v>2795938.56</v>
      </c>
      <c r="G56" s="103">
        <f t="shared" si="3"/>
        <v>0.30170000000000002</v>
      </c>
      <c r="H56" s="3"/>
    </row>
    <row r="57" spans="1:8" ht="24" customHeight="1" x14ac:dyDescent="0.25">
      <c r="A57" s="107" t="s">
        <v>1217</v>
      </c>
      <c r="B57" s="106" t="s">
        <v>19</v>
      </c>
      <c r="C57" s="105" t="s">
        <v>1216</v>
      </c>
      <c r="D57" s="9">
        <v>0</v>
      </c>
      <c r="E57" s="9">
        <v>188.57</v>
      </c>
      <c r="F57" s="104">
        <f t="shared" si="2"/>
        <v>-188.57</v>
      </c>
      <c r="G57" s="103" t="e">
        <f t="shared" si="3"/>
        <v>#DIV/0!</v>
      </c>
      <c r="H57" s="3"/>
    </row>
    <row r="58" spans="1:8" ht="15" customHeight="1" x14ac:dyDescent="0.25">
      <c r="A58" s="107" t="s">
        <v>1215</v>
      </c>
      <c r="B58" s="106" t="s">
        <v>19</v>
      </c>
      <c r="C58" s="105" t="s">
        <v>1214</v>
      </c>
      <c r="D58" s="9">
        <v>0</v>
      </c>
      <c r="E58" s="9">
        <v>188.57</v>
      </c>
      <c r="F58" s="104">
        <f t="shared" si="2"/>
        <v>-188.57</v>
      </c>
      <c r="G58" s="103" t="e">
        <f t="shared" si="3"/>
        <v>#DIV/0!</v>
      </c>
      <c r="H58" s="3"/>
    </row>
    <row r="59" spans="1:8" ht="15" customHeight="1" x14ac:dyDescent="0.25">
      <c r="A59" s="107" t="s">
        <v>1213</v>
      </c>
      <c r="B59" s="106" t="s">
        <v>19</v>
      </c>
      <c r="C59" s="105" t="s">
        <v>1212</v>
      </c>
      <c r="D59" s="9">
        <v>0</v>
      </c>
      <c r="E59" s="9">
        <v>188.57</v>
      </c>
      <c r="F59" s="104">
        <f t="shared" si="2"/>
        <v>-188.57</v>
      </c>
      <c r="G59" s="103" t="e">
        <f t="shared" si="3"/>
        <v>#DIV/0!</v>
      </c>
      <c r="H59" s="3"/>
    </row>
    <row r="60" spans="1:8" ht="36" customHeight="1" x14ac:dyDescent="0.25">
      <c r="A60" s="107" t="s">
        <v>91</v>
      </c>
      <c r="B60" s="106" t="s">
        <v>19</v>
      </c>
      <c r="C60" s="105" t="s">
        <v>92</v>
      </c>
      <c r="D60" s="9">
        <v>9881200</v>
      </c>
      <c r="E60" s="9">
        <v>4324630.26</v>
      </c>
      <c r="F60" s="104">
        <f t="shared" si="2"/>
        <v>5556569.7400000002</v>
      </c>
      <c r="G60" s="103">
        <f t="shared" si="3"/>
        <v>0.43769999999999998</v>
      </c>
      <c r="H60" s="3"/>
    </row>
    <row r="61" spans="1:8" ht="72" customHeight="1" x14ac:dyDescent="0.25">
      <c r="A61" s="107" t="s">
        <v>93</v>
      </c>
      <c r="B61" s="106" t="s">
        <v>19</v>
      </c>
      <c r="C61" s="105" t="s">
        <v>94</v>
      </c>
      <c r="D61" s="9">
        <v>9878900</v>
      </c>
      <c r="E61" s="9">
        <v>4194452.78</v>
      </c>
      <c r="F61" s="104">
        <f t="shared" si="2"/>
        <v>5684447.2199999997</v>
      </c>
      <c r="G61" s="103">
        <f t="shared" si="3"/>
        <v>0.42459999999999998</v>
      </c>
      <c r="H61" s="3"/>
    </row>
    <row r="62" spans="1:8" ht="60" customHeight="1" x14ac:dyDescent="0.25">
      <c r="A62" s="107" t="s">
        <v>95</v>
      </c>
      <c r="B62" s="106" t="s">
        <v>19</v>
      </c>
      <c r="C62" s="105" t="s">
        <v>96</v>
      </c>
      <c r="D62" s="9">
        <v>5073700</v>
      </c>
      <c r="E62" s="9">
        <v>2472593.2999999998</v>
      </c>
      <c r="F62" s="104">
        <f t="shared" si="2"/>
        <v>2601106.7000000002</v>
      </c>
      <c r="G62" s="103">
        <f t="shared" si="3"/>
        <v>0.48730000000000001</v>
      </c>
      <c r="H62" s="3"/>
    </row>
    <row r="63" spans="1:8" ht="60" customHeight="1" x14ac:dyDescent="0.25">
      <c r="A63" s="107" t="s">
        <v>97</v>
      </c>
      <c r="B63" s="106" t="s">
        <v>19</v>
      </c>
      <c r="C63" s="105" t="s">
        <v>98</v>
      </c>
      <c r="D63" s="9">
        <v>5073700</v>
      </c>
      <c r="E63" s="9">
        <v>2472593.2999999998</v>
      </c>
      <c r="F63" s="104">
        <f t="shared" si="2"/>
        <v>2601106.7000000002</v>
      </c>
      <c r="G63" s="103">
        <f t="shared" si="3"/>
        <v>0.48730000000000001</v>
      </c>
      <c r="H63" s="3"/>
    </row>
    <row r="64" spans="1:8" ht="72" customHeight="1" x14ac:dyDescent="0.25">
      <c r="A64" s="107" t="s">
        <v>99</v>
      </c>
      <c r="B64" s="106" t="s">
        <v>19</v>
      </c>
      <c r="C64" s="105" t="s">
        <v>100</v>
      </c>
      <c r="D64" s="9">
        <v>173900</v>
      </c>
      <c r="E64" s="9">
        <v>42756.73</v>
      </c>
      <c r="F64" s="104">
        <f t="shared" si="2"/>
        <v>131143.26999999999</v>
      </c>
      <c r="G64" s="103">
        <f t="shared" si="3"/>
        <v>0.24590000000000001</v>
      </c>
      <c r="H64" s="3"/>
    </row>
    <row r="65" spans="1:8" ht="60" customHeight="1" x14ac:dyDescent="0.25">
      <c r="A65" s="107" t="s">
        <v>101</v>
      </c>
      <c r="B65" s="106" t="s">
        <v>19</v>
      </c>
      <c r="C65" s="105" t="s">
        <v>102</v>
      </c>
      <c r="D65" s="9">
        <v>173900</v>
      </c>
      <c r="E65" s="9">
        <v>42756.73</v>
      </c>
      <c r="F65" s="104">
        <f t="shared" si="2"/>
        <v>131143.26999999999</v>
      </c>
      <c r="G65" s="103">
        <f t="shared" si="3"/>
        <v>0.24590000000000001</v>
      </c>
      <c r="H65" s="3"/>
    </row>
    <row r="66" spans="1:8" ht="72" customHeight="1" x14ac:dyDescent="0.25">
      <c r="A66" s="107" t="s">
        <v>103</v>
      </c>
      <c r="B66" s="106" t="s">
        <v>19</v>
      </c>
      <c r="C66" s="105" t="s">
        <v>104</v>
      </c>
      <c r="D66" s="9">
        <v>4631300</v>
      </c>
      <c r="E66" s="9">
        <v>1679102.75</v>
      </c>
      <c r="F66" s="104">
        <f t="shared" si="2"/>
        <v>2952197.25</v>
      </c>
      <c r="G66" s="103">
        <f t="shared" si="3"/>
        <v>0.36259999999999998</v>
      </c>
      <c r="H66" s="3"/>
    </row>
    <row r="67" spans="1:8" ht="60" customHeight="1" x14ac:dyDescent="0.25">
      <c r="A67" s="107" t="s">
        <v>105</v>
      </c>
      <c r="B67" s="106" t="s">
        <v>19</v>
      </c>
      <c r="C67" s="105" t="s">
        <v>106</v>
      </c>
      <c r="D67" s="9">
        <v>4631300</v>
      </c>
      <c r="E67" s="9">
        <v>1679102.75</v>
      </c>
      <c r="F67" s="104">
        <f t="shared" si="2"/>
        <v>2952197.25</v>
      </c>
      <c r="G67" s="103">
        <f t="shared" si="3"/>
        <v>0.36259999999999998</v>
      </c>
      <c r="H67" s="3"/>
    </row>
    <row r="68" spans="1:8" ht="24" customHeight="1" x14ac:dyDescent="0.25">
      <c r="A68" s="107" t="s">
        <v>107</v>
      </c>
      <c r="B68" s="106" t="s">
        <v>19</v>
      </c>
      <c r="C68" s="105" t="s">
        <v>108</v>
      </c>
      <c r="D68" s="9">
        <v>2300</v>
      </c>
      <c r="E68" s="9">
        <v>2300</v>
      </c>
      <c r="F68" s="104">
        <f t="shared" si="2"/>
        <v>0</v>
      </c>
      <c r="G68" s="103">
        <f t="shared" si="3"/>
        <v>1</v>
      </c>
      <c r="H68" s="3"/>
    </row>
    <row r="69" spans="1:8" ht="36" customHeight="1" x14ac:dyDescent="0.25">
      <c r="A69" s="107" t="s">
        <v>109</v>
      </c>
      <c r="B69" s="106" t="s">
        <v>19</v>
      </c>
      <c r="C69" s="105" t="s">
        <v>110</v>
      </c>
      <c r="D69" s="9">
        <v>2300</v>
      </c>
      <c r="E69" s="9">
        <v>2300</v>
      </c>
      <c r="F69" s="104">
        <f t="shared" si="2"/>
        <v>0</v>
      </c>
      <c r="G69" s="103">
        <f t="shared" si="3"/>
        <v>1</v>
      </c>
      <c r="H69" s="3"/>
    </row>
    <row r="70" spans="1:8" ht="48" customHeight="1" x14ac:dyDescent="0.25">
      <c r="A70" s="107" t="s">
        <v>111</v>
      </c>
      <c r="B70" s="106" t="s">
        <v>19</v>
      </c>
      <c r="C70" s="105" t="s">
        <v>112</v>
      </c>
      <c r="D70" s="9">
        <v>2300</v>
      </c>
      <c r="E70" s="9">
        <v>2300</v>
      </c>
      <c r="F70" s="104">
        <f t="shared" si="2"/>
        <v>0</v>
      </c>
      <c r="G70" s="103">
        <f t="shared" si="3"/>
        <v>1</v>
      </c>
      <c r="H70" s="3"/>
    </row>
    <row r="71" spans="1:8" ht="72" customHeight="1" x14ac:dyDescent="0.25">
      <c r="A71" s="107" t="s">
        <v>113</v>
      </c>
      <c r="B71" s="106" t="s">
        <v>19</v>
      </c>
      <c r="C71" s="105" t="s">
        <v>114</v>
      </c>
      <c r="D71" s="9">
        <v>0</v>
      </c>
      <c r="E71" s="9">
        <v>127877.48</v>
      </c>
      <c r="F71" s="104">
        <f t="shared" si="2"/>
        <v>-127877.48</v>
      </c>
      <c r="G71" s="103" t="e">
        <f t="shared" si="3"/>
        <v>#DIV/0!</v>
      </c>
      <c r="H71" s="3"/>
    </row>
    <row r="72" spans="1:8" ht="72" customHeight="1" x14ac:dyDescent="0.25">
      <c r="A72" s="107" t="s">
        <v>115</v>
      </c>
      <c r="B72" s="106" t="s">
        <v>19</v>
      </c>
      <c r="C72" s="105" t="s">
        <v>116</v>
      </c>
      <c r="D72" s="9">
        <v>0</v>
      </c>
      <c r="E72" s="9">
        <v>127877.48</v>
      </c>
      <c r="F72" s="104">
        <f t="shared" si="2"/>
        <v>-127877.48</v>
      </c>
      <c r="G72" s="103" t="e">
        <f t="shared" si="3"/>
        <v>#DIV/0!</v>
      </c>
      <c r="H72" s="3"/>
    </row>
    <row r="73" spans="1:8" ht="72" customHeight="1" x14ac:dyDescent="0.25">
      <c r="A73" s="107" t="s">
        <v>117</v>
      </c>
      <c r="B73" s="106" t="s">
        <v>19</v>
      </c>
      <c r="C73" s="105" t="s">
        <v>118</v>
      </c>
      <c r="D73" s="9">
        <v>0</v>
      </c>
      <c r="E73" s="9">
        <v>127877.48</v>
      </c>
      <c r="F73" s="104">
        <f t="shared" si="2"/>
        <v>-127877.48</v>
      </c>
      <c r="G73" s="103" t="e">
        <f t="shared" si="3"/>
        <v>#DIV/0!</v>
      </c>
      <c r="H73" s="3"/>
    </row>
    <row r="74" spans="1:8" ht="15" customHeight="1" x14ac:dyDescent="0.25">
      <c r="A74" s="107" t="s">
        <v>119</v>
      </c>
      <c r="B74" s="106" t="s">
        <v>19</v>
      </c>
      <c r="C74" s="105" t="s">
        <v>120</v>
      </c>
      <c r="D74" s="9">
        <v>1273100</v>
      </c>
      <c r="E74" s="9">
        <v>549981.66</v>
      </c>
      <c r="F74" s="104">
        <f t="shared" si="2"/>
        <v>723118.34</v>
      </c>
      <c r="G74" s="103">
        <f t="shared" si="3"/>
        <v>0.432</v>
      </c>
      <c r="H74" s="3"/>
    </row>
    <row r="75" spans="1:8" ht="15" customHeight="1" x14ac:dyDescent="0.25">
      <c r="A75" s="107" t="s">
        <v>121</v>
      </c>
      <c r="B75" s="106" t="s">
        <v>19</v>
      </c>
      <c r="C75" s="105" t="s">
        <v>122</v>
      </c>
      <c r="D75" s="9">
        <v>1273100</v>
      </c>
      <c r="E75" s="9">
        <v>549981.66</v>
      </c>
      <c r="F75" s="104">
        <f t="shared" si="2"/>
        <v>723118.34</v>
      </c>
      <c r="G75" s="103">
        <f t="shared" si="3"/>
        <v>0.432</v>
      </c>
      <c r="H75" s="3"/>
    </row>
    <row r="76" spans="1:8" ht="24" customHeight="1" x14ac:dyDescent="0.25">
      <c r="A76" s="107" t="s">
        <v>1211</v>
      </c>
      <c r="B76" s="106" t="s">
        <v>19</v>
      </c>
      <c r="C76" s="105" t="s">
        <v>123</v>
      </c>
      <c r="D76" s="9">
        <v>328700</v>
      </c>
      <c r="E76" s="9">
        <v>148156.18</v>
      </c>
      <c r="F76" s="104">
        <f t="shared" si="2"/>
        <v>180543.82</v>
      </c>
      <c r="G76" s="103">
        <f t="shared" si="3"/>
        <v>0.45069999999999999</v>
      </c>
      <c r="H76" s="3"/>
    </row>
    <row r="77" spans="1:8" ht="24" customHeight="1" x14ac:dyDescent="0.25">
      <c r="A77" s="107" t="s">
        <v>124</v>
      </c>
      <c r="B77" s="106" t="s">
        <v>19</v>
      </c>
      <c r="C77" s="105" t="s">
        <v>125</v>
      </c>
      <c r="D77" s="9">
        <v>0</v>
      </c>
      <c r="E77" s="9">
        <v>2355.04</v>
      </c>
      <c r="F77" s="104">
        <f t="shared" si="2"/>
        <v>-2355.04</v>
      </c>
      <c r="G77" s="103" t="e">
        <f t="shared" si="3"/>
        <v>#DIV/0!</v>
      </c>
      <c r="H77" s="3"/>
    </row>
    <row r="78" spans="1:8" ht="15" customHeight="1" x14ac:dyDescent="0.25">
      <c r="A78" s="107" t="s">
        <v>126</v>
      </c>
      <c r="B78" s="106" t="s">
        <v>19</v>
      </c>
      <c r="C78" s="105" t="s">
        <v>127</v>
      </c>
      <c r="D78" s="9">
        <v>171000</v>
      </c>
      <c r="E78" s="9">
        <v>60639.38</v>
      </c>
      <c r="F78" s="104">
        <f t="shared" si="2"/>
        <v>110360.62</v>
      </c>
      <c r="G78" s="103">
        <f t="shared" si="3"/>
        <v>0.35460000000000003</v>
      </c>
      <c r="H78" s="3"/>
    </row>
    <row r="79" spans="1:8" ht="15" customHeight="1" x14ac:dyDescent="0.25">
      <c r="A79" s="107" t="s">
        <v>128</v>
      </c>
      <c r="B79" s="106" t="s">
        <v>19</v>
      </c>
      <c r="C79" s="105" t="s">
        <v>129</v>
      </c>
      <c r="D79" s="9">
        <v>773400</v>
      </c>
      <c r="E79" s="9">
        <v>338831.06</v>
      </c>
      <c r="F79" s="104">
        <f t="shared" si="2"/>
        <v>434568.94</v>
      </c>
      <c r="G79" s="103">
        <f t="shared" si="3"/>
        <v>0.43809999999999999</v>
      </c>
      <c r="H79" s="3"/>
    </row>
    <row r="80" spans="1:8" ht="24" customHeight="1" x14ac:dyDescent="0.25">
      <c r="A80" s="107" t="s">
        <v>1210</v>
      </c>
      <c r="B80" s="106" t="s">
        <v>19</v>
      </c>
      <c r="C80" s="105" t="s">
        <v>1209</v>
      </c>
      <c r="D80" s="9">
        <v>0</v>
      </c>
      <c r="E80" s="9">
        <v>72344.81</v>
      </c>
      <c r="F80" s="104">
        <f t="shared" si="2"/>
        <v>-72344.81</v>
      </c>
      <c r="G80" s="103" t="e">
        <f t="shared" si="3"/>
        <v>#DIV/0!</v>
      </c>
      <c r="H80" s="3"/>
    </row>
    <row r="81" spans="1:8" ht="15" customHeight="1" x14ac:dyDescent="0.25">
      <c r="A81" s="107" t="s">
        <v>1208</v>
      </c>
      <c r="B81" s="106" t="s">
        <v>19</v>
      </c>
      <c r="C81" s="105" t="s">
        <v>1207</v>
      </c>
      <c r="D81" s="9">
        <v>0</v>
      </c>
      <c r="E81" s="9">
        <v>72344.81</v>
      </c>
      <c r="F81" s="104">
        <f t="shared" si="2"/>
        <v>-72344.81</v>
      </c>
      <c r="G81" s="103" t="e">
        <f t="shared" si="3"/>
        <v>#DIV/0!</v>
      </c>
      <c r="H81" s="3"/>
    </row>
    <row r="82" spans="1:8" ht="15" customHeight="1" x14ac:dyDescent="0.25">
      <c r="A82" s="107" t="s">
        <v>1206</v>
      </c>
      <c r="B82" s="106" t="s">
        <v>19</v>
      </c>
      <c r="C82" s="105" t="s">
        <v>1205</v>
      </c>
      <c r="D82" s="9">
        <v>0</v>
      </c>
      <c r="E82" s="9">
        <v>72344.81</v>
      </c>
      <c r="F82" s="104">
        <f t="shared" ref="F82:F113" si="4">D82-E82</f>
        <v>-72344.81</v>
      </c>
      <c r="G82" s="103" t="e">
        <f t="shared" ref="G82:G113" si="5">ROUND(E82/D82,4)</f>
        <v>#DIV/0!</v>
      </c>
      <c r="H82" s="3"/>
    </row>
    <row r="83" spans="1:8" ht="24" customHeight="1" x14ac:dyDescent="0.25">
      <c r="A83" s="107" t="s">
        <v>1204</v>
      </c>
      <c r="B83" s="106" t="s">
        <v>19</v>
      </c>
      <c r="C83" s="105" t="s">
        <v>1203</v>
      </c>
      <c r="D83" s="9">
        <v>0</v>
      </c>
      <c r="E83" s="9">
        <v>72344.81</v>
      </c>
      <c r="F83" s="104">
        <f t="shared" si="4"/>
        <v>-72344.81</v>
      </c>
      <c r="G83" s="103" t="e">
        <f t="shared" si="5"/>
        <v>#DIV/0!</v>
      </c>
      <c r="H83" s="3"/>
    </row>
    <row r="84" spans="1:8" ht="24" customHeight="1" x14ac:dyDescent="0.25">
      <c r="A84" s="107" t="s">
        <v>130</v>
      </c>
      <c r="B84" s="106" t="s">
        <v>19</v>
      </c>
      <c r="C84" s="105" t="s">
        <v>131</v>
      </c>
      <c r="D84" s="9">
        <v>501100</v>
      </c>
      <c r="E84" s="9">
        <v>674583.7</v>
      </c>
      <c r="F84" s="104">
        <f t="shared" si="4"/>
        <v>-173483.69999999995</v>
      </c>
      <c r="G84" s="103">
        <f t="shared" si="5"/>
        <v>1.3462000000000001</v>
      </c>
      <c r="H84" s="3"/>
    </row>
    <row r="85" spans="1:8" ht="72" customHeight="1" x14ac:dyDescent="0.25">
      <c r="A85" s="107" t="s">
        <v>132</v>
      </c>
      <c r="B85" s="106" t="s">
        <v>19</v>
      </c>
      <c r="C85" s="105" t="s">
        <v>133</v>
      </c>
      <c r="D85" s="9">
        <v>288300</v>
      </c>
      <c r="E85" s="9">
        <v>396018.64</v>
      </c>
      <c r="F85" s="104">
        <f t="shared" si="4"/>
        <v>-107718.64000000001</v>
      </c>
      <c r="G85" s="103">
        <f t="shared" si="5"/>
        <v>1.3735999999999999</v>
      </c>
      <c r="H85" s="3"/>
    </row>
    <row r="86" spans="1:8" ht="84" customHeight="1" x14ac:dyDescent="0.25">
      <c r="A86" s="107" t="s">
        <v>134</v>
      </c>
      <c r="B86" s="106" t="s">
        <v>19</v>
      </c>
      <c r="C86" s="105" t="s">
        <v>135</v>
      </c>
      <c r="D86" s="9">
        <v>288300</v>
      </c>
      <c r="E86" s="9">
        <v>396018.64</v>
      </c>
      <c r="F86" s="104">
        <f t="shared" si="4"/>
        <v>-107718.64000000001</v>
      </c>
      <c r="G86" s="103">
        <f t="shared" si="5"/>
        <v>1.3735999999999999</v>
      </c>
      <c r="H86" s="3"/>
    </row>
    <row r="87" spans="1:8" ht="72" customHeight="1" x14ac:dyDescent="0.25">
      <c r="A87" s="107" t="s">
        <v>136</v>
      </c>
      <c r="B87" s="106" t="s">
        <v>19</v>
      </c>
      <c r="C87" s="105" t="s">
        <v>137</v>
      </c>
      <c r="D87" s="9">
        <v>288300</v>
      </c>
      <c r="E87" s="9">
        <v>396018.64</v>
      </c>
      <c r="F87" s="104">
        <f t="shared" si="4"/>
        <v>-107718.64000000001</v>
      </c>
      <c r="G87" s="103">
        <f t="shared" si="5"/>
        <v>1.3735999999999999</v>
      </c>
      <c r="H87" s="3"/>
    </row>
    <row r="88" spans="1:8" ht="24" customHeight="1" x14ac:dyDescent="0.25">
      <c r="A88" s="107" t="s">
        <v>138</v>
      </c>
      <c r="B88" s="106" t="s">
        <v>19</v>
      </c>
      <c r="C88" s="105" t="s">
        <v>139</v>
      </c>
      <c r="D88" s="9">
        <v>212800</v>
      </c>
      <c r="E88" s="9">
        <v>278565.06</v>
      </c>
      <c r="F88" s="104">
        <f t="shared" si="4"/>
        <v>-65765.06</v>
      </c>
      <c r="G88" s="103">
        <f t="shared" si="5"/>
        <v>1.3089999999999999</v>
      </c>
      <c r="H88" s="3"/>
    </row>
    <row r="89" spans="1:8" ht="24" customHeight="1" x14ac:dyDescent="0.25">
      <c r="A89" s="107" t="s">
        <v>140</v>
      </c>
      <c r="B89" s="106" t="s">
        <v>19</v>
      </c>
      <c r="C89" s="105" t="s">
        <v>141</v>
      </c>
      <c r="D89" s="9">
        <v>212800</v>
      </c>
      <c r="E89" s="9">
        <v>274846.7</v>
      </c>
      <c r="F89" s="104">
        <f t="shared" si="4"/>
        <v>-62046.700000000012</v>
      </c>
      <c r="G89" s="103">
        <f t="shared" si="5"/>
        <v>1.2916000000000001</v>
      </c>
      <c r="H89" s="3"/>
    </row>
    <row r="90" spans="1:8" ht="36" customHeight="1" x14ac:dyDescent="0.25">
      <c r="A90" s="107" t="s">
        <v>142</v>
      </c>
      <c r="B90" s="106" t="s">
        <v>19</v>
      </c>
      <c r="C90" s="105" t="s">
        <v>143</v>
      </c>
      <c r="D90" s="9">
        <v>212800</v>
      </c>
      <c r="E90" s="9">
        <v>274846.7</v>
      </c>
      <c r="F90" s="104">
        <f t="shared" si="4"/>
        <v>-62046.700000000012</v>
      </c>
      <c r="G90" s="103">
        <f t="shared" si="5"/>
        <v>1.2916000000000001</v>
      </c>
      <c r="H90" s="3"/>
    </row>
    <row r="91" spans="1:8" ht="36" customHeight="1" x14ac:dyDescent="0.25">
      <c r="A91" s="107" t="s">
        <v>144</v>
      </c>
      <c r="B91" s="106" t="s">
        <v>19</v>
      </c>
      <c r="C91" s="105" t="s">
        <v>145</v>
      </c>
      <c r="D91" s="9">
        <v>0</v>
      </c>
      <c r="E91" s="9">
        <v>3718.36</v>
      </c>
      <c r="F91" s="104">
        <f t="shared" si="4"/>
        <v>-3718.36</v>
      </c>
      <c r="G91" s="103" t="e">
        <f t="shared" si="5"/>
        <v>#DIV/0!</v>
      </c>
      <c r="H91" s="3"/>
    </row>
    <row r="92" spans="1:8" ht="48" customHeight="1" x14ac:dyDescent="0.25">
      <c r="A92" s="107" t="s">
        <v>146</v>
      </c>
      <c r="B92" s="106" t="s">
        <v>19</v>
      </c>
      <c r="C92" s="105" t="s">
        <v>147</v>
      </c>
      <c r="D92" s="9">
        <v>0</v>
      </c>
      <c r="E92" s="9">
        <v>3718.36</v>
      </c>
      <c r="F92" s="104">
        <f t="shared" si="4"/>
        <v>-3718.36</v>
      </c>
      <c r="G92" s="103" t="e">
        <f t="shared" si="5"/>
        <v>#DIV/0!</v>
      </c>
      <c r="H92" s="3"/>
    </row>
    <row r="93" spans="1:8" ht="15" customHeight="1" x14ac:dyDescent="0.25">
      <c r="A93" s="107" t="s">
        <v>148</v>
      </c>
      <c r="B93" s="106" t="s">
        <v>19</v>
      </c>
      <c r="C93" s="105" t="s">
        <v>149</v>
      </c>
      <c r="D93" s="9">
        <v>1123500</v>
      </c>
      <c r="E93" s="9">
        <v>1879746.39</v>
      </c>
      <c r="F93" s="104">
        <f t="shared" si="4"/>
        <v>-756246.3899999999</v>
      </c>
      <c r="G93" s="103">
        <f t="shared" si="5"/>
        <v>1.6731</v>
      </c>
      <c r="H93" s="3"/>
    </row>
    <row r="94" spans="1:8" ht="24" customHeight="1" x14ac:dyDescent="0.25">
      <c r="A94" s="107" t="s">
        <v>150</v>
      </c>
      <c r="B94" s="106" t="s">
        <v>19</v>
      </c>
      <c r="C94" s="105" t="s">
        <v>151</v>
      </c>
      <c r="D94" s="9">
        <v>98000</v>
      </c>
      <c r="E94" s="9">
        <v>55217.75</v>
      </c>
      <c r="F94" s="104">
        <f t="shared" si="4"/>
        <v>42782.25</v>
      </c>
      <c r="G94" s="103">
        <f t="shared" si="5"/>
        <v>0.56340000000000001</v>
      </c>
      <c r="H94" s="3"/>
    </row>
    <row r="95" spans="1:8" ht="60" customHeight="1" x14ac:dyDescent="0.25">
      <c r="A95" s="107" t="s">
        <v>152</v>
      </c>
      <c r="B95" s="106" t="s">
        <v>19</v>
      </c>
      <c r="C95" s="105" t="s">
        <v>153</v>
      </c>
      <c r="D95" s="9">
        <v>98000</v>
      </c>
      <c r="E95" s="9">
        <v>50251.18</v>
      </c>
      <c r="F95" s="104">
        <f t="shared" si="4"/>
        <v>47748.82</v>
      </c>
      <c r="G95" s="103">
        <f t="shared" si="5"/>
        <v>0.51280000000000003</v>
      </c>
      <c r="H95" s="3"/>
    </row>
    <row r="96" spans="1:8" ht="48" customHeight="1" x14ac:dyDescent="0.25">
      <c r="A96" s="107" t="s">
        <v>154</v>
      </c>
      <c r="B96" s="106" t="s">
        <v>19</v>
      </c>
      <c r="C96" s="105" t="s">
        <v>155</v>
      </c>
      <c r="D96" s="9">
        <v>0</v>
      </c>
      <c r="E96" s="9">
        <v>4966.57</v>
      </c>
      <c r="F96" s="104">
        <f t="shared" si="4"/>
        <v>-4966.57</v>
      </c>
      <c r="G96" s="103" t="e">
        <f t="shared" si="5"/>
        <v>#DIV/0!</v>
      </c>
      <c r="H96" s="3"/>
    </row>
    <row r="97" spans="1:8" ht="48" customHeight="1" x14ac:dyDescent="0.25">
      <c r="A97" s="107" t="s">
        <v>156</v>
      </c>
      <c r="B97" s="106" t="s">
        <v>19</v>
      </c>
      <c r="C97" s="105" t="s">
        <v>157</v>
      </c>
      <c r="D97" s="9">
        <v>0</v>
      </c>
      <c r="E97" s="9">
        <v>28000</v>
      </c>
      <c r="F97" s="104">
        <f t="shared" si="4"/>
        <v>-28000</v>
      </c>
      <c r="G97" s="103" t="e">
        <f t="shared" si="5"/>
        <v>#DIV/0!</v>
      </c>
      <c r="H97" s="3"/>
    </row>
    <row r="98" spans="1:8" ht="48" customHeight="1" x14ac:dyDescent="0.25">
      <c r="A98" s="107" t="s">
        <v>158</v>
      </c>
      <c r="B98" s="106" t="s">
        <v>19</v>
      </c>
      <c r="C98" s="105" t="s">
        <v>159</v>
      </c>
      <c r="D98" s="9">
        <v>10000</v>
      </c>
      <c r="E98" s="9">
        <v>500</v>
      </c>
      <c r="F98" s="104">
        <f t="shared" si="4"/>
        <v>9500</v>
      </c>
      <c r="G98" s="103">
        <f t="shared" si="5"/>
        <v>0.05</v>
      </c>
      <c r="H98" s="3"/>
    </row>
    <row r="99" spans="1:8" ht="48" customHeight="1" x14ac:dyDescent="0.25">
      <c r="A99" s="107" t="s">
        <v>160</v>
      </c>
      <c r="B99" s="106" t="s">
        <v>19</v>
      </c>
      <c r="C99" s="105" t="s">
        <v>161</v>
      </c>
      <c r="D99" s="9">
        <v>10000</v>
      </c>
      <c r="E99" s="9">
        <v>0</v>
      </c>
      <c r="F99" s="104">
        <f t="shared" si="4"/>
        <v>10000</v>
      </c>
      <c r="G99" s="103">
        <f t="shared" si="5"/>
        <v>0</v>
      </c>
      <c r="H99" s="3"/>
    </row>
    <row r="100" spans="1:8" ht="36" customHeight="1" x14ac:dyDescent="0.25">
      <c r="A100" s="107" t="s">
        <v>162</v>
      </c>
      <c r="B100" s="106" t="s">
        <v>19</v>
      </c>
      <c r="C100" s="105" t="s">
        <v>163</v>
      </c>
      <c r="D100" s="9">
        <v>0</v>
      </c>
      <c r="E100" s="9">
        <v>500</v>
      </c>
      <c r="F100" s="104">
        <f t="shared" si="4"/>
        <v>-500</v>
      </c>
      <c r="G100" s="103" t="e">
        <f t="shared" si="5"/>
        <v>#DIV/0!</v>
      </c>
      <c r="H100" s="3"/>
    </row>
    <row r="101" spans="1:8" ht="96" customHeight="1" x14ac:dyDescent="0.25">
      <c r="A101" s="107" t="s">
        <v>164</v>
      </c>
      <c r="B101" s="106" t="s">
        <v>19</v>
      </c>
      <c r="C101" s="105" t="s">
        <v>165</v>
      </c>
      <c r="D101" s="9">
        <v>391500</v>
      </c>
      <c r="E101" s="9">
        <v>35000</v>
      </c>
      <c r="F101" s="104">
        <f t="shared" si="4"/>
        <v>356500</v>
      </c>
      <c r="G101" s="103">
        <f t="shared" si="5"/>
        <v>8.9399999999999993E-2</v>
      </c>
      <c r="H101" s="3"/>
    </row>
    <row r="102" spans="1:8" ht="36" customHeight="1" x14ac:dyDescent="0.25">
      <c r="A102" s="107" t="s">
        <v>166</v>
      </c>
      <c r="B102" s="106" t="s">
        <v>19</v>
      </c>
      <c r="C102" s="105" t="s">
        <v>167</v>
      </c>
      <c r="D102" s="9">
        <v>261500</v>
      </c>
      <c r="E102" s="9">
        <v>0</v>
      </c>
      <c r="F102" s="104">
        <f t="shared" si="4"/>
        <v>261500</v>
      </c>
      <c r="G102" s="103">
        <f t="shared" si="5"/>
        <v>0</v>
      </c>
      <c r="H102" s="3"/>
    </row>
    <row r="103" spans="1:8" ht="24" customHeight="1" x14ac:dyDescent="0.25">
      <c r="A103" s="107" t="s">
        <v>168</v>
      </c>
      <c r="B103" s="106" t="s">
        <v>19</v>
      </c>
      <c r="C103" s="105" t="s">
        <v>169</v>
      </c>
      <c r="D103" s="9">
        <v>30000</v>
      </c>
      <c r="E103" s="9">
        <v>0</v>
      </c>
      <c r="F103" s="104">
        <f t="shared" si="4"/>
        <v>30000</v>
      </c>
      <c r="G103" s="103">
        <f t="shared" si="5"/>
        <v>0</v>
      </c>
      <c r="H103" s="3"/>
    </row>
    <row r="104" spans="1:8" ht="24" customHeight="1" x14ac:dyDescent="0.25">
      <c r="A104" s="107" t="s">
        <v>170</v>
      </c>
      <c r="B104" s="106" t="s">
        <v>19</v>
      </c>
      <c r="C104" s="105" t="s">
        <v>171</v>
      </c>
      <c r="D104" s="9">
        <v>90000</v>
      </c>
      <c r="E104" s="9">
        <v>35000</v>
      </c>
      <c r="F104" s="104">
        <f t="shared" si="4"/>
        <v>55000</v>
      </c>
      <c r="G104" s="103">
        <f t="shared" si="5"/>
        <v>0.38890000000000002</v>
      </c>
      <c r="H104" s="3"/>
    </row>
    <row r="105" spans="1:8" ht="24" customHeight="1" x14ac:dyDescent="0.25">
      <c r="A105" s="107" t="s">
        <v>172</v>
      </c>
      <c r="B105" s="106" t="s">
        <v>19</v>
      </c>
      <c r="C105" s="105" t="s">
        <v>173</v>
      </c>
      <c r="D105" s="9">
        <v>10000</v>
      </c>
      <c r="E105" s="9">
        <v>0</v>
      </c>
      <c r="F105" s="104">
        <f t="shared" si="4"/>
        <v>10000</v>
      </c>
      <c r="G105" s="103">
        <f t="shared" si="5"/>
        <v>0</v>
      </c>
      <c r="H105" s="3"/>
    </row>
    <row r="106" spans="1:8" ht="36" customHeight="1" x14ac:dyDescent="0.25">
      <c r="A106" s="107" t="s">
        <v>174</v>
      </c>
      <c r="B106" s="106" t="s">
        <v>19</v>
      </c>
      <c r="C106" s="105" t="s">
        <v>175</v>
      </c>
      <c r="D106" s="9">
        <v>10000</v>
      </c>
      <c r="E106" s="9">
        <v>0</v>
      </c>
      <c r="F106" s="104">
        <f t="shared" si="4"/>
        <v>10000</v>
      </c>
      <c r="G106" s="103">
        <f t="shared" si="5"/>
        <v>0</v>
      </c>
      <c r="H106" s="3"/>
    </row>
    <row r="107" spans="1:8" ht="48" customHeight="1" x14ac:dyDescent="0.25">
      <c r="A107" s="107" t="s">
        <v>176</v>
      </c>
      <c r="B107" s="106" t="s">
        <v>19</v>
      </c>
      <c r="C107" s="105" t="s">
        <v>177</v>
      </c>
      <c r="D107" s="9">
        <v>400000</v>
      </c>
      <c r="E107" s="9">
        <v>75000</v>
      </c>
      <c r="F107" s="104">
        <f t="shared" si="4"/>
        <v>325000</v>
      </c>
      <c r="G107" s="103">
        <f t="shared" si="5"/>
        <v>0.1875</v>
      </c>
      <c r="H107" s="3"/>
    </row>
    <row r="108" spans="1:8" ht="24" customHeight="1" x14ac:dyDescent="0.25">
      <c r="A108" s="107" t="s">
        <v>178</v>
      </c>
      <c r="B108" s="106" t="s">
        <v>19</v>
      </c>
      <c r="C108" s="105" t="s">
        <v>179</v>
      </c>
      <c r="D108" s="9">
        <v>0</v>
      </c>
      <c r="E108" s="9">
        <v>1204029.83</v>
      </c>
      <c r="F108" s="104">
        <f t="shared" si="4"/>
        <v>-1204029.83</v>
      </c>
      <c r="G108" s="103" t="e">
        <f t="shared" si="5"/>
        <v>#DIV/0!</v>
      </c>
      <c r="H108" s="3"/>
    </row>
    <row r="109" spans="1:8" ht="36" customHeight="1" x14ac:dyDescent="0.25">
      <c r="A109" s="107" t="s">
        <v>180</v>
      </c>
      <c r="B109" s="106" t="s">
        <v>19</v>
      </c>
      <c r="C109" s="105" t="s">
        <v>181</v>
      </c>
      <c r="D109" s="9">
        <v>0</v>
      </c>
      <c r="E109" s="9">
        <v>1204029.83</v>
      </c>
      <c r="F109" s="104">
        <f t="shared" si="4"/>
        <v>-1204029.83</v>
      </c>
      <c r="G109" s="103" t="e">
        <f t="shared" si="5"/>
        <v>#DIV/0!</v>
      </c>
      <c r="H109" s="3"/>
    </row>
    <row r="110" spans="1:8" ht="60" customHeight="1" x14ac:dyDescent="0.25">
      <c r="A110" s="107" t="s">
        <v>182</v>
      </c>
      <c r="B110" s="106" t="s">
        <v>19</v>
      </c>
      <c r="C110" s="105" t="s">
        <v>183</v>
      </c>
      <c r="D110" s="9">
        <v>24000</v>
      </c>
      <c r="E110" s="9">
        <v>7100</v>
      </c>
      <c r="F110" s="104">
        <f t="shared" si="4"/>
        <v>16900</v>
      </c>
      <c r="G110" s="103">
        <f t="shared" si="5"/>
        <v>0.29580000000000001</v>
      </c>
      <c r="H110" s="3"/>
    </row>
    <row r="111" spans="1:8" ht="24" customHeight="1" x14ac:dyDescent="0.25">
      <c r="A111" s="107" t="s">
        <v>184</v>
      </c>
      <c r="B111" s="106" t="s">
        <v>19</v>
      </c>
      <c r="C111" s="105" t="s">
        <v>185</v>
      </c>
      <c r="D111" s="9">
        <v>200000</v>
      </c>
      <c r="E111" s="9">
        <v>474898.81</v>
      </c>
      <c r="F111" s="104">
        <f t="shared" si="4"/>
        <v>-274898.81</v>
      </c>
      <c r="G111" s="103">
        <f t="shared" si="5"/>
        <v>2.3744999999999998</v>
      </c>
      <c r="H111" s="3"/>
    </row>
    <row r="112" spans="1:8" ht="36" customHeight="1" x14ac:dyDescent="0.25">
      <c r="A112" s="107" t="s">
        <v>186</v>
      </c>
      <c r="B112" s="106" t="s">
        <v>19</v>
      </c>
      <c r="C112" s="105" t="s">
        <v>187</v>
      </c>
      <c r="D112" s="9">
        <v>200000</v>
      </c>
      <c r="E112" s="9">
        <v>474898.81</v>
      </c>
      <c r="F112" s="104">
        <f t="shared" si="4"/>
        <v>-274898.81</v>
      </c>
      <c r="G112" s="103">
        <f t="shared" si="5"/>
        <v>2.3744999999999998</v>
      </c>
      <c r="H112" s="3"/>
    </row>
    <row r="113" spans="1:8" ht="15" customHeight="1" x14ac:dyDescent="0.25">
      <c r="A113" s="107" t="s">
        <v>188</v>
      </c>
      <c r="B113" s="106" t="s">
        <v>19</v>
      </c>
      <c r="C113" s="105" t="s">
        <v>189</v>
      </c>
      <c r="D113" s="9">
        <v>0</v>
      </c>
      <c r="E113" s="9">
        <v>8338.43</v>
      </c>
      <c r="F113" s="104">
        <f t="shared" si="4"/>
        <v>-8338.43</v>
      </c>
      <c r="G113" s="103" t="e">
        <f t="shared" si="5"/>
        <v>#DIV/0!</v>
      </c>
      <c r="H113" s="3"/>
    </row>
    <row r="114" spans="1:8" ht="15" customHeight="1" x14ac:dyDescent="0.25">
      <c r="A114" s="107" t="s">
        <v>190</v>
      </c>
      <c r="B114" s="106" t="s">
        <v>19</v>
      </c>
      <c r="C114" s="105" t="s">
        <v>191</v>
      </c>
      <c r="D114" s="9">
        <v>0</v>
      </c>
      <c r="E114" s="9">
        <v>8338.43</v>
      </c>
      <c r="F114" s="104">
        <f t="shared" ref="F114:F145" si="6">D114-E114</f>
        <v>-8338.43</v>
      </c>
      <c r="G114" s="103" t="e">
        <f t="shared" ref="G114:G149" si="7">ROUND(E114/D114,4)</f>
        <v>#DIV/0!</v>
      </c>
      <c r="H114" s="3"/>
    </row>
    <row r="115" spans="1:8" ht="24" customHeight="1" x14ac:dyDescent="0.25">
      <c r="A115" s="107" t="s">
        <v>192</v>
      </c>
      <c r="B115" s="106" t="s">
        <v>19</v>
      </c>
      <c r="C115" s="105" t="s">
        <v>193</v>
      </c>
      <c r="D115" s="9">
        <v>0</v>
      </c>
      <c r="E115" s="9">
        <v>8338.43</v>
      </c>
      <c r="F115" s="104">
        <f t="shared" si="6"/>
        <v>-8338.43</v>
      </c>
      <c r="G115" s="103" t="e">
        <f t="shared" si="7"/>
        <v>#DIV/0!</v>
      </c>
      <c r="H115" s="3"/>
    </row>
    <row r="116" spans="1:8" ht="15" customHeight="1" x14ac:dyDescent="0.25">
      <c r="A116" s="107" t="s">
        <v>194</v>
      </c>
      <c r="B116" s="106" t="s">
        <v>19</v>
      </c>
      <c r="C116" s="105" t="s">
        <v>195</v>
      </c>
      <c r="D116" s="9">
        <v>832996476</v>
      </c>
      <c r="E116" s="9">
        <v>364507346.95999998</v>
      </c>
      <c r="F116" s="104">
        <f t="shared" si="6"/>
        <v>468489129.04000002</v>
      </c>
      <c r="G116" s="103">
        <f t="shared" si="7"/>
        <v>0.43759999999999999</v>
      </c>
      <c r="H116" s="3"/>
    </row>
    <row r="117" spans="1:8" ht="24" customHeight="1" x14ac:dyDescent="0.25">
      <c r="A117" s="107" t="s">
        <v>196</v>
      </c>
      <c r="B117" s="106" t="s">
        <v>19</v>
      </c>
      <c r="C117" s="105" t="s">
        <v>197</v>
      </c>
      <c r="D117" s="9">
        <v>672681876</v>
      </c>
      <c r="E117" s="9">
        <v>342089018.64999998</v>
      </c>
      <c r="F117" s="104">
        <f t="shared" si="6"/>
        <v>330592857.35000002</v>
      </c>
      <c r="G117" s="103">
        <f t="shared" si="7"/>
        <v>0.50849999999999995</v>
      </c>
      <c r="H117" s="3"/>
    </row>
    <row r="118" spans="1:8" ht="24" customHeight="1" x14ac:dyDescent="0.25">
      <c r="A118" s="107" t="s">
        <v>198</v>
      </c>
      <c r="B118" s="106" t="s">
        <v>19</v>
      </c>
      <c r="C118" s="105" t="s">
        <v>199</v>
      </c>
      <c r="D118" s="9">
        <v>198006400</v>
      </c>
      <c r="E118" s="9">
        <v>99153400</v>
      </c>
      <c r="F118" s="104">
        <f t="shared" si="6"/>
        <v>98853000</v>
      </c>
      <c r="G118" s="103">
        <f t="shared" si="7"/>
        <v>0.50080000000000002</v>
      </c>
      <c r="H118" s="3"/>
    </row>
    <row r="119" spans="1:8" ht="15" customHeight="1" x14ac:dyDescent="0.25">
      <c r="A119" s="107" t="s">
        <v>200</v>
      </c>
      <c r="B119" s="106" t="s">
        <v>19</v>
      </c>
      <c r="C119" s="105" t="s">
        <v>201</v>
      </c>
      <c r="D119" s="9">
        <v>170765000</v>
      </c>
      <c r="E119" s="9">
        <v>85374000</v>
      </c>
      <c r="F119" s="104">
        <f t="shared" si="6"/>
        <v>85391000</v>
      </c>
      <c r="G119" s="103">
        <f t="shared" si="7"/>
        <v>0.5</v>
      </c>
      <c r="H119" s="3"/>
    </row>
    <row r="120" spans="1:8" ht="24" customHeight="1" x14ac:dyDescent="0.25">
      <c r="A120" s="107" t="s">
        <v>202</v>
      </c>
      <c r="B120" s="106" t="s">
        <v>19</v>
      </c>
      <c r="C120" s="105" t="s">
        <v>203</v>
      </c>
      <c r="D120" s="9">
        <v>170765000</v>
      </c>
      <c r="E120" s="9">
        <v>85374000</v>
      </c>
      <c r="F120" s="104">
        <f t="shared" si="6"/>
        <v>85391000</v>
      </c>
      <c r="G120" s="103">
        <f t="shared" si="7"/>
        <v>0.5</v>
      </c>
      <c r="H120" s="3"/>
    </row>
    <row r="121" spans="1:8" ht="24" customHeight="1" x14ac:dyDescent="0.25">
      <c r="A121" s="107" t="s">
        <v>204</v>
      </c>
      <c r="B121" s="106" t="s">
        <v>19</v>
      </c>
      <c r="C121" s="105" t="s">
        <v>205</v>
      </c>
      <c r="D121" s="9">
        <v>27241400</v>
      </c>
      <c r="E121" s="9">
        <v>13779400</v>
      </c>
      <c r="F121" s="104">
        <f t="shared" si="6"/>
        <v>13462000</v>
      </c>
      <c r="G121" s="103">
        <f t="shared" si="7"/>
        <v>0.50580000000000003</v>
      </c>
      <c r="H121" s="3"/>
    </row>
    <row r="122" spans="1:8" ht="24" customHeight="1" x14ac:dyDescent="0.25">
      <c r="A122" s="107" t="s">
        <v>206</v>
      </c>
      <c r="B122" s="106" t="s">
        <v>19</v>
      </c>
      <c r="C122" s="105" t="s">
        <v>207</v>
      </c>
      <c r="D122" s="9">
        <v>27241400</v>
      </c>
      <c r="E122" s="9">
        <v>13779400</v>
      </c>
      <c r="F122" s="104">
        <f t="shared" si="6"/>
        <v>13462000</v>
      </c>
      <c r="G122" s="103">
        <f t="shared" si="7"/>
        <v>0.50580000000000003</v>
      </c>
      <c r="H122" s="3"/>
    </row>
    <row r="123" spans="1:8" ht="24" customHeight="1" x14ac:dyDescent="0.25">
      <c r="A123" s="107" t="s">
        <v>208</v>
      </c>
      <c r="B123" s="106" t="s">
        <v>19</v>
      </c>
      <c r="C123" s="105" t="s">
        <v>209</v>
      </c>
      <c r="D123" s="9">
        <v>214704976</v>
      </c>
      <c r="E123" s="9">
        <v>102333576</v>
      </c>
      <c r="F123" s="104">
        <f t="shared" si="6"/>
        <v>112371400</v>
      </c>
      <c r="G123" s="103">
        <f t="shared" si="7"/>
        <v>0.47660000000000002</v>
      </c>
      <c r="H123" s="3"/>
    </row>
    <row r="124" spans="1:8" ht="24" customHeight="1" x14ac:dyDescent="0.25">
      <c r="A124" s="107" t="s">
        <v>1202</v>
      </c>
      <c r="B124" s="106" t="s">
        <v>19</v>
      </c>
      <c r="C124" s="105" t="s">
        <v>1201</v>
      </c>
      <c r="D124" s="9">
        <v>3084300</v>
      </c>
      <c r="E124" s="9">
        <v>3084300</v>
      </c>
      <c r="F124" s="104">
        <f t="shared" si="6"/>
        <v>0</v>
      </c>
      <c r="G124" s="103">
        <f t="shared" si="7"/>
        <v>1</v>
      </c>
      <c r="H124" s="3"/>
    </row>
    <row r="125" spans="1:8" ht="24" customHeight="1" x14ac:dyDescent="0.25">
      <c r="A125" s="107" t="s">
        <v>1200</v>
      </c>
      <c r="B125" s="106" t="s">
        <v>19</v>
      </c>
      <c r="C125" s="105" t="s">
        <v>1199</v>
      </c>
      <c r="D125" s="9">
        <v>3084300</v>
      </c>
      <c r="E125" s="9">
        <v>3084300</v>
      </c>
      <c r="F125" s="104">
        <f t="shared" si="6"/>
        <v>0</v>
      </c>
      <c r="G125" s="103">
        <f t="shared" si="7"/>
        <v>1</v>
      </c>
      <c r="H125" s="3"/>
    </row>
    <row r="126" spans="1:8" ht="15" customHeight="1" x14ac:dyDescent="0.25">
      <c r="A126" s="107" t="s">
        <v>210</v>
      </c>
      <c r="B126" s="106" t="s">
        <v>19</v>
      </c>
      <c r="C126" s="105" t="s">
        <v>211</v>
      </c>
      <c r="D126" s="9">
        <v>2300</v>
      </c>
      <c r="E126" s="9">
        <v>0</v>
      </c>
      <c r="F126" s="104">
        <f t="shared" si="6"/>
        <v>2300</v>
      </c>
      <c r="G126" s="103">
        <f t="shared" si="7"/>
        <v>0</v>
      </c>
      <c r="H126" s="3"/>
    </row>
    <row r="127" spans="1:8" ht="24" customHeight="1" x14ac:dyDescent="0.25">
      <c r="A127" s="107" t="s">
        <v>212</v>
      </c>
      <c r="B127" s="106" t="s">
        <v>19</v>
      </c>
      <c r="C127" s="105" t="s">
        <v>213</v>
      </c>
      <c r="D127" s="9">
        <v>2300</v>
      </c>
      <c r="E127" s="9">
        <v>0</v>
      </c>
      <c r="F127" s="104">
        <f t="shared" si="6"/>
        <v>2300</v>
      </c>
      <c r="G127" s="103">
        <f t="shared" si="7"/>
        <v>0</v>
      </c>
      <c r="H127" s="3"/>
    </row>
    <row r="128" spans="1:8" ht="48" customHeight="1" x14ac:dyDescent="0.25">
      <c r="A128" s="107" t="s">
        <v>1198</v>
      </c>
      <c r="B128" s="106" t="s">
        <v>19</v>
      </c>
      <c r="C128" s="105" t="s">
        <v>214</v>
      </c>
      <c r="D128" s="9">
        <v>1827200</v>
      </c>
      <c r="E128" s="9">
        <v>1827200</v>
      </c>
      <c r="F128" s="104">
        <f t="shared" si="6"/>
        <v>0</v>
      </c>
      <c r="G128" s="103">
        <f t="shared" si="7"/>
        <v>1</v>
      </c>
      <c r="H128" s="3"/>
    </row>
    <row r="129" spans="1:8" ht="48" customHeight="1" x14ac:dyDescent="0.25">
      <c r="A129" s="107" t="s">
        <v>215</v>
      </c>
      <c r="B129" s="106" t="s">
        <v>19</v>
      </c>
      <c r="C129" s="105" t="s">
        <v>216</v>
      </c>
      <c r="D129" s="9">
        <v>1827200</v>
      </c>
      <c r="E129" s="9">
        <v>1827200</v>
      </c>
      <c r="F129" s="104">
        <f t="shared" si="6"/>
        <v>0</v>
      </c>
      <c r="G129" s="103">
        <f t="shared" si="7"/>
        <v>1</v>
      </c>
      <c r="H129" s="3"/>
    </row>
    <row r="130" spans="1:8" ht="15" customHeight="1" x14ac:dyDescent="0.25">
      <c r="A130" s="107" t="s">
        <v>217</v>
      </c>
      <c r="B130" s="106" t="s">
        <v>19</v>
      </c>
      <c r="C130" s="105" t="s">
        <v>218</v>
      </c>
      <c r="D130" s="9">
        <v>209791176</v>
      </c>
      <c r="E130" s="9">
        <v>97422076</v>
      </c>
      <c r="F130" s="104">
        <f t="shared" si="6"/>
        <v>112369100</v>
      </c>
      <c r="G130" s="103">
        <f t="shared" si="7"/>
        <v>0.46439999999999998</v>
      </c>
      <c r="H130" s="3"/>
    </row>
    <row r="131" spans="1:8" ht="15" customHeight="1" x14ac:dyDescent="0.25">
      <c r="A131" s="107" t="s">
        <v>219</v>
      </c>
      <c r="B131" s="106" t="s">
        <v>19</v>
      </c>
      <c r="C131" s="105" t="s">
        <v>220</v>
      </c>
      <c r="D131" s="9">
        <v>209791176</v>
      </c>
      <c r="E131" s="9">
        <v>97422076</v>
      </c>
      <c r="F131" s="104">
        <f t="shared" si="6"/>
        <v>112369100</v>
      </c>
      <c r="G131" s="103">
        <f t="shared" si="7"/>
        <v>0.46439999999999998</v>
      </c>
      <c r="H131" s="3"/>
    </row>
    <row r="132" spans="1:8" ht="24" customHeight="1" x14ac:dyDescent="0.25">
      <c r="A132" s="107" t="s">
        <v>221</v>
      </c>
      <c r="B132" s="106" t="s">
        <v>19</v>
      </c>
      <c r="C132" s="105" t="s">
        <v>222</v>
      </c>
      <c r="D132" s="9">
        <v>246417000</v>
      </c>
      <c r="E132" s="9">
        <v>132738042.65000001</v>
      </c>
      <c r="F132" s="104">
        <f t="shared" si="6"/>
        <v>113678957.34999999</v>
      </c>
      <c r="G132" s="103">
        <f t="shared" si="7"/>
        <v>0.53869999999999996</v>
      </c>
      <c r="H132" s="3"/>
    </row>
    <row r="133" spans="1:8" ht="36" customHeight="1" x14ac:dyDescent="0.25">
      <c r="A133" s="107" t="s">
        <v>223</v>
      </c>
      <c r="B133" s="106" t="s">
        <v>19</v>
      </c>
      <c r="C133" s="105" t="s">
        <v>224</v>
      </c>
      <c r="D133" s="9">
        <v>245080200</v>
      </c>
      <c r="E133" s="9">
        <v>131986505.65000001</v>
      </c>
      <c r="F133" s="104">
        <f t="shared" si="6"/>
        <v>113093694.34999999</v>
      </c>
      <c r="G133" s="103">
        <f t="shared" si="7"/>
        <v>0.53849999999999998</v>
      </c>
      <c r="H133" s="3"/>
    </row>
    <row r="134" spans="1:8" ht="36" customHeight="1" x14ac:dyDescent="0.25">
      <c r="A134" s="107" t="s">
        <v>225</v>
      </c>
      <c r="B134" s="106" t="s">
        <v>19</v>
      </c>
      <c r="C134" s="105" t="s">
        <v>226</v>
      </c>
      <c r="D134" s="9">
        <v>245080200</v>
      </c>
      <c r="E134" s="9">
        <v>131986505.65000001</v>
      </c>
      <c r="F134" s="104">
        <f t="shared" si="6"/>
        <v>113093694.34999999</v>
      </c>
      <c r="G134" s="103">
        <f t="shared" si="7"/>
        <v>0.53849999999999998</v>
      </c>
      <c r="H134" s="3"/>
    </row>
    <row r="135" spans="1:8" ht="24" customHeight="1" x14ac:dyDescent="0.25">
      <c r="A135" s="107" t="s">
        <v>227</v>
      </c>
      <c r="B135" s="106" t="s">
        <v>19</v>
      </c>
      <c r="C135" s="105" t="s">
        <v>228</v>
      </c>
      <c r="D135" s="9">
        <v>1336800</v>
      </c>
      <c r="E135" s="9">
        <v>751537</v>
      </c>
      <c r="F135" s="104">
        <f t="shared" si="6"/>
        <v>585263</v>
      </c>
      <c r="G135" s="103">
        <f t="shared" si="7"/>
        <v>0.56220000000000003</v>
      </c>
      <c r="H135" s="3"/>
    </row>
    <row r="136" spans="1:8" ht="36" customHeight="1" x14ac:dyDescent="0.25">
      <c r="A136" s="107" t="s">
        <v>229</v>
      </c>
      <c r="B136" s="106" t="s">
        <v>19</v>
      </c>
      <c r="C136" s="105" t="s">
        <v>230</v>
      </c>
      <c r="D136" s="9">
        <v>1336800</v>
      </c>
      <c r="E136" s="9">
        <v>751537</v>
      </c>
      <c r="F136" s="104">
        <f t="shared" si="6"/>
        <v>585263</v>
      </c>
      <c r="G136" s="103">
        <f t="shared" si="7"/>
        <v>0.56220000000000003</v>
      </c>
      <c r="H136" s="3"/>
    </row>
    <row r="137" spans="1:8" ht="15" customHeight="1" x14ac:dyDescent="0.25">
      <c r="A137" s="107" t="s">
        <v>231</v>
      </c>
      <c r="B137" s="106" t="s">
        <v>19</v>
      </c>
      <c r="C137" s="105" t="s">
        <v>232</v>
      </c>
      <c r="D137" s="9">
        <v>13553500</v>
      </c>
      <c r="E137" s="9">
        <v>7864000</v>
      </c>
      <c r="F137" s="104">
        <f t="shared" si="6"/>
        <v>5689500</v>
      </c>
      <c r="G137" s="103">
        <f t="shared" si="7"/>
        <v>0.58020000000000005</v>
      </c>
      <c r="H137" s="3"/>
    </row>
    <row r="138" spans="1:8" ht="24" customHeight="1" x14ac:dyDescent="0.25">
      <c r="A138" s="107" t="s">
        <v>233</v>
      </c>
      <c r="B138" s="106" t="s">
        <v>19</v>
      </c>
      <c r="C138" s="105" t="s">
        <v>234</v>
      </c>
      <c r="D138" s="9">
        <v>13553500</v>
      </c>
      <c r="E138" s="9">
        <v>7864000</v>
      </c>
      <c r="F138" s="104">
        <f t="shared" si="6"/>
        <v>5689500</v>
      </c>
      <c r="G138" s="103">
        <f t="shared" si="7"/>
        <v>0.58020000000000005</v>
      </c>
      <c r="H138" s="3"/>
    </row>
    <row r="139" spans="1:8" ht="24" customHeight="1" x14ac:dyDescent="0.25">
      <c r="A139" s="107" t="s">
        <v>235</v>
      </c>
      <c r="B139" s="106" t="s">
        <v>19</v>
      </c>
      <c r="C139" s="105" t="s">
        <v>236</v>
      </c>
      <c r="D139" s="9">
        <v>13553500</v>
      </c>
      <c r="E139" s="9">
        <v>7864000</v>
      </c>
      <c r="F139" s="104">
        <f t="shared" si="6"/>
        <v>5689500</v>
      </c>
      <c r="G139" s="103">
        <f t="shared" si="7"/>
        <v>0.58020000000000005</v>
      </c>
      <c r="H139" s="3"/>
    </row>
    <row r="140" spans="1:8" ht="15" customHeight="1" x14ac:dyDescent="0.25">
      <c r="A140" s="107" t="s">
        <v>237</v>
      </c>
      <c r="B140" s="106" t="s">
        <v>19</v>
      </c>
      <c r="C140" s="105" t="s">
        <v>238</v>
      </c>
      <c r="D140" s="9">
        <v>160314600</v>
      </c>
      <c r="E140" s="9">
        <v>200000</v>
      </c>
      <c r="F140" s="104">
        <f t="shared" si="6"/>
        <v>160114600</v>
      </c>
      <c r="G140" s="103">
        <f t="shared" si="7"/>
        <v>1.1999999999999999E-3</v>
      </c>
      <c r="H140" s="3"/>
    </row>
    <row r="141" spans="1:8" ht="24" customHeight="1" x14ac:dyDescent="0.25">
      <c r="A141" s="107" t="s">
        <v>239</v>
      </c>
      <c r="B141" s="106" t="s">
        <v>19</v>
      </c>
      <c r="C141" s="105" t="s">
        <v>240</v>
      </c>
      <c r="D141" s="9">
        <v>160314600</v>
      </c>
      <c r="E141" s="9">
        <v>200000</v>
      </c>
      <c r="F141" s="104">
        <f t="shared" si="6"/>
        <v>160114600</v>
      </c>
      <c r="G141" s="103">
        <f t="shared" si="7"/>
        <v>1.1999999999999999E-3</v>
      </c>
      <c r="H141" s="3"/>
    </row>
    <row r="142" spans="1:8" ht="24" customHeight="1" x14ac:dyDescent="0.25">
      <c r="A142" s="107" t="s">
        <v>239</v>
      </c>
      <c r="B142" s="106" t="s">
        <v>19</v>
      </c>
      <c r="C142" s="105" t="s">
        <v>241</v>
      </c>
      <c r="D142" s="9">
        <v>160314600</v>
      </c>
      <c r="E142" s="9">
        <v>200000</v>
      </c>
      <c r="F142" s="104">
        <f t="shared" si="6"/>
        <v>160114600</v>
      </c>
      <c r="G142" s="103">
        <f t="shared" si="7"/>
        <v>1.1999999999999999E-3</v>
      </c>
      <c r="H142" s="3"/>
    </row>
    <row r="143" spans="1:8" ht="72" customHeight="1" x14ac:dyDescent="0.25">
      <c r="A143" s="107" t="s">
        <v>242</v>
      </c>
      <c r="B143" s="106" t="s">
        <v>19</v>
      </c>
      <c r="C143" s="105" t="s">
        <v>243</v>
      </c>
      <c r="D143" s="9">
        <v>0</v>
      </c>
      <c r="E143" s="9">
        <v>28982000</v>
      </c>
      <c r="F143" s="104">
        <f t="shared" si="6"/>
        <v>-28982000</v>
      </c>
      <c r="G143" s="103" t="e">
        <f t="shared" si="7"/>
        <v>#DIV/0!</v>
      </c>
      <c r="H143" s="3"/>
    </row>
    <row r="144" spans="1:8" ht="36" customHeight="1" x14ac:dyDescent="0.25">
      <c r="A144" s="107" t="s">
        <v>244</v>
      </c>
      <c r="B144" s="106" t="s">
        <v>19</v>
      </c>
      <c r="C144" s="105" t="s">
        <v>245</v>
      </c>
      <c r="D144" s="9">
        <v>0</v>
      </c>
      <c r="E144" s="9">
        <v>28982000</v>
      </c>
      <c r="F144" s="104">
        <f t="shared" si="6"/>
        <v>-28982000</v>
      </c>
      <c r="G144" s="103" t="e">
        <f t="shared" si="7"/>
        <v>#DIV/0!</v>
      </c>
      <c r="H144" s="3"/>
    </row>
    <row r="145" spans="1:8" ht="24" customHeight="1" x14ac:dyDescent="0.25">
      <c r="A145" s="107" t="s">
        <v>246</v>
      </c>
      <c r="B145" s="106" t="s">
        <v>19</v>
      </c>
      <c r="C145" s="105" t="s">
        <v>247</v>
      </c>
      <c r="D145" s="9">
        <v>0</v>
      </c>
      <c r="E145" s="9">
        <v>28982000</v>
      </c>
      <c r="F145" s="104">
        <f t="shared" si="6"/>
        <v>-28982000</v>
      </c>
      <c r="G145" s="103" t="e">
        <f t="shared" si="7"/>
        <v>#DIV/0!</v>
      </c>
      <c r="H145" s="3"/>
    </row>
    <row r="146" spans="1:8" ht="24" customHeight="1" x14ac:dyDescent="0.25">
      <c r="A146" s="107" t="s">
        <v>248</v>
      </c>
      <c r="B146" s="106" t="s">
        <v>19</v>
      </c>
      <c r="C146" s="105" t="s">
        <v>249</v>
      </c>
      <c r="D146" s="9">
        <v>0</v>
      </c>
      <c r="E146" s="9">
        <v>28982000</v>
      </c>
      <c r="F146" s="104">
        <f t="shared" ref="F146:F149" si="8">D146-E146</f>
        <v>-28982000</v>
      </c>
      <c r="G146" s="103" t="e">
        <f t="shared" si="7"/>
        <v>#DIV/0!</v>
      </c>
      <c r="H146" s="3"/>
    </row>
    <row r="147" spans="1:8" ht="36" customHeight="1" x14ac:dyDescent="0.25">
      <c r="A147" s="107" t="s">
        <v>250</v>
      </c>
      <c r="B147" s="106" t="s">
        <v>19</v>
      </c>
      <c r="C147" s="105" t="s">
        <v>251</v>
      </c>
      <c r="D147" s="9">
        <v>0</v>
      </c>
      <c r="E147" s="9">
        <v>-6763671.6900000004</v>
      </c>
      <c r="F147" s="104">
        <f t="shared" si="8"/>
        <v>6763671.6900000004</v>
      </c>
      <c r="G147" s="103" t="e">
        <f t="shared" si="7"/>
        <v>#DIV/0!</v>
      </c>
      <c r="H147" s="3"/>
    </row>
    <row r="148" spans="1:8" ht="36" customHeight="1" x14ac:dyDescent="0.25">
      <c r="A148" s="107" t="s">
        <v>252</v>
      </c>
      <c r="B148" s="106" t="s">
        <v>19</v>
      </c>
      <c r="C148" s="105" t="s">
        <v>253</v>
      </c>
      <c r="D148" s="9">
        <v>0</v>
      </c>
      <c r="E148" s="9">
        <v>-6763671.6900000004</v>
      </c>
      <c r="F148" s="104">
        <f t="shared" si="8"/>
        <v>6763671.6900000004</v>
      </c>
      <c r="G148" s="103" t="e">
        <f t="shared" si="7"/>
        <v>#DIV/0!</v>
      </c>
      <c r="H148" s="3"/>
    </row>
    <row r="149" spans="1:8" ht="36" customHeight="1" thickBot="1" x14ac:dyDescent="0.3">
      <c r="A149" s="107" t="s">
        <v>254</v>
      </c>
      <c r="B149" s="106" t="s">
        <v>19</v>
      </c>
      <c r="C149" s="105" t="s">
        <v>255</v>
      </c>
      <c r="D149" s="9">
        <v>0</v>
      </c>
      <c r="E149" s="9">
        <v>-6763671.6900000004</v>
      </c>
      <c r="F149" s="104">
        <f t="shared" si="8"/>
        <v>6763671.6900000004</v>
      </c>
      <c r="G149" s="103" t="e">
        <f t="shared" si="7"/>
        <v>#DIV/0!</v>
      </c>
      <c r="H149" s="3"/>
    </row>
    <row r="150" spans="1:8" ht="12.95" customHeight="1" x14ac:dyDescent="0.25">
      <c r="A150" s="4"/>
      <c r="B150" s="102"/>
      <c r="C150" s="102"/>
      <c r="D150" s="101"/>
      <c r="E150" s="101"/>
      <c r="F150" s="101"/>
      <c r="G150" s="101"/>
      <c r="H150" s="1"/>
    </row>
    <row r="151" spans="1:8" hidden="1" x14ac:dyDescent="0.25">
      <c r="A151" s="4"/>
      <c r="B151" s="4"/>
      <c r="C151" s="4"/>
      <c r="D151" s="12"/>
      <c r="E151" s="12"/>
      <c r="F151" s="12"/>
      <c r="G151" s="12"/>
      <c r="H151" s="1" t="s">
        <v>256</v>
      </c>
    </row>
  </sheetData>
  <mergeCells count="15">
    <mergeCell ref="A1:D2"/>
    <mergeCell ref="F8:G8"/>
    <mergeCell ref="F9:G9"/>
    <mergeCell ref="F10:G10"/>
    <mergeCell ref="A13:A14"/>
    <mergeCell ref="B13:B14"/>
    <mergeCell ref="C13:C14"/>
    <mergeCell ref="F3:G3"/>
    <mergeCell ref="F4:G4"/>
    <mergeCell ref="F5:G5"/>
    <mergeCell ref="F6:G6"/>
    <mergeCell ref="F7:G7"/>
    <mergeCell ref="B6:D6"/>
    <mergeCell ref="B7:D7"/>
    <mergeCell ref="C4:D4"/>
  </mergeCells>
  <pageMargins left="0.78740157480314965" right="0.17" top="0.59055118110236227" bottom="0.39370078740157483" header="0" footer="0"/>
  <pageSetup paperSize="9" scale="70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-0.249977111117893"/>
    <pageSetUpPr fitToPage="1"/>
  </sheetPr>
  <dimension ref="A1:H312"/>
  <sheetViews>
    <sheetView zoomScaleNormal="100" workbookViewId="0">
      <pane xSplit="3" ySplit="6" topLeftCell="D7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 x14ac:dyDescent="0.25"/>
  <cols>
    <col min="1" max="1" width="49.28515625" style="100" customWidth="1"/>
    <col min="2" max="2" width="5" style="100" customWidth="1"/>
    <col min="3" max="3" width="22.140625" style="100" customWidth="1"/>
    <col min="4" max="4" width="14.28515625" style="100" customWidth="1"/>
    <col min="5" max="5" width="11.7109375" style="100" bestFit="1" customWidth="1"/>
    <col min="6" max="6" width="12.140625" style="100" bestFit="1" customWidth="1"/>
    <col min="7" max="7" width="13" style="100" customWidth="1"/>
    <col min="8" max="8" width="1.85546875" style="100" customWidth="1"/>
    <col min="9" max="16384" width="9.140625" style="100"/>
  </cols>
  <sheetData>
    <row r="1" spans="1:8" ht="7.5" customHeight="1" x14ac:dyDescent="0.25">
      <c r="A1" s="13"/>
      <c r="B1" s="14"/>
      <c r="C1" s="15"/>
      <c r="D1" s="15"/>
      <c r="E1" s="1"/>
      <c r="F1" s="1"/>
      <c r="G1" s="1"/>
      <c r="H1" s="1"/>
    </row>
    <row r="2" spans="1:8" ht="14.1" customHeight="1" x14ac:dyDescent="0.25">
      <c r="A2" s="118" t="s">
        <v>257</v>
      </c>
      <c r="B2" s="118"/>
      <c r="C2" s="118"/>
      <c r="D2" s="5"/>
      <c r="E2" s="1"/>
      <c r="F2" s="1"/>
      <c r="G2" s="1"/>
      <c r="H2" s="1"/>
    </row>
    <row r="3" spans="1:8" ht="12.95" customHeight="1" x14ac:dyDescent="0.25">
      <c r="A3" s="137"/>
      <c r="B3" s="137"/>
      <c r="C3" s="137"/>
      <c r="D3" s="16"/>
      <c r="E3" s="18"/>
      <c r="F3" s="18"/>
      <c r="G3" s="18"/>
      <c r="H3" s="1"/>
    </row>
    <row r="4" spans="1:8" ht="11.45" customHeight="1" x14ac:dyDescent="0.25">
      <c r="A4" s="185" t="s">
        <v>7</v>
      </c>
      <c r="B4" s="185" t="s">
        <v>8</v>
      </c>
      <c r="C4" s="185" t="s">
        <v>258</v>
      </c>
      <c r="D4" s="116" t="s">
        <v>679</v>
      </c>
      <c r="E4" s="115" t="s">
        <v>10</v>
      </c>
      <c r="F4" s="114" t="s">
        <v>1224</v>
      </c>
      <c r="G4" s="113" t="s">
        <v>766</v>
      </c>
      <c r="H4" s="2"/>
    </row>
    <row r="5" spans="1:8" ht="33.75" x14ac:dyDescent="0.25">
      <c r="A5" s="186"/>
      <c r="B5" s="186"/>
      <c r="C5" s="186"/>
      <c r="D5" s="111" t="s">
        <v>11</v>
      </c>
      <c r="E5" s="111" t="s">
        <v>11</v>
      </c>
      <c r="F5" s="112" t="s">
        <v>11</v>
      </c>
      <c r="G5" s="111" t="s">
        <v>11</v>
      </c>
      <c r="H5" s="2"/>
    </row>
    <row r="6" spans="1:8" ht="11.45" customHeight="1" thickBot="1" x14ac:dyDescent="0.3">
      <c r="A6" s="6" t="s">
        <v>12</v>
      </c>
      <c r="B6" s="6" t="s">
        <v>13</v>
      </c>
      <c r="C6" s="6" t="s">
        <v>14</v>
      </c>
      <c r="D6" s="110" t="s">
        <v>15</v>
      </c>
      <c r="E6" s="110" t="s">
        <v>16</v>
      </c>
      <c r="F6" s="110" t="s">
        <v>17</v>
      </c>
      <c r="G6" s="110" t="s">
        <v>765</v>
      </c>
      <c r="H6" s="2"/>
    </row>
    <row r="7" spans="1:8" ht="30" customHeight="1" x14ac:dyDescent="0.25">
      <c r="A7" s="19" t="s">
        <v>259</v>
      </c>
      <c r="B7" s="7" t="s">
        <v>260</v>
      </c>
      <c r="C7" s="136" t="s">
        <v>20</v>
      </c>
      <c r="D7" s="20">
        <v>1051336576</v>
      </c>
      <c r="E7" s="20">
        <v>427832739.01999998</v>
      </c>
      <c r="F7" s="104">
        <f t="shared" ref="F7:F70" si="0">D7-E7</f>
        <v>623503836.98000002</v>
      </c>
      <c r="G7" s="103">
        <f>ROUND(E7/D7,4)</f>
        <v>0.40689999999999998</v>
      </c>
      <c r="H7" s="3"/>
    </row>
    <row r="8" spans="1:8" ht="14.25" customHeight="1" x14ac:dyDescent="0.25">
      <c r="A8" s="108" t="s">
        <v>21</v>
      </c>
      <c r="B8" s="135"/>
      <c r="C8" s="105"/>
      <c r="D8" s="105"/>
      <c r="E8" s="105"/>
      <c r="F8" s="104">
        <f t="shared" si="0"/>
        <v>0</v>
      </c>
      <c r="G8" s="103"/>
      <c r="H8" s="3"/>
    </row>
    <row r="9" spans="1:8" ht="15" customHeight="1" x14ac:dyDescent="0.25">
      <c r="A9" s="134" t="s">
        <v>261</v>
      </c>
      <c r="B9" s="133" t="s">
        <v>262</v>
      </c>
      <c r="C9" s="21" t="s">
        <v>263</v>
      </c>
      <c r="D9" s="20">
        <v>155280100</v>
      </c>
      <c r="E9" s="20">
        <v>63137126.100000001</v>
      </c>
      <c r="F9" s="104">
        <f t="shared" si="0"/>
        <v>92142973.900000006</v>
      </c>
      <c r="G9" s="103">
        <f t="shared" ref="G9:G72" si="1">ROUND(E9/D9,4)</f>
        <v>0.40660000000000002</v>
      </c>
      <c r="H9" s="3"/>
    </row>
    <row r="10" spans="1:8" ht="24" customHeight="1" x14ac:dyDescent="0.25">
      <c r="A10" s="134" t="s">
        <v>264</v>
      </c>
      <c r="B10" s="133" t="s">
        <v>262</v>
      </c>
      <c r="C10" s="21" t="s">
        <v>265</v>
      </c>
      <c r="D10" s="20">
        <v>3965800</v>
      </c>
      <c r="E10" s="20">
        <v>1350902.8</v>
      </c>
      <c r="F10" s="104">
        <f t="shared" si="0"/>
        <v>2614897.2000000002</v>
      </c>
      <c r="G10" s="103">
        <f t="shared" si="1"/>
        <v>0.34060000000000001</v>
      </c>
      <c r="H10" s="3"/>
    </row>
    <row r="11" spans="1:8" ht="48" customHeight="1" x14ac:dyDescent="0.25">
      <c r="A11" s="134" t="s">
        <v>266</v>
      </c>
      <c r="B11" s="133" t="s">
        <v>262</v>
      </c>
      <c r="C11" s="21" t="s">
        <v>267</v>
      </c>
      <c r="D11" s="20">
        <v>3965800</v>
      </c>
      <c r="E11" s="20">
        <v>1350902.8</v>
      </c>
      <c r="F11" s="104">
        <f t="shared" si="0"/>
        <v>2614897.2000000002</v>
      </c>
      <c r="G11" s="103">
        <f t="shared" si="1"/>
        <v>0.34060000000000001</v>
      </c>
      <c r="H11" s="3"/>
    </row>
    <row r="12" spans="1:8" ht="24" customHeight="1" x14ac:dyDescent="0.25">
      <c r="A12" s="134" t="s">
        <v>268</v>
      </c>
      <c r="B12" s="133" t="s">
        <v>262</v>
      </c>
      <c r="C12" s="21" t="s">
        <v>269</v>
      </c>
      <c r="D12" s="20">
        <v>3965800</v>
      </c>
      <c r="E12" s="20">
        <v>1350902.8</v>
      </c>
      <c r="F12" s="104">
        <f t="shared" si="0"/>
        <v>2614897.2000000002</v>
      </c>
      <c r="G12" s="103">
        <f t="shared" si="1"/>
        <v>0.34060000000000001</v>
      </c>
      <c r="H12" s="3"/>
    </row>
    <row r="13" spans="1:8" ht="15" customHeight="1" x14ac:dyDescent="0.25">
      <c r="A13" s="134" t="s">
        <v>270</v>
      </c>
      <c r="B13" s="133" t="s">
        <v>262</v>
      </c>
      <c r="C13" s="21" t="s">
        <v>271</v>
      </c>
      <c r="D13" s="20">
        <v>3155200</v>
      </c>
      <c r="E13" s="20">
        <v>1046846.89</v>
      </c>
      <c r="F13" s="104">
        <f t="shared" si="0"/>
        <v>2108353.11</v>
      </c>
      <c r="G13" s="103">
        <f t="shared" si="1"/>
        <v>0.33179999999999998</v>
      </c>
      <c r="H13" s="3"/>
    </row>
    <row r="14" spans="1:8" ht="24" customHeight="1" x14ac:dyDescent="0.25">
      <c r="A14" s="134" t="s">
        <v>272</v>
      </c>
      <c r="B14" s="133" t="s">
        <v>262</v>
      </c>
      <c r="C14" s="21" t="s">
        <v>273</v>
      </c>
      <c r="D14" s="20">
        <v>21800</v>
      </c>
      <c r="E14" s="20">
        <v>6300</v>
      </c>
      <c r="F14" s="104">
        <f t="shared" si="0"/>
        <v>15500</v>
      </c>
      <c r="G14" s="103">
        <f t="shared" si="1"/>
        <v>0.28899999999999998</v>
      </c>
      <c r="H14" s="3"/>
    </row>
    <row r="15" spans="1:8" ht="36" customHeight="1" x14ac:dyDescent="0.25">
      <c r="A15" s="134" t="s">
        <v>274</v>
      </c>
      <c r="B15" s="133" t="s">
        <v>262</v>
      </c>
      <c r="C15" s="21" t="s">
        <v>275</v>
      </c>
      <c r="D15" s="20">
        <v>788800</v>
      </c>
      <c r="E15" s="20">
        <v>297755.90999999997</v>
      </c>
      <c r="F15" s="104">
        <f t="shared" si="0"/>
        <v>491044.09</v>
      </c>
      <c r="G15" s="103">
        <f t="shared" si="1"/>
        <v>0.3775</v>
      </c>
      <c r="H15" s="3"/>
    </row>
    <row r="16" spans="1:8" ht="36" customHeight="1" x14ac:dyDescent="0.25">
      <c r="A16" s="134" t="s">
        <v>276</v>
      </c>
      <c r="B16" s="133" t="s">
        <v>262</v>
      </c>
      <c r="C16" s="21" t="s">
        <v>277</v>
      </c>
      <c r="D16" s="20">
        <v>4730900</v>
      </c>
      <c r="E16" s="20">
        <v>2070314.84</v>
      </c>
      <c r="F16" s="104">
        <f t="shared" si="0"/>
        <v>2660585.16</v>
      </c>
      <c r="G16" s="103">
        <f t="shared" si="1"/>
        <v>0.43759999999999999</v>
      </c>
      <c r="H16" s="3"/>
    </row>
    <row r="17" spans="1:8" ht="48" customHeight="1" x14ac:dyDescent="0.25">
      <c r="A17" s="134" t="s">
        <v>266</v>
      </c>
      <c r="B17" s="133" t="s">
        <v>262</v>
      </c>
      <c r="C17" s="21" t="s">
        <v>278</v>
      </c>
      <c r="D17" s="20">
        <v>4420300</v>
      </c>
      <c r="E17" s="20">
        <v>1953730</v>
      </c>
      <c r="F17" s="104">
        <f t="shared" si="0"/>
        <v>2466570</v>
      </c>
      <c r="G17" s="103">
        <f t="shared" si="1"/>
        <v>0.442</v>
      </c>
      <c r="H17" s="3"/>
    </row>
    <row r="18" spans="1:8" ht="24" customHeight="1" x14ac:dyDescent="0.25">
      <c r="A18" s="134" t="s">
        <v>268</v>
      </c>
      <c r="B18" s="133" t="s">
        <v>262</v>
      </c>
      <c r="C18" s="21" t="s">
        <v>279</v>
      </c>
      <c r="D18" s="20">
        <v>4420300</v>
      </c>
      <c r="E18" s="20">
        <v>1953730</v>
      </c>
      <c r="F18" s="104">
        <f t="shared" si="0"/>
        <v>2466570</v>
      </c>
      <c r="G18" s="103">
        <f t="shared" si="1"/>
        <v>0.442</v>
      </c>
      <c r="H18" s="3"/>
    </row>
    <row r="19" spans="1:8" ht="15" customHeight="1" x14ac:dyDescent="0.25">
      <c r="A19" s="134" t="s">
        <v>270</v>
      </c>
      <c r="B19" s="133" t="s">
        <v>262</v>
      </c>
      <c r="C19" s="21" t="s">
        <v>280</v>
      </c>
      <c r="D19" s="20">
        <v>3277000</v>
      </c>
      <c r="E19" s="20">
        <v>1374000</v>
      </c>
      <c r="F19" s="104">
        <f t="shared" si="0"/>
        <v>1903000</v>
      </c>
      <c r="G19" s="103">
        <f t="shared" si="1"/>
        <v>0.41930000000000001</v>
      </c>
      <c r="H19" s="3"/>
    </row>
    <row r="20" spans="1:8" ht="24" customHeight="1" x14ac:dyDescent="0.25">
      <c r="A20" s="134" t="s">
        <v>272</v>
      </c>
      <c r="B20" s="133" t="s">
        <v>262</v>
      </c>
      <c r="C20" s="21" t="s">
        <v>281</v>
      </c>
      <c r="D20" s="20">
        <v>324100</v>
      </c>
      <c r="E20" s="20">
        <v>166830</v>
      </c>
      <c r="F20" s="104">
        <f t="shared" si="0"/>
        <v>157270</v>
      </c>
      <c r="G20" s="103">
        <f t="shared" si="1"/>
        <v>0.51470000000000005</v>
      </c>
      <c r="H20" s="3"/>
    </row>
    <row r="21" spans="1:8" ht="36" customHeight="1" x14ac:dyDescent="0.25">
      <c r="A21" s="134" t="s">
        <v>274</v>
      </c>
      <c r="B21" s="133" t="s">
        <v>262</v>
      </c>
      <c r="C21" s="21" t="s">
        <v>282</v>
      </c>
      <c r="D21" s="20">
        <v>819200</v>
      </c>
      <c r="E21" s="20">
        <v>412900</v>
      </c>
      <c r="F21" s="104">
        <f t="shared" si="0"/>
        <v>406300</v>
      </c>
      <c r="G21" s="103">
        <f t="shared" si="1"/>
        <v>0.504</v>
      </c>
      <c r="H21" s="3"/>
    </row>
    <row r="22" spans="1:8" ht="24" customHeight="1" x14ac:dyDescent="0.25">
      <c r="A22" s="134" t="s">
        <v>283</v>
      </c>
      <c r="B22" s="133" t="s">
        <v>262</v>
      </c>
      <c r="C22" s="21" t="s">
        <v>284</v>
      </c>
      <c r="D22" s="20">
        <v>310600</v>
      </c>
      <c r="E22" s="20">
        <v>116584.84</v>
      </c>
      <c r="F22" s="104">
        <f t="shared" si="0"/>
        <v>194015.16</v>
      </c>
      <c r="G22" s="103">
        <f t="shared" si="1"/>
        <v>0.37540000000000001</v>
      </c>
      <c r="H22" s="3"/>
    </row>
    <row r="23" spans="1:8" ht="24" customHeight="1" x14ac:dyDescent="0.25">
      <c r="A23" s="134" t="s">
        <v>285</v>
      </c>
      <c r="B23" s="133" t="s">
        <v>262</v>
      </c>
      <c r="C23" s="21" t="s">
        <v>286</v>
      </c>
      <c r="D23" s="20">
        <v>310600</v>
      </c>
      <c r="E23" s="20">
        <v>116584.84</v>
      </c>
      <c r="F23" s="104">
        <f t="shared" si="0"/>
        <v>194015.16</v>
      </c>
      <c r="G23" s="103">
        <f t="shared" si="1"/>
        <v>0.37540000000000001</v>
      </c>
      <c r="H23" s="3"/>
    </row>
    <row r="24" spans="1:8" ht="24" customHeight="1" x14ac:dyDescent="0.25">
      <c r="A24" s="134" t="s">
        <v>287</v>
      </c>
      <c r="B24" s="133" t="s">
        <v>262</v>
      </c>
      <c r="C24" s="21" t="s">
        <v>288</v>
      </c>
      <c r="D24" s="20">
        <v>310600</v>
      </c>
      <c r="E24" s="20">
        <v>116584.84</v>
      </c>
      <c r="F24" s="104">
        <f t="shared" si="0"/>
        <v>194015.16</v>
      </c>
      <c r="G24" s="103">
        <f t="shared" si="1"/>
        <v>0.37540000000000001</v>
      </c>
      <c r="H24" s="3"/>
    </row>
    <row r="25" spans="1:8" ht="36" customHeight="1" x14ac:dyDescent="0.25">
      <c r="A25" s="134" t="s">
        <v>289</v>
      </c>
      <c r="B25" s="133" t="s">
        <v>262</v>
      </c>
      <c r="C25" s="21" t="s">
        <v>290</v>
      </c>
      <c r="D25" s="20">
        <v>77087900</v>
      </c>
      <c r="E25" s="20">
        <v>33005637.890000001</v>
      </c>
      <c r="F25" s="104">
        <f t="shared" si="0"/>
        <v>44082262.109999999</v>
      </c>
      <c r="G25" s="103">
        <f t="shared" si="1"/>
        <v>0.42820000000000003</v>
      </c>
      <c r="H25" s="3"/>
    </row>
    <row r="26" spans="1:8" ht="48" customHeight="1" x14ac:dyDescent="0.25">
      <c r="A26" s="134" t="s">
        <v>266</v>
      </c>
      <c r="B26" s="133" t="s">
        <v>262</v>
      </c>
      <c r="C26" s="21" t="s">
        <v>291</v>
      </c>
      <c r="D26" s="20">
        <v>68070600</v>
      </c>
      <c r="E26" s="20">
        <v>27912098.93</v>
      </c>
      <c r="F26" s="104">
        <f t="shared" si="0"/>
        <v>40158501.07</v>
      </c>
      <c r="G26" s="103">
        <f t="shared" si="1"/>
        <v>0.41</v>
      </c>
      <c r="H26" s="3"/>
    </row>
    <row r="27" spans="1:8" ht="24" customHeight="1" x14ac:dyDescent="0.25">
      <c r="A27" s="134" t="s">
        <v>268</v>
      </c>
      <c r="B27" s="133" t="s">
        <v>262</v>
      </c>
      <c r="C27" s="21" t="s">
        <v>292</v>
      </c>
      <c r="D27" s="20">
        <v>68070600</v>
      </c>
      <c r="E27" s="20">
        <v>27912098.93</v>
      </c>
      <c r="F27" s="104">
        <f t="shared" si="0"/>
        <v>40158501.07</v>
      </c>
      <c r="G27" s="103">
        <f t="shared" si="1"/>
        <v>0.41</v>
      </c>
      <c r="H27" s="3"/>
    </row>
    <row r="28" spans="1:8" ht="15" customHeight="1" x14ac:dyDescent="0.25">
      <c r="A28" s="134" t="s">
        <v>270</v>
      </c>
      <c r="B28" s="133" t="s">
        <v>262</v>
      </c>
      <c r="C28" s="21" t="s">
        <v>293</v>
      </c>
      <c r="D28" s="20">
        <v>52799600</v>
      </c>
      <c r="E28" s="20">
        <v>20646022.52</v>
      </c>
      <c r="F28" s="104">
        <f t="shared" si="0"/>
        <v>32153577.48</v>
      </c>
      <c r="G28" s="103">
        <f t="shared" si="1"/>
        <v>0.39100000000000001</v>
      </c>
      <c r="H28" s="3"/>
    </row>
    <row r="29" spans="1:8" ht="24" customHeight="1" x14ac:dyDescent="0.25">
      <c r="A29" s="134" t="s">
        <v>272</v>
      </c>
      <c r="B29" s="133" t="s">
        <v>262</v>
      </c>
      <c r="C29" s="21" t="s">
        <v>294</v>
      </c>
      <c r="D29" s="20">
        <v>2491100</v>
      </c>
      <c r="E29" s="20">
        <v>1105673.5</v>
      </c>
      <c r="F29" s="104">
        <f t="shared" si="0"/>
        <v>1385426.5</v>
      </c>
      <c r="G29" s="103">
        <f t="shared" si="1"/>
        <v>0.44379999999999997</v>
      </c>
      <c r="H29" s="3"/>
    </row>
    <row r="30" spans="1:8" ht="36" customHeight="1" x14ac:dyDescent="0.25">
      <c r="A30" s="134" t="s">
        <v>274</v>
      </c>
      <c r="B30" s="133" t="s">
        <v>262</v>
      </c>
      <c r="C30" s="21" t="s">
        <v>295</v>
      </c>
      <c r="D30" s="20">
        <v>12779900</v>
      </c>
      <c r="E30" s="20">
        <v>6160402.9100000001</v>
      </c>
      <c r="F30" s="104">
        <f t="shared" si="0"/>
        <v>6619497.0899999999</v>
      </c>
      <c r="G30" s="103">
        <f t="shared" si="1"/>
        <v>0.48199999999999998</v>
      </c>
      <c r="H30" s="3"/>
    </row>
    <row r="31" spans="1:8" ht="24" customHeight="1" x14ac:dyDescent="0.25">
      <c r="A31" s="134" t="s">
        <v>283</v>
      </c>
      <c r="B31" s="133" t="s">
        <v>262</v>
      </c>
      <c r="C31" s="21" t="s">
        <v>296</v>
      </c>
      <c r="D31" s="20">
        <v>8914600</v>
      </c>
      <c r="E31" s="20">
        <v>5051996.6500000004</v>
      </c>
      <c r="F31" s="104">
        <f t="shared" si="0"/>
        <v>3862603.3499999996</v>
      </c>
      <c r="G31" s="103">
        <f t="shared" si="1"/>
        <v>0.56669999999999998</v>
      </c>
      <c r="H31" s="3"/>
    </row>
    <row r="32" spans="1:8" ht="24" customHeight="1" x14ac:dyDescent="0.25">
      <c r="A32" s="134" t="s">
        <v>285</v>
      </c>
      <c r="B32" s="133" t="s">
        <v>262</v>
      </c>
      <c r="C32" s="21" t="s">
        <v>297</v>
      </c>
      <c r="D32" s="20">
        <v>8914600</v>
      </c>
      <c r="E32" s="20">
        <v>5051996.6500000004</v>
      </c>
      <c r="F32" s="104">
        <f t="shared" si="0"/>
        <v>3862603.3499999996</v>
      </c>
      <c r="G32" s="103">
        <f t="shared" si="1"/>
        <v>0.56669999999999998</v>
      </c>
      <c r="H32" s="3"/>
    </row>
    <row r="33" spans="1:8" ht="24" customHeight="1" x14ac:dyDescent="0.25">
      <c r="A33" s="134" t="s">
        <v>287</v>
      </c>
      <c r="B33" s="133" t="s">
        <v>262</v>
      </c>
      <c r="C33" s="21" t="s">
        <v>298</v>
      </c>
      <c r="D33" s="20">
        <v>8914600</v>
      </c>
      <c r="E33" s="20">
        <v>5051996.6500000004</v>
      </c>
      <c r="F33" s="104">
        <f t="shared" si="0"/>
        <v>3862603.3499999996</v>
      </c>
      <c r="G33" s="103">
        <f t="shared" si="1"/>
        <v>0.56669999999999998</v>
      </c>
      <c r="H33" s="3"/>
    </row>
    <row r="34" spans="1:8" ht="15" customHeight="1" x14ac:dyDescent="0.25">
      <c r="A34" s="134" t="s">
        <v>299</v>
      </c>
      <c r="B34" s="133" t="s">
        <v>262</v>
      </c>
      <c r="C34" s="21" t="s">
        <v>300</v>
      </c>
      <c r="D34" s="20">
        <v>102700</v>
      </c>
      <c r="E34" s="20">
        <v>41542.31</v>
      </c>
      <c r="F34" s="104">
        <f t="shared" si="0"/>
        <v>61157.69</v>
      </c>
      <c r="G34" s="103">
        <f t="shared" si="1"/>
        <v>0.40450000000000003</v>
      </c>
      <c r="H34" s="3"/>
    </row>
    <row r="35" spans="1:8" ht="15" customHeight="1" x14ac:dyDescent="0.25">
      <c r="A35" s="134" t="s">
        <v>301</v>
      </c>
      <c r="B35" s="133" t="s">
        <v>262</v>
      </c>
      <c r="C35" s="21" t="s">
        <v>302</v>
      </c>
      <c r="D35" s="20">
        <v>102700</v>
      </c>
      <c r="E35" s="20">
        <v>41542.31</v>
      </c>
      <c r="F35" s="104">
        <f t="shared" si="0"/>
        <v>61157.69</v>
      </c>
      <c r="G35" s="103">
        <f t="shared" si="1"/>
        <v>0.40450000000000003</v>
      </c>
      <c r="H35" s="3"/>
    </row>
    <row r="36" spans="1:8" ht="15" customHeight="1" x14ac:dyDescent="0.25">
      <c r="A36" s="134" t="s">
        <v>303</v>
      </c>
      <c r="B36" s="133" t="s">
        <v>262</v>
      </c>
      <c r="C36" s="21" t="s">
        <v>304</v>
      </c>
      <c r="D36" s="20">
        <v>82700</v>
      </c>
      <c r="E36" s="20">
        <v>29594</v>
      </c>
      <c r="F36" s="104">
        <f t="shared" si="0"/>
        <v>53106</v>
      </c>
      <c r="G36" s="103">
        <f t="shared" si="1"/>
        <v>0.35780000000000001</v>
      </c>
      <c r="H36" s="3"/>
    </row>
    <row r="37" spans="1:8" ht="15" customHeight="1" x14ac:dyDescent="0.25">
      <c r="A37" s="134" t="s">
        <v>305</v>
      </c>
      <c r="B37" s="133" t="s">
        <v>262</v>
      </c>
      <c r="C37" s="21" t="s">
        <v>306</v>
      </c>
      <c r="D37" s="20">
        <v>7500</v>
      </c>
      <c r="E37" s="20">
        <v>0</v>
      </c>
      <c r="F37" s="104">
        <f t="shared" si="0"/>
        <v>7500</v>
      </c>
      <c r="G37" s="103">
        <f t="shared" si="1"/>
        <v>0</v>
      </c>
      <c r="H37" s="3"/>
    </row>
    <row r="38" spans="1:8" ht="15" customHeight="1" x14ac:dyDescent="0.25">
      <c r="A38" s="134" t="s">
        <v>307</v>
      </c>
      <c r="B38" s="133" t="s">
        <v>262</v>
      </c>
      <c r="C38" s="21" t="s">
        <v>308</v>
      </c>
      <c r="D38" s="20">
        <v>12500</v>
      </c>
      <c r="E38" s="20">
        <v>11948.31</v>
      </c>
      <c r="F38" s="104">
        <f t="shared" si="0"/>
        <v>551.69000000000051</v>
      </c>
      <c r="G38" s="103">
        <f t="shared" si="1"/>
        <v>0.95589999999999997</v>
      </c>
      <c r="H38" s="3"/>
    </row>
    <row r="39" spans="1:8" ht="36" customHeight="1" x14ac:dyDescent="0.25">
      <c r="A39" s="134" t="s">
        <v>309</v>
      </c>
      <c r="B39" s="133" t="s">
        <v>262</v>
      </c>
      <c r="C39" s="21" t="s">
        <v>310</v>
      </c>
      <c r="D39" s="20">
        <v>28126500</v>
      </c>
      <c r="E39" s="20">
        <v>11377051.609999999</v>
      </c>
      <c r="F39" s="104">
        <f t="shared" si="0"/>
        <v>16749448.390000001</v>
      </c>
      <c r="G39" s="103">
        <f t="shared" si="1"/>
        <v>0.40450000000000003</v>
      </c>
      <c r="H39" s="3"/>
    </row>
    <row r="40" spans="1:8" ht="48" customHeight="1" x14ac:dyDescent="0.25">
      <c r="A40" s="134" t="s">
        <v>266</v>
      </c>
      <c r="B40" s="133" t="s">
        <v>262</v>
      </c>
      <c r="C40" s="21" t="s">
        <v>311</v>
      </c>
      <c r="D40" s="20">
        <v>25992700</v>
      </c>
      <c r="E40" s="20">
        <v>10540799.43</v>
      </c>
      <c r="F40" s="104">
        <f t="shared" si="0"/>
        <v>15451900.57</v>
      </c>
      <c r="G40" s="103">
        <f t="shared" si="1"/>
        <v>0.40550000000000003</v>
      </c>
      <c r="H40" s="3"/>
    </row>
    <row r="41" spans="1:8" ht="24" customHeight="1" x14ac:dyDescent="0.25">
      <c r="A41" s="134" t="s">
        <v>268</v>
      </c>
      <c r="B41" s="133" t="s">
        <v>262</v>
      </c>
      <c r="C41" s="21" t="s">
        <v>312</v>
      </c>
      <c r="D41" s="20">
        <v>25992700</v>
      </c>
      <c r="E41" s="20">
        <v>10540799.43</v>
      </c>
      <c r="F41" s="104">
        <f t="shared" si="0"/>
        <v>15451900.57</v>
      </c>
      <c r="G41" s="103">
        <f t="shared" si="1"/>
        <v>0.40550000000000003</v>
      </c>
      <c r="H41" s="3"/>
    </row>
    <row r="42" spans="1:8" ht="15" customHeight="1" x14ac:dyDescent="0.25">
      <c r="A42" s="134" t="s">
        <v>270</v>
      </c>
      <c r="B42" s="133" t="s">
        <v>262</v>
      </c>
      <c r="C42" s="21" t="s">
        <v>313</v>
      </c>
      <c r="D42" s="20">
        <v>19746100</v>
      </c>
      <c r="E42" s="20">
        <v>7753144.8300000001</v>
      </c>
      <c r="F42" s="104">
        <f t="shared" si="0"/>
        <v>11992955.17</v>
      </c>
      <c r="G42" s="103">
        <f t="shared" si="1"/>
        <v>0.3926</v>
      </c>
      <c r="H42" s="3"/>
    </row>
    <row r="43" spans="1:8" ht="24" customHeight="1" x14ac:dyDescent="0.25">
      <c r="A43" s="134" t="s">
        <v>272</v>
      </c>
      <c r="B43" s="133" t="s">
        <v>262</v>
      </c>
      <c r="C43" s="21" t="s">
        <v>314</v>
      </c>
      <c r="D43" s="20">
        <v>1559900</v>
      </c>
      <c r="E43" s="20">
        <v>450949</v>
      </c>
      <c r="F43" s="104">
        <f t="shared" si="0"/>
        <v>1108951</v>
      </c>
      <c r="G43" s="103">
        <f t="shared" si="1"/>
        <v>0.28910000000000002</v>
      </c>
      <c r="H43" s="3"/>
    </row>
    <row r="44" spans="1:8" ht="36" customHeight="1" x14ac:dyDescent="0.25">
      <c r="A44" s="134" t="s">
        <v>274</v>
      </c>
      <c r="B44" s="133" t="s">
        <v>262</v>
      </c>
      <c r="C44" s="21" t="s">
        <v>315</v>
      </c>
      <c r="D44" s="20">
        <v>4686700</v>
      </c>
      <c r="E44" s="20">
        <v>2336705.6</v>
      </c>
      <c r="F44" s="104">
        <f t="shared" si="0"/>
        <v>2349994.4</v>
      </c>
      <c r="G44" s="103">
        <f t="shared" si="1"/>
        <v>0.49859999999999999</v>
      </c>
      <c r="H44" s="3"/>
    </row>
    <row r="45" spans="1:8" ht="24" customHeight="1" x14ac:dyDescent="0.25">
      <c r="A45" s="134" t="s">
        <v>283</v>
      </c>
      <c r="B45" s="133" t="s">
        <v>262</v>
      </c>
      <c r="C45" s="21" t="s">
        <v>316</v>
      </c>
      <c r="D45" s="20">
        <v>2125200</v>
      </c>
      <c r="E45" s="20">
        <v>835392.18</v>
      </c>
      <c r="F45" s="104">
        <f t="shared" si="0"/>
        <v>1289807.8199999998</v>
      </c>
      <c r="G45" s="103">
        <f t="shared" si="1"/>
        <v>0.3931</v>
      </c>
      <c r="H45" s="3"/>
    </row>
    <row r="46" spans="1:8" ht="24" customHeight="1" x14ac:dyDescent="0.25">
      <c r="A46" s="134" t="s">
        <v>285</v>
      </c>
      <c r="B46" s="133" t="s">
        <v>262</v>
      </c>
      <c r="C46" s="21" t="s">
        <v>317</v>
      </c>
      <c r="D46" s="20">
        <v>2125200</v>
      </c>
      <c r="E46" s="20">
        <v>835392.18</v>
      </c>
      <c r="F46" s="104">
        <f t="shared" si="0"/>
        <v>1289807.8199999998</v>
      </c>
      <c r="G46" s="103">
        <f t="shared" si="1"/>
        <v>0.3931</v>
      </c>
      <c r="H46" s="3"/>
    </row>
    <row r="47" spans="1:8" ht="24" customHeight="1" x14ac:dyDescent="0.25">
      <c r="A47" s="134" t="s">
        <v>287</v>
      </c>
      <c r="B47" s="133" t="s">
        <v>262</v>
      </c>
      <c r="C47" s="21" t="s">
        <v>318</v>
      </c>
      <c r="D47" s="20">
        <v>2125200</v>
      </c>
      <c r="E47" s="20">
        <v>835392.18</v>
      </c>
      <c r="F47" s="104">
        <f t="shared" si="0"/>
        <v>1289807.8199999998</v>
      </c>
      <c r="G47" s="103">
        <f t="shared" si="1"/>
        <v>0.3931</v>
      </c>
      <c r="H47" s="3"/>
    </row>
    <row r="48" spans="1:8" ht="15" customHeight="1" x14ac:dyDescent="0.25">
      <c r="A48" s="134" t="s">
        <v>299</v>
      </c>
      <c r="B48" s="133" t="s">
        <v>262</v>
      </c>
      <c r="C48" s="21" t="s">
        <v>319</v>
      </c>
      <c r="D48" s="20">
        <v>8600</v>
      </c>
      <c r="E48" s="20">
        <v>860</v>
      </c>
      <c r="F48" s="104">
        <f t="shared" si="0"/>
        <v>7740</v>
      </c>
      <c r="G48" s="103">
        <f t="shared" si="1"/>
        <v>0.1</v>
      </c>
      <c r="H48" s="3"/>
    </row>
    <row r="49" spans="1:8" ht="15" customHeight="1" x14ac:dyDescent="0.25">
      <c r="A49" s="134" t="s">
        <v>301</v>
      </c>
      <c r="B49" s="133" t="s">
        <v>262</v>
      </c>
      <c r="C49" s="21" t="s">
        <v>320</v>
      </c>
      <c r="D49" s="20">
        <v>8600</v>
      </c>
      <c r="E49" s="20">
        <v>860</v>
      </c>
      <c r="F49" s="104">
        <f t="shared" si="0"/>
        <v>7740</v>
      </c>
      <c r="G49" s="103">
        <f t="shared" si="1"/>
        <v>0.1</v>
      </c>
      <c r="H49" s="3"/>
    </row>
    <row r="50" spans="1:8" ht="15" customHeight="1" x14ac:dyDescent="0.25">
      <c r="A50" s="134" t="s">
        <v>303</v>
      </c>
      <c r="B50" s="133" t="s">
        <v>262</v>
      </c>
      <c r="C50" s="21" t="s">
        <v>321</v>
      </c>
      <c r="D50" s="20">
        <v>3000</v>
      </c>
      <c r="E50" s="20">
        <v>860</v>
      </c>
      <c r="F50" s="104">
        <f t="shared" si="0"/>
        <v>2140</v>
      </c>
      <c r="G50" s="103">
        <f t="shared" si="1"/>
        <v>0.28670000000000001</v>
      </c>
      <c r="H50" s="3"/>
    </row>
    <row r="51" spans="1:8" ht="15" customHeight="1" x14ac:dyDescent="0.25">
      <c r="A51" s="134" t="s">
        <v>305</v>
      </c>
      <c r="B51" s="133" t="s">
        <v>262</v>
      </c>
      <c r="C51" s="21" t="s">
        <v>322</v>
      </c>
      <c r="D51" s="20">
        <v>2800</v>
      </c>
      <c r="E51" s="20">
        <v>0</v>
      </c>
      <c r="F51" s="104">
        <f t="shared" si="0"/>
        <v>2800</v>
      </c>
      <c r="G51" s="103">
        <f t="shared" si="1"/>
        <v>0</v>
      </c>
      <c r="H51" s="3"/>
    </row>
    <row r="52" spans="1:8" ht="15" customHeight="1" x14ac:dyDescent="0.25">
      <c r="A52" s="134" t="s">
        <v>307</v>
      </c>
      <c r="B52" s="133" t="s">
        <v>262</v>
      </c>
      <c r="C52" s="21" t="s">
        <v>323</v>
      </c>
      <c r="D52" s="20">
        <v>2800</v>
      </c>
      <c r="E52" s="20">
        <v>0</v>
      </c>
      <c r="F52" s="104">
        <f t="shared" si="0"/>
        <v>2800</v>
      </c>
      <c r="G52" s="103">
        <f t="shared" si="1"/>
        <v>0</v>
      </c>
      <c r="H52" s="3"/>
    </row>
    <row r="53" spans="1:8" ht="15" customHeight="1" x14ac:dyDescent="0.25">
      <c r="A53" s="134" t="s">
        <v>324</v>
      </c>
      <c r="B53" s="133" t="s">
        <v>262</v>
      </c>
      <c r="C53" s="21" t="s">
        <v>325</v>
      </c>
      <c r="D53" s="20">
        <v>600000</v>
      </c>
      <c r="E53" s="20">
        <v>0</v>
      </c>
      <c r="F53" s="104">
        <f t="shared" si="0"/>
        <v>600000</v>
      </c>
      <c r="G53" s="103">
        <f t="shared" si="1"/>
        <v>0</v>
      </c>
      <c r="H53" s="3"/>
    </row>
    <row r="54" spans="1:8" ht="15" customHeight="1" x14ac:dyDescent="0.25">
      <c r="A54" s="134" t="s">
        <v>299</v>
      </c>
      <c r="B54" s="133" t="s">
        <v>262</v>
      </c>
      <c r="C54" s="21" t="s">
        <v>326</v>
      </c>
      <c r="D54" s="20">
        <v>600000</v>
      </c>
      <c r="E54" s="20">
        <v>0</v>
      </c>
      <c r="F54" s="104">
        <f t="shared" si="0"/>
        <v>600000</v>
      </c>
      <c r="G54" s="103">
        <f t="shared" si="1"/>
        <v>0</v>
      </c>
      <c r="H54" s="3"/>
    </row>
    <row r="55" spans="1:8" ht="15" customHeight="1" x14ac:dyDescent="0.25">
      <c r="A55" s="134" t="s">
        <v>327</v>
      </c>
      <c r="B55" s="133" t="s">
        <v>262</v>
      </c>
      <c r="C55" s="21" t="s">
        <v>328</v>
      </c>
      <c r="D55" s="20">
        <v>600000</v>
      </c>
      <c r="E55" s="20">
        <v>0</v>
      </c>
      <c r="F55" s="104">
        <f t="shared" si="0"/>
        <v>600000</v>
      </c>
      <c r="G55" s="103">
        <f t="shared" si="1"/>
        <v>0</v>
      </c>
      <c r="H55" s="3"/>
    </row>
    <row r="56" spans="1:8" ht="15" customHeight="1" x14ac:dyDescent="0.25">
      <c r="A56" s="134" t="s">
        <v>329</v>
      </c>
      <c r="B56" s="133" t="s">
        <v>262</v>
      </c>
      <c r="C56" s="21" t="s">
        <v>330</v>
      </c>
      <c r="D56" s="20">
        <v>40769000</v>
      </c>
      <c r="E56" s="20">
        <v>15333218.960000001</v>
      </c>
      <c r="F56" s="104">
        <f t="shared" si="0"/>
        <v>25435781.039999999</v>
      </c>
      <c r="G56" s="103">
        <f t="shared" si="1"/>
        <v>0.37609999999999999</v>
      </c>
      <c r="H56" s="3"/>
    </row>
    <row r="57" spans="1:8" ht="48" customHeight="1" x14ac:dyDescent="0.25">
      <c r="A57" s="134" t="s">
        <v>266</v>
      </c>
      <c r="B57" s="133" t="s">
        <v>262</v>
      </c>
      <c r="C57" s="21" t="s">
        <v>331</v>
      </c>
      <c r="D57" s="20">
        <v>27552300</v>
      </c>
      <c r="E57" s="20">
        <v>9862817.7799999993</v>
      </c>
      <c r="F57" s="104">
        <f t="shared" si="0"/>
        <v>17689482.219999999</v>
      </c>
      <c r="G57" s="103">
        <f t="shared" si="1"/>
        <v>0.35799999999999998</v>
      </c>
      <c r="H57" s="3"/>
    </row>
    <row r="58" spans="1:8" ht="15" customHeight="1" x14ac:dyDescent="0.25">
      <c r="A58" s="134" t="s">
        <v>332</v>
      </c>
      <c r="B58" s="133" t="s">
        <v>262</v>
      </c>
      <c r="C58" s="21" t="s">
        <v>333</v>
      </c>
      <c r="D58" s="20">
        <v>23090500</v>
      </c>
      <c r="E58" s="20">
        <v>8546744.5500000007</v>
      </c>
      <c r="F58" s="104">
        <f t="shared" si="0"/>
        <v>14543755.449999999</v>
      </c>
      <c r="G58" s="103">
        <f t="shared" si="1"/>
        <v>0.37009999999999998</v>
      </c>
      <c r="H58" s="3"/>
    </row>
    <row r="59" spans="1:8" ht="15" customHeight="1" x14ac:dyDescent="0.25">
      <c r="A59" s="134" t="s">
        <v>334</v>
      </c>
      <c r="B59" s="133" t="s">
        <v>262</v>
      </c>
      <c r="C59" s="21" t="s">
        <v>335</v>
      </c>
      <c r="D59" s="20">
        <v>16942500</v>
      </c>
      <c r="E59" s="20">
        <v>6313083.7599999998</v>
      </c>
      <c r="F59" s="104">
        <f t="shared" si="0"/>
        <v>10629416.24</v>
      </c>
      <c r="G59" s="103">
        <f t="shared" si="1"/>
        <v>0.37259999999999999</v>
      </c>
      <c r="H59" s="3"/>
    </row>
    <row r="60" spans="1:8" ht="24" customHeight="1" x14ac:dyDescent="0.25">
      <c r="A60" s="134" t="s">
        <v>336</v>
      </c>
      <c r="B60" s="133" t="s">
        <v>262</v>
      </c>
      <c r="C60" s="21" t="s">
        <v>337</v>
      </c>
      <c r="D60" s="20">
        <v>1042300</v>
      </c>
      <c r="E60" s="20">
        <v>286390.59999999998</v>
      </c>
      <c r="F60" s="104">
        <f t="shared" si="0"/>
        <v>755909.4</v>
      </c>
      <c r="G60" s="103">
        <f t="shared" si="1"/>
        <v>0.27479999999999999</v>
      </c>
      <c r="H60" s="3"/>
    </row>
    <row r="61" spans="1:8" ht="36" customHeight="1" x14ac:dyDescent="0.25">
      <c r="A61" s="134" t="s">
        <v>338</v>
      </c>
      <c r="B61" s="133" t="s">
        <v>262</v>
      </c>
      <c r="C61" s="21" t="s">
        <v>339</v>
      </c>
      <c r="D61" s="20">
        <v>5105700</v>
      </c>
      <c r="E61" s="20">
        <v>1947270.19</v>
      </c>
      <c r="F61" s="104">
        <f t="shared" si="0"/>
        <v>3158429.81</v>
      </c>
      <c r="G61" s="103">
        <f t="shared" si="1"/>
        <v>0.38140000000000002</v>
      </c>
      <c r="H61" s="3"/>
    </row>
    <row r="62" spans="1:8" ht="24" customHeight="1" x14ac:dyDescent="0.25">
      <c r="A62" s="134" t="s">
        <v>268</v>
      </c>
      <c r="B62" s="133" t="s">
        <v>262</v>
      </c>
      <c r="C62" s="21" t="s">
        <v>340</v>
      </c>
      <c r="D62" s="20">
        <v>4461800</v>
      </c>
      <c r="E62" s="20">
        <v>1316073.23</v>
      </c>
      <c r="F62" s="104">
        <f t="shared" si="0"/>
        <v>3145726.77</v>
      </c>
      <c r="G62" s="103">
        <f t="shared" si="1"/>
        <v>0.29499999999999998</v>
      </c>
      <c r="H62" s="3"/>
    </row>
    <row r="63" spans="1:8" ht="15" customHeight="1" x14ac:dyDescent="0.25">
      <c r="A63" s="134" t="s">
        <v>270</v>
      </c>
      <c r="B63" s="133" t="s">
        <v>262</v>
      </c>
      <c r="C63" s="21" t="s">
        <v>341</v>
      </c>
      <c r="D63" s="20">
        <v>3376100</v>
      </c>
      <c r="E63" s="20">
        <v>1031115.83</v>
      </c>
      <c r="F63" s="104">
        <f t="shared" si="0"/>
        <v>2344984.17</v>
      </c>
      <c r="G63" s="103">
        <f t="shared" si="1"/>
        <v>0.3054</v>
      </c>
      <c r="H63" s="3"/>
    </row>
    <row r="64" spans="1:8" ht="24" customHeight="1" x14ac:dyDescent="0.25">
      <c r="A64" s="134" t="s">
        <v>272</v>
      </c>
      <c r="B64" s="133" t="s">
        <v>262</v>
      </c>
      <c r="C64" s="21" t="s">
        <v>342</v>
      </c>
      <c r="D64" s="20">
        <v>141200</v>
      </c>
      <c r="E64" s="20">
        <v>0</v>
      </c>
      <c r="F64" s="104">
        <f t="shared" si="0"/>
        <v>141200</v>
      </c>
      <c r="G64" s="103">
        <f t="shared" si="1"/>
        <v>0</v>
      </c>
      <c r="H64" s="3"/>
    </row>
    <row r="65" spans="1:8" ht="36" customHeight="1" x14ac:dyDescent="0.25">
      <c r="A65" s="134" t="s">
        <v>274</v>
      </c>
      <c r="B65" s="133" t="s">
        <v>262</v>
      </c>
      <c r="C65" s="21" t="s">
        <v>343</v>
      </c>
      <c r="D65" s="20">
        <v>944500</v>
      </c>
      <c r="E65" s="20">
        <v>284957.40000000002</v>
      </c>
      <c r="F65" s="104">
        <f t="shared" si="0"/>
        <v>659542.6</v>
      </c>
      <c r="G65" s="103">
        <f t="shared" si="1"/>
        <v>0.30170000000000002</v>
      </c>
      <c r="H65" s="3"/>
    </row>
    <row r="66" spans="1:8" ht="24" customHeight="1" x14ac:dyDescent="0.25">
      <c r="A66" s="134" t="s">
        <v>283</v>
      </c>
      <c r="B66" s="133" t="s">
        <v>262</v>
      </c>
      <c r="C66" s="21" t="s">
        <v>344</v>
      </c>
      <c r="D66" s="20">
        <v>12629400</v>
      </c>
      <c r="E66" s="20">
        <v>5293098.49</v>
      </c>
      <c r="F66" s="104">
        <f t="shared" si="0"/>
        <v>7336301.5099999998</v>
      </c>
      <c r="G66" s="103">
        <f t="shared" si="1"/>
        <v>0.41909999999999997</v>
      </c>
      <c r="H66" s="3"/>
    </row>
    <row r="67" spans="1:8" ht="24" customHeight="1" x14ac:dyDescent="0.25">
      <c r="A67" s="134" t="s">
        <v>285</v>
      </c>
      <c r="B67" s="133" t="s">
        <v>262</v>
      </c>
      <c r="C67" s="21" t="s">
        <v>345</v>
      </c>
      <c r="D67" s="20">
        <v>12629400</v>
      </c>
      <c r="E67" s="20">
        <v>5293098.49</v>
      </c>
      <c r="F67" s="104">
        <f t="shared" si="0"/>
        <v>7336301.5099999998</v>
      </c>
      <c r="G67" s="103">
        <f t="shared" si="1"/>
        <v>0.41909999999999997</v>
      </c>
      <c r="H67" s="3"/>
    </row>
    <row r="68" spans="1:8" ht="24" customHeight="1" x14ac:dyDescent="0.25">
      <c r="A68" s="134" t="s">
        <v>287</v>
      </c>
      <c r="B68" s="133" t="s">
        <v>262</v>
      </c>
      <c r="C68" s="21" t="s">
        <v>346</v>
      </c>
      <c r="D68" s="20">
        <v>12629400</v>
      </c>
      <c r="E68" s="20">
        <v>5293098.49</v>
      </c>
      <c r="F68" s="104">
        <f t="shared" si="0"/>
        <v>7336301.5099999998</v>
      </c>
      <c r="G68" s="103">
        <f t="shared" si="1"/>
        <v>0.41909999999999997</v>
      </c>
      <c r="H68" s="3"/>
    </row>
    <row r="69" spans="1:8" ht="24" customHeight="1" x14ac:dyDescent="0.25">
      <c r="A69" s="134" t="s">
        <v>347</v>
      </c>
      <c r="B69" s="133" t="s">
        <v>262</v>
      </c>
      <c r="C69" s="21" t="s">
        <v>348</v>
      </c>
      <c r="D69" s="20">
        <v>260000</v>
      </c>
      <c r="E69" s="20">
        <v>0</v>
      </c>
      <c r="F69" s="104">
        <f t="shared" si="0"/>
        <v>260000</v>
      </c>
      <c r="G69" s="103">
        <f t="shared" si="1"/>
        <v>0</v>
      </c>
      <c r="H69" s="3"/>
    </row>
    <row r="70" spans="1:8" ht="24" customHeight="1" x14ac:dyDescent="0.25">
      <c r="A70" s="134" t="s">
        <v>349</v>
      </c>
      <c r="B70" s="133" t="s">
        <v>262</v>
      </c>
      <c r="C70" s="21" t="s">
        <v>350</v>
      </c>
      <c r="D70" s="20">
        <v>260000</v>
      </c>
      <c r="E70" s="20">
        <v>0</v>
      </c>
      <c r="F70" s="104">
        <f t="shared" si="0"/>
        <v>260000</v>
      </c>
      <c r="G70" s="103">
        <f t="shared" si="1"/>
        <v>0</v>
      </c>
      <c r="H70" s="3"/>
    </row>
    <row r="71" spans="1:8" ht="48" customHeight="1" x14ac:dyDescent="0.25">
      <c r="A71" s="134" t="s">
        <v>351</v>
      </c>
      <c r="B71" s="133" t="s">
        <v>262</v>
      </c>
      <c r="C71" s="21" t="s">
        <v>352</v>
      </c>
      <c r="D71" s="20">
        <v>260000</v>
      </c>
      <c r="E71" s="20">
        <v>0</v>
      </c>
      <c r="F71" s="104">
        <f t="shared" ref="F71:F134" si="2">D71-E71</f>
        <v>260000</v>
      </c>
      <c r="G71" s="103">
        <f t="shared" si="1"/>
        <v>0</v>
      </c>
      <c r="H71" s="3"/>
    </row>
    <row r="72" spans="1:8" ht="15" customHeight="1" x14ac:dyDescent="0.25">
      <c r="A72" s="134" t="s">
        <v>299</v>
      </c>
      <c r="B72" s="133" t="s">
        <v>262</v>
      </c>
      <c r="C72" s="21" t="s">
        <v>353</v>
      </c>
      <c r="D72" s="20">
        <v>327300</v>
      </c>
      <c r="E72" s="20">
        <v>177302.69</v>
      </c>
      <c r="F72" s="104">
        <f t="shared" si="2"/>
        <v>149997.31</v>
      </c>
      <c r="G72" s="103">
        <f t="shared" si="1"/>
        <v>0.54169999999999996</v>
      </c>
      <c r="H72" s="3"/>
    </row>
    <row r="73" spans="1:8" ht="15" customHeight="1" x14ac:dyDescent="0.25">
      <c r="A73" s="134" t="s">
        <v>354</v>
      </c>
      <c r="B73" s="133" t="s">
        <v>262</v>
      </c>
      <c r="C73" s="21" t="s">
        <v>355</v>
      </c>
      <c r="D73" s="20">
        <v>77600</v>
      </c>
      <c r="E73" s="20">
        <v>77531.83</v>
      </c>
      <c r="F73" s="104">
        <f t="shared" si="2"/>
        <v>68.169999999998254</v>
      </c>
      <c r="G73" s="103">
        <f t="shared" ref="G73:G136" si="3">ROUND(E73/D73,4)</f>
        <v>0.99909999999999999</v>
      </c>
      <c r="H73" s="3"/>
    </row>
    <row r="74" spans="1:8" ht="24" customHeight="1" x14ac:dyDescent="0.25">
      <c r="A74" s="134" t="s">
        <v>1229</v>
      </c>
      <c r="B74" s="133" t="s">
        <v>262</v>
      </c>
      <c r="C74" s="21" t="s">
        <v>356</v>
      </c>
      <c r="D74" s="20">
        <v>77600</v>
      </c>
      <c r="E74" s="20">
        <v>77531.83</v>
      </c>
      <c r="F74" s="104">
        <f t="shared" si="2"/>
        <v>68.169999999998254</v>
      </c>
      <c r="G74" s="103">
        <f t="shared" si="3"/>
        <v>0.99909999999999999</v>
      </c>
      <c r="H74" s="3"/>
    </row>
    <row r="75" spans="1:8" ht="15" customHeight="1" x14ac:dyDescent="0.25">
      <c r="A75" s="134" t="s">
        <v>301</v>
      </c>
      <c r="B75" s="133" t="s">
        <v>262</v>
      </c>
      <c r="C75" s="21" t="s">
        <v>357</v>
      </c>
      <c r="D75" s="20">
        <v>249700</v>
      </c>
      <c r="E75" s="20">
        <v>99770.86</v>
      </c>
      <c r="F75" s="104">
        <f t="shared" si="2"/>
        <v>149929.14000000001</v>
      </c>
      <c r="G75" s="103">
        <f t="shared" si="3"/>
        <v>0.39960000000000001</v>
      </c>
      <c r="H75" s="3"/>
    </row>
    <row r="76" spans="1:8" ht="15" customHeight="1" x14ac:dyDescent="0.25">
      <c r="A76" s="134" t="s">
        <v>303</v>
      </c>
      <c r="B76" s="133" t="s">
        <v>262</v>
      </c>
      <c r="C76" s="21" t="s">
        <v>358</v>
      </c>
      <c r="D76" s="20">
        <v>29700</v>
      </c>
      <c r="E76" s="20">
        <v>147</v>
      </c>
      <c r="F76" s="104">
        <f t="shared" si="2"/>
        <v>29553</v>
      </c>
      <c r="G76" s="103">
        <f t="shared" si="3"/>
        <v>4.8999999999999998E-3</v>
      </c>
      <c r="H76" s="3"/>
    </row>
    <row r="77" spans="1:8" ht="15" customHeight="1" x14ac:dyDescent="0.25">
      <c r="A77" s="134" t="s">
        <v>305</v>
      </c>
      <c r="B77" s="133" t="s">
        <v>262</v>
      </c>
      <c r="C77" s="21" t="s">
        <v>359</v>
      </c>
      <c r="D77" s="20">
        <v>158700</v>
      </c>
      <c r="E77" s="20">
        <v>38510.75</v>
      </c>
      <c r="F77" s="104">
        <f t="shared" si="2"/>
        <v>120189.25</v>
      </c>
      <c r="G77" s="103">
        <f t="shared" si="3"/>
        <v>0.2427</v>
      </c>
      <c r="H77" s="3"/>
    </row>
    <row r="78" spans="1:8" ht="15" customHeight="1" x14ac:dyDescent="0.25">
      <c r="A78" s="134" t="s">
        <v>307</v>
      </c>
      <c r="B78" s="133" t="s">
        <v>262</v>
      </c>
      <c r="C78" s="21" t="s">
        <v>360</v>
      </c>
      <c r="D78" s="20">
        <v>61300</v>
      </c>
      <c r="E78" s="20">
        <v>61113.11</v>
      </c>
      <c r="F78" s="104">
        <f t="shared" si="2"/>
        <v>186.88999999999942</v>
      </c>
      <c r="G78" s="103">
        <f t="shared" si="3"/>
        <v>0.997</v>
      </c>
      <c r="H78" s="3"/>
    </row>
    <row r="79" spans="1:8" ht="24" customHeight="1" x14ac:dyDescent="0.25">
      <c r="A79" s="134" t="s">
        <v>361</v>
      </c>
      <c r="B79" s="133" t="s">
        <v>262</v>
      </c>
      <c r="C79" s="21" t="s">
        <v>362</v>
      </c>
      <c r="D79" s="20">
        <v>5147700</v>
      </c>
      <c r="E79" s="20">
        <v>1967462.17</v>
      </c>
      <c r="F79" s="104">
        <f t="shared" si="2"/>
        <v>3180237.83</v>
      </c>
      <c r="G79" s="103">
        <f t="shared" si="3"/>
        <v>0.38219999999999998</v>
      </c>
      <c r="H79" s="3"/>
    </row>
    <row r="80" spans="1:8" ht="24" customHeight="1" x14ac:dyDescent="0.25">
      <c r="A80" s="134" t="s">
        <v>363</v>
      </c>
      <c r="B80" s="133" t="s">
        <v>262</v>
      </c>
      <c r="C80" s="21" t="s">
        <v>364</v>
      </c>
      <c r="D80" s="20">
        <v>4917700</v>
      </c>
      <c r="E80" s="20">
        <v>1967462.17</v>
      </c>
      <c r="F80" s="104">
        <f t="shared" si="2"/>
        <v>2950237.83</v>
      </c>
      <c r="G80" s="103">
        <f t="shared" si="3"/>
        <v>0.40010000000000001</v>
      </c>
      <c r="H80" s="3"/>
    </row>
    <row r="81" spans="1:8" ht="48" customHeight="1" x14ac:dyDescent="0.25">
      <c r="A81" s="134" t="s">
        <v>266</v>
      </c>
      <c r="B81" s="133" t="s">
        <v>262</v>
      </c>
      <c r="C81" s="21" t="s">
        <v>365</v>
      </c>
      <c r="D81" s="20">
        <v>4727600</v>
      </c>
      <c r="E81" s="20">
        <v>1854091.15</v>
      </c>
      <c r="F81" s="104">
        <f t="shared" si="2"/>
        <v>2873508.85</v>
      </c>
      <c r="G81" s="103">
        <f t="shared" si="3"/>
        <v>0.39219999999999999</v>
      </c>
      <c r="H81" s="3"/>
    </row>
    <row r="82" spans="1:8" ht="15" customHeight="1" x14ac:dyDescent="0.25">
      <c r="A82" s="134" t="s">
        <v>332</v>
      </c>
      <c r="B82" s="133" t="s">
        <v>262</v>
      </c>
      <c r="C82" s="21" t="s">
        <v>366</v>
      </c>
      <c r="D82" s="20">
        <v>4727600</v>
      </c>
      <c r="E82" s="20">
        <v>1854091.15</v>
      </c>
      <c r="F82" s="104">
        <f t="shared" si="2"/>
        <v>2873508.85</v>
      </c>
      <c r="G82" s="103">
        <f t="shared" si="3"/>
        <v>0.39219999999999999</v>
      </c>
      <c r="H82" s="3"/>
    </row>
    <row r="83" spans="1:8" ht="15" customHeight="1" x14ac:dyDescent="0.25">
      <c r="A83" s="134" t="s">
        <v>334</v>
      </c>
      <c r="B83" s="133" t="s">
        <v>262</v>
      </c>
      <c r="C83" s="21" t="s">
        <v>367</v>
      </c>
      <c r="D83" s="20">
        <v>3439000</v>
      </c>
      <c r="E83" s="20">
        <v>1395231.15</v>
      </c>
      <c r="F83" s="104">
        <f t="shared" si="2"/>
        <v>2043768.85</v>
      </c>
      <c r="G83" s="103">
        <f t="shared" si="3"/>
        <v>0.40570000000000001</v>
      </c>
      <c r="H83" s="3"/>
    </row>
    <row r="84" spans="1:8" ht="24" customHeight="1" x14ac:dyDescent="0.25">
      <c r="A84" s="134" t="s">
        <v>336</v>
      </c>
      <c r="B84" s="133" t="s">
        <v>262</v>
      </c>
      <c r="C84" s="21" t="s">
        <v>368</v>
      </c>
      <c r="D84" s="20">
        <v>250000</v>
      </c>
      <c r="E84" s="20">
        <v>0</v>
      </c>
      <c r="F84" s="104">
        <f t="shared" si="2"/>
        <v>250000</v>
      </c>
      <c r="G84" s="103">
        <f t="shared" si="3"/>
        <v>0</v>
      </c>
      <c r="H84" s="3"/>
    </row>
    <row r="85" spans="1:8" ht="36" customHeight="1" x14ac:dyDescent="0.25">
      <c r="A85" s="134" t="s">
        <v>338</v>
      </c>
      <c r="B85" s="133" t="s">
        <v>262</v>
      </c>
      <c r="C85" s="21" t="s">
        <v>369</v>
      </c>
      <c r="D85" s="20">
        <v>1038600</v>
      </c>
      <c r="E85" s="20">
        <v>458860</v>
      </c>
      <c r="F85" s="104">
        <f t="shared" si="2"/>
        <v>579740</v>
      </c>
      <c r="G85" s="103">
        <f t="shared" si="3"/>
        <v>0.44180000000000003</v>
      </c>
      <c r="H85" s="3"/>
    </row>
    <row r="86" spans="1:8" ht="24" customHeight="1" x14ac:dyDescent="0.25">
      <c r="A86" s="134" t="s">
        <v>283</v>
      </c>
      <c r="B86" s="133" t="s">
        <v>262</v>
      </c>
      <c r="C86" s="21" t="s">
        <v>370</v>
      </c>
      <c r="D86" s="20">
        <v>190100</v>
      </c>
      <c r="E86" s="20">
        <v>113371.02</v>
      </c>
      <c r="F86" s="104">
        <f t="shared" si="2"/>
        <v>76728.98</v>
      </c>
      <c r="G86" s="103">
        <f t="shared" si="3"/>
        <v>0.59640000000000004</v>
      </c>
      <c r="H86" s="3"/>
    </row>
    <row r="87" spans="1:8" ht="24" customHeight="1" x14ac:dyDescent="0.25">
      <c r="A87" s="134" t="s">
        <v>285</v>
      </c>
      <c r="B87" s="133" t="s">
        <v>262</v>
      </c>
      <c r="C87" s="21" t="s">
        <v>371</v>
      </c>
      <c r="D87" s="20">
        <v>190100</v>
      </c>
      <c r="E87" s="20">
        <v>113371.02</v>
      </c>
      <c r="F87" s="104">
        <f t="shared" si="2"/>
        <v>76728.98</v>
      </c>
      <c r="G87" s="103">
        <f t="shared" si="3"/>
        <v>0.59640000000000004</v>
      </c>
      <c r="H87" s="3"/>
    </row>
    <row r="88" spans="1:8" ht="24" customHeight="1" x14ac:dyDescent="0.25">
      <c r="A88" s="134" t="s">
        <v>287</v>
      </c>
      <c r="B88" s="133" t="s">
        <v>262</v>
      </c>
      <c r="C88" s="21" t="s">
        <v>372</v>
      </c>
      <c r="D88" s="20">
        <v>190100</v>
      </c>
      <c r="E88" s="20">
        <v>113371.02</v>
      </c>
      <c r="F88" s="104">
        <f t="shared" si="2"/>
        <v>76728.98</v>
      </c>
      <c r="G88" s="103">
        <f t="shared" si="3"/>
        <v>0.59640000000000004</v>
      </c>
      <c r="H88" s="3"/>
    </row>
    <row r="89" spans="1:8" ht="15" customHeight="1" x14ac:dyDescent="0.25">
      <c r="A89" s="134" t="s">
        <v>373</v>
      </c>
      <c r="B89" s="133" t="s">
        <v>262</v>
      </c>
      <c r="C89" s="21" t="s">
        <v>374</v>
      </c>
      <c r="D89" s="20">
        <v>50000</v>
      </c>
      <c r="E89" s="20">
        <v>0</v>
      </c>
      <c r="F89" s="104">
        <f t="shared" si="2"/>
        <v>50000</v>
      </c>
      <c r="G89" s="103">
        <f t="shared" si="3"/>
        <v>0</v>
      </c>
      <c r="H89" s="3"/>
    </row>
    <row r="90" spans="1:8" ht="24" customHeight="1" x14ac:dyDescent="0.25">
      <c r="A90" s="134" t="s">
        <v>283</v>
      </c>
      <c r="B90" s="133" t="s">
        <v>262</v>
      </c>
      <c r="C90" s="21" t="s">
        <v>375</v>
      </c>
      <c r="D90" s="20">
        <v>50000</v>
      </c>
      <c r="E90" s="20">
        <v>0</v>
      </c>
      <c r="F90" s="104">
        <f t="shared" si="2"/>
        <v>50000</v>
      </c>
      <c r="G90" s="103">
        <f t="shared" si="3"/>
        <v>0</v>
      </c>
      <c r="H90" s="3"/>
    </row>
    <row r="91" spans="1:8" ht="24" customHeight="1" x14ac:dyDescent="0.25">
      <c r="A91" s="134" t="s">
        <v>285</v>
      </c>
      <c r="B91" s="133" t="s">
        <v>262</v>
      </c>
      <c r="C91" s="21" t="s">
        <v>376</v>
      </c>
      <c r="D91" s="20">
        <v>50000</v>
      </c>
      <c r="E91" s="20">
        <v>0</v>
      </c>
      <c r="F91" s="104">
        <f t="shared" si="2"/>
        <v>50000</v>
      </c>
      <c r="G91" s="103">
        <f t="shared" si="3"/>
        <v>0</v>
      </c>
      <c r="H91" s="3"/>
    </row>
    <row r="92" spans="1:8" ht="24" customHeight="1" x14ac:dyDescent="0.25">
      <c r="A92" s="134" t="s">
        <v>287</v>
      </c>
      <c r="B92" s="133" t="s">
        <v>262</v>
      </c>
      <c r="C92" s="21" t="s">
        <v>377</v>
      </c>
      <c r="D92" s="20">
        <v>50000</v>
      </c>
      <c r="E92" s="20">
        <v>0</v>
      </c>
      <c r="F92" s="104">
        <f t="shared" si="2"/>
        <v>50000</v>
      </c>
      <c r="G92" s="103">
        <f t="shared" si="3"/>
        <v>0</v>
      </c>
      <c r="H92" s="3"/>
    </row>
    <row r="93" spans="1:8" ht="24" customHeight="1" x14ac:dyDescent="0.25">
      <c r="A93" s="134" t="s">
        <v>378</v>
      </c>
      <c r="B93" s="133" t="s">
        <v>262</v>
      </c>
      <c r="C93" s="21" t="s">
        <v>379</v>
      </c>
      <c r="D93" s="20">
        <v>180000</v>
      </c>
      <c r="E93" s="20">
        <v>0</v>
      </c>
      <c r="F93" s="104">
        <f t="shared" si="2"/>
        <v>180000</v>
      </c>
      <c r="G93" s="103">
        <f t="shared" si="3"/>
        <v>0</v>
      </c>
      <c r="H93" s="3"/>
    </row>
    <row r="94" spans="1:8" ht="48" customHeight="1" x14ac:dyDescent="0.25">
      <c r="A94" s="134" t="s">
        <v>266</v>
      </c>
      <c r="B94" s="133" t="s">
        <v>262</v>
      </c>
      <c r="C94" s="21" t="s">
        <v>380</v>
      </c>
      <c r="D94" s="20">
        <v>180000</v>
      </c>
      <c r="E94" s="20">
        <v>0</v>
      </c>
      <c r="F94" s="104">
        <f t="shared" si="2"/>
        <v>180000</v>
      </c>
      <c r="G94" s="103">
        <f t="shared" si="3"/>
        <v>0</v>
      </c>
      <c r="H94" s="3"/>
    </row>
    <row r="95" spans="1:8" ht="24" customHeight="1" x14ac:dyDescent="0.25">
      <c r="A95" s="134" t="s">
        <v>268</v>
      </c>
      <c r="B95" s="133" t="s">
        <v>262</v>
      </c>
      <c r="C95" s="21" t="s">
        <v>381</v>
      </c>
      <c r="D95" s="20">
        <v>180000</v>
      </c>
      <c r="E95" s="20">
        <v>0</v>
      </c>
      <c r="F95" s="104">
        <f t="shared" si="2"/>
        <v>180000</v>
      </c>
      <c r="G95" s="103">
        <f t="shared" si="3"/>
        <v>0</v>
      </c>
      <c r="H95" s="3"/>
    </row>
    <row r="96" spans="1:8" ht="48" customHeight="1" x14ac:dyDescent="0.25">
      <c r="A96" s="134" t="s">
        <v>382</v>
      </c>
      <c r="B96" s="133" t="s">
        <v>262</v>
      </c>
      <c r="C96" s="21" t="s">
        <v>383</v>
      </c>
      <c r="D96" s="20">
        <v>180000</v>
      </c>
      <c r="E96" s="20">
        <v>0</v>
      </c>
      <c r="F96" s="104">
        <f t="shared" si="2"/>
        <v>180000</v>
      </c>
      <c r="G96" s="103">
        <f t="shared" si="3"/>
        <v>0</v>
      </c>
      <c r="H96" s="3"/>
    </row>
    <row r="97" spans="1:8" ht="15" customHeight="1" x14ac:dyDescent="0.25">
      <c r="A97" s="134" t="s">
        <v>384</v>
      </c>
      <c r="B97" s="133" t="s">
        <v>262</v>
      </c>
      <c r="C97" s="21" t="s">
        <v>385</v>
      </c>
      <c r="D97" s="20">
        <v>24279800</v>
      </c>
      <c r="E97" s="20">
        <v>8250543.6900000004</v>
      </c>
      <c r="F97" s="104">
        <f t="shared" si="2"/>
        <v>16029256.309999999</v>
      </c>
      <c r="G97" s="103">
        <f t="shared" si="3"/>
        <v>0.33979999999999999</v>
      </c>
      <c r="H97" s="3"/>
    </row>
    <row r="98" spans="1:8" ht="15" customHeight="1" x14ac:dyDescent="0.25">
      <c r="A98" s="134" t="s">
        <v>386</v>
      </c>
      <c r="B98" s="133" t="s">
        <v>262</v>
      </c>
      <c r="C98" s="21" t="s">
        <v>387</v>
      </c>
      <c r="D98" s="20">
        <v>484100</v>
      </c>
      <c r="E98" s="20">
        <v>0</v>
      </c>
      <c r="F98" s="104">
        <f t="shared" si="2"/>
        <v>484100</v>
      </c>
      <c r="G98" s="103">
        <f t="shared" si="3"/>
        <v>0</v>
      </c>
      <c r="H98" s="3"/>
    </row>
    <row r="99" spans="1:8" ht="24" customHeight="1" x14ac:dyDescent="0.25">
      <c r="A99" s="134" t="s">
        <v>283</v>
      </c>
      <c r="B99" s="133" t="s">
        <v>262</v>
      </c>
      <c r="C99" s="21" t="s">
        <v>388</v>
      </c>
      <c r="D99" s="20">
        <v>484100</v>
      </c>
      <c r="E99" s="20">
        <v>0</v>
      </c>
      <c r="F99" s="104">
        <f t="shared" si="2"/>
        <v>484100</v>
      </c>
      <c r="G99" s="103">
        <f t="shared" si="3"/>
        <v>0</v>
      </c>
      <c r="H99" s="3"/>
    </row>
    <row r="100" spans="1:8" ht="24" customHeight="1" x14ac:dyDescent="0.25">
      <c r="A100" s="134" t="s">
        <v>285</v>
      </c>
      <c r="B100" s="133" t="s">
        <v>262</v>
      </c>
      <c r="C100" s="21" t="s">
        <v>389</v>
      </c>
      <c r="D100" s="20">
        <v>484100</v>
      </c>
      <c r="E100" s="20">
        <v>0</v>
      </c>
      <c r="F100" s="104">
        <f t="shared" si="2"/>
        <v>484100</v>
      </c>
      <c r="G100" s="103">
        <f t="shared" si="3"/>
        <v>0</v>
      </c>
      <c r="H100" s="3"/>
    </row>
    <row r="101" spans="1:8" ht="24" customHeight="1" x14ac:dyDescent="0.25">
      <c r="A101" s="134" t="s">
        <v>287</v>
      </c>
      <c r="B101" s="133" t="s">
        <v>262</v>
      </c>
      <c r="C101" s="21" t="s">
        <v>390</v>
      </c>
      <c r="D101" s="20">
        <v>484100</v>
      </c>
      <c r="E101" s="20">
        <v>0</v>
      </c>
      <c r="F101" s="104">
        <f t="shared" si="2"/>
        <v>484100</v>
      </c>
      <c r="G101" s="103">
        <f t="shared" si="3"/>
        <v>0</v>
      </c>
      <c r="H101" s="3"/>
    </row>
    <row r="102" spans="1:8" ht="15" customHeight="1" x14ac:dyDescent="0.25">
      <c r="A102" s="134" t="s">
        <v>391</v>
      </c>
      <c r="B102" s="133" t="s">
        <v>262</v>
      </c>
      <c r="C102" s="21" t="s">
        <v>392</v>
      </c>
      <c r="D102" s="20">
        <v>13436700</v>
      </c>
      <c r="E102" s="20">
        <v>4011900</v>
      </c>
      <c r="F102" s="104">
        <f t="shared" si="2"/>
        <v>9424800</v>
      </c>
      <c r="G102" s="103">
        <f t="shared" si="3"/>
        <v>0.29859999999999998</v>
      </c>
      <c r="H102" s="3"/>
    </row>
    <row r="103" spans="1:8" ht="24" customHeight="1" x14ac:dyDescent="0.25">
      <c r="A103" s="134" t="s">
        <v>283</v>
      </c>
      <c r="B103" s="133" t="s">
        <v>262</v>
      </c>
      <c r="C103" s="21" t="s">
        <v>393</v>
      </c>
      <c r="D103" s="20">
        <v>10371200</v>
      </c>
      <c r="E103" s="20">
        <v>1067000</v>
      </c>
      <c r="F103" s="104">
        <f t="shared" si="2"/>
        <v>9304200</v>
      </c>
      <c r="G103" s="103">
        <f t="shared" si="3"/>
        <v>0.10290000000000001</v>
      </c>
      <c r="H103" s="3"/>
    </row>
    <row r="104" spans="1:8" ht="24" customHeight="1" x14ac:dyDescent="0.25">
      <c r="A104" s="134" t="s">
        <v>285</v>
      </c>
      <c r="B104" s="133" t="s">
        <v>262</v>
      </c>
      <c r="C104" s="21" t="s">
        <v>394</v>
      </c>
      <c r="D104" s="20">
        <v>10371200</v>
      </c>
      <c r="E104" s="20">
        <v>1067000</v>
      </c>
      <c r="F104" s="104">
        <f t="shared" si="2"/>
        <v>9304200</v>
      </c>
      <c r="G104" s="103">
        <f t="shared" si="3"/>
        <v>0.10290000000000001</v>
      </c>
      <c r="H104" s="3"/>
    </row>
    <row r="105" spans="1:8" ht="24" customHeight="1" x14ac:dyDescent="0.25">
      <c r="A105" s="134" t="s">
        <v>287</v>
      </c>
      <c r="B105" s="133" t="s">
        <v>262</v>
      </c>
      <c r="C105" s="21" t="s">
        <v>395</v>
      </c>
      <c r="D105" s="20">
        <v>10371200</v>
      </c>
      <c r="E105" s="20">
        <v>1067000</v>
      </c>
      <c r="F105" s="104">
        <f t="shared" si="2"/>
        <v>9304200</v>
      </c>
      <c r="G105" s="103">
        <f t="shared" si="3"/>
        <v>0.10290000000000001</v>
      </c>
      <c r="H105" s="3"/>
    </row>
    <row r="106" spans="1:8" ht="15" customHeight="1" x14ac:dyDescent="0.25">
      <c r="A106" s="134" t="s">
        <v>299</v>
      </c>
      <c r="B106" s="133" t="s">
        <v>262</v>
      </c>
      <c r="C106" s="21" t="s">
        <v>396</v>
      </c>
      <c r="D106" s="20">
        <v>3065500</v>
      </c>
      <c r="E106" s="20">
        <v>2944900</v>
      </c>
      <c r="F106" s="104">
        <f t="shared" si="2"/>
        <v>120600</v>
      </c>
      <c r="G106" s="103">
        <f t="shared" si="3"/>
        <v>0.9607</v>
      </c>
      <c r="H106" s="3"/>
    </row>
    <row r="107" spans="1:8" ht="36" customHeight="1" x14ac:dyDescent="0.25">
      <c r="A107" s="134" t="s">
        <v>397</v>
      </c>
      <c r="B107" s="133" t="s">
        <v>262</v>
      </c>
      <c r="C107" s="21" t="s">
        <v>398</v>
      </c>
      <c r="D107" s="20">
        <v>3065500</v>
      </c>
      <c r="E107" s="20">
        <v>2944900</v>
      </c>
      <c r="F107" s="104">
        <f t="shared" si="2"/>
        <v>120600</v>
      </c>
      <c r="G107" s="103">
        <f t="shared" si="3"/>
        <v>0.9607</v>
      </c>
      <c r="H107" s="3"/>
    </row>
    <row r="108" spans="1:8" ht="48" customHeight="1" x14ac:dyDescent="0.25">
      <c r="A108" s="134" t="s">
        <v>1230</v>
      </c>
      <c r="B108" s="133" t="s">
        <v>262</v>
      </c>
      <c r="C108" s="21" t="s">
        <v>399</v>
      </c>
      <c r="D108" s="20">
        <v>3065500</v>
      </c>
      <c r="E108" s="20">
        <v>2944900</v>
      </c>
      <c r="F108" s="104">
        <f t="shared" si="2"/>
        <v>120600</v>
      </c>
      <c r="G108" s="103">
        <f t="shared" si="3"/>
        <v>0.9607</v>
      </c>
      <c r="H108" s="3"/>
    </row>
    <row r="109" spans="1:8" ht="15" customHeight="1" x14ac:dyDescent="0.25">
      <c r="A109" s="134" t="s">
        <v>400</v>
      </c>
      <c r="B109" s="133" t="s">
        <v>262</v>
      </c>
      <c r="C109" s="21" t="s">
        <v>401</v>
      </c>
      <c r="D109" s="20">
        <v>9645000</v>
      </c>
      <c r="E109" s="20">
        <v>3826643.69</v>
      </c>
      <c r="F109" s="104">
        <f t="shared" si="2"/>
        <v>5818356.3100000005</v>
      </c>
      <c r="G109" s="103">
        <f t="shared" si="3"/>
        <v>0.3967</v>
      </c>
      <c r="H109" s="3"/>
    </row>
    <row r="110" spans="1:8" ht="24" customHeight="1" x14ac:dyDescent="0.25">
      <c r="A110" s="134" t="s">
        <v>283</v>
      </c>
      <c r="B110" s="133" t="s">
        <v>262</v>
      </c>
      <c r="C110" s="21" t="s">
        <v>402</v>
      </c>
      <c r="D110" s="20">
        <v>9645000</v>
      </c>
      <c r="E110" s="20">
        <v>3826643.69</v>
      </c>
      <c r="F110" s="104">
        <f t="shared" si="2"/>
        <v>5818356.3100000005</v>
      </c>
      <c r="G110" s="103">
        <f t="shared" si="3"/>
        <v>0.3967</v>
      </c>
      <c r="H110" s="3"/>
    </row>
    <row r="111" spans="1:8" ht="24" customHeight="1" x14ac:dyDescent="0.25">
      <c r="A111" s="134" t="s">
        <v>285</v>
      </c>
      <c r="B111" s="133" t="s">
        <v>262</v>
      </c>
      <c r="C111" s="21" t="s">
        <v>403</v>
      </c>
      <c r="D111" s="20">
        <v>9645000</v>
      </c>
      <c r="E111" s="20">
        <v>3826643.69</v>
      </c>
      <c r="F111" s="104">
        <f t="shared" si="2"/>
        <v>5818356.3100000005</v>
      </c>
      <c r="G111" s="103">
        <f t="shared" si="3"/>
        <v>0.3967</v>
      </c>
      <c r="H111" s="3"/>
    </row>
    <row r="112" spans="1:8" ht="24" customHeight="1" x14ac:dyDescent="0.25">
      <c r="A112" s="134" t="s">
        <v>287</v>
      </c>
      <c r="B112" s="133" t="s">
        <v>262</v>
      </c>
      <c r="C112" s="21" t="s">
        <v>404</v>
      </c>
      <c r="D112" s="20">
        <v>9645000</v>
      </c>
      <c r="E112" s="20">
        <v>3826643.69</v>
      </c>
      <c r="F112" s="104">
        <f t="shared" si="2"/>
        <v>5818356.3100000005</v>
      </c>
      <c r="G112" s="103">
        <f t="shared" si="3"/>
        <v>0.3967</v>
      </c>
      <c r="H112" s="3"/>
    </row>
    <row r="113" spans="1:8" ht="15" customHeight="1" x14ac:dyDescent="0.25">
      <c r="A113" s="134" t="s">
        <v>405</v>
      </c>
      <c r="B113" s="133" t="s">
        <v>262</v>
      </c>
      <c r="C113" s="21" t="s">
        <v>406</v>
      </c>
      <c r="D113" s="20">
        <v>714000</v>
      </c>
      <c r="E113" s="20">
        <v>412000</v>
      </c>
      <c r="F113" s="104">
        <f t="shared" si="2"/>
        <v>302000</v>
      </c>
      <c r="G113" s="103">
        <f t="shared" si="3"/>
        <v>0.57699999999999996</v>
      </c>
      <c r="H113" s="3"/>
    </row>
    <row r="114" spans="1:8" ht="24" customHeight="1" x14ac:dyDescent="0.25">
      <c r="A114" s="134" t="s">
        <v>283</v>
      </c>
      <c r="B114" s="133" t="s">
        <v>262</v>
      </c>
      <c r="C114" s="21" t="s">
        <v>407</v>
      </c>
      <c r="D114" s="20">
        <v>544000</v>
      </c>
      <c r="E114" s="20">
        <v>412000</v>
      </c>
      <c r="F114" s="104">
        <f t="shared" si="2"/>
        <v>132000</v>
      </c>
      <c r="G114" s="103">
        <f t="shared" si="3"/>
        <v>0.75739999999999996</v>
      </c>
      <c r="H114" s="3"/>
    </row>
    <row r="115" spans="1:8" ht="24" customHeight="1" x14ac:dyDescent="0.25">
      <c r="A115" s="134" t="s">
        <v>285</v>
      </c>
      <c r="B115" s="133" t="s">
        <v>262</v>
      </c>
      <c r="C115" s="21" t="s">
        <v>408</v>
      </c>
      <c r="D115" s="20">
        <v>544000</v>
      </c>
      <c r="E115" s="20">
        <v>412000</v>
      </c>
      <c r="F115" s="104">
        <f t="shared" si="2"/>
        <v>132000</v>
      </c>
      <c r="G115" s="103">
        <f t="shared" si="3"/>
        <v>0.75739999999999996</v>
      </c>
      <c r="H115" s="3"/>
    </row>
    <row r="116" spans="1:8" ht="24" customHeight="1" x14ac:dyDescent="0.25">
      <c r="A116" s="134" t="s">
        <v>287</v>
      </c>
      <c r="B116" s="133" t="s">
        <v>262</v>
      </c>
      <c r="C116" s="21" t="s">
        <v>409</v>
      </c>
      <c r="D116" s="20">
        <v>544000</v>
      </c>
      <c r="E116" s="20">
        <v>412000</v>
      </c>
      <c r="F116" s="104">
        <f t="shared" si="2"/>
        <v>132000</v>
      </c>
      <c r="G116" s="103">
        <f t="shared" si="3"/>
        <v>0.75739999999999996</v>
      </c>
      <c r="H116" s="3"/>
    </row>
    <row r="117" spans="1:8" ht="15" customHeight="1" x14ac:dyDescent="0.25">
      <c r="A117" s="134" t="s">
        <v>299</v>
      </c>
      <c r="B117" s="133" t="s">
        <v>262</v>
      </c>
      <c r="C117" s="21" t="s">
        <v>410</v>
      </c>
      <c r="D117" s="20">
        <v>170000</v>
      </c>
      <c r="E117" s="20">
        <v>0</v>
      </c>
      <c r="F117" s="104">
        <f t="shared" si="2"/>
        <v>170000</v>
      </c>
      <c r="G117" s="103">
        <f t="shared" si="3"/>
        <v>0</v>
      </c>
      <c r="H117" s="3"/>
    </row>
    <row r="118" spans="1:8" ht="36" customHeight="1" x14ac:dyDescent="0.25">
      <c r="A118" s="134" t="s">
        <v>397</v>
      </c>
      <c r="B118" s="133" t="s">
        <v>262</v>
      </c>
      <c r="C118" s="21" t="s">
        <v>411</v>
      </c>
      <c r="D118" s="20">
        <v>170000</v>
      </c>
      <c r="E118" s="20">
        <v>0</v>
      </c>
      <c r="F118" s="104">
        <f t="shared" si="2"/>
        <v>170000</v>
      </c>
      <c r="G118" s="103">
        <f t="shared" si="3"/>
        <v>0</v>
      </c>
      <c r="H118" s="3"/>
    </row>
    <row r="119" spans="1:8" ht="48" customHeight="1" x14ac:dyDescent="0.25">
      <c r="A119" s="134" t="s">
        <v>1230</v>
      </c>
      <c r="B119" s="133" t="s">
        <v>262</v>
      </c>
      <c r="C119" s="21" t="s">
        <v>412</v>
      </c>
      <c r="D119" s="20">
        <v>170000</v>
      </c>
      <c r="E119" s="20">
        <v>0</v>
      </c>
      <c r="F119" s="104">
        <f t="shared" si="2"/>
        <v>170000</v>
      </c>
      <c r="G119" s="103">
        <f t="shared" si="3"/>
        <v>0</v>
      </c>
      <c r="H119" s="3"/>
    </row>
    <row r="120" spans="1:8" ht="15" customHeight="1" x14ac:dyDescent="0.25">
      <c r="A120" s="134" t="s">
        <v>413</v>
      </c>
      <c r="B120" s="133" t="s">
        <v>262</v>
      </c>
      <c r="C120" s="21" t="s">
        <v>414</v>
      </c>
      <c r="D120" s="20">
        <v>194519601</v>
      </c>
      <c r="E120" s="20">
        <v>35002004.5</v>
      </c>
      <c r="F120" s="104">
        <f t="shared" si="2"/>
        <v>159517596.5</v>
      </c>
      <c r="G120" s="103">
        <f t="shared" si="3"/>
        <v>0.1799</v>
      </c>
      <c r="H120" s="3"/>
    </row>
    <row r="121" spans="1:8" ht="15" customHeight="1" x14ac:dyDescent="0.25">
      <c r="A121" s="134" t="s">
        <v>415</v>
      </c>
      <c r="B121" s="133" t="s">
        <v>262</v>
      </c>
      <c r="C121" s="21" t="s">
        <v>416</v>
      </c>
      <c r="D121" s="20">
        <v>23302701</v>
      </c>
      <c r="E121" s="20">
        <v>15210799.49</v>
      </c>
      <c r="F121" s="104">
        <f t="shared" si="2"/>
        <v>8091901.5099999998</v>
      </c>
      <c r="G121" s="103">
        <f t="shared" si="3"/>
        <v>0.65269999999999995</v>
      </c>
      <c r="H121" s="3"/>
    </row>
    <row r="122" spans="1:8" ht="24" customHeight="1" x14ac:dyDescent="0.25">
      <c r="A122" s="134" t="s">
        <v>283</v>
      </c>
      <c r="B122" s="133" t="s">
        <v>262</v>
      </c>
      <c r="C122" s="21" t="s">
        <v>417</v>
      </c>
      <c r="D122" s="20">
        <v>14853211</v>
      </c>
      <c r="E122" s="20">
        <v>6811809.4900000002</v>
      </c>
      <c r="F122" s="104">
        <f t="shared" si="2"/>
        <v>8041401.5099999998</v>
      </c>
      <c r="G122" s="103">
        <f t="shared" si="3"/>
        <v>0.45860000000000001</v>
      </c>
      <c r="H122" s="3"/>
    </row>
    <row r="123" spans="1:8" ht="24" customHeight="1" x14ac:dyDescent="0.25">
      <c r="A123" s="134" t="s">
        <v>285</v>
      </c>
      <c r="B123" s="133" t="s">
        <v>262</v>
      </c>
      <c r="C123" s="21" t="s">
        <v>418</v>
      </c>
      <c r="D123" s="20">
        <v>14853211</v>
      </c>
      <c r="E123" s="20">
        <v>6811809.4900000002</v>
      </c>
      <c r="F123" s="104">
        <f t="shared" si="2"/>
        <v>8041401.5099999998</v>
      </c>
      <c r="G123" s="103">
        <f t="shared" si="3"/>
        <v>0.45860000000000001</v>
      </c>
      <c r="H123" s="3"/>
    </row>
    <row r="124" spans="1:8" ht="24" customHeight="1" x14ac:dyDescent="0.25">
      <c r="A124" s="134" t="s">
        <v>1236</v>
      </c>
      <c r="B124" s="133" t="s">
        <v>262</v>
      </c>
      <c r="C124" s="21" t="s">
        <v>1235</v>
      </c>
      <c r="D124" s="20">
        <v>6572711</v>
      </c>
      <c r="E124" s="20">
        <v>6572711</v>
      </c>
      <c r="F124" s="104">
        <f t="shared" si="2"/>
        <v>0</v>
      </c>
      <c r="G124" s="103">
        <f t="shared" si="3"/>
        <v>1</v>
      </c>
      <c r="H124" s="3"/>
    </row>
    <row r="125" spans="1:8" ht="24" customHeight="1" x14ac:dyDescent="0.25">
      <c r="A125" s="134" t="s">
        <v>287</v>
      </c>
      <c r="B125" s="133" t="s">
        <v>262</v>
      </c>
      <c r="C125" s="21" t="s">
        <v>419</v>
      </c>
      <c r="D125" s="20">
        <v>8280500</v>
      </c>
      <c r="E125" s="20">
        <v>239098.49</v>
      </c>
      <c r="F125" s="104">
        <f t="shared" si="2"/>
        <v>8041401.5099999998</v>
      </c>
      <c r="G125" s="103">
        <f t="shared" si="3"/>
        <v>2.8899999999999999E-2</v>
      </c>
      <c r="H125" s="3"/>
    </row>
    <row r="126" spans="1:8" ht="24" customHeight="1" x14ac:dyDescent="0.25">
      <c r="A126" s="134" t="s">
        <v>1234</v>
      </c>
      <c r="B126" s="133" t="s">
        <v>262</v>
      </c>
      <c r="C126" s="21" t="s">
        <v>1233</v>
      </c>
      <c r="D126" s="20">
        <v>8449490</v>
      </c>
      <c r="E126" s="20">
        <v>8398990</v>
      </c>
      <c r="F126" s="104">
        <f t="shared" si="2"/>
        <v>50500</v>
      </c>
      <c r="G126" s="103">
        <f t="shared" si="3"/>
        <v>0.99399999999999999</v>
      </c>
      <c r="H126" s="3"/>
    </row>
    <row r="127" spans="1:8" ht="36" customHeight="1" x14ac:dyDescent="0.25">
      <c r="A127" s="134" t="s">
        <v>1232</v>
      </c>
      <c r="B127" s="133" t="s">
        <v>262</v>
      </c>
      <c r="C127" s="21" t="s">
        <v>1231</v>
      </c>
      <c r="D127" s="20">
        <v>8449490</v>
      </c>
      <c r="E127" s="20">
        <v>8398990</v>
      </c>
      <c r="F127" s="104">
        <f t="shared" si="2"/>
        <v>50500</v>
      </c>
      <c r="G127" s="103">
        <f t="shared" si="3"/>
        <v>0.99399999999999999</v>
      </c>
      <c r="H127" s="3"/>
    </row>
    <row r="128" spans="1:8" ht="15" customHeight="1" x14ac:dyDescent="0.25">
      <c r="A128" s="134" t="s">
        <v>420</v>
      </c>
      <c r="B128" s="133" t="s">
        <v>262</v>
      </c>
      <c r="C128" s="21" t="s">
        <v>421</v>
      </c>
      <c r="D128" s="20">
        <v>133026500</v>
      </c>
      <c r="E128" s="20">
        <v>6276787.2699999996</v>
      </c>
      <c r="F128" s="104">
        <f t="shared" si="2"/>
        <v>126749712.73</v>
      </c>
      <c r="G128" s="103">
        <f t="shared" si="3"/>
        <v>4.7199999999999999E-2</v>
      </c>
      <c r="H128" s="3"/>
    </row>
    <row r="129" spans="1:8" ht="24" customHeight="1" x14ac:dyDescent="0.25">
      <c r="A129" s="134" t="s">
        <v>283</v>
      </c>
      <c r="B129" s="133" t="s">
        <v>262</v>
      </c>
      <c r="C129" s="21" t="s">
        <v>422</v>
      </c>
      <c r="D129" s="20">
        <v>117907700</v>
      </c>
      <c r="E129" s="20">
        <v>2639340.62</v>
      </c>
      <c r="F129" s="104">
        <f t="shared" si="2"/>
        <v>115268359.38</v>
      </c>
      <c r="G129" s="103">
        <f t="shared" si="3"/>
        <v>2.24E-2</v>
      </c>
      <c r="H129" s="3"/>
    </row>
    <row r="130" spans="1:8" ht="24" customHeight="1" x14ac:dyDescent="0.25">
      <c r="A130" s="134" t="s">
        <v>285</v>
      </c>
      <c r="B130" s="133" t="s">
        <v>262</v>
      </c>
      <c r="C130" s="21" t="s">
        <v>423</v>
      </c>
      <c r="D130" s="20">
        <v>117907700</v>
      </c>
      <c r="E130" s="20">
        <v>2639340.62</v>
      </c>
      <c r="F130" s="104">
        <f t="shared" si="2"/>
        <v>115268359.38</v>
      </c>
      <c r="G130" s="103">
        <f t="shared" si="3"/>
        <v>2.24E-2</v>
      </c>
      <c r="H130" s="3"/>
    </row>
    <row r="131" spans="1:8" ht="24" customHeight="1" x14ac:dyDescent="0.25">
      <c r="A131" s="134" t="s">
        <v>287</v>
      </c>
      <c r="B131" s="133" t="s">
        <v>262</v>
      </c>
      <c r="C131" s="21" t="s">
        <v>424</v>
      </c>
      <c r="D131" s="20">
        <v>117907700</v>
      </c>
      <c r="E131" s="20">
        <v>2639340.62</v>
      </c>
      <c r="F131" s="104">
        <f t="shared" si="2"/>
        <v>115268359.38</v>
      </c>
      <c r="G131" s="103">
        <f t="shared" si="3"/>
        <v>2.24E-2</v>
      </c>
      <c r="H131" s="3"/>
    </row>
    <row r="132" spans="1:8" ht="15" customHeight="1" x14ac:dyDescent="0.25">
      <c r="A132" s="134" t="s">
        <v>299</v>
      </c>
      <c r="B132" s="133" t="s">
        <v>262</v>
      </c>
      <c r="C132" s="21" t="s">
        <v>425</v>
      </c>
      <c r="D132" s="20">
        <v>15118800</v>
      </c>
      <c r="E132" s="20">
        <v>3637446.65</v>
      </c>
      <c r="F132" s="104">
        <f t="shared" si="2"/>
        <v>11481353.35</v>
      </c>
      <c r="G132" s="103">
        <f t="shared" si="3"/>
        <v>0.24060000000000001</v>
      </c>
      <c r="H132" s="3"/>
    </row>
    <row r="133" spans="1:8" ht="36" customHeight="1" x14ac:dyDescent="0.25">
      <c r="A133" s="134" t="s">
        <v>397</v>
      </c>
      <c r="B133" s="133" t="s">
        <v>262</v>
      </c>
      <c r="C133" s="21" t="s">
        <v>426</v>
      </c>
      <c r="D133" s="20">
        <v>14952300</v>
      </c>
      <c r="E133" s="20">
        <v>3471009.15</v>
      </c>
      <c r="F133" s="104">
        <f t="shared" si="2"/>
        <v>11481290.85</v>
      </c>
      <c r="G133" s="103">
        <f t="shared" si="3"/>
        <v>0.2321</v>
      </c>
      <c r="H133" s="3"/>
    </row>
    <row r="134" spans="1:8" ht="48" customHeight="1" x14ac:dyDescent="0.25">
      <c r="A134" s="134" t="s">
        <v>1230</v>
      </c>
      <c r="B134" s="133" t="s">
        <v>262</v>
      </c>
      <c r="C134" s="21" t="s">
        <v>427</v>
      </c>
      <c r="D134" s="20">
        <v>14952300</v>
      </c>
      <c r="E134" s="20">
        <v>3471009.15</v>
      </c>
      <c r="F134" s="104">
        <f t="shared" si="2"/>
        <v>11481290.85</v>
      </c>
      <c r="G134" s="103">
        <f t="shared" si="3"/>
        <v>0.2321</v>
      </c>
      <c r="H134" s="3"/>
    </row>
    <row r="135" spans="1:8" ht="15" customHeight="1" x14ac:dyDescent="0.25">
      <c r="A135" s="134" t="s">
        <v>354</v>
      </c>
      <c r="B135" s="133" t="s">
        <v>262</v>
      </c>
      <c r="C135" s="21" t="s">
        <v>428</v>
      </c>
      <c r="D135" s="20">
        <v>12000</v>
      </c>
      <c r="E135" s="20">
        <v>12000</v>
      </c>
      <c r="F135" s="104">
        <f t="shared" ref="F135:F198" si="4">D135-E135</f>
        <v>0</v>
      </c>
      <c r="G135" s="103">
        <f t="shared" si="3"/>
        <v>1</v>
      </c>
      <c r="H135" s="3"/>
    </row>
    <row r="136" spans="1:8" ht="24" customHeight="1" x14ac:dyDescent="0.25">
      <c r="A136" s="134" t="s">
        <v>1229</v>
      </c>
      <c r="B136" s="133" t="s">
        <v>262</v>
      </c>
      <c r="C136" s="21" t="s">
        <v>429</v>
      </c>
      <c r="D136" s="20">
        <v>12000</v>
      </c>
      <c r="E136" s="20">
        <v>12000</v>
      </c>
      <c r="F136" s="104">
        <f t="shared" si="4"/>
        <v>0</v>
      </c>
      <c r="G136" s="103">
        <f t="shared" si="3"/>
        <v>1</v>
      </c>
      <c r="H136" s="3"/>
    </row>
    <row r="137" spans="1:8" ht="15" customHeight="1" x14ac:dyDescent="0.25">
      <c r="A137" s="134" t="s">
        <v>301</v>
      </c>
      <c r="B137" s="133" t="s">
        <v>262</v>
      </c>
      <c r="C137" s="21" t="s">
        <v>430</v>
      </c>
      <c r="D137" s="20">
        <v>154500</v>
      </c>
      <c r="E137" s="20">
        <v>154437.5</v>
      </c>
      <c r="F137" s="104">
        <f t="shared" si="4"/>
        <v>62.5</v>
      </c>
      <c r="G137" s="103">
        <f t="shared" ref="G137:G200" si="5">ROUND(E137/D137,4)</f>
        <v>0.99960000000000004</v>
      </c>
      <c r="H137" s="3"/>
    </row>
    <row r="138" spans="1:8" ht="15" customHeight="1" x14ac:dyDescent="0.25">
      <c r="A138" s="134" t="s">
        <v>303</v>
      </c>
      <c r="B138" s="133" t="s">
        <v>262</v>
      </c>
      <c r="C138" s="21" t="s">
        <v>431</v>
      </c>
      <c r="D138" s="20">
        <v>58800</v>
      </c>
      <c r="E138" s="20">
        <v>58800</v>
      </c>
      <c r="F138" s="104">
        <f t="shared" si="4"/>
        <v>0</v>
      </c>
      <c r="G138" s="103">
        <f t="shared" si="5"/>
        <v>1</v>
      </c>
      <c r="H138" s="3"/>
    </row>
    <row r="139" spans="1:8" ht="15" customHeight="1" x14ac:dyDescent="0.25">
      <c r="A139" s="134" t="s">
        <v>305</v>
      </c>
      <c r="B139" s="133" t="s">
        <v>262</v>
      </c>
      <c r="C139" s="21" t="s">
        <v>1228</v>
      </c>
      <c r="D139" s="20">
        <v>3700</v>
      </c>
      <c r="E139" s="20">
        <v>3678</v>
      </c>
      <c r="F139" s="104">
        <f t="shared" si="4"/>
        <v>22</v>
      </c>
      <c r="G139" s="103">
        <f t="shared" si="5"/>
        <v>0.99409999999999998</v>
      </c>
      <c r="H139" s="3"/>
    </row>
    <row r="140" spans="1:8" ht="15" customHeight="1" x14ac:dyDescent="0.25">
      <c r="A140" s="134" t="s">
        <v>307</v>
      </c>
      <c r="B140" s="133" t="s">
        <v>262</v>
      </c>
      <c r="C140" s="21" t="s">
        <v>1227</v>
      </c>
      <c r="D140" s="20">
        <v>92000</v>
      </c>
      <c r="E140" s="20">
        <v>91959.5</v>
      </c>
      <c r="F140" s="104">
        <f t="shared" si="4"/>
        <v>40.5</v>
      </c>
      <c r="G140" s="103">
        <f t="shared" si="5"/>
        <v>0.99960000000000004</v>
      </c>
      <c r="H140" s="3"/>
    </row>
    <row r="141" spans="1:8" ht="15" customHeight="1" x14ac:dyDescent="0.25">
      <c r="A141" s="134" t="s">
        <v>432</v>
      </c>
      <c r="B141" s="133" t="s">
        <v>262</v>
      </c>
      <c r="C141" s="21" t="s">
        <v>433</v>
      </c>
      <c r="D141" s="20">
        <v>15802000</v>
      </c>
      <c r="E141" s="20">
        <v>4194894.26</v>
      </c>
      <c r="F141" s="104">
        <f t="shared" si="4"/>
        <v>11607105.74</v>
      </c>
      <c r="G141" s="103">
        <f t="shared" si="5"/>
        <v>0.26550000000000001</v>
      </c>
      <c r="H141" s="3"/>
    </row>
    <row r="142" spans="1:8" ht="24" customHeight="1" x14ac:dyDescent="0.25">
      <c r="A142" s="134" t="s">
        <v>283</v>
      </c>
      <c r="B142" s="133" t="s">
        <v>262</v>
      </c>
      <c r="C142" s="21" t="s">
        <v>434</v>
      </c>
      <c r="D142" s="20">
        <v>15802000</v>
      </c>
      <c r="E142" s="20">
        <v>4194894.26</v>
      </c>
      <c r="F142" s="104">
        <f t="shared" si="4"/>
        <v>11607105.74</v>
      </c>
      <c r="G142" s="103">
        <f t="shared" si="5"/>
        <v>0.26550000000000001</v>
      </c>
      <c r="H142" s="3"/>
    </row>
    <row r="143" spans="1:8" ht="24" customHeight="1" x14ac:dyDescent="0.25">
      <c r="A143" s="134" t="s">
        <v>285</v>
      </c>
      <c r="B143" s="133" t="s">
        <v>262</v>
      </c>
      <c r="C143" s="21" t="s">
        <v>435</v>
      </c>
      <c r="D143" s="20">
        <v>15802000</v>
      </c>
      <c r="E143" s="20">
        <v>4194894.26</v>
      </c>
      <c r="F143" s="104">
        <f t="shared" si="4"/>
        <v>11607105.74</v>
      </c>
      <c r="G143" s="103">
        <f t="shared" si="5"/>
        <v>0.26550000000000001</v>
      </c>
      <c r="H143" s="3"/>
    </row>
    <row r="144" spans="1:8" ht="24" customHeight="1" x14ac:dyDescent="0.25">
      <c r="A144" s="134" t="s">
        <v>287</v>
      </c>
      <c r="B144" s="133" t="s">
        <v>262</v>
      </c>
      <c r="C144" s="21" t="s">
        <v>436</v>
      </c>
      <c r="D144" s="20">
        <v>15802000</v>
      </c>
      <c r="E144" s="20">
        <v>4194894.26</v>
      </c>
      <c r="F144" s="104">
        <f t="shared" si="4"/>
        <v>11607105.74</v>
      </c>
      <c r="G144" s="103">
        <f t="shared" si="5"/>
        <v>0.26550000000000001</v>
      </c>
      <c r="H144" s="3"/>
    </row>
    <row r="145" spans="1:8" ht="15" customHeight="1" x14ac:dyDescent="0.25">
      <c r="A145" s="134" t="s">
        <v>437</v>
      </c>
      <c r="B145" s="133" t="s">
        <v>262</v>
      </c>
      <c r="C145" s="21" t="s">
        <v>438</v>
      </c>
      <c r="D145" s="20">
        <v>22388400</v>
      </c>
      <c r="E145" s="20">
        <v>9319523.4800000004</v>
      </c>
      <c r="F145" s="104">
        <f t="shared" si="4"/>
        <v>13068876.52</v>
      </c>
      <c r="G145" s="103">
        <f t="shared" si="5"/>
        <v>0.4163</v>
      </c>
      <c r="H145" s="3"/>
    </row>
    <row r="146" spans="1:8" ht="48" customHeight="1" x14ac:dyDescent="0.25">
      <c r="A146" s="134" t="s">
        <v>266</v>
      </c>
      <c r="B146" s="133" t="s">
        <v>262</v>
      </c>
      <c r="C146" s="21" t="s">
        <v>439</v>
      </c>
      <c r="D146" s="20">
        <v>20310000</v>
      </c>
      <c r="E146" s="20">
        <v>8229977.6399999997</v>
      </c>
      <c r="F146" s="104">
        <f t="shared" si="4"/>
        <v>12080022.359999999</v>
      </c>
      <c r="G146" s="103">
        <f t="shared" si="5"/>
        <v>0.4052</v>
      </c>
      <c r="H146" s="3"/>
    </row>
    <row r="147" spans="1:8" ht="15" customHeight="1" x14ac:dyDescent="0.25">
      <c r="A147" s="134" t="s">
        <v>332</v>
      </c>
      <c r="B147" s="133" t="s">
        <v>262</v>
      </c>
      <c r="C147" s="21" t="s">
        <v>440</v>
      </c>
      <c r="D147" s="20">
        <v>9006000</v>
      </c>
      <c r="E147" s="20">
        <v>3874656.69</v>
      </c>
      <c r="F147" s="104">
        <f t="shared" si="4"/>
        <v>5131343.3100000005</v>
      </c>
      <c r="G147" s="103">
        <f t="shared" si="5"/>
        <v>0.43020000000000003</v>
      </c>
      <c r="H147" s="3"/>
    </row>
    <row r="148" spans="1:8" ht="15" customHeight="1" x14ac:dyDescent="0.25">
      <c r="A148" s="134" t="s">
        <v>334</v>
      </c>
      <c r="B148" s="133" t="s">
        <v>262</v>
      </c>
      <c r="C148" s="21" t="s">
        <v>441</v>
      </c>
      <c r="D148" s="20">
        <v>6668600</v>
      </c>
      <c r="E148" s="20">
        <v>2790240.44</v>
      </c>
      <c r="F148" s="104">
        <f t="shared" si="4"/>
        <v>3878359.56</v>
      </c>
      <c r="G148" s="103">
        <f t="shared" si="5"/>
        <v>0.41839999999999999</v>
      </c>
      <c r="H148" s="3"/>
    </row>
    <row r="149" spans="1:8" ht="24" customHeight="1" x14ac:dyDescent="0.25">
      <c r="A149" s="134" t="s">
        <v>336</v>
      </c>
      <c r="B149" s="133" t="s">
        <v>262</v>
      </c>
      <c r="C149" s="21" t="s">
        <v>442</v>
      </c>
      <c r="D149" s="20">
        <v>323500</v>
      </c>
      <c r="E149" s="20">
        <v>250850</v>
      </c>
      <c r="F149" s="104">
        <f t="shared" si="4"/>
        <v>72650</v>
      </c>
      <c r="G149" s="103">
        <f t="shared" si="5"/>
        <v>0.77539999999999998</v>
      </c>
      <c r="H149" s="3"/>
    </row>
    <row r="150" spans="1:8" ht="36" customHeight="1" x14ac:dyDescent="0.25">
      <c r="A150" s="134" t="s">
        <v>338</v>
      </c>
      <c r="B150" s="133" t="s">
        <v>262</v>
      </c>
      <c r="C150" s="21" t="s">
        <v>443</v>
      </c>
      <c r="D150" s="20">
        <v>2013900</v>
      </c>
      <c r="E150" s="20">
        <v>833566.25</v>
      </c>
      <c r="F150" s="104">
        <f t="shared" si="4"/>
        <v>1180333.75</v>
      </c>
      <c r="G150" s="103">
        <f t="shared" si="5"/>
        <v>0.41389999999999999</v>
      </c>
      <c r="H150" s="3"/>
    </row>
    <row r="151" spans="1:8" ht="24" customHeight="1" x14ac:dyDescent="0.25">
      <c r="A151" s="134" t="s">
        <v>268</v>
      </c>
      <c r="B151" s="133" t="s">
        <v>262</v>
      </c>
      <c r="C151" s="21" t="s">
        <v>444</v>
      </c>
      <c r="D151" s="20">
        <v>11304000</v>
      </c>
      <c r="E151" s="20">
        <v>4355320.95</v>
      </c>
      <c r="F151" s="104">
        <f t="shared" si="4"/>
        <v>6948679.0499999998</v>
      </c>
      <c r="G151" s="103">
        <f t="shared" si="5"/>
        <v>0.38529999999999998</v>
      </c>
      <c r="H151" s="3"/>
    </row>
    <row r="152" spans="1:8" ht="15" customHeight="1" x14ac:dyDescent="0.25">
      <c r="A152" s="134" t="s">
        <v>270</v>
      </c>
      <c r="B152" s="133" t="s">
        <v>262</v>
      </c>
      <c r="C152" s="21" t="s">
        <v>445</v>
      </c>
      <c r="D152" s="20">
        <v>8738400</v>
      </c>
      <c r="E152" s="20">
        <v>3170622.46</v>
      </c>
      <c r="F152" s="104">
        <f t="shared" si="4"/>
        <v>5567777.54</v>
      </c>
      <c r="G152" s="103">
        <f t="shared" si="5"/>
        <v>0.36280000000000001</v>
      </c>
      <c r="H152" s="3"/>
    </row>
    <row r="153" spans="1:8" ht="24" customHeight="1" x14ac:dyDescent="0.25">
      <c r="A153" s="134" t="s">
        <v>272</v>
      </c>
      <c r="B153" s="133" t="s">
        <v>262</v>
      </c>
      <c r="C153" s="21" t="s">
        <v>446</v>
      </c>
      <c r="D153" s="20">
        <v>381000</v>
      </c>
      <c r="E153" s="20">
        <v>229280</v>
      </c>
      <c r="F153" s="104">
        <f t="shared" si="4"/>
        <v>151720</v>
      </c>
      <c r="G153" s="103">
        <f t="shared" si="5"/>
        <v>0.6018</v>
      </c>
      <c r="H153" s="3"/>
    </row>
    <row r="154" spans="1:8" ht="36" customHeight="1" x14ac:dyDescent="0.25">
      <c r="A154" s="134" t="s">
        <v>274</v>
      </c>
      <c r="B154" s="133" t="s">
        <v>262</v>
      </c>
      <c r="C154" s="21" t="s">
        <v>447</v>
      </c>
      <c r="D154" s="20">
        <v>2184600</v>
      </c>
      <c r="E154" s="20">
        <v>955418.49</v>
      </c>
      <c r="F154" s="104">
        <f t="shared" si="4"/>
        <v>1229181.51</v>
      </c>
      <c r="G154" s="103">
        <f t="shared" si="5"/>
        <v>0.43730000000000002</v>
      </c>
      <c r="H154" s="3"/>
    </row>
    <row r="155" spans="1:8" ht="24" customHeight="1" x14ac:dyDescent="0.25">
      <c r="A155" s="134" t="s">
        <v>283</v>
      </c>
      <c r="B155" s="133" t="s">
        <v>262</v>
      </c>
      <c r="C155" s="21" t="s">
        <v>448</v>
      </c>
      <c r="D155" s="20">
        <v>1993400</v>
      </c>
      <c r="E155" s="20">
        <v>1039783.25</v>
      </c>
      <c r="F155" s="104">
        <f t="shared" si="4"/>
        <v>953616.75</v>
      </c>
      <c r="G155" s="103">
        <f t="shared" si="5"/>
        <v>0.52159999999999995</v>
      </c>
      <c r="H155" s="3"/>
    </row>
    <row r="156" spans="1:8" ht="24" customHeight="1" x14ac:dyDescent="0.25">
      <c r="A156" s="134" t="s">
        <v>285</v>
      </c>
      <c r="B156" s="133" t="s">
        <v>262</v>
      </c>
      <c r="C156" s="21" t="s">
        <v>449</v>
      </c>
      <c r="D156" s="20">
        <v>1993400</v>
      </c>
      <c r="E156" s="20">
        <v>1039783.25</v>
      </c>
      <c r="F156" s="104">
        <f t="shared" si="4"/>
        <v>953616.75</v>
      </c>
      <c r="G156" s="103">
        <f t="shared" si="5"/>
        <v>0.52159999999999995</v>
      </c>
      <c r="H156" s="3"/>
    </row>
    <row r="157" spans="1:8" ht="24" customHeight="1" x14ac:dyDescent="0.25">
      <c r="A157" s="134" t="s">
        <v>287</v>
      </c>
      <c r="B157" s="133" t="s">
        <v>262</v>
      </c>
      <c r="C157" s="21" t="s">
        <v>450</v>
      </c>
      <c r="D157" s="20">
        <v>1993400</v>
      </c>
      <c r="E157" s="20">
        <v>1039783.25</v>
      </c>
      <c r="F157" s="104">
        <f t="shared" si="4"/>
        <v>953616.75</v>
      </c>
      <c r="G157" s="103">
        <f t="shared" si="5"/>
        <v>0.52159999999999995</v>
      </c>
      <c r="H157" s="3"/>
    </row>
    <row r="158" spans="1:8" ht="15" customHeight="1" x14ac:dyDescent="0.25">
      <c r="A158" s="134" t="s">
        <v>299</v>
      </c>
      <c r="B158" s="133" t="s">
        <v>262</v>
      </c>
      <c r="C158" s="21" t="s">
        <v>451</v>
      </c>
      <c r="D158" s="20">
        <v>85000</v>
      </c>
      <c r="E158" s="20">
        <v>49762.59</v>
      </c>
      <c r="F158" s="104">
        <f t="shared" si="4"/>
        <v>35237.410000000003</v>
      </c>
      <c r="G158" s="103">
        <f t="shared" si="5"/>
        <v>0.58540000000000003</v>
      </c>
      <c r="H158" s="3"/>
    </row>
    <row r="159" spans="1:8" ht="15" customHeight="1" x14ac:dyDescent="0.25">
      <c r="A159" s="134" t="s">
        <v>301</v>
      </c>
      <c r="B159" s="133" t="s">
        <v>262</v>
      </c>
      <c r="C159" s="21" t="s">
        <v>452</v>
      </c>
      <c r="D159" s="20">
        <v>85000</v>
      </c>
      <c r="E159" s="20">
        <v>49762.59</v>
      </c>
      <c r="F159" s="104">
        <f t="shared" si="4"/>
        <v>35237.410000000003</v>
      </c>
      <c r="G159" s="103">
        <f t="shared" si="5"/>
        <v>0.58540000000000003</v>
      </c>
      <c r="H159" s="3"/>
    </row>
    <row r="160" spans="1:8" ht="15" customHeight="1" x14ac:dyDescent="0.25">
      <c r="A160" s="134" t="s">
        <v>303</v>
      </c>
      <c r="B160" s="133" t="s">
        <v>262</v>
      </c>
      <c r="C160" s="21" t="s">
        <v>453</v>
      </c>
      <c r="D160" s="20">
        <v>71000</v>
      </c>
      <c r="E160" s="20">
        <v>45181</v>
      </c>
      <c r="F160" s="104">
        <f t="shared" si="4"/>
        <v>25819</v>
      </c>
      <c r="G160" s="103">
        <f t="shared" si="5"/>
        <v>0.63639999999999997</v>
      </c>
      <c r="H160" s="3"/>
    </row>
    <row r="161" spans="1:8" ht="15" customHeight="1" x14ac:dyDescent="0.25">
      <c r="A161" s="134" t="s">
        <v>305</v>
      </c>
      <c r="B161" s="133" t="s">
        <v>262</v>
      </c>
      <c r="C161" s="21" t="s">
        <v>454</v>
      </c>
      <c r="D161" s="20">
        <v>8000</v>
      </c>
      <c r="E161" s="20">
        <v>800</v>
      </c>
      <c r="F161" s="104">
        <f t="shared" si="4"/>
        <v>7200</v>
      </c>
      <c r="G161" s="103">
        <f t="shared" si="5"/>
        <v>0.1</v>
      </c>
      <c r="H161" s="3"/>
    </row>
    <row r="162" spans="1:8" ht="15" customHeight="1" x14ac:dyDescent="0.25">
      <c r="A162" s="134" t="s">
        <v>307</v>
      </c>
      <c r="B162" s="133" t="s">
        <v>262</v>
      </c>
      <c r="C162" s="21" t="s">
        <v>455</v>
      </c>
      <c r="D162" s="20">
        <v>6000</v>
      </c>
      <c r="E162" s="20">
        <v>3781.59</v>
      </c>
      <c r="F162" s="104">
        <f t="shared" si="4"/>
        <v>2218.41</v>
      </c>
      <c r="G162" s="103">
        <f t="shared" si="5"/>
        <v>0.63029999999999997</v>
      </c>
      <c r="H162" s="3"/>
    </row>
    <row r="163" spans="1:8" ht="15" customHeight="1" x14ac:dyDescent="0.25">
      <c r="A163" s="134" t="s">
        <v>456</v>
      </c>
      <c r="B163" s="133" t="s">
        <v>262</v>
      </c>
      <c r="C163" s="21" t="s">
        <v>457</v>
      </c>
      <c r="D163" s="20">
        <v>3387700</v>
      </c>
      <c r="E163" s="20">
        <v>95365.82</v>
      </c>
      <c r="F163" s="104">
        <f t="shared" si="4"/>
        <v>3292334.18</v>
      </c>
      <c r="G163" s="103">
        <f t="shared" si="5"/>
        <v>2.8199999999999999E-2</v>
      </c>
      <c r="H163" s="3"/>
    </row>
    <row r="164" spans="1:8" ht="15" customHeight="1" x14ac:dyDescent="0.25">
      <c r="A164" s="134" t="s">
        <v>458</v>
      </c>
      <c r="B164" s="133" t="s">
        <v>262</v>
      </c>
      <c r="C164" s="21" t="s">
        <v>459</v>
      </c>
      <c r="D164" s="20">
        <v>403700</v>
      </c>
      <c r="E164" s="20">
        <v>95365.82</v>
      </c>
      <c r="F164" s="104">
        <f t="shared" si="4"/>
        <v>308334.18</v>
      </c>
      <c r="G164" s="103">
        <f t="shared" si="5"/>
        <v>0.23619999999999999</v>
      </c>
      <c r="H164" s="3"/>
    </row>
    <row r="165" spans="1:8" ht="24" customHeight="1" x14ac:dyDescent="0.25">
      <c r="A165" s="134" t="s">
        <v>283</v>
      </c>
      <c r="B165" s="133" t="s">
        <v>262</v>
      </c>
      <c r="C165" s="21" t="s">
        <v>460</v>
      </c>
      <c r="D165" s="20">
        <v>403700</v>
      </c>
      <c r="E165" s="20">
        <v>95365.82</v>
      </c>
      <c r="F165" s="104">
        <f t="shared" si="4"/>
        <v>308334.18</v>
      </c>
      <c r="G165" s="103">
        <f t="shared" si="5"/>
        <v>0.23619999999999999</v>
      </c>
      <c r="H165" s="3"/>
    </row>
    <row r="166" spans="1:8" ht="24" customHeight="1" x14ac:dyDescent="0.25">
      <c r="A166" s="134" t="s">
        <v>285</v>
      </c>
      <c r="B166" s="133" t="s">
        <v>262</v>
      </c>
      <c r="C166" s="21" t="s">
        <v>461</v>
      </c>
      <c r="D166" s="20">
        <v>403700</v>
      </c>
      <c r="E166" s="20">
        <v>95365.82</v>
      </c>
      <c r="F166" s="104">
        <f t="shared" si="4"/>
        <v>308334.18</v>
      </c>
      <c r="G166" s="103">
        <f t="shared" si="5"/>
        <v>0.23619999999999999</v>
      </c>
      <c r="H166" s="3"/>
    </row>
    <row r="167" spans="1:8" ht="24" customHeight="1" x14ac:dyDescent="0.25">
      <c r="A167" s="134" t="s">
        <v>287</v>
      </c>
      <c r="B167" s="133" t="s">
        <v>262</v>
      </c>
      <c r="C167" s="21" t="s">
        <v>462</v>
      </c>
      <c r="D167" s="20">
        <v>403700</v>
      </c>
      <c r="E167" s="20">
        <v>95365.82</v>
      </c>
      <c r="F167" s="104">
        <f t="shared" si="4"/>
        <v>308334.18</v>
      </c>
      <c r="G167" s="103">
        <f t="shared" si="5"/>
        <v>0.23619999999999999</v>
      </c>
      <c r="H167" s="3"/>
    </row>
    <row r="168" spans="1:8" ht="15" customHeight="1" x14ac:dyDescent="0.25">
      <c r="A168" s="134" t="s">
        <v>463</v>
      </c>
      <c r="B168" s="133" t="s">
        <v>262</v>
      </c>
      <c r="C168" s="21" t="s">
        <v>464</v>
      </c>
      <c r="D168" s="20">
        <v>2984000</v>
      </c>
      <c r="E168" s="20">
        <v>0</v>
      </c>
      <c r="F168" s="104">
        <f t="shared" si="4"/>
        <v>2984000</v>
      </c>
      <c r="G168" s="103">
        <f t="shared" si="5"/>
        <v>0</v>
      </c>
      <c r="H168" s="3"/>
    </row>
    <row r="169" spans="1:8" ht="24" customHeight="1" x14ac:dyDescent="0.25">
      <c r="A169" s="134" t="s">
        <v>283</v>
      </c>
      <c r="B169" s="133" t="s">
        <v>262</v>
      </c>
      <c r="C169" s="21" t="s">
        <v>465</v>
      </c>
      <c r="D169" s="20">
        <v>2984000</v>
      </c>
      <c r="E169" s="20">
        <v>0</v>
      </c>
      <c r="F169" s="104">
        <f t="shared" si="4"/>
        <v>2984000</v>
      </c>
      <c r="G169" s="103">
        <f t="shared" si="5"/>
        <v>0</v>
      </c>
      <c r="H169" s="3"/>
    </row>
    <row r="170" spans="1:8" ht="24" customHeight="1" x14ac:dyDescent="0.25">
      <c r="A170" s="134" t="s">
        <v>285</v>
      </c>
      <c r="B170" s="133" t="s">
        <v>262</v>
      </c>
      <c r="C170" s="21" t="s">
        <v>466</v>
      </c>
      <c r="D170" s="20">
        <v>2984000</v>
      </c>
      <c r="E170" s="20">
        <v>0</v>
      </c>
      <c r="F170" s="104">
        <f t="shared" si="4"/>
        <v>2984000</v>
      </c>
      <c r="G170" s="103">
        <f t="shared" si="5"/>
        <v>0</v>
      </c>
      <c r="H170" s="3"/>
    </row>
    <row r="171" spans="1:8" ht="24" customHeight="1" x14ac:dyDescent="0.25">
      <c r="A171" s="134" t="s">
        <v>287</v>
      </c>
      <c r="B171" s="133" t="s">
        <v>262</v>
      </c>
      <c r="C171" s="21" t="s">
        <v>467</v>
      </c>
      <c r="D171" s="20">
        <v>2984000</v>
      </c>
      <c r="E171" s="20">
        <v>0</v>
      </c>
      <c r="F171" s="104">
        <f t="shared" si="4"/>
        <v>2984000</v>
      </c>
      <c r="G171" s="103">
        <f t="shared" si="5"/>
        <v>0</v>
      </c>
      <c r="H171" s="3"/>
    </row>
    <row r="172" spans="1:8" ht="15" customHeight="1" x14ac:dyDescent="0.25">
      <c r="A172" s="134" t="s">
        <v>468</v>
      </c>
      <c r="B172" s="133" t="s">
        <v>262</v>
      </c>
      <c r="C172" s="21" t="s">
        <v>469</v>
      </c>
      <c r="D172" s="20">
        <v>460578450</v>
      </c>
      <c r="E172" s="20">
        <v>227137720.52000001</v>
      </c>
      <c r="F172" s="104">
        <f t="shared" si="4"/>
        <v>233440729.47999999</v>
      </c>
      <c r="G172" s="103">
        <f t="shared" si="5"/>
        <v>0.49320000000000003</v>
      </c>
      <c r="H172" s="3"/>
    </row>
    <row r="173" spans="1:8" ht="15" customHeight="1" x14ac:dyDescent="0.25">
      <c r="A173" s="134" t="s">
        <v>470</v>
      </c>
      <c r="B173" s="133" t="s">
        <v>262</v>
      </c>
      <c r="C173" s="21" t="s">
        <v>471</v>
      </c>
      <c r="D173" s="20">
        <v>106165900</v>
      </c>
      <c r="E173" s="20">
        <v>49049423.57</v>
      </c>
      <c r="F173" s="104">
        <f t="shared" si="4"/>
        <v>57116476.43</v>
      </c>
      <c r="G173" s="103">
        <f t="shared" si="5"/>
        <v>0.46200000000000002</v>
      </c>
      <c r="H173" s="3"/>
    </row>
    <row r="174" spans="1:8" ht="24" customHeight="1" x14ac:dyDescent="0.25">
      <c r="A174" s="134" t="s">
        <v>347</v>
      </c>
      <c r="B174" s="133" t="s">
        <v>262</v>
      </c>
      <c r="C174" s="21" t="s">
        <v>472</v>
      </c>
      <c r="D174" s="20">
        <v>106165900</v>
      </c>
      <c r="E174" s="20">
        <v>49049423.57</v>
      </c>
      <c r="F174" s="104">
        <f t="shared" si="4"/>
        <v>57116476.43</v>
      </c>
      <c r="G174" s="103">
        <f t="shared" si="5"/>
        <v>0.46200000000000002</v>
      </c>
      <c r="H174" s="3"/>
    </row>
    <row r="175" spans="1:8" ht="15" customHeight="1" x14ac:dyDescent="0.25">
      <c r="A175" s="134" t="s">
        <v>473</v>
      </c>
      <c r="B175" s="133" t="s">
        <v>262</v>
      </c>
      <c r="C175" s="21" t="s">
        <v>474</v>
      </c>
      <c r="D175" s="20">
        <v>106165900</v>
      </c>
      <c r="E175" s="20">
        <v>49049423.57</v>
      </c>
      <c r="F175" s="104">
        <f t="shared" si="4"/>
        <v>57116476.43</v>
      </c>
      <c r="G175" s="103">
        <f t="shared" si="5"/>
        <v>0.46200000000000002</v>
      </c>
      <c r="H175" s="3"/>
    </row>
    <row r="176" spans="1:8" ht="48" customHeight="1" x14ac:dyDescent="0.25">
      <c r="A176" s="134" t="s">
        <v>475</v>
      </c>
      <c r="B176" s="133" t="s">
        <v>262</v>
      </c>
      <c r="C176" s="21" t="s">
        <v>476</v>
      </c>
      <c r="D176" s="20">
        <v>102343300</v>
      </c>
      <c r="E176" s="20">
        <v>47597170.75</v>
      </c>
      <c r="F176" s="104">
        <f t="shared" si="4"/>
        <v>54746129.25</v>
      </c>
      <c r="G176" s="103">
        <f t="shared" si="5"/>
        <v>0.46510000000000001</v>
      </c>
      <c r="H176" s="3"/>
    </row>
    <row r="177" spans="1:8" ht="15" customHeight="1" x14ac:dyDescent="0.25">
      <c r="A177" s="134" t="s">
        <v>477</v>
      </c>
      <c r="B177" s="133" t="s">
        <v>262</v>
      </c>
      <c r="C177" s="21" t="s">
        <v>478</v>
      </c>
      <c r="D177" s="20">
        <v>3822600</v>
      </c>
      <c r="E177" s="20">
        <v>1452252.82</v>
      </c>
      <c r="F177" s="104">
        <f t="shared" si="4"/>
        <v>2370347.1799999997</v>
      </c>
      <c r="G177" s="103">
        <f t="shared" si="5"/>
        <v>0.37990000000000002</v>
      </c>
      <c r="H177" s="3"/>
    </row>
    <row r="178" spans="1:8" ht="15" customHeight="1" x14ac:dyDescent="0.25">
      <c r="A178" s="134" t="s">
        <v>479</v>
      </c>
      <c r="B178" s="133" t="s">
        <v>262</v>
      </c>
      <c r="C178" s="21" t="s">
        <v>480</v>
      </c>
      <c r="D178" s="20">
        <v>230256300</v>
      </c>
      <c r="E178" s="20">
        <v>122896739.65000001</v>
      </c>
      <c r="F178" s="104">
        <f t="shared" si="4"/>
        <v>107359560.34999999</v>
      </c>
      <c r="G178" s="103">
        <f t="shared" si="5"/>
        <v>0.53369999999999995</v>
      </c>
      <c r="H178" s="3"/>
    </row>
    <row r="179" spans="1:8" ht="24" customHeight="1" x14ac:dyDescent="0.25">
      <c r="A179" s="134" t="s">
        <v>347</v>
      </c>
      <c r="B179" s="133" t="s">
        <v>262</v>
      </c>
      <c r="C179" s="21" t="s">
        <v>481</v>
      </c>
      <c r="D179" s="20">
        <v>230256300</v>
      </c>
      <c r="E179" s="20">
        <v>122896739.65000001</v>
      </c>
      <c r="F179" s="104">
        <f t="shared" si="4"/>
        <v>107359560.34999999</v>
      </c>
      <c r="G179" s="103">
        <f t="shared" si="5"/>
        <v>0.53369999999999995</v>
      </c>
      <c r="H179" s="3"/>
    </row>
    <row r="180" spans="1:8" ht="15" customHeight="1" x14ac:dyDescent="0.25">
      <c r="A180" s="134" t="s">
        <v>473</v>
      </c>
      <c r="B180" s="133" t="s">
        <v>262</v>
      </c>
      <c r="C180" s="21" t="s">
        <v>482</v>
      </c>
      <c r="D180" s="20">
        <v>230256300</v>
      </c>
      <c r="E180" s="20">
        <v>122896739.65000001</v>
      </c>
      <c r="F180" s="104">
        <f t="shared" si="4"/>
        <v>107359560.34999999</v>
      </c>
      <c r="G180" s="103">
        <f t="shared" si="5"/>
        <v>0.53369999999999995</v>
      </c>
      <c r="H180" s="3"/>
    </row>
    <row r="181" spans="1:8" ht="48" customHeight="1" x14ac:dyDescent="0.25">
      <c r="A181" s="134" t="s">
        <v>475</v>
      </c>
      <c r="B181" s="133" t="s">
        <v>262</v>
      </c>
      <c r="C181" s="21" t="s">
        <v>483</v>
      </c>
      <c r="D181" s="20">
        <v>224715500</v>
      </c>
      <c r="E181" s="20">
        <v>120406523.28</v>
      </c>
      <c r="F181" s="104">
        <f t="shared" si="4"/>
        <v>104308976.72</v>
      </c>
      <c r="G181" s="103">
        <f t="shared" si="5"/>
        <v>0.53580000000000005</v>
      </c>
      <c r="H181" s="3"/>
    </row>
    <row r="182" spans="1:8" ht="15" customHeight="1" x14ac:dyDescent="0.25">
      <c r="A182" s="134" t="s">
        <v>477</v>
      </c>
      <c r="B182" s="133" t="s">
        <v>262</v>
      </c>
      <c r="C182" s="21" t="s">
        <v>484</v>
      </c>
      <c r="D182" s="20">
        <v>5540800</v>
      </c>
      <c r="E182" s="20">
        <v>2490216.37</v>
      </c>
      <c r="F182" s="104">
        <f t="shared" si="4"/>
        <v>3050583.63</v>
      </c>
      <c r="G182" s="103">
        <f t="shared" si="5"/>
        <v>0.44940000000000002</v>
      </c>
      <c r="H182" s="3"/>
    </row>
    <row r="183" spans="1:8" ht="15" customHeight="1" x14ac:dyDescent="0.25">
      <c r="A183" s="134" t="s">
        <v>485</v>
      </c>
      <c r="B183" s="133" t="s">
        <v>262</v>
      </c>
      <c r="C183" s="21" t="s">
        <v>486</v>
      </c>
      <c r="D183" s="20">
        <v>68935300</v>
      </c>
      <c r="E183" s="20">
        <v>32471967.82</v>
      </c>
      <c r="F183" s="104">
        <f t="shared" si="4"/>
        <v>36463332.18</v>
      </c>
      <c r="G183" s="103">
        <f t="shared" si="5"/>
        <v>0.47099999999999997</v>
      </c>
      <c r="H183" s="3"/>
    </row>
    <row r="184" spans="1:8" ht="24" customHeight="1" x14ac:dyDescent="0.25">
      <c r="A184" s="134" t="s">
        <v>347</v>
      </c>
      <c r="B184" s="133" t="s">
        <v>262</v>
      </c>
      <c r="C184" s="21" t="s">
        <v>487</v>
      </c>
      <c r="D184" s="20">
        <v>68935300</v>
      </c>
      <c r="E184" s="20">
        <v>32471967.82</v>
      </c>
      <c r="F184" s="104">
        <f t="shared" si="4"/>
        <v>36463332.18</v>
      </c>
      <c r="G184" s="103">
        <f t="shared" si="5"/>
        <v>0.47099999999999997</v>
      </c>
      <c r="H184" s="3"/>
    </row>
    <row r="185" spans="1:8" ht="15" customHeight="1" x14ac:dyDescent="0.25">
      <c r="A185" s="134" t="s">
        <v>473</v>
      </c>
      <c r="B185" s="133" t="s">
        <v>262</v>
      </c>
      <c r="C185" s="21" t="s">
        <v>488</v>
      </c>
      <c r="D185" s="20">
        <v>68935300</v>
      </c>
      <c r="E185" s="20">
        <v>32471967.82</v>
      </c>
      <c r="F185" s="104">
        <f t="shared" si="4"/>
        <v>36463332.18</v>
      </c>
      <c r="G185" s="103">
        <f t="shared" si="5"/>
        <v>0.47099999999999997</v>
      </c>
      <c r="H185" s="3"/>
    </row>
    <row r="186" spans="1:8" ht="48" customHeight="1" x14ac:dyDescent="0.25">
      <c r="A186" s="134" t="s">
        <v>475</v>
      </c>
      <c r="B186" s="133" t="s">
        <v>262</v>
      </c>
      <c r="C186" s="21" t="s">
        <v>489</v>
      </c>
      <c r="D186" s="20">
        <v>67328800</v>
      </c>
      <c r="E186" s="20">
        <v>31920392.82</v>
      </c>
      <c r="F186" s="104">
        <f t="shared" si="4"/>
        <v>35408407.18</v>
      </c>
      <c r="G186" s="103">
        <f t="shared" si="5"/>
        <v>0.47410000000000002</v>
      </c>
      <c r="H186" s="3"/>
    </row>
    <row r="187" spans="1:8" ht="15" customHeight="1" x14ac:dyDescent="0.25">
      <c r="A187" s="134" t="s">
        <v>477</v>
      </c>
      <c r="B187" s="133" t="s">
        <v>262</v>
      </c>
      <c r="C187" s="21" t="s">
        <v>490</v>
      </c>
      <c r="D187" s="20">
        <v>1606500</v>
      </c>
      <c r="E187" s="20">
        <v>551575</v>
      </c>
      <c r="F187" s="104">
        <f t="shared" si="4"/>
        <v>1054925</v>
      </c>
      <c r="G187" s="103">
        <f t="shared" si="5"/>
        <v>0.34329999999999999</v>
      </c>
      <c r="H187" s="3"/>
    </row>
    <row r="188" spans="1:8" ht="15" customHeight="1" x14ac:dyDescent="0.25">
      <c r="A188" s="134" t="s">
        <v>491</v>
      </c>
      <c r="B188" s="133" t="s">
        <v>262</v>
      </c>
      <c r="C188" s="21" t="s">
        <v>492</v>
      </c>
      <c r="D188" s="20">
        <v>8685000</v>
      </c>
      <c r="E188" s="20">
        <v>2907265.33</v>
      </c>
      <c r="F188" s="104">
        <f t="shared" si="4"/>
        <v>5777734.6699999999</v>
      </c>
      <c r="G188" s="103">
        <f t="shared" si="5"/>
        <v>0.3347</v>
      </c>
      <c r="H188" s="3"/>
    </row>
    <row r="189" spans="1:8" ht="24" customHeight="1" x14ac:dyDescent="0.25">
      <c r="A189" s="134" t="s">
        <v>347</v>
      </c>
      <c r="B189" s="133" t="s">
        <v>262</v>
      </c>
      <c r="C189" s="21" t="s">
        <v>493</v>
      </c>
      <c r="D189" s="20">
        <v>8685000</v>
      </c>
      <c r="E189" s="20">
        <v>2907265.33</v>
      </c>
      <c r="F189" s="104">
        <f t="shared" si="4"/>
        <v>5777734.6699999999</v>
      </c>
      <c r="G189" s="103">
        <f t="shared" si="5"/>
        <v>0.3347</v>
      </c>
      <c r="H189" s="3"/>
    </row>
    <row r="190" spans="1:8" ht="15" customHeight="1" x14ac:dyDescent="0.25">
      <c r="A190" s="134" t="s">
        <v>473</v>
      </c>
      <c r="B190" s="133" t="s">
        <v>262</v>
      </c>
      <c r="C190" s="21" t="s">
        <v>494</v>
      </c>
      <c r="D190" s="20">
        <v>8685000</v>
      </c>
      <c r="E190" s="20">
        <v>2907265.33</v>
      </c>
      <c r="F190" s="104">
        <f t="shared" si="4"/>
        <v>5777734.6699999999</v>
      </c>
      <c r="G190" s="103">
        <f t="shared" si="5"/>
        <v>0.3347</v>
      </c>
      <c r="H190" s="3"/>
    </row>
    <row r="191" spans="1:8" ht="15" customHeight="1" x14ac:dyDescent="0.25">
      <c r="A191" s="134" t="s">
        <v>477</v>
      </c>
      <c r="B191" s="133" t="s">
        <v>262</v>
      </c>
      <c r="C191" s="21" t="s">
        <v>495</v>
      </c>
      <c r="D191" s="20">
        <v>8685000</v>
      </c>
      <c r="E191" s="20">
        <v>2907265.33</v>
      </c>
      <c r="F191" s="104">
        <f t="shared" si="4"/>
        <v>5777734.6699999999</v>
      </c>
      <c r="G191" s="103">
        <f t="shared" si="5"/>
        <v>0.3347</v>
      </c>
      <c r="H191" s="3"/>
    </row>
    <row r="192" spans="1:8" ht="15" customHeight="1" x14ac:dyDescent="0.25">
      <c r="A192" s="134" t="s">
        <v>496</v>
      </c>
      <c r="B192" s="133" t="s">
        <v>262</v>
      </c>
      <c r="C192" s="21" t="s">
        <v>497</v>
      </c>
      <c r="D192" s="20">
        <v>46535950</v>
      </c>
      <c r="E192" s="20">
        <v>19812324.149999999</v>
      </c>
      <c r="F192" s="104">
        <f t="shared" si="4"/>
        <v>26723625.850000001</v>
      </c>
      <c r="G192" s="103">
        <f t="shared" si="5"/>
        <v>0.42570000000000002</v>
      </c>
      <c r="H192" s="3"/>
    </row>
    <row r="193" spans="1:8" ht="48" customHeight="1" x14ac:dyDescent="0.25">
      <c r="A193" s="134" t="s">
        <v>266</v>
      </c>
      <c r="B193" s="133" t="s">
        <v>262</v>
      </c>
      <c r="C193" s="21" t="s">
        <v>498</v>
      </c>
      <c r="D193" s="20">
        <v>30200800</v>
      </c>
      <c r="E193" s="20">
        <v>13458440</v>
      </c>
      <c r="F193" s="104">
        <f t="shared" si="4"/>
        <v>16742360</v>
      </c>
      <c r="G193" s="103">
        <f t="shared" si="5"/>
        <v>0.4456</v>
      </c>
      <c r="H193" s="3"/>
    </row>
    <row r="194" spans="1:8" ht="15" customHeight="1" x14ac:dyDescent="0.25">
      <c r="A194" s="134" t="s">
        <v>332</v>
      </c>
      <c r="B194" s="133" t="s">
        <v>262</v>
      </c>
      <c r="C194" s="21" t="s">
        <v>499</v>
      </c>
      <c r="D194" s="20">
        <v>22600600</v>
      </c>
      <c r="E194" s="20">
        <v>9610900</v>
      </c>
      <c r="F194" s="104">
        <f t="shared" si="4"/>
        <v>12989700</v>
      </c>
      <c r="G194" s="103">
        <f t="shared" si="5"/>
        <v>0.42520000000000002</v>
      </c>
      <c r="H194" s="3"/>
    </row>
    <row r="195" spans="1:8" ht="15" customHeight="1" x14ac:dyDescent="0.25">
      <c r="A195" s="134" t="s">
        <v>334</v>
      </c>
      <c r="B195" s="133" t="s">
        <v>262</v>
      </c>
      <c r="C195" s="21" t="s">
        <v>500</v>
      </c>
      <c r="D195" s="20">
        <v>16136200</v>
      </c>
      <c r="E195" s="20">
        <v>7387300</v>
      </c>
      <c r="F195" s="104">
        <f t="shared" si="4"/>
        <v>8748900</v>
      </c>
      <c r="G195" s="103">
        <f t="shared" si="5"/>
        <v>0.45779999999999998</v>
      </c>
      <c r="H195" s="3"/>
    </row>
    <row r="196" spans="1:8" ht="24" customHeight="1" x14ac:dyDescent="0.25">
      <c r="A196" s="134" t="s">
        <v>336</v>
      </c>
      <c r="B196" s="133" t="s">
        <v>262</v>
      </c>
      <c r="C196" s="21" t="s">
        <v>501</v>
      </c>
      <c r="D196" s="20">
        <v>1868400</v>
      </c>
      <c r="E196" s="20">
        <v>166400</v>
      </c>
      <c r="F196" s="104">
        <f t="shared" si="4"/>
        <v>1702000</v>
      </c>
      <c r="G196" s="103">
        <f t="shared" si="5"/>
        <v>8.9099999999999999E-2</v>
      </c>
      <c r="H196" s="3"/>
    </row>
    <row r="197" spans="1:8" ht="36" customHeight="1" x14ac:dyDescent="0.25">
      <c r="A197" s="134" t="s">
        <v>338</v>
      </c>
      <c r="B197" s="133" t="s">
        <v>262</v>
      </c>
      <c r="C197" s="21" t="s">
        <v>502</v>
      </c>
      <c r="D197" s="20">
        <v>4596000</v>
      </c>
      <c r="E197" s="20">
        <v>2057200</v>
      </c>
      <c r="F197" s="104">
        <f t="shared" si="4"/>
        <v>2538800</v>
      </c>
      <c r="G197" s="103">
        <f t="shared" si="5"/>
        <v>0.4476</v>
      </c>
      <c r="H197" s="3"/>
    </row>
    <row r="198" spans="1:8" ht="24" customHeight="1" x14ac:dyDescent="0.25">
      <c r="A198" s="134" t="s">
        <v>268</v>
      </c>
      <c r="B198" s="133" t="s">
        <v>262</v>
      </c>
      <c r="C198" s="21" t="s">
        <v>503</v>
      </c>
      <c r="D198" s="20">
        <v>7600200</v>
      </c>
      <c r="E198" s="20">
        <v>3847540</v>
      </c>
      <c r="F198" s="104">
        <f t="shared" si="4"/>
        <v>3752660</v>
      </c>
      <c r="G198" s="103">
        <f t="shared" si="5"/>
        <v>0.50619999999999998</v>
      </c>
      <c r="H198" s="3"/>
    </row>
    <row r="199" spans="1:8" ht="15" customHeight="1" x14ac:dyDescent="0.25">
      <c r="A199" s="134" t="s">
        <v>270</v>
      </c>
      <c r="B199" s="133" t="s">
        <v>262</v>
      </c>
      <c r="C199" s="21" t="s">
        <v>504</v>
      </c>
      <c r="D199" s="20">
        <v>5695900</v>
      </c>
      <c r="E199" s="20">
        <v>3034030.59</v>
      </c>
      <c r="F199" s="104">
        <f t="shared" ref="F199:F262" si="6">D199-E199</f>
        <v>2661869.41</v>
      </c>
      <c r="G199" s="103">
        <f t="shared" si="5"/>
        <v>0.53269999999999995</v>
      </c>
      <c r="H199" s="3"/>
    </row>
    <row r="200" spans="1:8" ht="24" customHeight="1" x14ac:dyDescent="0.25">
      <c r="A200" s="134" t="s">
        <v>272</v>
      </c>
      <c r="B200" s="133" t="s">
        <v>262</v>
      </c>
      <c r="C200" s="21" t="s">
        <v>505</v>
      </c>
      <c r="D200" s="20">
        <v>630600</v>
      </c>
      <c r="E200" s="20">
        <v>135840</v>
      </c>
      <c r="F200" s="104">
        <f t="shared" si="6"/>
        <v>494760</v>
      </c>
      <c r="G200" s="103">
        <f t="shared" si="5"/>
        <v>0.21540000000000001</v>
      </c>
      <c r="H200" s="3"/>
    </row>
    <row r="201" spans="1:8" ht="36" customHeight="1" x14ac:dyDescent="0.25">
      <c r="A201" s="134" t="s">
        <v>274</v>
      </c>
      <c r="B201" s="133" t="s">
        <v>262</v>
      </c>
      <c r="C201" s="21" t="s">
        <v>506</v>
      </c>
      <c r="D201" s="20">
        <v>1273700</v>
      </c>
      <c r="E201" s="20">
        <v>677669.41</v>
      </c>
      <c r="F201" s="104">
        <f t="shared" si="6"/>
        <v>596030.59</v>
      </c>
      <c r="G201" s="103">
        <f t="shared" ref="G201:G264" si="7">ROUND(E201/D201,4)</f>
        <v>0.53200000000000003</v>
      </c>
      <c r="H201" s="3"/>
    </row>
    <row r="202" spans="1:8" ht="24" customHeight="1" x14ac:dyDescent="0.25">
      <c r="A202" s="134" t="s">
        <v>283</v>
      </c>
      <c r="B202" s="133" t="s">
        <v>262</v>
      </c>
      <c r="C202" s="21" t="s">
        <v>507</v>
      </c>
      <c r="D202" s="20">
        <v>3062500</v>
      </c>
      <c r="E202" s="20">
        <v>990012.78</v>
      </c>
      <c r="F202" s="104">
        <f t="shared" si="6"/>
        <v>2072487.22</v>
      </c>
      <c r="G202" s="103">
        <f t="shared" si="7"/>
        <v>0.32329999999999998</v>
      </c>
      <c r="H202" s="3"/>
    </row>
    <row r="203" spans="1:8" ht="24" customHeight="1" x14ac:dyDescent="0.25">
      <c r="A203" s="134" t="s">
        <v>285</v>
      </c>
      <c r="B203" s="133" t="s">
        <v>262</v>
      </c>
      <c r="C203" s="21" t="s">
        <v>508</v>
      </c>
      <c r="D203" s="20">
        <v>3062500</v>
      </c>
      <c r="E203" s="20">
        <v>990012.78</v>
      </c>
      <c r="F203" s="104">
        <f t="shared" si="6"/>
        <v>2072487.22</v>
      </c>
      <c r="G203" s="103">
        <f t="shared" si="7"/>
        <v>0.32329999999999998</v>
      </c>
      <c r="H203" s="3"/>
    </row>
    <row r="204" spans="1:8" ht="24" customHeight="1" x14ac:dyDescent="0.25">
      <c r="A204" s="134" t="s">
        <v>287</v>
      </c>
      <c r="B204" s="133" t="s">
        <v>262</v>
      </c>
      <c r="C204" s="21" t="s">
        <v>509</v>
      </c>
      <c r="D204" s="20">
        <v>3062500</v>
      </c>
      <c r="E204" s="20">
        <v>990012.78</v>
      </c>
      <c r="F204" s="104">
        <f t="shared" si="6"/>
        <v>2072487.22</v>
      </c>
      <c r="G204" s="103">
        <f t="shared" si="7"/>
        <v>0.32329999999999998</v>
      </c>
      <c r="H204" s="3"/>
    </row>
    <row r="205" spans="1:8" ht="24" customHeight="1" x14ac:dyDescent="0.25">
      <c r="A205" s="134" t="s">
        <v>347</v>
      </c>
      <c r="B205" s="133" t="s">
        <v>262</v>
      </c>
      <c r="C205" s="21" t="s">
        <v>510</v>
      </c>
      <c r="D205" s="20">
        <v>13193650</v>
      </c>
      <c r="E205" s="20">
        <v>5356552.37</v>
      </c>
      <c r="F205" s="104">
        <f t="shared" si="6"/>
        <v>7837097.6299999999</v>
      </c>
      <c r="G205" s="103">
        <f t="shared" si="7"/>
        <v>0.40600000000000003</v>
      </c>
      <c r="H205" s="3"/>
    </row>
    <row r="206" spans="1:8" ht="15" customHeight="1" x14ac:dyDescent="0.25">
      <c r="A206" s="134" t="s">
        <v>473</v>
      </c>
      <c r="B206" s="133" t="s">
        <v>262</v>
      </c>
      <c r="C206" s="21" t="s">
        <v>511</v>
      </c>
      <c r="D206" s="20">
        <v>13193650</v>
      </c>
      <c r="E206" s="20">
        <v>5356552.37</v>
      </c>
      <c r="F206" s="104">
        <f t="shared" si="6"/>
        <v>7837097.6299999999</v>
      </c>
      <c r="G206" s="103">
        <f t="shared" si="7"/>
        <v>0.40600000000000003</v>
      </c>
      <c r="H206" s="3"/>
    </row>
    <row r="207" spans="1:8" ht="15" customHeight="1" x14ac:dyDescent="0.25">
      <c r="A207" s="134" t="s">
        <v>477</v>
      </c>
      <c r="B207" s="133" t="s">
        <v>262</v>
      </c>
      <c r="C207" s="21" t="s">
        <v>512</v>
      </c>
      <c r="D207" s="20">
        <v>13193650</v>
      </c>
      <c r="E207" s="20">
        <v>5356552.37</v>
      </c>
      <c r="F207" s="104">
        <f t="shared" si="6"/>
        <v>7837097.6299999999</v>
      </c>
      <c r="G207" s="103">
        <f t="shared" si="7"/>
        <v>0.40600000000000003</v>
      </c>
      <c r="H207" s="3"/>
    </row>
    <row r="208" spans="1:8" ht="15" customHeight="1" x14ac:dyDescent="0.25">
      <c r="A208" s="134" t="s">
        <v>299</v>
      </c>
      <c r="B208" s="133" t="s">
        <v>262</v>
      </c>
      <c r="C208" s="21" t="s">
        <v>513</v>
      </c>
      <c r="D208" s="20">
        <v>79000</v>
      </c>
      <c r="E208" s="20">
        <v>7319</v>
      </c>
      <c r="F208" s="104">
        <f t="shared" si="6"/>
        <v>71681</v>
      </c>
      <c r="G208" s="103">
        <f t="shared" si="7"/>
        <v>9.2600000000000002E-2</v>
      </c>
      <c r="H208" s="3"/>
    </row>
    <row r="209" spans="1:8" ht="15" customHeight="1" x14ac:dyDescent="0.25">
      <c r="A209" s="134" t="s">
        <v>301</v>
      </c>
      <c r="B209" s="133" t="s">
        <v>262</v>
      </c>
      <c r="C209" s="21" t="s">
        <v>514</v>
      </c>
      <c r="D209" s="20">
        <v>79000</v>
      </c>
      <c r="E209" s="20">
        <v>7319</v>
      </c>
      <c r="F209" s="104">
        <f t="shared" si="6"/>
        <v>71681</v>
      </c>
      <c r="G209" s="103">
        <f t="shared" si="7"/>
        <v>9.2600000000000002E-2</v>
      </c>
      <c r="H209" s="3"/>
    </row>
    <row r="210" spans="1:8" ht="15" customHeight="1" x14ac:dyDescent="0.25">
      <c r="A210" s="134" t="s">
        <v>303</v>
      </c>
      <c r="B210" s="133" t="s">
        <v>262</v>
      </c>
      <c r="C210" s="21" t="s">
        <v>515</v>
      </c>
      <c r="D210" s="20">
        <v>24000</v>
      </c>
      <c r="E210" s="20">
        <v>2191</v>
      </c>
      <c r="F210" s="104">
        <f t="shared" si="6"/>
        <v>21809</v>
      </c>
      <c r="G210" s="103">
        <f t="shared" si="7"/>
        <v>9.1300000000000006E-2</v>
      </c>
      <c r="H210" s="3"/>
    </row>
    <row r="211" spans="1:8" ht="15" customHeight="1" x14ac:dyDescent="0.25">
      <c r="A211" s="134" t="s">
        <v>305</v>
      </c>
      <c r="B211" s="133" t="s">
        <v>262</v>
      </c>
      <c r="C211" s="21" t="s">
        <v>516</v>
      </c>
      <c r="D211" s="20">
        <v>55000</v>
      </c>
      <c r="E211" s="20">
        <v>5128</v>
      </c>
      <c r="F211" s="104">
        <f t="shared" si="6"/>
        <v>49872</v>
      </c>
      <c r="G211" s="103">
        <f t="shared" si="7"/>
        <v>9.3200000000000005E-2</v>
      </c>
      <c r="H211" s="3"/>
    </row>
    <row r="212" spans="1:8" ht="15" customHeight="1" x14ac:dyDescent="0.25">
      <c r="A212" s="134" t="s">
        <v>517</v>
      </c>
      <c r="B212" s="133" t="s">
        <v>262</v>
      </c>
      <c r="C212" s="21" t="s">
        <v>518</v>
      </c>
      <c r="D212" s="20">
        <v>109022400</v>
      </c>
      <c r="E212" s="20">
        <v>46026363.479999997</v>
      </c>
      <c r="F212" s="104">
        <f t="shared" si="6"/>
        <v>62996036.520000003</v>
      </c>
      <c r="G212" s="103">
        <f t="shared" si="7"/>
        <v>0.42220000000000002</v>
      </c>
      <c r="H212" s="3"/>
    </row>
    <row r="213" spans="1:8" ht="15" customHeight="1" x14ac:dyDescent="0.25">
      <c r="A213" s="134" t="s">
        <v>519</v>
      </c>
      <c r="B213" s="133" t="s">
        <v>262</v>
      </c>
      <c r="C213" s="21" t="s">
        <v>520</v>
      </c>
      <c r="D213" s="20">
        <v>63317200</v>
      </c>
      <c r="E213" s="20">
        <v>24986154.879999999</v>
      </c>
      <c r="F213" s="104">
        <f t="shared" si="6"/>
        <v>38331045.120000005</v>
      </c>
      <c r="G213" s="103">
        <f t="shared" si="7"/>
        <v>0.39460000000000001</v>
      </c>
      <c r="H213" s="3"/>
    </row>
    <row r="214" spans="1:8" ht="24" customHeight="1" x14ac:dyDescent="0.25">
      <c r="A214" s="134" t="s">
        <v>347</v>
      </c>
      <c r="B214" s="133" t="s">
        <v>262</v>
      </c>
      <c r="C214" s="21" t="s">
        <v>521</v>
      </c>
      <c r="D214" s="20">
        <v>63317200</v>
      </c>
      <c r="E214" s="20">
        <v>24986154.879999999</v>
      </c>
      <c r="F214" s="104">
        <f t="shared" si="6"/>
        <v>38331045.120000005</v>
      </c>
      <c r="G214" s="103">
        <f t="shared" si="7"/>
        <v>0.39460000000000001</v>
      </c>
      <c r="H214" s="3"/>
    </row>
    <row r="215" spans="1:8" ht="15" customHeight="1" x14ac:dyDescent="0.25">
      <c r="A215" s="134" t="s">
        <v>473</v>
      </c>
      <c r="B215" s="133" t="s">
        <v>262</v>
      </c>
      <c r="C215" s="21" t="s">
        <v>522</v>
      </c>
      <c r="D215" s="20">
        <v>63317200</v>
      </c>
      <c r="E215" s="20">
        <v>24986154.879999999</v>
      </c>
      <c r="F215" s="104">
        <f t="shared" si="6"/>
        <v>38331045.120000005</v>
      </c>
      <c r="G215" s="103">
        <f t="shared" si="7"/>
        <v>0.39460000000000001</v>
      </c>
      <c r="H215" s="3"/>
    </row>
    <row r="216" spans="1:8" ht="48" customHeight="1" x14ac:dyDescent="0.25">
      <c r="A216" s="134" t="s">
        <v>475</v>
      </c>
      <c r="B216" s="133" t="s">
        <v>262</v>
      </c>
      <c r="C216" s="21" t="s">
        <v>523</v>
      </c>
      <c r="D216" s="20">
        <v>61862400</v>
      </c>
      <c r="E216" s="20">
        <v>24589531.879999999</v>
      </c>
      <c r="F216" s="104">
        <f t="shared" si="6"/>
        <v>37272868.120000005</v>
      </c>
      <c r="G216" s="103">
        <f t="shared" si="7"/>
        <v>0.39750000000000002</v>
      </c>
      <c r="H216" s="3"/>
    </row>
    <row r="217" spans="1:8" ht="15" customHeight="1" x14ac:dyDescent="0.25">
      <c r="A217" s="134" t="s">
        <v>477</v>
      </c>
      <c r="B217" s="133" t="s">
        <v>262</v>
      </c>
      <c r="C217" s="21" t="s">
        <v>524</v>
      </c>
      <c r="D217" s="20">
        <v>1454800</v>
      </c>
      <c r="E217" s="20">
        <v>396623</v>
      </c>
      <c r="F217" s="104">
        <f t="shared" si="6"/>
        <v>1058177</v>
      </c>
      <c r="G217" s="103">
        <f t="shared" si="7"/>
        <v>0.27260000000000001</v>
      </c>
      <c r="H217" s="3"/>
    </row>
    <row r="218" spans="1:8" ht="15" customHeight="1" x14ac:dyDescent="0.25">
      <c r="A218" s="134" t="s">
        <v>525</v>
      </c>
      <c r="B218" s="133" t="s">
        <v>262</v>
      </c>
      <c r="C218" s="21" t="s">
        <v>526</v>
      </c>
      <c r="D218" s="20">
        <v>7414800</v>
      </c>
      <c r="E218" s="20">
        <v>3643081.51</v>
      </c>
      <c r="F218" s="104">
        <f t="shared" si="6"/>
        <v>3771718.49</v>
      </c>
      <c r="G218" s="103">
        <f t="shared" si="7"/>
        <v>0.49130000000000001</v>
      </c>
      <c r="H218" s="3"/>
    </row>
    <row r="219" spans="1:8" ht="24" customHeight="1" x14ac:dyDescent="0.25">
      <c r="A219" s="134" t="s">
        <v>347</v>
      </c>
      <c r="B219" s="133" t="s">
        <v>262</v>
      </c>
      <c r="C219" s="21" t="s">
        <v>527</v>
      </c>
      <c r="D219" s="20">
        <v>7414800</v>
      </c>
      <c r="E219" s="20">
        <v>3643081.51</v>
      </c>
      <c r="F219" s="104">
        <f t="shared" si="6"/>
        <v>3771718.49</v>
      </c>
      <c r="G219" s="103">
        <f t="shared" si="7"/>
        <v>0.49130000000000001</v>
      </c>
      <c r="H219" s="3"/>
    </row>
    <row r="220" spans="1:8" ht="15" customHeight="1" x14ac:dyDescent="0.25">
      <c r="A220" s="134" t="s">
        <v>473</v>
      </c>
      <c r="B220" s="133" t="s">
        <v>262</v>
      </c>
      <c r="C220" s="21" t="s">
        <v>528</v>
      </c>
      <c r="D220" s="20">
        <v>7414800</v>
      </c>
      <c r="E220" s="20">
        <v>3643081.51</v>
      </c>
      <c r="F220" s="104">
        <f t="shared" si="6"/>
        <v>3771718.49</v>
      </c>
      <c r="G220" s="103">
        <f t="shared" si="7"/>
        <v>0.49130000000000001</v>
      </c>
      <c r="H220" s="3"/>
    </row>
    <row r="221" spans="1:8" ht="48" customHeight="1" x14ac:dyDescent="0.25">
      <c r="A221" s="134" t="s">
        <v>475</v>
      </c>
      <c r="B221" s="133" t="s">
        <v>262</v>
      </c>
      <c r="C221" s="21" t="s">
        <v>529</v>
      </c>
      <c r="D221" s="20">
        <v>7298500</v>
      </c>
      <c r="E221" s="20">
        <v>3643081.51</v>
      </c>
      <c r="F221" s="104">
        <f t="shared" si="6"/>
        <v>3655418.49</v>
      </c>
      <c r="G221" s="103">
        <f t="shared" si="7"/>
        <v>0.49919999999999998</v>
      </c>
      <c r="H221" s="3"/>
    </row>
    <row r="222" spans="1:8" ht="15" customHeight="1" x14ac:dyDescent="0.25">
      <c r="A222" s="134" t="s">
        <v>477</v>
      </c>
      <c r="B222" s="133" t="s">
        <v>262</v>
      </c>
      <c r="C222" s="21" t="s">
        <v>530</v>
      </c>
      <c r="D222" s="20">
        <v>116300</v>
      </c>
      <c r="E222" s="20">
        <v>0</v>
      </c>
      <c r="F222" s="104">
        <f t="shared" si="6"/>
        <v>116300</v>
      </c>
      <c r="G222" s="103">
        <f t="shared" si="7"/>
        <v>0</v>
      </c>
      <c r="H222" s="3"/>
    </row>
    <row r="223" spans="1:8" ht="15" customHeight="1" x14ac:dyDescent="0.25">
      <c r="A223" s="134" t="s">
        <v>531</v>
      </c>
      <c r="B223" s="133" t="s">
        <v>262</v>
      </c>
      <c r="C223" s="21" t="s">
        <v>532</v>
      </c>
      <c r="D223" s="20">
        <v>38290400</v>
      </c>
      <c r="E223" s="20">
        <v>17397127.09</v>
      </c>
      <c r="F223" s="104">
        <f t="shared" si="6"/>
        <v>20893272.91</v>
      </c>
      <c r="G223" s="103">
        <f t="shared" si="7"/>
        <v>0.45429999999999998</v>
      </c>
      <c r="H223" s="3"/>
    </row>
    <row r="224" spans="1:8" ht="48" customHeight="1" x14ac:dyDescent="0.25">
      <c r="A224" s="134" t="s">
        <v>266</v>
      </c>
      <c r="B224" s="133" t="s">
        <v>262</v>
      </c>
      <c r="C224" s="21" t="s">
        <v>533</v>
      </c>
      <c r="D224" s="20">
        <v>34028500</v>
      </c>
      <c r="E224" s="20">
        <v>15081655.779999999</v>
      </c>
      <c r="F224" s="104">
        <f t="shared" si="6"/>
        <v>18946844.219999999</v>
      </c>
      <c r="G224" s="103">
        <f t="shared" si="7"/>
        <v>0.44319999999999998</v>
      </c>
      <c r="H224" s="3"/>
    </row>
    <row r="225" spans="1:8" ht="15" customHeight="1" x14ac:dyDescent="0.25">
      <c r="A225" s="134" t="s">
        <v>332</v>
      </c>
      <c r="B225" s="133" t="s">
        <v>262</v>
      </c>
      <c r="C225" s="21" t="s">
        <v>534</v>
      </c>
      <c r="D225" s="20">
        <v>25197600</v>
      </c>
      <c r="E225" s="20">
        <v>10917958.880000001</v>
      </c>
      <c r="F225" s="104">
        <f t="shared" si="6"/>
        <v>14279641.119999999</v>
      </c>
      <c r="G225" s="103">
        <f t="shared" si="7"/>
        <v>0.43330000000000002</v>
      </c>
      <c r="H225" s="3"/>
    </row>
    <row r="226" spans="1:8" ht="15" customHeight="1" x14ac:dyDescent="0.25">
      <c r="A226" s="134" t="s">
        <v>334</v>
      </c>
      <c r="B226" s="133" t="s">
        <v>262</v>
      </c>
      <c r="C226" s="21" t="s">
        <v>535</v>
      </c>
      <c r="D226" s="20">
        <v>18933300</v>
      </c>
      <c r="E226" s="20">
        <v>8048752</v>
      </c>
      <c r="F226" s="104">
        <f t="shared" si="6"/>
        <v>10884548</v>
      </c>
      <c r="G226" s="103">
        <f t="shared" si="7"/>
        <v>0.42509999999999998</v>
      </c>
      <c r="H226" s="3"/>
    </row>
    <row r="227" spans="1:8" ht="24" customHeight="1" x14ac:dyDescent="0.25">
      <c r="A227" s="134" t="s">
        <v>336</v>
      </c>
      <c r="B227" s="133" t="s">
        <v>262</v>
      </c>
      <c r="C227" s="21" t="s">
        <v>536</v>
      </c>
      <c r="D227" s="20">
        <v>617300</v>
      </c>
      <c r="E227" s="20">
        <v>229506.88</v>
      </c>
      <c r="F227" s="104">
        <f t="shared" si="6"/>
        <v>387793.12</v>
      </c>
      <c r="G227" s="103">
        <f t="shared" si="7"/>
        <v>0.37180000000000002</v>
      </c>
      <c r="H227" s="3"/>
    </row>
    <row r="228" spans="1:8" ht="36" customHeight="1" x14ac:dyDescent="0.25">
      <c r="A228" s="134" t="s">
        <v>338</v>
      </c>
      <c r="B228" s="133" t="s">
        <v>262</v>
      </c>
      <c r="C228" s="21" t="s">
        <v>537</v>
      </c>
      <c r="D228" s="20">
        <v>5647000</v>
      </c>
      <c r="E228" s="20">
        <v>2639700</v>
      </c>
      <c r="F228" s="104">
        <f t="shared" si="6"/>
        <v>3007300</v>
      </c>
      <c r="G228" s="103">
        <f t="shared" si="7"/>
        <v>0.46750000000000003</v>
      </c>
      <c r="H228" s="3"/>
    </row>
    <row r="229" spans="1:8" ht="24" customHeight="1" x14ac:dyDescent="0.25">
      <c r="A229" s="134" t="s">
        <v>268</v>
      </c>
      <c r="B229" s="133" t="s">
        <v>262</v>
      </c>
      <c r="C229" s="21" t="s">
        <v>538</v>
      </c>
      <c r="D229" s="20">
        <v>8830900</v>
      </c>
      <c r="E229" s="20">
        <v>4163696.9</v>
      </c>
      <c r="F229" s="104">
        <f t="shared" si="6"/>
        <v>4667203.0999999996</v>
      </c>
      <c r="G229" s="103">
        <f t="shared" si="7"/>
        <v>0.47149999999999997</v>
      </c>
      <c r="H229" s="3"/>
    </row>
    <row r="230" spans="1:8" ht="15" customHeight="1" x14ac:dyDescent="0.25">
      <c r="A230" s="134" t="s">
        <v>270</v>
      </c>
      <c r="B230" s="133" t="s">
        <v>262</v>
      </c>
      <c r="C230" s="21" t="s">
        <v>539</v>
      </c>
      <c r="D230" s="20">
        <v>6707000</v>
      </c>
      <c r="E230" s="20">
        <v>3068600</v>
      </c>
      <c r="F230" s="104">
        <f t="shared" si="6"/>
        <v>3638400</v>
      </c>
      <c r="G230" s="103">
        <f t="shared" si="7"/>
        <v>0.45750000000000002</v>
      </c>
      <c r="H230" s="3"/>
    </row>
    <row r="231" spans="1:8" ht="24" customHeight="1" x14ac:dyDescent="0.25">
      <c r="A231" s="134" t="s">
        <v>272</v>
      </c>
      <c r="B231" s="133" t="s">
        <v>262</v>
      </c>
      <c r="C231" s="21" t="s">
        <v>540</v>
      </c>
      <c r="D231" s="20">
        <v>447100</v>
      </c>
      <c r="E231" s="20">
        <v>93496.9</v>
      </c>
      <c r="F231" s="104">
        <f t="shared" si="6"/>
        <v>353603.1</v>
      </c>
      <c r="G231" s="103">
        <f t="shared" si="7"/>
        <v>0.20910000000000001</v>
      </c>
      <c r="H231" s="3"/>
    </row>
    <row r="232" spans="1:8" ht="36" customHeight="1" x14ac:dyDescent="0.25">
      <c r="A232" s="134" t="s">
        <v>274</v>
      </c>
      <c r="B232" s="133" t="s">
        <v>262</v>
      </c>
      <c r="C232" s="21" t="s">
        <v>541</v>
      </c>
      <c r="D232" s="20">
        <v>1676800</v>
      </c>
      <c r="E232" s="20">
        <v>1001600</v>
      </c>
      <c r="F232" s="104">
        <f t="shared" si="6"/>
        <v>675200</v>
      </c>
      <c r="G232" s="103">
        <f t="shared" si="7"/>
        <v>0.59730000000000005</v>
      </c>
      <c r="H232" s="3"/>
    </row>
    <row r="233" spans="1:8" ht="24" customHeight="1" x14ac:dyDescent="0.25">
      <c r="A233" s="134" t="s">
        <v>283</v>
      </c>
      <c r="B233" s="133" t="s">
        <v>262</v>
      </c>
      <c r="C233" s="21" t="s">
        <v>542</v>
      </c>
      <c r="D233" s="20">
        <v>1620600</v>
      </c>
      <c r="E233" s="20">
        <v>1162178.51</v>
      </c>
      <c r="F233" s="104">
        <f t="shared" si="6"/>
        <v>458421.49</v>
      </c>
      <c r="G233" s="103">
        <f t="shared" si="7"/>
        <v>0.71709999999999996</v>
      </c>
      <c r="H233" s="3"/>
    </row>
    <row r="234" spans="1:8" ht="24" customHeight="1" x14ac:dyDescent="0.25">
      <c r="A234" s="134" t="s">
        <v>285</v>
      </c>
      <c r="B234" s="133" t="s">
        <v>262</v>
      </c>
      <c r="C234" s="21" t="s">
        <v>543</v>
      </c>
      <c r="D234" s="20">
        <v>1620600</v>
      </c>
      <c r="E234" s="20">
        <v>1162178.51</v>
      </c>
      <c r="F234" s="104">
        <f t="shared" si="6"/>
        <v>458421.49</v>
      </c>
      <c r="G234" s="103">
        <f t="shared" si="7"/>
        <v>0.71709999999999996</v>
      </c>
      <c r="H234" s="3"/>
    </row>
    <row r="235" spans="1:8" ht="24" customHeight="1" x14ac:dyDescent="0.25">
      <c r="A235" s="134" t="s">
        <v>287</v>
      </c>
      <c r="B235" s="133" t="s">
        <v>262</v>
      </c>
      <c r="C235" s="21" t="s">
        <v>544</v>
      </c>
      <c r="D235" s="20">
        <v>1620600</v>
      </c>
      <c r="E235" s="20">
        <v>1162178.51</v>
      </c>
      <c r="F235" s="104">
        <f t="shared" si="6"/>
        <v>458421.49</v>
      </c>
      <c r="G235" s="103">
        <f t="shared" si="7"/>
        <v>0.71709999999999996</v>
      </c>
      <c r="H235" s="3"/>
    </row>
    <row r="236" spans="1:8" ht="24" customHeight="1" x14ac:dyDescent="0.25">
      <c r="A236" s="134" t="s">
        <v>347</v>
      </c>
      <c r="B236" s="133" t="s">
        <v>262</v>
      </c>
      <c r="C236" s="21" t="s">
        <v>545</v>
      </c>
      <c r="D236" s="20">
        <v>2629300</v>
      </c>
      <c r="E236" s="20">
        <v>1144858.8</v>
      </c>
      <c r="F236" s="104">
        <f t="shared" si="6"/>
        <v>1484441.2</v>
      </c>
      <c r="G236" s="103">
        <f t="shared" si="7"/>
        <v>0.43540000000000001</v>
      </c>
      <c r="H236" s="3"/>
    </row>
    <row r="237" spans="1:8" ht="15" customHeight="1" x14ac:dyDescent="0.25">
      <c r="A237" s="134" t="s">
        <v>473</v>
      </c>
      <c r="B237" s="133" t="s">
        <v>262</v>
      </c>
      <c r="C237" s="21" t="s">
        <v>546</v>
      </c>
      <c r="D237" s="20">
        <v>2629300</v>
      </c>
      <c r="E237" s="20">
        <v>1144858.8</v>
      </c>
      <c r="F237" s="104">
        <f t="shared" si="6"/>
        <v>1484441.2</v>
      </c>
      <c r="G237" s="103">
        <f t="shared" si="7"/>
        <v>0.43540000000000001</v>
      </c>
      <c r="H237" s="3"/>
    </row>
    <row r="238" spans="1:8" ht="15" customHeight="1" x14ac:dyDescent="0.25">
      <c r="A238" s="134" t="s">
        <v>477</v>
      </c>
      <c r="B238" s="133" t="s">
        <v>262</v>
      </c>
      <c r="C238" s="21" t="s">
        <v>547</v>
      </c>
      <c r="D238" s="20">
        <v>2629300</v>
      </c>
      <c r="E238" s="20">
        <v>1144858.8</v>
      </c>
      <c r="F238" s="104">
        <f t="shared" si="6"/>
        <v>1484441.2</v>
      </c>
      <c r="G238" s="103">
        <f t="shared" si="7"/>
        <v>0.43540000000000001</v>
      </c>
      <c r="H238" s="3"/>
    </row>
    <row r="239" spans="1:8" ht="15" customHeight="1" x14ac:dyDescent="0.25">
      <c r="A239" s="134" t="s">
        <v>299</v>
      </c>
      <c r="B239" s="133" t="s">
        <v>262</v>
      </c>
      <c r="C239" s="21" t="s">
        <v>548</v>
      </c>
      <c r="D239" s="20">
        <v>12000</v>
      </c>
      <c r="E239" s="20">
        <v>8434</v>
      </c>
      <c r="F239" s="104">
        <f t="shared" si="6"/>
        <v>3566</v>
      </c>
      <c r="G239" s="103">
        <f t="shared" si="7"/>
        <v>0.70279999999999998</v>
      </c>
      <c r="H239" s="3"/>
    </row>
    <row r="240" spans="1:8" ht="15" customHeight="1" x14ac:dyDescent="0.25">
      <c r="A240" s="134" t="s">
        <v>301</v>
      </c>
      <c r="B240" s="133" t="s">
        <v>262</v>
      </c>
      <c r="C240" s="21" t="s">
        <v>549</v>
      </c>
      <c r="D240" s="20">
        <v>12000</v>
      </c>
      <c r="E240" s="20">
        <v>8434</v>
      </c>
      <c r="F240" s="104">
        <f t="shared" si="6"/>
        <v>3566</v>
      </c>
      <c r="G240" s="103">
        <f t="shared" si="7"/>
        <v>0.70279999999999998</v>
      </c>
      <c r="H240" s="3"/>
    </row>
    <row r="241" spans="1:8" ht="15" customHeight="1" x14ac:dyDescent="0.25">
      <c r="A241" s="134" t="s">
        <v>303</v>
      </c>
      <c r="B241" s="133" t="s">
        <v>262</v>
      </c>
      <c r="C241" s="21" t="s">
        <v>550</v>
      </c>
      <c r="D241" s="20">
        <v>1000</v>
      </c>
      <c r="E241" s="20">
        <v>0</v>
      </c>
      <c r="F241" s="104">
        <f t="shared" si="6"/>
        <v>1000</v>
      </c>
      <c r="G241" s="103">
        <f t="shared" si="7"/>
        <v>0</v>
      </c>
      <c r="H241" s="3"/>
    </row>
    <row r="242" spans="1:8" ht="15" customHeight="1" x14ac:dyDescent="0.25">
      <c r="A242" s="134" t="s">
        <v>305</v>
      </c>
      <c r="B242" s="133" t="s">
        <v>262</v>
      </c>
      <c r="C242" s="21" t="s">
        <v>551</v>
      </c>
      <c r="D242" s="20">
        <v>9000</v>
      </c>
      <c r="E242" s="20">
        <v>8434</v>
      </c>
      <c r="F242" s="104">
        <f t="shared" si="6"/>
        <v>566</v>
      </c>
      <c r="G242" s="103">
        <f t="shared" si="7"/>
        <v>0.93710000000000004</v>
      </c>
      <c r="H242" s="3"/>
    </row>
    <row r="243" spans="1:8" ht="15" customHeight="1" x14ac:dyDescent="0.25">
      <c r="A243" s="134" t="s">
        <v>307</v>
      </c>
      <c r="B243" s="133" t="s">
        <v>262</v>
      </c>
      <c r="C243" s="21" t="s">
        <v>552</v>
      </c>
      <c r="D243" s="20">
        <v>2000</v>
      </c>
      <c r="E243" s="20">
        <v>0</v>
      </c>
      <c r="F243" s="104">
        <f t="shared" si="6"/>
        <v>2000</v>
      </c>
      <c r="G243" s="103">
        <f t="shared" si="7"/>
        <v>0</v>
      </c>
      <c r="H243" s="3"/>
    </row>
    <row r="244" spans="1:8" ht="15" customHeight="1" x14ac:dyDescent="0.25">
      <c r="A244" s="134" t="s">
        <v>553</v>
      </c>
      <c r="B244" s="133" t="s">
        <v>262</v>
      </c>
      <c r="C244" s="21" t="s">
        <v>554</v>
      </c>
      <c r="D244" s="20">
        <v>15957775</v>
      </c>
      <c r="E244" s="20">
        <v>6274544.6900000004</v>
      </c>
      <c r="F244" s="104">
        <f t="shared" si="6"/>
        <v>9683230.3099999987</v>
      </c>
      <c r="G244" s="103">
        <f t="shared" si="7"/>
        <v>0.39319999999999999</v>
      </c>
      <c r="H244" s="3"/>
    </row>
    <row r="245" spans="1:8" ht="15" customHeight="1" x14ac:dyDescent="0.25">
      <c r="A245" s="134" t="s">
        <v>555</v>
      </c>
      <c r="B245" s="133" t="s">
        <v>262</v>
      </c>
      <c r="C245" s="21" t="s">
        <v>556</v>
      </c>
      <c r="D245" s="20">
        <v>4354700</v>
      </c>
      <c r="E245" s="20">
        <v>2332594.84</v>
      </c>
      <c r="F245" s="104">
        <f t="shared" si="6"/>
        <v>2022105.1600000001</v>
      </c>
      <c r="G245" s="103">
        <f t="shared" si="7"/>
        <v>0.53559999999999997</v>
      </c>
      <c r="H245" s="3"/>
    </row>
    <row r="246" spans="1:8" ht="15" customHeight="1" x14ac:dyDescent="0.25">
      <c r="A246" s="134" t="s">
        <v>557</v>
      </c>
      <c r="B246" s="133" t="s">
        <v>262</v>
      </c>
      <c r="C246" s="21" t="s">
        <v>558</v>
      </c>
      <c r="D246" s="20">
        <v>4354700</v>
      </c>
      <c r="E246" s="20">
        <v>2332594.84</v>
      </c>
      <c r="F246" s="104">
        <f t="shared" si="6"/>
        <v>2022105.1600000001</v>
      </c>
      <c r="G246" s="103">
        <f t="shared" si="7"/>
        <v>0.53559999999999997</v>
      </c>
      <c r="H246" s="3"/>
    </row>
    <row r="247" spans="1:8" ht="15" customHeight="1" x14ac:dyDescent="0.25">
      <c r="A247" s="134" t="s">
        <v>559</v>
      </c>
      <c r="B247" s="133" t="s">
        <v>262</v>
      </c>
      <c r="C247" s="21" t="s">
        <v>560</v>
      </c>
      <c r="D247" s="20">
        <v>4354700</v>
      </c>
      <c r="E247" s="20">
        <v>2332594.84</v>
      </c>
      <c r="F247" s="104">
        <f t="shared" si="6"/>
        <v>2022105.1600000001</v>
      </c>
      <c r="G247" s="103">
        <f t="shared" si="7"/>
        <v>0.53559999999999997</v>
      </c>
      <c r="H247" s="3"/>
    </row>
    <row r="248" spans="1:8" ht="15" customHeight="1" x14ac:dyDescent="0.25">
      <c r="A248" s="134" t="s">
        <v>561</v>
      </c>
      <c r="B248" s="133" t="s">
        <v>262</v>
      </c>
      <c r="C248" s="21" t="s">
        <v>562</v>
      </c>
      <c r="D248" s="20">
        <v>4354700</v>
      </c>
      <c r="E248" s="20">
        <v>2332594.84</v>
      </c>
      <c r="F248" s="104">
        <f t="shared" si="6"/>
        <v>2022105.1600000001</v>
      </c>
      <c r="G248" s="103">
        <f t="shared" si="7"/>
        <v>0.53559999999999997</v>
      </c>
      <c r="H248" s="3"/>
    </row>
    <row r="249" spans="1:8" ht="15" customHeight="1" x14ac:dyDescent="0.25">
      <c r="A249" s="134" t="s">
        <v>563</v>
      </c>
      <c r="B249" s="133" t="s">
        <v>262</v>
      </c>
      <c r="C249" s="21" t="s">
        <v>564</v>
      </c>
      <c r="D249" s="20">
        <v>6948575</v>
      </c>
      <c r="E249" s="20">
        <v>2548304.7999999998</v>
      </c>
      <c r="F249" s="104">
        <f t="shared" si="6"/>
        <v>4400270.2</v>
      </c>
      <c r="G249" s="103">
        <f t="shared" si="7"/>
        <v>0.36670000000000003</v>
      </c>
      <c r="H249" s="3"/>
    </row>
    <row r="250" spans="1:8" ht="24" customHeight="1" x14ac:dyDescent="0.25">
      <c r="A250" s="134" t="s">
        <v>283</v>
      </c>
      <c r="B250" s="133" t="s">
        <v>262</v>
      </c>
      <c r="C250" s="21" t="s">
        <v>565</v>
      </c>
      <c r="D250" s="20">
        <v>4800</v>
      </c>
      <c r="E250" s="20">
        <v>1904.8</v>
      </c>
      <c r="F250" s="104">
        <f t="shared" si="6"/>
        <v>2895.2</v>
      </c>
      <c r="G250" s="103">
        <f t="shared" si="7"/>
        <v>0.39679999999999999</v>
      </c>
      <c r="H250" s="3"/>
    </row>
    <row r="251" spans="1:8" ht="24" customHeight="1" x14ac:dyDescent="0.25">
      <c r="A251" s="134" t="s">
        <v>285</v>
      </c>
      <c r="B251" s="133" t="s">
        <v>262</v>
      </c>
      <c r="C251" s="21" t="s">
        <v>566</v>
      </c>
      <c r="D251" s="20">
        <v>4800</v>
      </c>
      <c r="E251" s="20">
        <v>1904.8</v>
      </c>
      <c r="F251" s="104">
        <f t="shared" si="6"/>
        <v>2895.2</v>
      </c>
      <c r="G251" s="103">
        <f t="shared" si="7"/>
        <v>0.39679999999999999</v>
      </c>
      <c r="H251" s="3"/>
    </row>
    <row r="252" spans="1:8" ht="24" customHeight="1" x14ac:dyDescent="0.25">
      <c r="A252" s="134" t="s">
        <v>287</v>
      </c>
      <c r="B252" s="133" t="s">
        <v>262</v>
      </c>
      <c r="C252" s="21" t="s">
        <v>567</v>
      </c>
      <c r="D252" s="20">
        <v>4800</v>
      </c>
      <c r="E252" s="20">
        <v>1904.8</v>
      </c>
      <c r="F252" s="104">
        <f t="shared" si="6"/>
        <v>2895.2</v>
      </c>
      <c r="G252" s="103">
        <f t="shared" si="7"/>
        <v>0.39679999999999999</v>
      </c>
      <c r="H252" s="3"/>
    </row>
    <row r="253" spans="1:8" ht="15" customHeight="1" x14ac:dyDescent="0.25">
      <c r="A253" s="134" t="s">
        <v>557</v>
      </c>
      <c r="B253" s="133" t="s">
        <v>262</v>
      </c>
      <c r="C253" s="21" t="s">
        <v>568</v>
      </c>
      <c r="D253" s="20">
        <v>6943775</v>
      </c>
      <c r="E253" s="20">
        <v>2546400</v>
      </c>
      <c r="F253" s="104">
        <f t="shared" si="6"/>
        <v>4397375</v>
      </c>
      <c r="G253" s="103">
        <f t="shared" si="7"/>
        <v>0.36670000000000003</v>
      </c>
      <c r="H253" s="3"/>
    </row>
    <row r="254" spans="1:8" ht="24" customHeight="1" x14ac:dyDescent="0.25">
      <c r="A254" s="134" t="s">
        <v>569</v>
      </c>
      <c r="B254" s="133" t="s">
        <v>262</v>
      </c>
      <c r="C254" s="21" t="s">
        <v>570</v>
      </c>
      <c r="D254" s="20">
        <v>6943775</v>
      </c>
      <c r="E254" s="20">
        <v>2546400</v>
      </c>
      <c r="F254" s="104">
        <f t="shared" si="6"/>
        <v>4397375</v>
      </c>
      <c r="G254" s="103">
        <f t="shared" si="7"/>
        <v>0.36670000000000003</v>
      </c>
      <c r="H254" s="3"/>
    </row>
    <row r="255" spans="1:8" ht="24" customHeight="1" x14ac:dyDescent="0.25">
      <c r="A255" s="134" t="s">
        <v>571</v>
      </c>
      <c r="B255" s="133" t="s">
        <v>262</v>
      </c>
      <c r="C255" s="21" t="s">
        <v>572</v>
      </c>
      <c r="D255" s="20">
        <v>156000</v>
      </c>
      <c r="E255" s="20">
        <v>64000</v>
      </c>
      <c r="F255" s="104">
        <f t="shared" si="6"/>
        <v>92000</v>
      </c>
      <c r="G255" s="103">
        <f t="shared" si="7"/>
        <v>0.4103</v>
      </c>
      <c r="H255" s="3"/>
    </row>
    <row r="256" spans="1:8" ht="15" customHeight="1" x14ac:dyDescent="0.25">
      <c r="A256" s="134" t="s">
        <v>573</v>
      </c>
      <c r="B256" s="133" t="s">
        <v>262</v>
      </c>
      <c r="C256" s="21" t="s">
        <v>574</v>
      </c>
      <c r="D256" s="20">
        <v>6787775</v>
      </c>
      <c r="E256" s="20">
        <v>2482400</v>
      </c>
      <c r="F256" s="104">
        <f t="shared" si="6"/>
        <v>4305375</v>
      </c>
      <c r="G256" s="103">
        <f t="shared" si="7"/>
        <v>0.36570000000000003</v>
      </c>
      <c r="H256" s="3"/>
    </row>
    <row r="257" spans="1:8" ht="15" customHeight="1" x14ac:dyDescent="0.25">
      <c r="A257" s="134" t="s">
        <v>575</v>
      </c>
      <c r="B257" s="133" t="s">
        <v>262</v>
      </c>
      <c r="C257" s="21" t="s">
        <v>576</v>
      </c>
      <c r="D257" s="20">
        <v>4654500</v>
      </c>
      <c r="E257" s="20">
        <v>1393645.05</v>
      </c>
      <c r="F257" s="104">
        <f t="shared" si="6"/>
        <v>3260854.95</v>
      </c>
      <c r="G257" s="103">
        <f t="shared" si="7"/>
        <v>0.2994</v>
      </c>
      <c r="H257" s="3"/>
    </row>
    <row r="258" spans="1:8" ht="48" customHeight="1" x14ac:dyDescent="0.25">
      <c r="A258" s="134" t="s">
        <v>266</v>
      </c>
      <c r="B258" s="133" t="s">
        <v>262</v>
      </c>
      <c r="C258" s="21" t="s">
        <v>577</v>
      </c>
      <c r="D258" s="20">
        <v>3978600</v>
      </c>
      <c r="E258" s="20">
        <v>1098452.95</v>
      </c>
      <c r="F258" s="104">
        <f t="shared" si="6"/>
        <v>2880147.05</v>
      </c>
      <c r="G258" s="103">
        <f t="shared" si="7"/>
        <v>0.27610000000000001</v>
      </c>
      <c r="H258" s="3"/>
    </row>
    <row r="259" spans="1:8" ht="24" customHeight="1" x14ac:dyDescent="0.25">
      <c r="A259" s="134" t="s">
        <v>268</v>
      </c>
      <c r="B259" s="133" t="s">
        <v>262</v>
      </c>
      <c r="C259" s="21" t="s">
        <v>578</v>
      </c>
      <c r="D259" s="20">
        <v>3978600</v>
      </c>
      <c r="E259" s="20">
        <v>1098452.95</v>
      </c>
      <c r="F259" s="104">
        <f t="shared" si="6"/>
        <v>2880147.05</v>
      </c>
      <c r="G259" s="103">
        <f t="shared" si="7"/>
        <v>0.27610000000000001</v>
      </c>
      <c r="H259" s="3"/>
    </row>
    <row r="260" spans="1:8" ht="15" customHeight="1" x14ac:dyDescent="0.25">
      <c r="A260" s="134" t="s">
        <v>270</v>
      </c>
      <c r="B260" s="133" t="s">
        <v>262</v>
      </c>
      <c r="C260" s="21" t="s">
        <v>579</v>
      </c>
      <c r="D260" s="20">
        <v>2957200</v>
      </c>
      <c r="E260" s="20">
        <v>852754.25</v>
      </c>
      <c r="F260" s="104">
        <f t="shared" si="6"/>
        <v>2104445.75</v>
      </c>
      <c r="G260" s="103">
        <f t="shared" si="7"/>
        <v>0.28839999999999999</v>
      </c>
      <c r="H260" s="3"/>
    </row>
    <row r="261" spans="1:8" ht="24" customHeight="1" x14ac:dyDescent="0.25">
      <c r="A261" s="134" t="s">
        <v>272</v>
      </c>
      <c r="B261" s="133" t="s">
        <v>262</v>
      </c>
      <c r="C261" s="21" t="s">
        <v>580</v>
      </c>
      <c r="D261" s="20">
        <v>196700</v>
      </c>
      <c r="E261" s="20">
        <v>0</v>
      </c>
      <c r="F261" s="104">
        <f t="shared" si="6"/>
        <v>196700</v>
      </c>
      <c r="G261" s="103">
        <f t="shared" si="7"/>
        <v>0</v>
      </c>
      <c r="H261" s="3"/>
    </row>
    <row r="262" spans="1:8" ht="36" customHeight="1" x14ac:dyDescent="0.25">
      <c r="A262" s="134" t="s">
        <v>274</v>
      </c>
      <c r="B262" s="133" t="s">
        <v>262</v>
      </c>
      <c r="C262" s="21" t="s">
        <v>581</v>
      </c>
      <c r="D262" s="20">
        <v>824700</v>
      </c>
      <c r="E262" s="20">
        <v>245698.7</v>
      </c>
      <c r="F262" s="104">
        <f t="shared" si="6"/>
        <v>579001.30000000005</v>
      </c>
      <c r="G262" s="103">
        <f t="shared" si="7"/>
        <v>0.2979</v>
      </c>
      <c r="H262" s="3"/>
    </row>
    <row r="263" spans="1:8" ht="24" customHeight="1" x14ac:dyDescent="0.25">
      <c r="A263" s="134" t="s">
        <v>283</v>
      </c>
      <c r="B263" s="133" t="s">
        <v>262</v>
      </c>
      <c r="C263" s="21" t="s">
        <v>582</v>
      </c>
      <c r="D263" s="20">
        <v>675900</v>
      </c>
      <c r="E263" s="20">
        <v>295192.09999999998</v>
      </c>
      <c r="F263" s="104">
        <f t="shared" ref="F263:F308" si="8">D263-E263</f>
        <v>380707.9</v>
      </c>
      <c r="G263" s="103">
        <f t="shared" si="7"/>
        <v>0.43669999999999998</v>
      </c>
      <c r="H263" s="3"/>
    </row>
    <row r="264" spans="1:8" ht="24" customHeight="1" x14ac:dyDescent="0.25">
      <c r="A264" s="134" t="s">
        <v>285</v>
      </c>
      <c r="B264" s="133" t="s">
        <v>262</v>
      </c>
      <c r="C264" s="21" t="s">
        <v>583</v>
      </c>
      <c r="D264" s="20">
        <v>675900</v>
      </c>
      <c r="E264" s="20">
        <v>295192.09999999998</v>
      </c>
      <c r="F264" s="104">
        <f t="shared" si="8"/>
        <v>380707.9</v>
      </c>
      <c r="G264" s="103">
        <f t="shared" si="7"/>
        <v>0.43669999999999998</v>
      </c>
      <c r="H264" s="3"/>
    </row>
    <row r="265" spans="1:8" ht="24" customHeight="1" x14ac:dyDescent="0.25">
      <c r="A265" s="134" t="s">
        <v>287</v>
      </c>
      <c r="B265" s="133" t="s">
        <v>262</v>
      </c>
      <c r="C265" s="21" t="s">
        <v>584</v>
      </c>
      <c r="D265" s="20">
        <v>675900</v>
      </c>
      <c r="E265" s="20">
        <v>295192.09999999998</v>
      </c>
      <c r="F265" s="104">
        <f t="shared" si="8"/>
        <v>380707.9</v>
      </c>
      <c r="G265" s="103">
        <f t="shared" ref="G265:G308" si="9">ROUND(E265/D265,4)</f>
        <v>0.43669999999999998</v>
      </c>
      <c r="H265" s="3"/>
    </row>
    <row r="266" spans="1:8" ht="15" customHeight="1" x14ac:dyDescent="0.25">
      <c r="A266" s="134" t="s">
        <v>585</v>
      </c>
      <c r="B266" s="133" t="s">
        <v>262</v>
      </c>
      <c r="C266" s="21" t="s">
        <v>586</v>
      </c>
      <c r="D266" s="20">
        <v>73585650</v>
      </c>
      <c r="E266" s="20">
        <v>35856169.939999998</v>
      </c>
      <c r="F266" s="104">
        <f t="shared" si="8"/>
        <v>37729480.060000002</v>
      </c>
      <c r="G266" s="103">
        <f t="shared" si="9"/>
        <v>0.48730000000000001</v>
      </c>
      <c r="H266" s="3"/>
    </row>
    <row r="267" spans="1:8" ht="15" customHeight="1" x14ac:dyDescent="0.25">
      <c r="A267" s="134" t="s">
        <v>587</v>
      </c>
      <c r="B267" s="133" t="s">
        <v>262</v>
      </c>
      <c r="C267" s="21" t="s">
        <v>588</v>
      </c>
      <c r="D267" s="20">
        <v>61672000</v>
      </c>
      <c r="E267" s="20">
        <v>30718925.59</v>
      </c>
      <c r="F267" s="104">
        <f t="shared" si="8"/>
        <v>30953074.41</v>
      </c>
      <c r="G267" s="103">
        <f t="shared" si="9"/>
        <v>0.49809999999999999</v>
      </c>
      <c r="H267" s="3"/>
    </row>
    <row r="268" spans="1:8" ht="24" customHeight="1" x14ac:dyDescent="0.25">
      <c r="A268" s="134" t="s">
        <v>347</v>
      </c>
      <c r="B268" s="133" t="s">
        <v>262</v>
      </c>
      <c r="C268" s="21" t="s">
        <v>589</v>
      </c>
      <c r="D268" s="20">
        <v>61672000</v>
      </c>
      <c r="E268" s="20">
        <v>30718925.59</v>
      </c>
      <c r="F268" s="104">
        <f t="shared" si="8"/>
        <v>30953074.41</v>
      </c>
      <c r="G268" s="103">
        <f t="shared" si="9"/>
        <v>0.49809999999999999</v>
      </c>
      <c r="H268" s="3"/>
    </row>
    <row r="269" spans="1:8" ht="15" customHeight="1" x14ac:dyDescent="0.25">
      <c r="A269" s="134" t="s">
        <v>473</v>
      </c>
      <c r="B269" s="133" t="s">
        <v>262</v>
      </c>
      <c r="C269" s="21" t="s">
        <v>590</v>
      </c>
      <c r="D269" s="20">
        <v>61672000</v>
      </c>
      <c r="E269" s="20">
        <v>30718925.59</v>
      </c>
      <c r="F269" s="104">
        <f t="shared" si="8"/>
        <v>30953074.41</v>
      </c>
      <c r="G269" s="103">
        <f t="shared" si="9"/>
        <v>0.49809999999999999</v>
      </c>
      <c r="H269" s="3"/>
    </row>
    <row r="270" spans="1:8" ht="48" customHeight="1" x14ac:dyDescent="0.25">
      <c r="A270" s="134" t="s">
        <v>475</v>
      </c>
      <c r="B270" s="133" t="s">
        <v>262</v>
      </c>
      <c r="C270" s="21" t="s">
        <v>591</v>
      </c>
      <c r="D270" s="20">
        <v>59944200</v>
      </c>
      <c r="E270" s="20">
        <v>30107237.289999999</v>
      </c>
      <c r="F270" s="104">
        <f t="shared" si="8"/>
        <v>29836962.710000001</v>
      </c>
      <c r="G270" s="103">
        <f t="shared" si="9"/>
        <v>0.50229999999999997</v>
      </c>
      <c r="H270" s="3"/>
    </row>
    <row r="271" spans="1:8" ht="15" customHeight="1" x14ac:dyDescent="0.25">
      <c r="A271" s="134" t="s">
        <v>477</v>
      </c>
      <c r="B271" s="133" t="s">
        <v>262</v>
      </c>
      <c r="C271" s="21" t="s">
        <v>592</v>
      </c>
      <c r="D271" s="20">
        <v>1727800</v>
      </c>
      <c r="E271" s="20">
        <v>611688.30000000005</v>
      </c>
      <c r="F271" s="104">
        <f t="shared" si="8"/>
        <v>1116111.7</v>
      </c>
      <c r="G271" s="103">
        <f t="shared" si="9"/>
        <v>0.35399999999999998</v>
      </c>
      <c r="H271" s="3"/>
    </row>
    <row r="272" spans="1:8" ht="15" customHeight="1" x14ac:dyDescent="0.25">
      <c r="A272" s="134" t="s">
        <v>593</v>
      </c>
      <c r="B272" s="133" t="s">
        <v>262</v>
      </c>
      <c r="C272" s="21" t="s">
        <v>594</v>
      </c>
      <c r="D272" s="20">
        <v>11913650</v>
      </c>
      <c r="E272" s="20">
        <v>5137244.3499999996</v>
      </c>
      <c r="F272" s="104">
        <f t="shared" si="8"/>
        <v>6776405.6500000004</v>
      </c>
      <c r="G272" s="103">
        <f t="shared" si="9"/>
        <v>0.43120000000000003</v>
      </c>
      <c r="H272" s="3"/>
    </row>
    <row r="273" spans="1:8" ht="48" customHeight="1" x14ac:dyDescent="0.25">
      <c r="A273" s="134" t="s">
        <v>266</v>
      </c>
      <c r="B273" s="133" t="s">
        <v>262</v>
      </c>
      <c r="C273" s="21" t="s">
        <v>595</v>
      </c>
      <c r="D273" s="20">
        <v>8563000</v>
      </c>
      <c r="E273" s="20">
        <v>3556278</v>
      </c>
      <c r="F273" s="104">
        <f t="shared" si="8"/>
        <v>5006722</v>
      </c>
      <c r="G273" s="103">
        <f t="shared" si="9"/>
        <v>0.4153</v>
      </c>
      <c r="H273" s="3"/>
    </row>
    <row r="274" spans="1:8" ht="15" customHeight="1" x14ac:dyDescent="0.25">
      <c r="A274" s="134" t="s">
        <v>332</v>
      </c>
      <c r="B274" s="133" t="s">
        <v>262</v>
      </c>
      <c r="C274" s="21" t="s">
        <v>596</v>
      </c>
      <c r="D274" s="20">
        <v>1709000</v>
      </c>
      <c r="E274" s="20">
        <v>612108</v>
      </c>
      <c r="F274" s="104">
        <f t="shared" si="8"/>
        <v>1096892</v>
      </c>
      <c r="G274" s="103">
        <f t="shared" si="9"/>
        <v>0.35820000000000002</v>
      </c>
      <c r="H274" s="3"/>
    </row>
    <row r="275" spans="1:8" ht="15" customHeight="1" x14ac:dyDescent="0.25">
      <c r="A275" s="134" t="s">
        <v>334</v>
      </c>
      <c r="B275" s="133" t="s">
        <v>262</v>
      </c>
      <c r="C275" s="21" t="s">
        <v>597</v>
      </c>
      <c r="D275" s="20">
        <v>1168000</v>
      </c>
      <c r="E275" s="20">
        <v>436000</v>
      </c>
      <c r="F275" s="104">
        <f t="shared" si="8"/>
        <v>732000</v>
      </c>
      <c r="G275" s="103">
        <f t="shared" si="9"/>
        <v>0.37330000000000002</v>
      </c>
      <c r="H275" s="3"/>
    </row>
    <row r="276" spans="1:8" ht="24" customHeight="1" x14ac:dyDescent="0.25">
      <c r="A276" s="134" t="s">
        <v>336</v>
      </c>
      <c r="B276" s="133" t="s">
        <v>262</v>
      </c>
      <c r="C276" s="21" t="s">
        <v>598</v>
      </c>
      <c r="D276" s="20">
        <v>184000</v>
      </c>
      <c r="E276" s="20">
        <v>68508</v>
      </c>
      <c r="F276" s="104">
        <f t="shared" si="8"/>
        <v>115492</v>
      </c>
      <c r="G276" s="103">
        <f t="shared" si="9"/>
        <v>0.37230000000000002</v>
      </c>
      <c r="H276" s="3"/>
    </row>
    <row r="277" spans="1:8" ht="36" customHeight="1" x14ac:dyDescent="0.25">
      <c r="A277" s="134" t="s">
        <v>338</v>
      </c>
      <c r="B277" s="133" t="s">
        <v>262</v>
      </c>
      <c r="C277" s="21" t="s">
        <v>599</v>
      </c>
      <c r="D277" s="20">
        <v>357000</v>
      </c>
      <c r="E277" s="20">
        <v>107600</v>
      </c>
      <c r="F277" s="104">
        <f t="shared" si="8"/>
        <v>249400</v>
      </c>
      <c r="G277" s="103">
        <f t="shared" si="9"/>
        <v>0.3014</v>
      </c>
      <c r="H277" s="3"/>
    </row>
    <row r="278" spans="1:8" ht="24" customHeight="1" x14ac:dyDescent="0.25">
      <c r="A278" s="134" t="s">
        <v>268</v>
      </c>
      <c r="B278" s="133" t="s">
        <v>262</v>
      </c>
      <c r="C278" s="21" t="s">
        <v>600</v>
      </c>
      <c r="D278" s="20">
        <v>6854000</v>
      </c>
      <c r="E278" s="20">
        <v>2944170</v>
      </c>
      <c r="F278" s="104">
        <f t="shared" si="8"/>
        <v>3909830</v>
      </c>
      <c r="G278" s="103">
        <f t="shared" si="9"/>
        <v>0.42959999999999998</v>
      </c>
      <c r="H278" s="3"/>
    </row>
    <row r="279" spans="1:8" ht="15" customHeight="1" x14ac:dyDescent="0.25">
      <c r="A279" s="134" t="s">
        <v>270</v>
      </c>
      <c r="B279" s="133" t="s">
        <v>262</v>
      </c>
      <c r="C279" s="21" t="s">
        <v>601</v>
      </c>
      <c r="D279" s="20">
        <v>4970000</v>
      </c>
      <c r="E279" s="20">
        <v>1931200</v>
      </c>
      <c r="F279" s="104">
        <f t="shared" si="8"/>
        <v>3038800</v>
      </c>
      <c r="G279" s="103">
        <f t="shared" si="9"/>
        <v>0.3886</v>
      </c>
      <c r="H279" s="3"/>
    </row>
    <row r="280" spans="1:8" ht="24" customHeight="1" x14ac:dyDescent="0.25">
      <c r="A280" s="134" t="s">
        <v>272</v>
      </c>
      <c r="B280" s="133" t="s">
        <v>262</v>
      </c>
      <c r="C280" s="21" t="s">
        <v>602</v>
      </c>
      <c r="D280" s="20">
        <v>129000</v>
      </c>
      <c r="E280" s="20">
        <v>52670</v>
      </c>
      <c r="F280" s="104">
        <f t="shared" si="8"/>
        <v>76330</v>
      </c>
      <c r="G280" s="103">
        <f t="shared" si="9"/>
        <v>0.4083</v>
      </c>
      <c r="H280" s="3"/>
    </row>
    <row r="281" spans="1:8" ht="48" customHeight="1" x14ac:dyDescent="0.25">
      <c r="A281" s="134" t="s">
        <v>382</v>
      </c>
      <c r="B281" s="133" t="s">
        <v>262</v>
      </c>
      <c r="C281" s="21" t="s">
        <v>603</v>
      </c>
      <c r="D281" s="20">
        <v>475000</v>
      </c>
      <c r="E281" s="20">
        <v>333500</v>
      </c>
      <c r="F281" s="104">
        <f t="shared" si="8"/>
        <v>141500</v>
      </c>
      <c r="G281" s="103">
        <f t="shared" si="9"/>
        <v>0.70209999999999995</v>
      </c>
      <c r="H281" s="3"/>
    </row>
    <row r="282" spans="1:8" ht="36" customHeight="1" x14ac:dyDescent="0.25">
      <c r="A282" s="134" t="s">
        <v>274</v>
      </c>
      <c r="B282" s="133" t="s">
        <v>262</v>
      </c>
      <c r="C282" s="21" t="s">
        <v>604</v>
      </c>
      <c r="D282" s="20">
        <v>1280000</v>
      </c>
      <c r="E282" s="20">
        <v>626800</v>
      </c>
      <c r="F282" s="104">
        <f t="shared" si="8"/>
        <v>653200</v>
      </c>
      <c r="G282" s="103">
        <f t="shared" si="9"/>
        <v>0.48970000000000002</v>
      </c>
      <c r="H282" s="3"/>
    </row>
    <row r="283" spans="1:8" ht="24" customHeight="1" x14ac:dyDescent="0.25">
      <c r="A283" s="134" t="s">
        <v>283</v>
      </c>
      <c r="B283" s="133" t="s">
        <v>262</v>
      </c>
      <c r="C283" s="21" t="s">
        <v>605</v>
      </c>
      <c r="D283" s="20">
        <v>1839650</v>
      </c>
      <c r="E283" s="20">
        <v>889752.35</v>
      </c>
      <c r="F283" s="104">
        <f t="shared" si="8"/>
        <v>949897.65</v>
      </c>
      <c r="G283" s="103">
        <f t="shared" si="9"/>
        <v>0.48370000000000002</v>
      </c>
      <c r="H283" s="3"/>
    </row>
    <row r="284" spans="1:8" ht="24" customHeight="1" x14ac:dyDescent="0.25">
      <c r="A284" s="134" t="s">
        <v>285</v>
      </c>
      <c r="B284" s="133" t="s">
        <v>262</v>
      </c>
      <c r="C284" s="21" t="s">
        <v>606</v>
      </c>
      <c r="D284" s="20">
        <v>1839650</v>
      </c>
      <c r="E284" s="20">
        <v>889752.35</v>
      </c>
      <c r="F284" s="104">
        <f t="shared" si="8"/>
        <v>949897.65</v>
      </c>
      <c r="G284" s="103">
        <f t="shared" si="9"/>
        <v>0.48370000000000002</v>
      </c>
      <c r="H284" s="3"/>
    </row>
    <row r="285" spans="1:8" ht="24" customHeight="1" x14ac:dyDescent="0.25">
      <c r="A285" s="134" t="s">
        <v>287</v>
      </c>
      <c r="B285" s="133" t="s">
        <v>262</v>
      </c>
      <c r="C285" s="21" t="s">
        <v>607</v>
      </c>
      <c r="D285" s="20">
        <v>1839650</v>
      </c>
      <c r="E285" s="20">
        <v>889752.35</v>
      </c>
      <c r="F285" s="104">
        <f t="shared" si="8"/>
        <v>949897.65</v>
      </c>
      <c r="G285" s="103">
        <f t="shared" si="9"/>
        <v>0.48370000000000002</v>
      </c>
      <c r="H285" s="3"/>
    </row>
    <row r="286" spans="1:8" ht="15" customHeight="1" x14ac:dyDescent="0.25">
      <c r="A286" s="134" t="s">
        <v>557</v>
      </c>
      <c r="B286" s="133" t="s">
        <v>262</v>
      </c>
      <c r="C286" s="21" t="s">
        <v>608</v>
      </c>
      <c r="D286" s="20">
        <v>207600</v>
      </c>
      <c r="E286" s="20">
        <v>86500</v>
      </c>
      <c r="F286" s="104">
        <f t="shared" si="8"/>
        <v>121100</v>
      </c>
      <c r="G286" s="103">
        <f t="shared" si="9"/>
        <v>0.41670000000000001</v>
      </c>
      <c r="H286" s="3"/>
    </row>
    <row r="287" spans="1:8" ht="15" customHeight="1" x14ac:dyDescent="0.25">
      <c r="A287" s="134" t="s">
        <v>609</v>
      </c>
      <c r="B287" s="133" t="s">
        <v>262</v>
      </c>
      <c r="C287" s="21" t="s">
        <v>610</v>
      </c>
      <c r="D287" s="20">
        <v>207600</v>
      </c>
      <c r="E287" s="20">
        <v>86500</v>
      </c>
      <c r="F287" s="104">
        <f t="shared" si="8"/>
        <v>121100</v>
      </c>
      <c r="G287" s="103">
        <f t="shared" si="9"/>
        <v>0.41670000000000001</v>
      </c>
      <c r="H287" s="3"/>
    </row>
    <row r="288" spans="1:8" ht="24" customHeight="1" x14ac:dyDescent="0.25">
      <c r="A288" s="134" t="s">
        <v>347</v>
      </c>
      <c r="B288" s="133" t="s">
        <v>262</v>
      </c>
      <c r="C288" s="21" t="s">
        <v>611</v>
      </c>
      <c r="D288" s="20">
        <v>1230000</v>
      </c>
      <c r="E288" s="20">
        <v>566550</v>
      </c>
      <c r="F288" s="104">
        <f t="shared" si="8"/>
        <v>663450</v>
      </c>
      <c r="G288" s="103">
        <f t="shared" si="9"/>
        <v>0.46060000000000001</v>
      </c>
      <c r="H288" s="3"/>
    </row>
    <row r="289" spans="1:8" ht="15" customHeight="1" x14ac:dyDescent="0.25">
      <c r="A289" s="134" t="s">
        <v>473</v>
      </c>
      <c r="B289" s="133" t="s">
        <v>262</v>
      </c>
      <c r="C289" s="21" t="s">
        <v>612</v>
      </c>
      <c r="D289" s="20">
        <v>1230000</v>
      </c>
      <c r="E289" s="20">
        <v>566550</v>
      </c>
      <c r="F289" s="104">
        <f t="shared" si="8"/>
        <v>663450</v>
      </c>
      <c r="G289" s="103">
        <f t="shared" si="9"/>
        <v>0.46060000000000001</v>
      </c>
      <c r="H289" s="3"/>
    </row>
    <row r="290" spans="1:8" ht="15" customHeight="1" x14ac:dyDescent="0.25">
      <c r="A290" s="134" t="s">
        <v>477</v>
      </c>
      <c r="B290" s="133" t="s">
        <v>262</v>
      </c>
      <c r="C290" s="21" t="s">
        <v>613</v>
      </c>
      <c r="D290" s="20">
        <v>1230000</v>
      </c>
      <c r="E290" s="20">
        <v>566550</v>
      </c>
      <c r="F290" s="104">
        <f t="shared" si="8"/>
        <v>663450</v>
      </c>
      <c r="G290" s="103">
        <f t="shared" si="9"/>
        <v>0.46060000000000001</v>
      </c>
      <c r="H290" s="3"/>
    </row>
    <row r="291" spans="1:8" ht="15" customHeight="1" x14ac:dyDescent="0.25">
      <c r="A291" s="134" t="s">
        <v>299</v>
      </c>
      <c r="B291" s="133" t="s">
        <v>262</v>
      </c>
      <c r="C291" s="21" t="s">
        <v>614</v>
      </c>
      <c r="D291" s="20">
        <v>73400</v>
      </c>
      <c r="E291" s="20">
        <v>38164</v>
      </c>
      <c r="F291" s="104">
        <f t="shared" si="8"/>
        <v>35236</v>
      </c>
      <c r="G291" s="103">
        <f t="shared" si="9"/>
        <v>0.51990000000000003</v>
      </c>
      <c r="H291" s="3"/>
    </row>
    <row r="292" spans="1:8" ht="15" customHeight="1" x14ac:dyDescent="0.25">
      <c r="A292" s="134" t="s">
        <v>301</v>
      </c>
      <c r="B292" s="133" t="s">
        <v>262</v>
      </c>
      <c r="C292" s="21" t="s">
        <v>615</v>
      </c>
      <c r="D292" s="20">
        <v>73400</v>
      </c>
      <c r="E292" s="20">
        <v>38164</v>
      </c>
      <c r="F292" s="104">
        <f t="shared" si="8"/>
        <v>35236</v>
      </c>
      <c r="G292" s="103">
        <f t="shared" si="9"/>
        <v>0.51990000000000003</v>
      </c>
      <c r="H292" s="3"/>
    </row>
    <row r="293" spans="1:8" ht="15" customHeight="1" x14ac:dyDescent="0.25">
      <c r="A293" s="134" t="s">
        <v>303</v>
      </c>
      <c r="B293" s="133" t="s">
        <v>262</v>
      </c>
      <c r="C293" s="21" t="s">
        <v>616</v>
      </c>
      <c r="D293" s="20">
        <v>69400</v>
      </c>
      <c r="E293" s="20">
        <v>37364</v>
      </c>
      <c r="F293" s="104">
        <f t="shared" si="8"/>
        <v>32036</v>
      </c>
      <c r="G293" s="103">
        <f t="shared" si="9"/>
        <v>0.53839999999999999</v>
      </c>
      <c r="H293" s="3"/>
    </row>
    <row r="294" spans="1:8" ht="15" customHeight="1" x14ac:dyDescent="0.25">
      <c r="A294" s="134" t="s">
        <v>305</v>
      </c>
      <c r="B294" s="133" t="s">
        <v>262</v>
      </c>
      <c r="C294" s="21" t="s">
        <v>617</v>
      </c>
      <c r="D294" s="20">
        <v>4000</v>
      </c>
      <c r="E294" s="20">
        <v>800</v>
      </c>
      <c r="F294" s="104">
        <f t="shared" si="8"/>
        <v>3200</v>
      </c>
      <c r="G294" s="103">
        <f t="shared" si="9"/>
        <v>0.2</v>
      </c>
      <c r="H294" s="3"/>
    </row>
    <row r="295" spans="1:8" ht="15" customHeight="1" x14ac:dyDescent="0.25">
      <c r="A295" s="134" t="s">
        <v>618</v>
      </c>
      <c r="B295" s="133" t="s">
        <v>262</v>
      </c>
      <c r="C295" s="21" t="s">
        <v>619</v>
      </c>
      <c r="D295" s="20">
        <v>8034000</v>
      </c>
      <c r="E295" s="20">
        <v>4085438.11</v>
      </c>
      <c r="F295" s="104">
        <f t="shared" si="8"/>
        <v>3948561.89</v>
      </c>
      <c r="G295" s="103">
        <f t="shared" si="9"/>
        <v>0.50849999999999995</v>
      </c>
      <c r="H295" s="3"/>
    </row>
    <row r="296" spans="1:8" ht="15" customHeight="1" x14ac:dyDescent="0.25">
      <c r="A296" s="134" t="s">
        <v>620</v>
      </c>
      <c r="B296" s="133" t="s">
        <v>262</v>
      </c>
      <c r="C296" s="21" t="s">
        <v>621</v>
      </c>
      <c r="D296" s="20">
        <v>7976000</v>
      </c>
      <c r="E296" s="20">
        <v>4085438.11</v>
      </c>
      <c r="F296" s="104">
        <f t="shared" si="8"/>
        <v>3890561.89</v>
      </c>
      <c r="G296" s="103">
        <f t="shared" si="9"/>
        <v>0.51219999999999999</v>
      </c>
      <c r="H296" s="3"/>
    </row>
    <row r="297" spans="1:8" ht="24" customHeight="1" x14ac:dyDescent="0.25">
      <c r="A297" s="134" t="s">
        <v>347</v>
      </c>
      <c r="B297" s="133" t="s">
        <v>262</v>
      </c>
      <c r="C297" s="21" t="s">
        <v>622</v>
      </c>
      <c r="D297" s="20">
        <v>7976000</v>
      </c>
      <c r="E297" s="20">
        <v>4085438.11</v>
      </c>
      <c r="F297" s="104">
        <f t="shared" si="8"/>
        <v>3890561.89</v>
      </c>
      <c r="G297" s="103">
        <f t="shared" si="9"/>
        <v>0.51219999999999999</v>
      </c>
      <c r="H297" s="3"/>
    </row>
    <row r="298" spans="1:8" ht="15" customHeight="1" x14ac:dyDescent="0.25">
      <c r="A298" s="134" t="s">
        <v>473</v>
      </c>
      <c r="B298" s="133" t="s">
        <v>262</v>
      </c>
      <c r="C298" s="21" t="s">
        <v>623</v>
      </c>
      <c r="D298" s="20">
        <v>7976000</v>
      </c>
      <c r="E298" s="20">
        <v>4085438.11</v>
      </c>
      <c r="F298" s="104">
        <f t="shared" si="8"/>
        <v>3890561.89</v>
      </c>
      <c r="G298" s="103">
        <f t="shared" si="9"/>
        <v>0.51219999999999999</v>
      </c>
      <c r="H298" s="3"/>
    </row>
    <row r="299" spans="1:8" ht="48" customHeight="1" x14ac:dyDescent="0.25">
      <c r="A299" s="134" t="s">
        <v>475</v>
      </c>
      <c r="B299" s="133" t="s">
        <v>262</v>
      </c>
      <c r="C299" s="21" t="s">
        <v>624</v>
      </c>
      <c r="D299" s="20">
        <v>7667300</v>
      </c>
      <c r="E299" s="20">
        <v>3776738.11</v>
      </c>
      <c r="F299" s="104">
        <f t="shared" si="8"/>
        <v>3890561.89</v>
      </c>
      <c r="G299" s="103">
        <f t="shared" si="9"/>
        <v>0.49259999999999998</v>
      </c>
      <c r="H299" s="3"/>
    </row>
    <row r="300" spans="1:8" ht="15" customHeight="1" x14ac:dyDescent="0.25">
      <c r="A300" s="134" t="s">
        <v>477</v>
      </c>
      <c r="B300" s="133" t="s">
        <v>262</v>
      </c>
      <c r="C300" s="21" t="s">
        <v>625</v>
      </c>
      <c r="D300" s="20">
        <v>308700</v>
      </c>
      <c r="E300" s="20">
        <v>308700</v>
      </c>
      <c r="F300" s="104">
        <f t="shared" si="8"/>
        <v>0</v>
      </c>
      <c r="G300" s="103">
        <f t="shared" si="9"/>
        <v>1</v>
      </c>
      <c r="H300" s="3"/>
    </row>
    <row r="301" spans="1:8" ht="15" customHeight="1" x14ac:dyDescent="0.25">
      <c r="A301" s="134" t="s">
        <v>626</v>
      </c>
      <c r="B301" s="133" t="s">
        <v>262</v>
      </c>
      <c r="C301" s="21" t="s">
        <v>627</v>
      </c>
      <c r="D301" s="20">
        <v>58000</v>
      </c>
      <c r="E301" s="20">
        <v>0</v>
      </c>
      <c r="F301" s="104">
        <f t="shared" si="8"/>
        <v>58000</v>
      </c>
      <c r="G301" s="103">
        <f t="shared" si="9"/>
        <v>0</v>
      </c>
      <c r="H301" s="3"/>
    </row>
    <row r="302" spans="1:8" ht="24" customHeight="1" x14ac:dyDescent="0.25">
      <c r="A302" s="134" t="s">
        <v>347</v>
      </c>
      <c r="B302" s="133" t="s">
        <v>262</v>
      </c>
      <c r="C302" s="21" t="s">
        <v>628</v>
      </c>
      <c r="D302" s="20">
        <v>58000</v>
      </c>
      <c r="E302" s="20">
        <v>0</v>
      </c>
      <c r="F302" s="104">
        <f t="shared" si="8"/>
        <v>58000</v>
      </c>
      <c r="G302" s="103">
        <f t="shared" si="9"/>
        <v>0</v>
      </c>
      <c r="H302" s="3"/>
    </row>
    <row r="303" spans="1:8" ht="15" customHeight="1" x14ac:dyDescent="0.25">
      <c r="A303" s="134" t="s">
        <v>473</v>
      </c>
      <c r="B303" s="133" t="s">
        <v>262</v>
      </c>
      <c r="C303" s="21" t="s">
        <v>629</v>
      </c>
      <c r="D303" s="20">
        <v>58000</v>
      </c>
      <c r="E303" s="20">
        <v>0</v>
      </c>
      <c r="F303" s="104">
        <f t="shared" si="8"/>
        <v>58000</v>
      </c>
      <c r="G303" s="103">
        <f t="shared" si="9"/>
        <v>0</v>
      </c>
      <c r="H303" s="3"/>
    </row>
    <row r="304" spans="1:8" ht="15" customHeight="1" x14ac:dyDescent="0.25">
      <c r="A304" s="134" t="s">
        <v>477</v>
      </c>
      <c r="B304" s="133" t="s">
        <v>262</v>
      </c>
      <c r="C304" s="21" t="s">
        <v>630</v>
      </c>
      <c r="D304" s="20">
        <v>58000</v>
      </c>
      <c r="E304" s="20">
        <v>0</v>
      </c>
      <c r="F304" s="104">
        <f t="shared" si="8"/>
        <v>58000</v>
      </c>
      <c r="G304" s="103">
        <f t="shared" si="9"/>
        <v>0</v>
      </c>
      <c r="H304" s="3"/>
    </row>
    <row r="305" spans="1:8" ht="24" customHeight="1" x14ac:dyDescent="0.25">
      <c r="A305" s="134" t="s">
        <v>631</v>
      </c>
      <c r="B305" s="133" t="s">
        <v>262</v>
      </c>
      <c r="C305" s="21" t="s">
        <v>632</v>
      </c>
      <c r="D305" s="20">
        <v>1543400</v>
      </c>
      <c r="E305" s="20">
        <v>0</v>
      </c>
      <c r="F305" s="104">
        <f t="shared" si="8"/>
        <v>1543400</v>
      </c>
      <c r="G305" s="103">
        <f t="shared" si="9"/>
        <v>0</v>
      </c>
      <c r="H305" s="3"/>
    </row>
    <row r="306" spans="1:8" ht="24" customHeight="1" x14ac:dyDescent="0.25">
      <c r="A306" s="134" t="s">
        <v>633</v>
      </c>
      <c r="B306" s="133" t="s">
        <v>262</v>
      </c>
      <c r="C306" s="21" t="s">
        <v>634</v>
      </c>
      <c r="D306" s="20">
        <v>1543400</v>
      </c>
      <c r="E306" s="20">
        <v>0</v>
      </c>
      <c r="F306" s="104">
        <f t="shared" si="8"/>
        <v>1543400</v>
      </c>
      <c r="G306" s="103">
        <f t="shared" si="9"/>
        <v>0</v>
      </c>
      <c r="H306" s="3"/>
    </row>
    <row r="307" spans="1:8" ht="15" customHeight="1" x14ac:dyDescent="0.25">
      <c r="A307" s="134" t="s">
        <v>635</v>
      </c>
      <c r="B307" s="133" t="s">
        <v>262</v>
      </c>
      <c r="C307" s="21" t="s">
        <v>636</v>
      </c>
      <c r="D307" s="20">
        <v>1543400</v>
      </c>
      <c r="E307" s="20">
        <v>0</v>
      </c>
      <c r="F307" s="104">
        <f t="shared" si="8"/>
        <v>1543400</v>
      </c>
      <c r="G307" s="103">
        <f t="shared" si="9"/>
        <v>0</v>
      </c>
      <c r="H307" s="3"/>
    </row>
    <row r="308" spans="1:8" ht="15" customHeight="1" thickBot="1" x14ac:dyDescent="0.3">
      <c r="A308" s="134" t="s">
        <v>637</v>
      </c>
      <c r="B308" s="133" t="s">
        <v>262</v>
      </c>
      <c r="C308" s="21" t="s">
        <v>638</v>
      </c>
      <c r="D308" s="20">
        <v>1543400</v>
      </c>
      <c r="E308" s="20">
        <v>0</v>
      </c>
      <c r="F308" s="104">
        <f t="shared" si="8"/>
        <v>1543400</v>
      </c>
      <c r="G308" s="103">
        <f t="shared" si="9"/>
        <v>0</v>
      </c>
      <c r="H308" s="3"/>
    </row>
    <row r="309" spans="1:8" ht="12.95" customHeight="1" thickBot="1" x14ac:dyDescent="0.3">
      <c r="A309" s="132"/>
      <c r="B309" s="131"/>
      <c r="C309" s="131"/>
      <c r="D309" s="131"/>
      <c r="E309" s="131"/>
      <c r="F309" s="131"/>
      <c r="G309" s="131"/>
      <c r="H309" s="1"/>
    </row>
    <row r="310" spans="1:8" ht="54.75" customHeight="1" thickBot="1" x14ac:dyDescent="0.3">
      <c r="A310" s="130" t="s">
        <v>639</v>
      </c>
      <c r="B310" s="129">
        <v>450</v>
      </c>
      <c r="C310" s="128" t="s">
        <v>20</v>
      </c>
      <c r="D310" s="127">
        <v>-19281400</v>
      </c>
      <c r="E310" s="127">
        <v>12854193.92</v>
      </c>
      <c r="F310" s="104">
        <f>D310-E310</f>
        <v>-32135593.920000002</v>
      </c>
      <c r="G310" s="103">
        <f>ROUND(E310/D310,4)</f>
        <v>-0.66669999999999996</v>
      </c>
      <c r="H310" s="3"/>
    </row>
    <row r="311" spans="1:8" ht="12.95" customHeight="1" x14ac:dyDescent="0.25">
      <c r="A311" s="1"/>
      <c r="B311" s="22"/>
      <c r="C311" s="22"/>
      <c r="D311" s="22"/>
      <c r="E311" s="22"/>
      <c r="F311" s="22"/>
      <c r="G311" s="22"/>
      <c r="H311" s="1"/>
    </row>
    <row r="312" spans="1:8" hidden="1" x14ac:dyDescent="0.25">
      <c r="A312" s="4"/>
      <c r="B312" s="4"/>
      <c r="C312" s="4"/>
      <c r="D312" s="12"/>
      <c r="E312" s="12"/>
      <c r="F312" s="12"/>
      <c r="G312" s="12"/>
      <c r="H312" s="1" t="s">
        <v>256</v>
      </c>
    </row>
  </sheetData>
  <mergeCells count="3">
    <mergeCell ref="A4:A5"/>
    <mergeCell ref="B4:B5"/>
    <mergeCell ref="C4:C5"/>
  </mergeCells>
  <pageMargins left="0.78740157480314965" right="0.17" top="0.24" bottom="0.39370078740157483" header="0" footer="0"/>
  <pageSetup paperSize="9" scale="71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  <pageSetUpPr fitToPage="1"/>
  </sheetPr>
  <dimension ref="A1:H28"/>
  <sheetViews>
    <sheetView zoomScaleNormal="100" workbookViewId="0">
      <selection activeCell="K22" sqref="K22"/>
    </sheetView>
  </sheetViews>
  <sheetFormatPr defaultRowHeight="15" x14ac:dyDescent="0.25"/>
  <cols>
    <col min="1" max="1" width="45.28515625" style="100" customWidth="1"/>
    <col min="2" max="2" width="5" style="100" customWidth="1"/>
    <col min="3" max="3" width="21.85546875" style="100" customWidth="1"/>
    <col min="4" max="4" width="13.7109375" style="100" bestFit="1" customWidth="1"/>
    <col min="5" max="5" width="13.7109375" style="100" customWidth="1"/>
    <col min="6" max="6" width="14.140625" style="100" customWidth="1"/>
    <col min="7" max="7" width="12.140625" style="100" customWidth="1"/>
    <col min="8" max="8" width="1.85546875" style="100" customWidth="1"/>
    <col min="9" max="16384" width="9.140625" style="100"/>
  </cols>
  <sheetData>
    <row r="1" spans="1:8" ht="10.5" customHeight="1" x14ac:dyDescent="0.25">
      <c r="A1" s="13"/>
      <c r="B1" s="24"/>
      <c r="C1" s="14"/>
      <c r="D1" s="15"/>
      <c r="E1" s="1"/>
      <c r="F1" s="1"/>
      <c r="G1" s="1"/>
      <c r="H1" s="1"/>
    </row>
    <row r="2" spans="1:8" ht="14.1" customHeight="1" x14ac:dyDescent="0.25">
      <c r="A2" s="203" t="s">
        <v>640</v>
      </c>
      <c r="B2" s="204"/>
      <c r="C2" s="204"/>
      <c r="D2" s="5"/>
      <c r="E2" s="1"/>
      <c r="F2" s="1"/>
      <c r="G2" s="1"/>
      <c r="H2" s="1"/>
    </row>
    <row r="3" spans="1:8" ht="14.1" customHeight="1" x14ac:dyDescent="0.25">
      <c r="A3" s="25"/>
      <c r="B3" s="26"/>
      <c r="C3" s="17"/>
      <c r="D3" s="16"/>
      <c r="E3" s="18"/>
      <c r="F3" s="18"/>
      <c r="G3" s="18"/>
      <c r="H3" s="1"/>
    </row>
    <row r="4" spans="1:8" ht="11.45" customHeight="1" x14ac:dyDescent="0.25">
      <c r="A4" s="185" t="s">
        <v>7</v>
      </c>
      <c r="B4" s="185" t="s">
        <v>8</v>
      </c>
      <c r="C4" s="185" t="s">
        <v>641</v>
      </c>
      <c r="D4" s="116" t="s">
        <v>679</v>
      </c>
      <c r="E4" s="115" t="s">
        <v>10</v>
      </c>
      <c r="F4" s="114" t="s">
        <v>1224</v>
      </c>
      <c r="G4" s="113" t="s">
        <v>766</v>
      </c>
      <c r="H4" s="2"/>
    </row>
    <row r="5" spans="1:8" ht="33.75" x14ac:dyDescent="0.25">
      <c r="A5" s="186"/>
      <c r="B5" s="186"/>
      <c r="C5" s="186"/>
      <c r="D5" s="111" t="s">
        <v>11</v>
      </c>
      <c r="E5" s="111" t="s">
        <v>11</v>
      </c>
      <c r="F5" s="112" t="s">
        <v>11</v>
      </c>
      <c r="G5" s="111" t="s">
        <v>11</v>
      </c>
      <c r="H5" s="2"/>
    </row>
    <row r="6" spans="1:8" ht="11.45" customHeight="1" thickBot="1" x14ac:dyDescent="0.3">
      <c r="A6" s="6" t="s">
        <v>12</v>
      </c>
      <c r="B6" s="6" t="s">
        <v>13</v>
      </c>
      <c r="C6" s="6" t="s">
        <v>14</v>
      </c>
      <c r="D6" s="110" t="s">
        <v>15</v>
      </c>
      <c r="E6" s="110" t="s">
        <v>16</v>
      </c>
      <c r="F6" s="110" t="s">
        <v>17</v>
      </c>
      <c r="G6" s="110" t="s">
        <v>765</v>
      </c>
      <c r="H6" s="2"/>
    </row>
    <row r="7" spans="1:8" ht="38.25" customHeight="1" x14ac:dyDescent="0.25">
      <c r="A7" s="19" t="s">
        <v>642</v>
      </c>
      <c r="B7" s="7" t="s">
        <v>643</v>
      </c>
      <c r="C7" s="8" t="s">
        <v>20</v>
      </c>
      <c r="D7" s="9">
        <v>19281400</v>
      </c>
      <c r="E7" s="9">
        <v>-12854193.92</v>
      </c>
      <c r="F7" s="104">
        <f t="shared" ref="F7:F26" si="0">D7-E7</f>
        <v>32135593.920000002</v>
      </c>
      <c r="G7" s="103">
        <f>ROUND(E7/D7,4)</f>
        <v>-0.66669999999999996</v>
      </c>
      <c r="H7" s="3"/>
    </row>
    <row r="8" spans="1:8" ht="19.5" customHeight="1" x14ac:dyDescent="0.25">
      <c r="A8" s="27" t="s">
        <v>644</v>
      </c>
      <c r="B8" s="10"/>
      <c r="C8" s="11"/>
      <c r="D8" s="11"/>
      <c r="E8" s="28"/>
      <c r="F8" s="104">
        <f t="shared" si="0"/>
        <v>0</v>
      </c>
      <c r="G8" s="103"/>
      <c r="H8" s="3"/>
    </row>
    <row r="9" spans="1:8" ht="24.75" customHeight="1" x14ac:dyDescent="0.25">
      <c r="A9" s="29" t="s">
        <v>645</v>
      </c>
      <c r="B9" s="30" t="s">
        <v>646</v>
      </c>
      <c r="C9" s="21" t="s">
        <v>20</v>
      </c>
      <c r="D9" s="20">
        <v>-1800000</v>
      </c>
      <c r="E9" s="20">
        <v>0</v>
      </c>
      <c r="F9" s="104">
        <f t="shared" si="0"/>
        <v>-1800000</v>
      </c>
      <c r="G9" s="103">
        <f>ROUND(E9/D9,4)</f>
        <v>0</v>
      </c>
      <c r="H9" s="3"/>
    </row>
    <row r="10" spans="1:8" ht="12.95" customHeight="1" x14ac:dyDescent="0.25">
      <c r="A10" s="31" t="s">
        <v>647</v>
      </c>
      <c r="B10" s="10"/>
      <c r="C10" s="11"/>
      <c r="D10" s="11"/>
      <c r="E10" s="11"/>
      <c r="F10" s="104">
        <f t="shared" si="0"/>
        <v>0</v>
      </c>
      <c r="G10" s="103"/>
      <c r="H10" s="3"/>
    </row>
    <row r="11" spans="1:8" ht="24" customHeight="1" x14ac:dyDescent="0.25">
      <c r="A11" s="32" t="s">
        <v>648</v>
      </c>
      <c r="B11" s="33" t="s">
        <v>646</v>
      </c>
      <c r="C11" s="34" t="s">
        <v>649</v>
      </c>
      <c r="D11" s="20">
        <v>-1800000</v>
      </c>
      <c r="E11" s="20">
        <v>0</v>
      </c>
      <c r="F11" s="104">
        <f t="shared" si="0"/>
        <v>-1800000</v>
      </c>
      <c r="G11" s="103">
        <f>ROUND(E11/D11,4)</f>
        <v>0</v>
      </c>
      <c r="H11" s="3"/>
    </row>
    <row r="12" spans="1:8" ht="36" customHeight="1" x14ac:dyDescent="0.25">
      <c r="A12" s="32" t="s">
        <v>650</v>
      </c>
      <c r="B12" s="33" t="s">
        <v>646</v>
      </c>
      <c r="C12" s="34" t="s">
        <v>651</v>
      </c>
      <c r="D12" s="20">
        <v>-1800000</v>
      </c>
      <c r="E12" s="20">
        <v>0</v>
      </c>
      <c r="F12" s="104">
        <f t="shared" si="0"/>
        <v>-1800000</v>
      </c>
      <c r="G12" s="103">
        <f>ROUND(E12/D12,4)</f>
        <v>0</v>
      </c>
      <c r="H12" s="3"/>
    </row>
    <row r="13" spans="1:8" ht="36" customHeight="1" x14ac:dyDescent="0.25">
      <c r="A13" s="32" t="s">
        <v>652</v>
      </c>
      <c r="B13" s="33" t="s">
        <v>646</v>
      </c>
      <c r="C13" s="34" t="s">
        <v>653</v>
      </c>
      <c r="D13" s="20">
        <v>-1800000</v>
      </c>
      <c r="E13" s="20">
        <v>0</v>
      </c>
      <c r="F13" s="104">
        <f t="shared" si="0"/>
        <v>-1800000</v>
      </c>
      <c r="G13" s="103">
        <f>ROUND(E13/D13,4)</f>
        <v>0</v>
      </c>
      <c r="H13" s="3"/>
    </row>
    <row r="14" spans="1:8" ht="36" customHeight="1" x14ac:dyDescent="0.25">
      <c r="A14" s="32" t="s">
        <v>654</v>
      </c>
      <c r="B14" s="33" t="s">
        <v>646</v>
      </c>
      <c r="C14" s="34" t="s">
        <v>655</v>
      </c>
      <c r="D14" s="20">
        <v>-1800000</v>
      </c>
      <c r="E14" s="20">
        <v>0</v>
      </c>
      <c r="F14" s="104">
        <f t="shared" si="0"/>
        <v>-1800000</v>
      </c>
      <c r="G14" s="103">
        <f>ROUND(E14/D14,4)</f>
        <v>0</v>
      </c>
      <c r="H14" s="3"/>
    </row>
    <row r="15" spans="1:8" ht="24.75" customHeight="1" x14ac:dyDescent="0.25">
      <c r="A15" s="29" t="s">
        <v>656</v>
      </c>
      <c r="B15" s="30" t="s">
        <v>657</v>
      </c>
      <c r="C15" s="21" t="s">
        <v>20</v>
      </c>
      <c r="D15" s="20">
        <v>0</v>
      </c>
      <c r="E15" s="20">
        <v>0</v>
      </c>
      <c r="F15" s="104">
        <f t="shared" si="0"/>
        <v>0</v>
      </c>
      <c r="G15" s="103"/>
      <c r="H15" s="3"/>
    </row>
    <row r="16" spans="1:8" ht="15" customHeight="1" x14ac:dyDescent="0.25">
      <c r="A16" s="31" t="s">
        <v>647</v>
      </c>
      <c r="B16" s="10"/>
      <c r="C16" s="11"/>
      <c r="D16" s="11"/>
      <c r="E16" s="11"/>
      <c r="F16" s="104">
        <f t="shared" si="0"/>
        <v>0</v>
      </c>
      <c r="G16" s="103"/>
      <c r="H16" s="3"/>
    </row>
    <row r="17" spans="1:8" ht="24.75" customHeight="1" x14ac:dyDescent="0.25">
      <c r="A17" s="29" t="s">
        <v>658</v>
      </c>
      <c r="B17" s="30" t="s">
        <v>659</v>
      </c>
      <c r="C17" s="21" t="s">
        <v>20</v>
      </c>
      <c r="D17" s="20">
        <v>21081400</v>
      </c>
      <c r="E17" s="20">
        <v>-12854193.92</v>
      </c>
      <c r="F17" s="104">
        <f t="shared" si="0"/>
        <v>33935593.920000002</v>
      </c>
      <c r="G17" s="103">
        <f t="shared" ref="G17:G26" si="1">ROUND(E17/D17,4)</f>
        <v>-0.60970000000000002</v>
      </c>
      <c r="H17" s="3"/>
    </row>
    <row r="18" spans="1:8" ht="24" customHeight="1" x14ac:dyDescent="0.25">
      <c r="A18" s="32" t="s">
        <v>660</v>
      </c>
      <c r="B18" s="33" t="s">
        <v>659</v>
      </c>
      <c r="C18" s="34" t="s">
        <v>661</v>
      </c>
      <c r="D18" s="20">
        <v>21081400</v>
      </c>
      <c r="E18" s="20">
        <v>-12854193.92</v>
      </c>
      <c r="F18" s="104">
        <f t="shared" si="0"/>
        <v>33935593.920000002</v>
      </c>
      <c r="G18" s="103">
        <f t="shared" si="1"/>
        <v>-0.60970000000000002</v>
      </c>
      <c r="H18" s="3"/>
    </row>
    <row r="19" spans="1:8" ht="24.75" customHeight="1" x14ac:dyDescent="0.25">
      <c r="A19" s="29" t="s">
        <v>662</v>
      </c>
      <c r="B19" s="30" t="s">
        <v>663</v>
      </c>
      <c r="C19" s="21" t="s">
        <v>20</v>
      </c>
      <c r="D19" s="20">
        <v>-1032055176</v>
      </c>
      <c r="E19" s="20">
        <v>-477222749.54000002</v>
      </c>
      <c r="F19" s="104">
        <f t="shared" si="0"/>
        <v>-554832426.46000004</v>
      </c>
      <c r="G19" s="103">
        <f t="shared" si="1"/>
        <v>0.46239999999999998</v>
      </c>
      <c r="H19" s="3"/>
    </row>
    <row r="20" spans="1:8" ht="15" customHeight="1" x14ac:dyDescent="0.25">
      <c r="A20" s="32" t="s">
        <v>664</v>
      </c>
      <c r="B20" s="33" t="s">
        <v>663</v>
      </c>
      <c r="C20" s="34" t="s">
        <v>665</v>
      </c>
      <c r="D20" s="20">
        <v>-1032055176</v>
      </c>
      <c r="E20" s="20">
        <v>-477222749.54000002</v>
      </c>
      <c r="F20" s="104">
        <f t="shared" si="0"/>
        <v>-554832426.46000004</v>
      </c>
      <c r="G20" s="103">
        <f t="shared" si="1"/>
        <v>0.46239999999999998</v>
      </c>
      <c r="H20" s="3"/>
    </row>
    <row r="21" spans="1:8" ht="24" customHeight="1" x14ac:dyDescent="0.25">
      <c r="A21" s="32" t="s">
        <v>666</v>
      </c>
      <c r="B21" s="33" t="s">
        <v>663</v>
      </c>
      <c r="C21" s="34" t="s">
        <v>667</v>
      </c>
      <c r="D21" s="20">
        <v>-1032055176</v>
      </c>
      <c r="E21" s="20">
        <v>-477222749.54000002</v>
      </c>
      <c r="F21" s="104">
        <f t="shared" si="0"/>
        <v>-554832426.46000004</v>
      </c>
      <c r="G21" s="103">
        <f t="shared" si="1"/>
        <v>0.46239999999999998</v>
      </c>
      <c r="H21" s="3"/>
    </row>
    <row r="22" spans="1:8" ht="24" customHeight="1" x14ac:dyDescent="0.25">
      <c r="A22" s="32" t="s">
        <v>668</v>
      </c>
      <c r="B22" s="33" t="s">
        <v>663</v>
      </c>
      <c r="C22" s="34" t="s">
        <v>669</v>
      </c>
      <c r="D22" s="20">
        <v>-1032055176</v>
      </c>
      <c r="E22" s="20">
        <v>-477222749.54000002</v>
      </c>
      <c r="F22" s="104">
        <f t="shared" si="0"/>
        <v>-554832426.46000004</v>
      </c>
      <c r="G22" s="103">
        <f t="shared" si="1"/>
        <v>0.46239999999999998</v>
      </c>
      <c r="H22" s="3"/>
    </row>
    <row r="23" spans="1:8" ht="24.75" customHeight="1" x14ac:dyDescent="0.25">
      <c r="A23" s="29" t="s">
        <v>670</v>
      </c>
      <c r="B23" s="30" t="s">
        <v>671</v>
      </c>
      <c r="C23" s="21" t="s">
        <v>20</v>
      </c>
      <c r="D23" s="20">
        <v>1053136576</v>
      </c>
      <c r="E23" s="20">
        <v>464368555.62</v>
      </c>
      <c r="F23" s="104">
        <f t="shared" si="0"/>
        <v>588768020.38</v>
      </c>
      <c r="G23" s="103">
        <f t="shared" si="1"/>
        <v>0.44090000000000001</v>
      </c>
      <c r="H23" s="3"/>
    </row>
    <row r="24" spans="1:8" ht="15" customHeight="1" x14ac:dyDescent="0.25">
      <c r="A24" s="32" t="s">
        <v>672</v>
      </c>
      <c r="B24" s="33" t="s">
        <v>671</v>
      </c>
      <c r="C24" s="34" t="s">
        <v>673</v>
      </c>
      <c r="D24" s="20">
        <v>1053136576</v>
      </c>
      <c r="E24" s="20">
        <v>464368555.62</v>
      </c>
      <c r="F24" s="104">
        <f t="shared" si="0"/>
        <v>588768020.38</v>
      </c>
      <c r="G24" s="103">
        <f t="shared" si="1"/>
        <v>0.44090000000000001</v>
      </c>
      <c r="H24" s="3"/>
    </row>
    <row r="25" spans="1:8" ht="24" customHeight="1" x14ac:dyDescent="0.25">
      <c r="A25" s="32" t="s">
        <v>674</v>
      </c>
      <c r="B25" s="33" t="s">
        <v>671</v>
      </c>
      <c r="C25" s="34" t="s">
        <v>675</v>
      </c>
      <c r="D25" s="20">
        <v>1053136576</v>
      </c>
      <c r="E25" s="20">
        <v>464368555.62</v>
      </c>
      <c r="F25" s="104">
        <f t="shared" si="0"/>
        <v>588768020.38</v>
      </c>
      <c r="G25" s="103">
        <f t="shared" si="1"/>
        <v>0.44090000000000001</v>
      </c>
      <c r="H25" s="3"/>
    </row>
    <row r="26" spans="1:8" ht="24" customHeight="1" thickBot="1" x14ac:dyDescent="0.3">
      <c r="A26" s="32" t="s">
        <v>676</v>
      </c>
      <c r="B26" s="33" t="s">
        <v>671</v>
      </c>
      <c r="C26" s="34" t="s">
        <v>677</v>
      </c>
      <c r="D26" s="20">
        <v>1053136576</v>
      </c>
      <c r="E26" s="20">
        <v>464368555.62</v>
      </c>
      <c r="F26" s="104">
        <f t="shared" si="0"/>
        <v>588768020.38</v>
      </c>
      <c r="G26" s="103">
        <f t="shared" si="1"/>
        <v>0.44090000000000001</v>
      </c>
      <c r="H26" s="3"/>
    </row>
    <row r="27" spans="1:8" ht="12.95" customHeight="1" x14ac:dyDescent="0.25">
      <c r="A27" s="23"/>
      <c r="B27" s="22"/>
      <c r="C27" s="22"/>
      <c r="D27" s="22"/>
      <c r="E27" s="22"/>
      <c r="F27" s="22"/>
      <c r="G27" s="22"/>
      <c r="H27" s="1"/>
    </row>
    <row r="28" spans="1:8" hidden="1" x14ac:dyDescent="0.25">
      <c r="A28" s="4"/>
      <c r="B28" s="4"/>
      <c r="C28" s="4"/>
      <c r="D28" s="12"/>
      <c r="E28" s="12"/>
      <c r="F28" s="12"/>
      <c r="G28" s="12"/>
      <c r="H28" s="1" t="s">
        <v>256</v>
      </c>
    </row>
  </sheetData>
  <mergeCells count="4">
    <mergeCell ref="A2:C2"/>
    <mergeCell ref="A4:A5"/>
    <mergeCell ref="B4:B5"/>
    <mergeCell ref="C4:C5"/>
  </mergeCells>
  <pageMargins left="0.78740157480314965" right="0.17" top="0.59055118110236227" bottom="0.39370078740157483" header="0" footer="0"/>
  <pageSetup paperSize="9" scale="7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</sheetPr>
  <dimension ref="A1:G96"/>
  <sheetViews>
    <sheetView zoomScaleNormal="100" workbookViewId="0">
      <selection activeCell="G92" sqref="A1:G92"/>
    </sheetView>
  </sheetViews>
  <sheetFormatPr defaultRowHeight="15" x14ac:dyDescent="0.25"/>
  <cols>
    <col min="1" max="1" width="63.42578125" style="44" customWidth="1"/>
    <col min="2" max="2" width="4.42578125" style="44" bestFit="1" customWidth="1"/>
    <col min="3" max="3" width="3.42578125" style="44" bestFit="1" customWidth="1"/>
    <col min="4" max="4" width="4" style="44" bestFit="1" customWidth="1"/>
    <col min="5" max="5" width="15.140625" style="44" bestFit="1" customWidth="1"/>
    <col min="6" max="6" width="13" style="44" customWidth="1"/>
    <col min="7" max="7" width="12.140625" style="44" customWidth="1"/>
    <col min="8" max="16384" width="9.140625" style="44"/>
  </cols>
  <sheetData>
    <row r="1" spans="1:7" ht="19.5" x14ac:dyDescent="0.35">
      <c r="A1" s="208" t="s">
        <v>772</v>
      </c>
      <c r="B1" s="208"/>
      <c r="C1" s="208"/>
      <c r="D1" s="208"/>
      <c r="E1" s="208"/>
      <c r="F1" s="208"/>
      <c r="G1" s="208"/>
    </row>
    <row r="2" spans="1:7" ht="19.5" x14ac:dyDescent="0.35">
      <c r="A2" s="208" t="s">
        <v>1294</v>
      </c>
      <c r="B2" s="208"/>
      <c r="C2" s="208"/>
      <c r="D2" s="208"/>
      <c r="E2" s="208"/>
      <c r="F2" s="208"/>
      <c r="G2" s="208"/>
    </row>
    <row r="3" spans="1:7" ht="15.75" thickBot="1" x14ac:dyDescent="0.3"/>
    <row r="4" spans="1:7" ht="15" customHeight="1" x14ac:dyDescent="0.25">
      <c r="A4" s="209" t="s">
        <v>771</v>
      </c>
      <c r="B4" s="209" t="s">
        <v>770</v>
      </c>
      <c r="C4" s="209" t="s">
        <v>769</v>
      </c>
      <c r="D4" s="209" t="s">
        <v>768</v>
      </c>
      <c r="E4" s="205" t="s">
        <v>767</v>
      </c>
      <c r="F4" s="205" t="s">
        <v>10</v>
      </c>
      <c r="G4" s="205" t="s">
        <v>766</v>
      </c>
    </row>
    <row r="5" spans="1:7" x14ac:dyDescent="0.25">
      <c r="A5" s="210"/>
      <c r="B5" s="210"/>
      <c r="C5" s="210"/>
      <c r="D5" s="210"/>
      <c r="E5" s="206"/>
      <c r="F5" s="206" t="s">
        <v>10</v>
      </c>
      <c r="G5" s="206" t="s">
        <v>766</v>
      </c>
    </row>
    <row r="6" spans="1:7" ht="15.75" thickBot="1" x14ac:dyDescent="0.3">
      <c r="A6" s="211"/>
      <c r="B6" s="211"/>
      <c r="C6" s="211"/>
      <c r="D6" s="211"/>
      <c r="E6" s="207"/>
      <c r="F6" s="207" t="s">
        <v>10</v>
      </c>
      <c r="G6" s="207" t="s">
        <v>766</v>
      </c>
    </row>
    <row r="7" spans="1:7" x14ac:dyDescent="0.25">
      <c r="A7" s="37">
        <v>1</v>
      </c>
      <c r="B7" s="36" t="s">
        <v>13</v>
      </c>
      <c r="C7" s="36" t="s">
        <v>14</v>
      </c>
      <c r="D7" s="36" t="s">
        <v>15</v>
      </c>
      <c r="E7" s="36" t="s">
        <v>16</v>
      </c>
      <c r="F7" s="36" t="s">
        <v>17</v>
      </c>
      <c r="G7" s="36" t="s">
        <v>765</v>
      </c>
    </row>
    <row r="8" spans="1:7" x14ac:dyDescent="0.25">
      <c r="A8" s="45" t="s">
        <v>764</v>
      </c>
      <c r="B8" s="41"/>
      <c r="C8" s="41"/>
      <c r="D8" s="41"/>
      <c r="E8" s="46">
        <v>1051336.5759999999</v>
      </c>
      <c r="F8" s="47">
        <f>F9+F28+F33+F40+F51+F60+F69+F77</f>
        <v>427832.70000000007</v>
      </c>
      <c r="G8" s="48">
        <f t="shared" ref="G8:G71" si="0">F8/E8</f>
        <v>0.40694170617345676</v>
      </c>
    </row>
    <row r="9" spans="1:7" x14ac:dyDescent="0.25">
      <c r="A9" s="49" t="s">
        <v>763</v>
      </c>
      <c r="B9" s="50" t="s">
        <v>753</v>
      </c>
      <c r="C9" s="50"/>
      <c r="D9" s="50"/>
      <c r="E9" s="51">
        <v>136461.67499999996</v>
      </c>
      <c r="F9" s="52">
        <f>F10+F14+F17+F19+F21+F25</f>
        <v>55535.399999999994</v>
      </c>
      <c r="G9" s="53">
        <f t="shared" si="0"/>
        <v>0.40696701106739319</v>
      </c>
    </row>
    <row r="10" spans="1:7" x14ac:dyDescent="0.25">
      <c r="A10" s="54" t="s">
        <v>742</v>
      </c>
      <c r="B10" s="50" t="s">
        <v>753</v>
      </c>
      <c r="C10" s="55" t="s">
        <v>702</v>
      </c>
      <c r="D10" s="55"/>
      <c r="E10" s="46">
        <v>110780.79999999999</v>
      </c>
      <c r="F10" s="56">
        <f>F11+F12+F13</f>
        <v>45658.7</v>
      </c>
      <c r="G10" s="57">
        <f t="shared" si="0"/>
        <v>0.412153550073659</v>
      </c>
    </row>
    <row r="11" spans="1:7" ht="25.5" x14ac:dyDescent="0.25">
      <c r="A11" s="58" t="s">
        <v>762</v>
      </c>
      <c r="B11" s="50" t="s">
        <v>753</v>
      </c>
      <c r="C11" s="55" t="s">
        <v>702</v>
      </c>
      <c r="D11" s="55" t="s">
        <v>696</v>
      </c>
      <c r="E11" s="59">
        <v>3965.8</v>
      </c>
      <c r="F11" s="60">
        <v>1350.9</v>
      </c>
      <c r="G11" s="61">
        <f t="shared" si="0"/>
        <v>0.34063745019920322</v>
      </c>
    </row>
    <row r="12" spans="1:7" ht="38.25" x14ac:dyDescent="0.25">
      <c r="A12" s="58" t="s">
        <v>761</v>
      </c>
      <c r="B12" s="50" t="s">
        <v>753</v>
      </c>
      <c r="C12" s="55" t="s">
        <v>702</v>
      </c>
      <c r="D12" s="55" t="s">
        <v>706</v>
      </c>
      <c r="E12" s="59">
        <v>77087.89999999998</v>
      </c>
      <c r="F12" s="60">
        <v>33005.599999999999</v>
      </c>
      <c r="G12" s="61">
        <f t="shared" si="0"/>
        <v>0.42815539144275572</v>
      </c>
    </row>
    <row r="13" spans="1:7" x14ac:dyDescent="0.25">
      <c r="A13" s="58" t="s">
        <v>741</v>
      </c>
      <c r="B13" s="50" t="s">
        <v>753</v>
      </c>
      <c r="C13" s="55" t="s">
        <v>702</v>
      </c>
      <c r="D13" s="55" t="s">
        <v>740</v>
      </c>
      <c r="E13" s="59">
        <v>29727.1</v>
      </c>
      <c r="F13" s="60">
        <v>11302.2</v>
      </c>
      <c r="G13" s="61">
        <f t="shared" si="0"/>
        <v>0.38019853937989245</v>
      </c>
    </row>
    <row r="14" spans="1:7" ht="25.5" x14ac:dyDescent="0.25">
      <c r="A14" s="54" t="s">
        <v>711</v>
      </c>
      <c r="B14" s="50" t="s">
        <v>753</v>
      </c>
      <c r="C14" s="55" t="s">
        <v>688</v>
      </c>
      <c r="D14" s="55"/>
      <c r="E14" s="46">
        <v>5097.7000000000007</v>
      </c>
      <c r="F14" s="56">
        <f>F15+F16</f>
        <v>1967.5</v>
      </c>
      <c r="G14" s="57">
        <f t="shared" si="0"/>
        <v>0.38595837338407513</v>
      </c>
    </row>
    <row r="15" spans="1:7" ht="25.5" x14ac:dyDescent="0.25">
      <c r="A15" s="58" t="s">
        <v>760</v>
      </c>
      <c r="B15" s="50" t="s">
        <v>753</v>
      </c>
      <c r="C15" s="55" t="s">
        <v>688</v>
      </c>
      <c r="D15" s="55" t="s">
        <v>705</v>
      </c>
      <c r="E15" s="59">
        <v>4917.7000000000007</v>
      </c>
      <c r="F15" s="60">
        <v>1967.5</v>
      </c>
      <c r="G15" s="61">
        <f t="shared" si="0"/>
        <v>0.40008540577912433</v>
      </c>
    </row>
    <row r="16" spans="1:7" ht="25.5" x14ac:dyDescent="0.25">
      <c r="A16" s="58" t="s">
        <v>759</v>
      </c>
      <c r="B16" s="50" t="s">
        <v>753</v>
      </c>
      <c r="C16" s="55" t="s">
        <v>688</v>
      </c>
      <c r="D16" s="55" t="s">
        <v>758</v>
      </c>
      <c r="E16" s="59">
        <v>180</v>
      </c>
      <c r="F16" s="60"/>
      <c r="G16" s="61">
        <f t="shared" si="0"/>
        <v>0</v>
      </c>
    </row>
    <row r="17" spans="1:7" x14ac:dyDescent="0.25">
      <c r="A17" s="54" t="s">
        <v>709</v>
      </c>
      <c r="B17" s="50" t="s">
        <v>753</v>
      </c>
      <c r="C17" s="55" t="s">
        <v>706</v>
      </c>
      <c r="D17" s="55"/>
      <c r="E17" s="46">
        <v>609</v>
      </c>
      <c r="F17" s="56">
        <f>+F18</f>
        <v>412</v>
      </c>
      <c r="G17" s="57">
        <f t="shared" si="0"/>
        <v>0.67651888341543509</v>
      </c>
    </row>
    <row r="18" spans="1:7" x14ac:dyDescent="0.25">
      <c r="A18" s="58" t="s">
        <v>738</v>
      </c>
      <c r="B18" s="50" t="s">
        <v>753</v>
      </c>
      <c r="C18" s="55" t="s">
        <v>706</v>
      </c>
      <c r="D18" s="55" t="s">
        <v>737</v>
      </c>
      <c r="E18" s="59">
        <v>609</v>
      </c>
      <c r="F18" s="60">
        <v>412</v>
      </c>
      <c r="G18" s="61">
        <f t="shared" si="0"/>
        <v>0.67651888341543509</v>
      </c>
    </row>
    <row r="19" spans="1:7" x14ac:dyDescent="0.25">
      <c r="A19" s="54" t="s">
        <v>722</v>
      </c>
      <c r="B19" s="50" t="s">
        <v>753</v>
      </c>
      <c r="C19" s="55" t="s">
        <v>718</v>
      </c>
      <c r="D19" s="55"/>
      <c r="E19" s="46">
        <v>1989.9</v>
      </c>
      <c r="F19" s="56">
        <f>F20</f>
        <v>935.1</v>
      </c>
      <c r="G19" s="57">
        <f t="shared" si="0"/>
        <v>0.46992311171415646</v>
      </c>
    </row>
    <row r="20" spans="1:7" x14ac:dyDescent="0.25">
      <c r="A20" s="58" t="s">
        <v>719</v>
      </c>
      <c r="B20" s="50" t="s">
        <v>753</v>
      </c>
      <c r="C20" s="55" t="s">
        <v>718</v>
      </c>
      <c r="D20" s="55" t="s">
        <v>705</v>
      </c>
      <c r="E20" s="59">
        <v>1989.9</v>
      </c>
      <c r="F20" s="60">
        <v>935.1</v>
      </c>
      <c r="G20" s="61">
        <f t="shared" si="0"/>
        <v>0.46992311171415646</v>
      </c>
    </row>
    <row r="21" spans="1:7" x14ac:dyDescent="0.25">
      <c r="A21" s="54" t="s">
        <v>692</v>
      </c>
      <c r="B21" s="50" t="s">
        <v>753</v>
      </c>
      <c r="C21" s="55" t="s">
        <v>691</v>
      </c>
      <c r="D21" s="55"/>
      <c r="E21" s="46">
        <v>9950.2749999999996</v>
      </c>
      <c r="F21" s="56">
        <f>F22+F23+F24</f>
        <v>2476.6999999999998</v>
      </c>
      <c r="G21" s="57">
        <f t="shared" si="0"/>
        <v>0.24890769350595837</v>
      </c>
    </row>
    <row r="22" spans="1:7" x14ac:dyDescent="0.25">
      <c r="A22" s="58" t="s">
        <v>757</v>
      </c>
      <c r="B22" s="50" t="s">
        <v>753</v>
      </c>
      <c r="C22" s="55" t="s">
        <v>691</v>
      </c>
      <c r="D22" s="55" t="s">
        <v>702</v>
      </c>
      <c r="E22" s="59">
        <v>4354.7</v>
      </c>
      <c r="F22" s="60">
        <v>2332.6</v>
      </c>
      <c r="G22" s="61">
        <f t="shared" si="0"/>
        <v>0.53565113555468802</v>
      </c>
    </row>
    <row r="23" spans="1:7" x14ac:dyDescent="0.25">
      <c r="A23" s="58" t="s">
        <v>690</v>
      </c>
      <c r="B23" s="50" t="s">
        <v>753</v>
      </c>
      <c r="C23" s="55">
        <v>10</v>
      </c>
      <c r="D23" s="55" t="s">
        <v>688</v>
      </c>
      <c r="E23" s="59">
        <v>4416.0749999999998</v>
      </c>
      <c r="F23" s="60">
        <v>65.900000000000006</v>
      </c>
      <c r="G23" s="61">
        <f t="shared" si="0"/>
        <v>1.4922753802867934E-2</v>
      </c>
    </row>
    <row r="24" spans="1:7" x14ac:dyDescent="0.25">
      <c r="A24" s="58" t="s">
        <v>732</v>
      </c>
      <c r="B24" s="50" t="s">
        <v>753</v>
      </c>
      <c r="C24" s="55">
        <v>10</v>
      </c>
      <c r="D24" s="55" t="s">
        <v>694</v>
      </c>
      <c r="E24" s="59">
        <v>1179.5</v>
      </c>
      <c r="F24" s="60">
        <v>78.2</v>
      </c>
      <c r="G24" s="61">
        <f t="shared" si="0"/>
        <v>6.6299279355659185E-2</v>
      </c>
    </row>
    <row r="25" spans="1:7" x14ac:dyDescent="0.25">
      <c r="A25" s="54" t="s">
        <v>756</v>
      </c>
      <c r="B25" s="50" t="s">
        <v>753</v>
      </c>
      <c r="C25" s="55" t="s">
        <v>737</v>
      </c>
      <c r="D25" s="55"/>
      <c r="E25" s="46">
        <v>8034</v>
      </c>
      <c r="F25" s="56">
        <f>F26+F27</f>
        <v>4085.4</v>
      </c>
      <c r="G25" s="57">
        <f t="shared" si="0"/>
        <v>0.50851381628080661</v>
      </c>
    </row>
    <row r="26" spans="1:7" x14ac:dyDescent="0.25">
      <c r="A26" s="58" t="s">
        <v>755</v>
      </c>
      <c r="B26" s="50" t="s">
        <v>753</v>
      </c>
      <c r="C26" s="55" t="s">
        <v>737</v>
      </c>
      <c r="D26" s="55" t="s">
        <v>696</v>
      </c>
      <c r="E26" s="59">
        <v>7976</v>
      </c>
      <c r="F26" s="60">
        <v>4085.4</v>
      </c>
      <c r="G26" s="61">
        <f t="shared" si="0"/>
        <v>0.51221163490471411</v>
      </c>
    </row>
    <row r="27" spans="1:7" x14ac:dyDescent="0.25">
      <c r="A27" s="58" t="s">
        <v>754</v>
      </c>
      <c r="B27" s="50" t="s">
        <v>753</v>
      </c>
      <c r="C27" s="55" t="s">
        <v>737</v>
      </c>
      <c r="D27" s="55" t="s">
        <v>706</v>
      </c>
      <c r="E27" s="59">
        <v>58</v>
      </c>
      <c r="F27" s="60"/>
      <c r="G27" s="61">
        <f t="shared" si="0"/>
        <v>0</v>
      </c>
    </row>
    <row r="28" spans="1:7" ht="30" x14ac:dyDescent="0.25">
      <c r="A28" s="49" t="s">
        <v>752</v>
      </c>
      <c r="B28" s="50" t="s">
        <v>750</v>
      </c>
      <c r="C28" s="50"/>
      <c r="D28" s="50"/>
      <c r="E28" s="46">
        <v>11722.3</v>
      </c>
      <c r="F28" s="56">
        <f>F29</f>
        <v>5166.4000000000005</v>
      </c>
      <c r="G28" s="57">
        <f t="shared" si="0"/>
        <v>0.44073262073142649</v>
      </c>
    </row>
    <row r="29" spans="1:7" x14ac:dyDescent="0.25">
      <c r="A29" s="54" t="s">
        <v>742</v>
      </c>
      <c r="B29" s="50" t="s">
        <v>750</v>
      </c>
      <c r="C29" s="55" t="s">
        <v>702</v>
      </c>
      <c r="D29" s="55"/>
      <c r="E29" s="46">
        <v>11722.3</v>
      </c>
      <c r="F29" s="56">
        <f>F30+F31+F32</f>
        <v>5166.4000000000005</v>
      </c>
      <c r="G29" s="57">
        <f t="shared" si="0"/>
        <v>0.44073262073142649</v>
      </c>
    </row>
    <row r="30" spans="1:7" ht="38.25" x14ac:dyDescent="0.25">
      <c r="A30" s="62" t="s">
        <v>751</v>
      </c>
      <c r="B30" s="50" t="s">
        <v>750</v>
      </c>
      <c r="C30" s="55" t="s">
        <v>702</v>
      </c>
      <c r="D30" s="55" t="s">
        <v>688</v>
      </c>
      <c r="E30" s="63">
        <v>4730.9000000000005</v>
      </c>
      <c r="F30" s="64">
        <v>2070.3000000000002</v>
      </c>
      <c r="G30" s="61">
        <f t="shared" si="0"/>
        <v>0.43761229364391552</v>
      </c>
    </row>
    <row r="31" spans="1:7" ht="25.5" x14ac:dyDescent="0.25">
      <c r="A31" s="62" t="s">
        <v>748</v>
      </c>
      <c r="B31" s="50" t="s">
        <v>750</v>
      </c>
      <c r="C31" s="55" t="s">
        <v>702</v>
      </c>
      <c r="D31" s="55" t="s">
        <v>694</v>
      </c>
      <c r="E31" s="63">
        <v>4914.5999999999995</v>
      </c>
      <c r="F31" s="64">
        <v>2115.3000000000002</v>
      </c>
      <c r="G31" s="61">
        <f t="shared" si="0"/>
        <v>0.43041142717616904</v>
      </c>
    </row>
    <row r="32" spans="1:7" x14ac:dyDescent="0.25">
      <c r="A32" s="58" t="s">
        <v>741</v>
      </c>
      <c r="B32" s="50" t="s">
        <v>750</v>
      </c>
      <c r="C32" s="55" t="s">
        <v>702</v>
      </c>
      <c r="D32" s="55" t="s">
        <v>740</v>
      </c>
      <c r="E32" s="59">
        <v>2076.8000000000002</v>
      </c>
      <c r="F32" s="60">
        <v>980.8</v>
      </c>
      <c r="G32" s="61">
        <f t="shared" si="0"/>
        <v>0.4722650231124807</v>
      </c>
    </row>
    <row r="33" spans="1:7" ht="30" x14ac:dyDescent="0.25">
      <c r="A33" s="45" t="s">
        <v>749</v>
      </c>
      <c r="B33" s="50" t="s">
        <v>744</v>
      </c>
      <c r="C33" s="50"/>
      <c r="D33" s="50"/>
      <c r="E33" s="46">
        <v>28350.300000000003</v>
      </c>
      <c r="F33" s="56">
        <f>F34</f>
        <v>10376.900000000001</v>
      </c>
      <c r="G33" s="57">
        <f t="shared" si="0"/>
        <v>0.36602434542138884</v>
      </c>
    </row>
    <row r="34" spans="1:7" x14ac:dyDescent="0.25">
      <c r="A34" s="54" t="s">
        <v>742</v>
      </c>
      <c r="B34" s="50" t="s">
        <v>744</v>
      </c>
      <c r="C34" s="55" t="s">
        <v>702</v>
      </c>
      <c r="D34" s="55"/>
      <c r="E34" s="46">
        <v>26806.9</v>
      </c>
      <c r="F34" s="56">
        <f>F35+F36+F37+F39</f>
        <v>10376.900000000001</v>
      </c>
      <c r="G34" s="57">
        <f t="shared" si="0"/>
        <v>0.38709809787778521</v>
      </c>
    </row>
    <row r="35" spans="1:7" ht="25.5" x14ac:dyDescent="0.25">
      <c r="A35" s="58" t="s">
        <v>748</v>
      </c>
      <c r="B35" s="50" t="s">
        <v>744</v>
      </c>
      <c r="C35" s="55" t="s">
        <v>702</v>
      </c>
      <c r="D35" s="55" t="s">
        <v>694</v>
      </c>
      <c r="E35" s="59">
        <v>23211.9</v>
      </c>
      <c r="F35" s="60">
        <v>9261.7000000000007</v>
      </c>
      <c r="G35" s="61">
        <f t="shared" si="0"/>
        <v>0.39900654405714309</v>
      </c>
    </row>
    <row r="36" spans="1:7" x14ac:dyDescent="0.25">
      <c r="A36" s="58" t="s">
        <v>747</v>
      </c>
      <c r="B36" s="50" t="s">
        <v>744</v>
      </c>
      <c r="C36" s="55" t="s">
        <v>702</v>
      </c>
      <c r="D36" s="55" t="s">
        <v>713</v>
      </c>
      <c r="E36" s="59">
        <v>599.99999999999977</v>
      </c>
      <c r="F36" s="60"/>
      <c r="G36" s="61">
        <f t="shared" si="0"/>
        <v>0</v>
      </c>
    </row>
    <row r="37" spans="1:7" x14ac:dyDescent="0.25">
      <c r="A37" s="58" t="s">
        <v>741</v>
      </c>
      <c r="B37" s="50" t="s">
        <v>744</v>
      </c>
      <c r="C37" s="55" t="s">
        <v>702</v>
      </c>
      <c r="D37" s="55" t="s">
        <v>740</v>
      </c>
      <c r="E37" s="59">
        <v>2995</v>
      </c>
      <c r="F37" s="60">
        <v>1115.2</v>
      </c>
      <c r="G37" s="61">
        <f t="shared" si="0"/>
        <v>0.37235392320534227</v>
      </c>
    </row>
    <row r="38" spans="1:7" x14ac:dyDescent="0.25">
      <c r="A38" s="54" t="s">
        <v>746</v>
      </c>
      <c r="B38" s="50" t="s">
        <v>744</v>
      </c>
      <c r="C38" s="55" t="s">
        <v>740</v>
      </c>
      <c r="D38" s="55"/>
      <c r="E38" s="46">
        <v>1543.4</v>
      </c>
      <c r="F38" s="56">
        <f>F39</f>
        <v>0</v>
      </c>
      <c r="G38" s="57">
        <f t="shared" si="0"/>
        <v>0</v>
      </c>
    </row>
    <row r="39" spans="1:7" ht="25.5" x14ac:dyDescent="0.25">
      <c r="A39" s="58" t="s">
        <v>745</v>
      </c>
      <c r="B39" s="50" t="s">
        <v>744</v>
      </c>
      <c r="C39" s="55" t="s">
        <v>740</v>
      </c>
      <c r="D39" s="55" t="s">
        <v>702</v>
      </c>
      <c r="E39" s="59">
        <v>1543.4</v>
      </c>
      <c r="F39" s="60"/>
      <c r="G39" s="61">
        <f t="shared" si="0"/>
        <v>0</v>
      </c>
    </row>
    <row r="40" spans="1:7" ht="30" x14ac:dyDescent="0.25">
      <c r="A40" s="45" t="s">
        <v>743</v>
      </c>
      <c r="B40" s="50" t="s">
        <v>736</v>
      </c>
      <c r="C40" s="50"/>
      <c r="D40" s="50"/>
      <c r="E40" s="46">
        <v>111450.80100000001</v>
      </c>
      <c r="F40" s="56">
        <f>F41+F43+F46+F49</f>
        <v>23713</v>
      </c>
      <c r="G40" s="57">
        <f t="shared" si="0"/>
        <v>0.21276652825492029</v>
      </c>
    </row>
    <row r="41" spans="1:7" x14ac:dyDescent="0.25">
      <c r="A41" s="54" t="s">
        <v>742</v>
      </c>
      <c r="B41" s="50" t="s">
        <v>736</v>
      </c>
      <c r="C41" s="55" t="s">
        <v>702</v>
      </c>
      <c r="D41" s="55"/>
      <c r="E41" s="46">
        <v>5970.1</v>
      </c>
      <c r="F41" s="56">
        <f>F42</f>
        <v>1935.1</v>
      </c>
      <c r="G41" s="57">
        <f t="shared" si="0"/>
        <v>0.32413192408837371</v>
      </c>
    </row>
    <row r="42" spans="1:7" x14ac:dyDescent="0.25">
      <c r="A42" s="58" t="s">
        <v>741</v>
      </c>
      <c r="B42" s="50" t="s">
        <v>736</v>
      </c>
      <c r="C42" s="55" t="s">
        <v>702</v>
      </c>
      <c r="D42" s="55" t="s">
        <v>740</v>
      </c>
      <c r="E42" s="59">
        <v>5970.1</v>
      </c>
      <c r="F42" s="60">
        <v>1935.1</v>
      </c>
      <c r="G42" s="61">
        <f t="shared" si="0"/>
        <v>0.32413192408837371</v>
      </c>
    </row>
    <row r="43" spans="1:7" x14ac:dyDescent="0.25">
      <c r="A43" s="54" t="s">
        <v>709</v>
      </c>
      <c r="B43" s="50" t="s">
        <v>736</v>
      </c>
      <c r="C43" s="55" t="s">
        <v>706</v>
      </c>
      <c r="D43" s="55"/>
      <c r="E43" s="46">
        <v>13541.7</v>
      </c>
      <c r="F43" s="56">
        <f>F44+F45</f>
        <v>4011.9</v>
      </c>
      <c r="G43" s="57">
        <f t="shared" si="0"/>
        <v>0.29626265535346374</v>
      </c>
    </row>
    <row r="44" spans="1:7" x14ac:dyDescent="0.25">
      <c r="A44" s="58" t="s">
        <v>739</v>
      </c>
      <c r="B44" s="50" t="s">
        <v>736</v>
      </c>
      <c r="C44" s="55" t="s">
        <v>706</v>
      </c>
      <c r="D44" s="55" t="s">
        <v>724</v>
      </c>
      <c r="E44" s="59">
        <v>13436.7</v>
      </c>
      <c r="F44" s="60">
        <v>4011.9</v>
      </c>
      <c r="G44" s="61">
        <f t="shared" si="0"/>
        <v>0.29857777579316347</v>
      </c>
    </row>
    <row r="45" spans="1:7" x14ac:dyDescent="0.25">
      <c r="A45" s="58" t="s">
        <v>738</v>
      </c>
      <c r="B45" s="50" t="s">
        <v>736</v>
      </c>
      <c r="C45" s="55" t="s">
        <v>706</v>
      </c>
      <c r="D45" s="55" t="s">
        <v>737</v>
      </c>
      <c r="E45" s="59">
        <v>105</v>
      </c>
      <c r="F45" s="60"/>
      <c r="G45" s="61">
        <f t="shared" si="0"/>
        <v>0</v>
      </c>
    </row>
    <row r="46" spans="1:7" x14ac:dyDescent="0.25">
      <c r="A46" s="54" t="s">
        <v>704</v>
      </c>
      <c r="B46" s="50" t="s">
        <v>736</v>
      </c>
      <c r="C46" s="55" t="s">
        <v>693</v>
      </c>
      <c r="D46" s="55"/>
      <c r="E46" s="46">
        <v>89456.501000000004</v>
      </c>
      <c r="F46" s="56">
        <f>F47+F48</f>
        <v>15283.6</v>
      </c>
      <c r="G46" s="57">
        <f t="shared" si="0"/>
        <v>0.17084951713011892</v>
      </c>
    </row>
    <row r="47" spans="1:7" x14ac:dyDescent="0.25">
      <c r="A47" s="58" t="s">
        <v>703</v>
      </c>
      <c r="B47" s="50" t="s">
        <v>736</v>
      </c>
      <c r="C47" s="55" t="s">
        <v>693</v>
      </c>
      <c r="D47" s="55" t="s">
        <v>702</v>
      </c>
      <c r="E47" s="59">
        <v>15831.201000000001</v>
      </c>
      <c r="F47" s="60">
        <v>15187.4</v>
      </c>
      <c r="G47" s="61">
        <f t="shared" si="0"/>
        <v>0.95933340749068874</v>
      </c>
    </row>
    <row r="48" spans="1:7" x14ac:dyDescent="0.25">
      <c r="A48" s="58" t="s">
        <v>701</v>
      </c>
      <c r="B48" s="50" t="s">
        <v>736</v>
      </c>
      <c r="C48" s="55" t="s">
        <v>693</v>
      </c>
      <c r="D48" s="55" t="s">
        <v>696</v>
      </c>
      <c r="E48" s="59">
        <v>73625.3</v>
      </c>
      <c r="F48" s="60">
        <v>96.2</v>
      </c>
      <c r="G48" s="61">
        <f t="shared" si="0"/>
        <v>1.3066160681178887E-3</v>
      </c>
    </row>
    <row r="49" spans="1:7" x14ac:dyDescent="0.25">
      <c r="A49" s="54" t="s">
        <v>692</v>
      </c>
      <c r="B49" s="50" t="s">
        <v>736</v>
      </c>
      <c r="C49" s="55" t="s">
        <v>691</v>
      </c>
      <c r="D49" s="55"/>
      <c r="E49" s="46">
        <v>2482.5</v>
      </c>
      <c r="F49" s="56">
        <f>F50</f>
        <v>2482.4</v>
      </c>
      <c r="G49" s="57">
        <f t="shared" si="0"/>
        <v>0.99995971802618333</v>
      </c>
    </row>
    <row r="50" spans="1:7" x14ac:dyDescent="0.25">
      <c r="A50" s="58" t="s">
        <v>690</v>
      </c>
      <c r="B50" s="50" t="s">
        <v>736</v>
      </c>
      <c r="C50" s="55">
        <v>10</v>
      </c>
      <c r="D50" s="55" t="s">
        <v>688</v>
      </c>
      <c r="E50" s="59">
        <v>2482.5</v>
      </c>
      <c r="F50" s="60">
        <v>2482.4</v>
      </c>
      <c r="G50" s="61">
        <f t="shared" si="0"/>
        <v>0.99995971802618333</v>
      </c>
    </row>
    <row r="51" spans="1:7" ht="30" x14ac:dyDescent="0.25">
      <c r="A51" s="45" t="s">
        <v>735</v>
      </c>
      <c r="B51" s="50" t="s">
        <v>731</v>
      </c>
      <c r="C51" s="50"/>
      <c r="D51" s="50"/>
      <c r="E51" s="46">
        <v>398088.39999999991</v>
      </c>
      <c r="F51" s="56">
        <f>F52+F58</f>
        <v>195939.90000000002</v>
      </c>
      <c r="G51" s="57">
        <f t="shared" si="0"/>
        <v>0.49220198327808612</v>
      </c>
    </row>
    <row r="52" spans="1:7" x14ac:dyDescent="0.25">
      <c r="A52" s="54" t="s">
        <v>722</v>
      </c>
      <c r="B52" s="50" t="s">
        <v>731</v>
      </c>
      <c r="C52" s="55" t="s">
        <v>718</v>
      </c>
      <c r="D52" s="55"/>
      <c r="E52" s="46">
        <v>394613.39999999991</v>
      </c>
      <c r="F52" s="56">
        <f>F53+F54+F55+F56+F57</f>
        <v>194624.40000000002</v>
      </c>
      <c r="G52" s="57">
        <f t="shared" si="0"/>
        <v>0.49320271435283258</v>
      </c>
    </row>
    <row r="53" spans="1:7" x14ac:dyDescent="0.25">
      <c r="A53" s="58" t="s">
        <v>734</v>
      </c>
      <c r="B53" s="50" t="s">
        <v>731</v>
      </c>
      <c r="C53" s="55" t="s">
        <v>718</v>
      </c>
      <c r="D53" s="55" t="s">
        <v>702</v>
      </c>
      <c r="E53" s="59">
        <v>106165.90000000001</v>
      </c>
      <c r="F53" s="60">
        <v>49049.4</v>
      </c>
      <c r="G53" s="61">
        <f t="shared" si="0"/>
        <v>0.46200710397594708</v>
      </c>
    </row>
    <row r="54" spans="1:7" x14ac:dyDescent="0.25">
      <c r="A54" s="58" t="s">
        <v>733</v>
      </c>
      <c r="B54" s="50" t="s">
        <v>731</v>
      </c>
      <c r="C54" s="55" t="s">
        <v>718</v>
      </c>
      <c r="D54" s="55" t="s">
        <v>696</v>
      </c>
      <c r="E54" s="59">
        <v>230256.29999999993</v>
      </c>
      <c r="F54" s="60">
        <v>122896.8</v>
      </c>
      <c r="G54" s="61">
        <f t="shared" si="0"/>
        <v>0.53373914199090333</v>
      </c>
    </row>
    <row r="55" spans="1:7" x14ac:dyDescent="0.25">
      <c r="A55" s="58" t="s">
        <v>721</v>
      </c>
      <c r="B55" s="50" t="s">
        <v>731</v>
      </c>
      <c r="C55" s="55" t="s">
        <v>718</v>
      </c>
      <c r="D55" s="55" t="s">
        <v>688</v>
      </c>
      <c r="E55" s="59">
        <v>10805.6</v>
      </c>
      <c r="F55" s="60">
        <v>4893.7</v>
      </c>
      <c r="G55" s="61">
        <f t="shared" si="0"/>
        <v>0.45288554083068033</v>
      </c>
    </row>
    <row r="56" spans="1:7" x14ac:dyDescent="0.25">
      <c r="A56" s="58" t="s">
        <v>720</v>
      </c>
      <c r="B56" s="50" t="s">
        <v>731</v>
      </c>
      <c r="C56" s="55" t="s">
        <v>718</v>
      </c>
      <c r="D56" s="55" t="s">
        <v>718</v>
      </c>
      <c r="E56" s="59">
        <v>7624.6</v>
      </c>
      <c r="F56" s="60">
        <v>2611.1999999999998</v>
      </c>
      <c r="G56" s="61">
        <f t="shared" si="0"/>
        <v>0.34247042467801586</v>
      </c>
    </row>
    <row r="57" spans="1:7" x14ac:dyDescent="0.25">
      <c r="A57" s="58" t="s">
        <v>719</v>
      </c>
      <c r="B57" s="50" t="s">
        <v>731</v>
      </c>
      <c r="C57" s="55" t="s">
        <v>718</v>
      </c>
      <c r="D57" s="55" t="s">
        <v>705</v>
      </c>
      <c r="E57" s="59">
        <v>39761.000000000007</v>
      </c>
      <c r="F57" s="60">
        <v>15173.3</v>
      </c>
      <c r="G57" s="61">
        <f t="shared" si="0"/>
        <v>0.38161263549709507</v>
      </c>
    </row>
    <row r="58" spans="1:7" x14ac:dyDescent="0.25">
      <c r="A58" s="58" t="s">
        <v>692</v>
      </c>
      <c r="B58" s="50" t="s">
        <v>731</v>
      </c>
      <c r="C58" s="55" t="s">
        <v>691</v>
      </c>
      <c r="D58" s="55"/>
      <c r="E58" s="59">
        <v>3475.0000000000005</v>
      </c>
      <c r="F58" s="60">
        <f>F59</f>
        <v>1315.5</v>
      </c>
      <c r="G58" s="61">
        <f t="shared" si="0"/>
        <v>0.37856115107913663</v>
      </c>
    </row>
    <row r="59" spans="1:7" x14ac:dyDescent="0.25">
      <c r="A59" s="58" t="s">
        <v>732</v>
      </c>
      <c r="B59" s="50" t="s">
        <v>731</v>
      </c>
      <c r="C59" s="55" t="s">
        <v>691</v>
      </c>
      <c r="D59" s="55" t="s">
        <v>694</v>
      </c>
      <c r="E59" s="59">
        <v>3475.0000000000005</v>
      </c>
      <c r="F59" s="60">
        <v>1315.5</v>
      </c>
      <c r="G59" s="61">
        <f t="shared" si="0"/>
        <v>0.37856115107913663</v>
      </c>
    </row>
    <row r="60" spans="1:7" ht="30" x14ac:dyDescent="0.25">
      <c r="A60" s="45" t="s">
        <v>730</v>
      </c>
      <c r="B60" s="50" t="s">
        <v>725</v>
      </c>
      <c r="C60" s="50"/>
      <c r="D60" s="50"/>
      <c r="E60" s="46">
        <v>132609.29999999999</v>
      </c>
      <c r="F60" s="56">
        <f>F61+F65</f>
        <v>58714.599999999991</v>
      </c>
      <c r="G60" s="57">
        <f t="shared" si="0"/>
        <v>0.44276381822391037</v>
      </c>
    </row>
    <row r="61" spans="1:7" x14ac:dyDescent="0.25">
      <c r="A61" s="54" t="s">
        <v>722</v>
      </c>
      <c r="B61" s="50" t="s">
        <v>725</v>
      </c>
      <c r="C61" s="55" t="s">
        <v>718</v>
      </c>
      <c r="D61" s="55"/>
      <c r="E61" s="46">
        <v>23586.899999999998</v>
      </c>
      <c r="F61" s="56">
        <f>F62+F63+F64</f>
        <v>12688.199999999999</v>
      </c>
      <c r="G61" s="57">
        <f t="shared" si="0"/>
        <v>0.53793419228470041</v>
      </c>
    </row>
    <row r="62" spans="1:7" x14ac:dyDescent="0.25">
      <c r="A62" s="58" t="s">
        <v>721</v>
      </c>
      <c r="B62" s="50" t="s">
        <v>725</v>
      </c>
      <c r="C62" s="55" t="s">
        <v>718</v>
      </c>
      <c r="D62" s="55" t="s">
        <v>688</v>
      </c>
      <c r="E62" s="59">
        <v>23279.599999999999</v>
      </c>
      <c r="F62" s="60">
        <v>12541.9</v>
      </c>
      <c r="G62" s="61">
        <f t="shared" si="0"/>
        <v>0.53875066581900033</v>
      </c>
    </row>
    <row r="63" spans="1:7" x14ac:dyDescent="0.25">
      <c r="A63" s="58" t="s">
        <v>720</v>
      </c>
      <c r="B63" s="50" t="s">
        <v>725</v>
      </c>
      <c r="C63" s="55" t="s">
        <v>718</v>
      </c>
      <c r="D63" s="55" t="s">
        <v>718</v>
      </c>
      <c r="E63" s="59">
        <v>30</v>
      </c>
      <c r="F63" s="60">
        <v>15</v>
      </c>
      <c r="G63" s="61">
        <f t="shared" si="0"/>
        <v>0.5</v>
      </c>
    </row>
    <row r="64" spans="1:7" x14ac:dyDescent="0.25">
      <c r="A64" s="58" t="s">
        <v>719</v>
      </c>
      <c r="B64" s="50" t="s">
        <v>725</v>
      </c>
      <c r="C64" s="55" t="s">
        <v>718</v>
      </c>
      <c r="D64" s="55" t="s">
        <v>705</v>
      </c>
      <c r="E64" s="59">
        <v>277.3</v>
      </c>
      <c r="F64" s="60">
        <v>131.30000000000001</v>
      </c>
      <c r="G64" s="61">
        <f t="shared" si="0"/>
        <v>0.47349441038586371</v>
      </c>
    </row>
    <row r="65" spans="1:7" x14ac:dyDescent="0.25">
      <c r="A65" s="54" t="s">
        <v>729</v>
      </c>
      <c r="B65" s="50" t="s">
        <v>725</v>
      </c>
      <c r="C65" s="55" t="s">
        <v>724</v>
      </c>
      <c r="D65" s="55"/>
      <c r="E65" s="46">
        <v>109022.39999999999</v>
      </c>
      <c r="F65" s="56">
        <f>F66+F67+F68</f>
        <v>46026.399999999994</v>
      </c>
      <c r="G65" s="57">
        <f t="shared" si="0"/>
        <v>0.42217379180792203</v>
      </c>
    </row>
    <row r="66" spans="1:7" x14ac:dyDescent="0.25">
      <c r="A66" s="58" t="s">
        <v>728</v>
      </c>
      <c r="B66" s="50" t="s">
        <v>725</v>
      </c>
      <c r="C66" s="55" t="s">
        <v>724</v>
      </c>
      <c r="D66" s="55" t="s">
        <v>702</v>
      </c>
      <c r="E66" s="59">
        <v>63317.2</v>
      </c>
      <c r="F66" s="60">
        <v>24986.2</v>
      </c>
      <c r="G66" s="61">
        <f t="shared" si="0"/>
        <v>0.39461947148642079</v>
      </c>
    </row>
    <row r="67" spans="1:7" x14ac:dyDescent="0.25">
      <c r="A67" s="58" t="s">
        <v>727</v>
      </c>
      <c r="B67" s="50" t="s">
        <v>725</v>
      </c>
      <c r="C67" s="55" t="s">
        <v>724</v>
      </c>
      <c r="D67" s="55" t="s">
        <v>696</v>
      </c>
      <c r="E67" s="59">
        <v>7414.8</v>
      </c>
      <c r="F67" s="60">
        <v>3643.1</v>
      </c>
      <c r="G67" s="61">
        <f t="shared" si="0"/>
        <v>0.49132815450180717</v>
      </c>
    </row>
    <row r="68" spans="1:7" x14ac:dyDescent="0.25">
      <c r="A68" s="58" t="s">
        <v>726</v>
      </c>
      <c r="B68" s="50" t="s">
        <v>725</v>
      </c>
      <c r="C68" s="55" t="s">
        <v>724</v>
      </c>
      <c r="D68" s="55" t="s">
        <v>706</v>
      </c>
      <c r="E68" s="59">
        <v>38290.400000000001</v>
      </c>
      <c r="F68" s="60">
        <v>17397.099999999999</v>
      </c>
      <c r="G68" s="61">
        <f t="shared" si="0"/>
        <v>0.45434625911455606</v>
      </c>
    </row>
    <row r="69" spans="1:7" ht="30" x14ac:dyDescent="0.25">
      <c r="A69" s="45" t="s">
        <v>723</v>
      </c>
      <c r="B69" s="50" t="s">
        <v>714</v>
      </c>
      <c r="C69" s="50"/>
      <c r="D69" s="50"/>
      <c r="E69" s="46">
        <v>113973.9</v>
      </c>
      <c r="F69" s="56">
        <f>F70+F74</f>
        <v>54746.100000000006</v>
      </c>
      <c r="G69" s="57">
        <f t="shared" si="0"/>
        <v>0.48033891970003667</v>
      </c>
    </row>
    <row r="70" spans="1:7" x14ac:dyDescent="0.25">
      <c r="A70" s="54" t="s">
        <v>722</v>
      </c>
      <c r="B70" s="50" t="s">
        <v>714</v>
      </c>
      <c r="C70" s="55" t="s">
        <v>718</v>
      </c>
      <c r="D70" s="55"/>
      <c r="E70" s="46">
        <v>40388.25</v>
      </c>
      <c r="F70" s="56">
        <f>F71+F72+F73</f>
        <v>18889.899999999998</v>
      </c>
      <c r="G70" s="57">
        <f t="shared" si="0"/>
        <v>0.46770781105890941</v>
      </c>
    </row>
    <row r="71" spans="1:7" x14ac:dyDescent="0.25">
      <c r="A71" s="58" t="s">
        <v>721</v>
      </c>
      <c r="B71" s="50" t="s">
        <v>714</v>
      </c>
      <c r="C71" s="55" t="s">
        <v>718</v>
      </c>
      <c r="D71" s="55" t="s">
        <v>688</v>
      </c>
      <c r="E71" s="59">
        <v>34850.1</v>
      </c>
      <c r="F71" s="60">
        <v>15036.3</v>
      </c>
      <c r="G71" s="61">
        <f t="shared" si="0"/>
        <v>0.43145643771466941</v>
      </c>
    </row>
    <row r="72" spans="1:7" x14ac:dyDescent="0.25">
      <c r="A72" s="58" t="s">
        <v>720</v>
      </c>
      <c r="B72" s="50" t="s">
        <v>714</v>
      </c>
      <c r="C72" s="55" t="s">
        <v>718</v>
      </c>
      <c r="D72" s="55" t="s">
        <v>718</v>
      </c>
      <c r="E72" s="59">
        <v>1030.4000000000001</v>
      </c>
      <c r="F72" s="60">
        <v>281</v>
      </c>
      <c r="G72" s="61">
        <f t="shared" ref="G72:G92" si="1">F72/E72</f>
        <v>0.27270962732919252</v>
      </c>
    </row>
    <row r="73" spans="1:7" x14ac:dyDescent="0.25">
      <c r="A73" s="58" t="s">
        <v>719</v>
      </c>
      <c r="B73" s="50" t="s">
        <v>714</v>
      </c>
      <c r="C73" s="55" t="s">
        <v>718</v>
      </c>
      <c r="D73" s="55" t="s">
        <v>705</v>
      </c>
      <c r="E73" s="59">
        <v>4507.75</v>
      </c>
      <c r="F73" s="60">
        <v>3572.6</v>
      </c>
      <c r="G73" s="61">
        <f t="shared" si="1"/>
        <v>0.79254617048416609</v>
      </c>
    </row>
    <row r="74" spans="1:7" x14ac:dyDescent="0.25">
      <c r="A74" s="54" t="s">
        <v>717</v>
      </c>
      <c r="B74" s="50" t="s">
        <v>714</v>
      </c>
      <c r="C74" s="55" t="s">
        <v>713</v>
      </c>
      <c r="D74" s="55"/>
      <c r="E74" s="46">
        <v>73585.649999999994</v>
      </c>
      <c r="F74" s="56">
        <f>F75+F76</f>
        <v>35856.200000000004</v>
      </c>
      <c r="G74" s="57">
        <f t="shared" si="1"/>
        <v>0.48727163516256239</v>
      </c>
    </row>
    <row r="75" spans="1:7" x14ac:dyDescent="0.25">
      <c r="A75" s="58" t="s">
        <v>716</v>
      </c>
      <c r="B75" s="50" t="s">
        <v>714</v>
      </c>
      <c r="C75" s="55" t="s">
        <v>713</v>
      </c>
      <c r="D75" s="55" t="s">
        <v>702</v>
      </c>
      <c r="E75" s="59">
        <v>61672</v>
      </c>
      <c r="F75" s="60">
        <v>30718.9</v>
      </c>
      <c r="G75" s="61">
        <f t="shared" si="1"/>
        <v>0.498101245297704</v>
      </c>
    </row>
    <row r="76" spans="1:7" x14ac:dyDescent="0.25">
      <c r="A76" s="58" t="s">
        <v>715</v>
      </c>
      <c r="B76" s="50" t="s">
        <v>714</v>
      </c>
      <c r="C76" s="55" t="s">
        <v>713</v>
      </c>
      <c r="D76" s="55" t="s">
        <v>693</v>
      </c>
      <c r="E76" s="59">
        <v>11913.65</v>
      </c>
      <c r="F76" s="60">
        <v>5137.3</v>
      </c>
      <c r="G76" s="61">
        <f t="shared" si="1"/>
        <v>0.43121125767501983</v>
      </c>
    </row>
    <row r="77" spans="1:7" ht="30" x14ac:dyDescent="0.25">
      <c r="A77" s="49" t="s">
        <v>712</v>
      </c>
      <c r="B77" s="50" t="s">
        <v>689</v>
      </c>
      <c r="C77" s="50"/>
      <c r="D77" s="50"/>
      <c r="E77" s="46">
        <v>118679.90000000001</v>
      </c>
      <c r="F77" s="56">
        <f>F78+F80+F83+F88+F91</f>
        <v>23640.400000000001</v>
      </c>
      <c r="G77" s="57">
        <f t="shared" si="1"/>
        <v>0.19919464037296963</v>
      </c>
    </row>
    <row r="78" spans="1:7" x14ac:dyDescent="0.25">
      <c r="A78" s="65" t="s">
        <v>711</v>
      </c>
      <c r="B78" s="50" t="s">
        <v>689</v>
      </c>
      <c r="C78" s="55" t="s">
        <v>688</v>
      </c>
      <c r="D78" s="55"/>
      <c r="E78" s="46">
        <v>50</v>
      </c>
      <c r="F78" s="56">
        <f>F79</f>
        <v>0</v>
      </c>
      <c r="G78" s="57">
        <f t="shared" si="1"/>
        <v>0</v>
      </c>
    </row>
    <row r="79" spans="1:7" x14ac:dyDescent="0.25">
      <c r="A79" s="58" t="s">
        <v>710</v>
      </c>
      <c r="B79" s="50" t="s">
        <v>689</v>
      </c>
      <c r="C79" s="55" t="s">
        <v>688</v>
      </c>
      <c r="D79" s="55" t="s">
        <v>691</v>
      </c>
      <c r="E79" s="59">
        <v>50</v>
      </c>
      <c r="F79" s="60"/>
      <c r="G79" s="61">
        <f t="shared" si="1"/>
        <v>0</v>
      </c>
    </row>
    <row r="80" spans="1:7" x14ac:dyDescent="0.25">
      <c r="A80" s="54" t="s">
        <v>709</v>
      </c>
      <c r="B80" s="50" t="s">
        <v>689</v>
      </c>
      <c r="C80" s="55" t="s">
        <v>706</v>
      </c>
      <c r="D80" s="55"/>
      <c r="E80" s="46">
        <v>10129.1</v>
      </c>
      <c r="F80" s="56">
        <f>F81+F82</f>
        <v>3826.6</v>
      </c>
      <c r="G80" s="57">
        <f t="shared" si="1"/>
        <v>0.37778282374544625</v>
      </c>
    </row>
    <row r="81" spans="1:7" x14ac:dyDescent="0.25">
      <c r="A81" s="58" t="s">
        <v>708</v>
      </c>
      <c r="B81" s="50" t="s">
        <v>689</v>
      </c>
      <c r="C81" s="55" t="s">
        <v>706</v>
      </c>
      <c r="D81" s="55" t="s">
        <v>694</v>
      </c>
      <c r="E81" s="59">
        <v>484.09999999999997</v>
      </c>
      <c r="F81" s="60"/>
      <c r="G81" s="61">
        <f t="shared" si="1"/>
        <v>0</v>
      </c>
    </row>
    <row r="82" spans="1:7" x14ac:dyDescent="0.25">
      <c r="A82" s="58" t="s">
        <v>707</v>
      </c>
      <c r="B82" s="50" t="s">
        <v>689</v>
      </c>
      <c r="C82" s="55" t="s">
        <v>706</v>
      </c>
      <c r="D82" s="55" t="s">
        <v>705</v>
      </c>
      <c r="E82" s="59">
        <v>9645</v>
      </c>
      <c r="F82" s="60">
        <v>3826.6</v>
      </c>
      <c r="G82" s="61">
        <f t="shared" si="1"/>
        <v>0.39674442716433383</v>
      </c>
    </row>
    <row r="83" spans="1:7" x14ac:dyDescent="0.25">
      <c r="A83" s="54" t="s">
        <v>704</v>
      </c>
      <c r="B83" s="50" t="s">
        <v>689</v>
      </c>
      <c r="C83" s="55" t="s">
        <v>693</v>
      </c>
      <c r="D83" s="55"/>
      <c r="E83" s="46">
        <v>105063.1</v>
      </c>
      <c r="F83" s="56">
        <f>F84+F85+F86+F87</f>
        <v>19718.400000000001</v>
      </c>
      <c r="G83" s="57">
        <f t="shared" si="1"/>
        <v>0.18768149807115914</v>
      </c>
    </row>
    <row r="84" spans="1:7" x14ac:dyDescent="0.25">
      <c r="A84" s="58" t="s">
        <v>703</v>
      </c>
      <c r="B84" s="50" t="s">
        <v>689</v>
      </c>
      <c r="C84" s="55" t="s">
        <v>693</v>
      </c>
      <c r="D84" s="55" t="s">
        <v>702</v>
      </c>
      <c r="E84" s="59">
        <v>7471.5</v>
      </c>
      <c r="F84" s="60">
        <v>23.4</v>
      </c>
      <c r="G84" s="61">
        <f t="shared" si="1"/>
        <v>3.131901224653684E-3</v>
      </c>
    </row>
    <row r="85" spans="1:7" x14ac:dyDescent="0.25">
      <c r="A85" s="58" t="s">
        <v>701</v>
      </c>
      <c r="B85" s="50" t="s">
        <v>689</v>
      </c>
      <c r="C85" s="55" t="s">
        <v>693</v>
      </c>
      <c r="D85" s="55" t="s">
        <v>696</v>
      </c>
      <c r="E85" s="59">
        <v>59401.2</v>
      </c>
      <c r="F85" s="60">
        <v>6180.6</v>
      </c>
      <c r="G85" s="61">
        <f t="shared" si="1"/>
        <v>0.10404840306256441</v>
      </c>
    </row>
    <row r="86" spans="1:7" x14ac:dyDescent="0.25">
      <c r="A86" s="58" t="s">
        <v>700</v>
      </c>
      <c r="B86" s="50" t="s">
        <v>689</v>
      </c>
      <c r="C86" s="55" t="s">
        <v>693</v>
      </c>
      <c r="D86" s="55" t="s">
        <v>688</v>
      </c>
      <c r="E86" s="59">
        <v>15802</v>
      </c>
      <c r="F86" s="60">
        <v>4194.8999999999996</v>
      </c>
      <c r="G86" s="61">
        <f t="shared" si="1"/>
        <v>0.26546639665865079</v>
      </c>
    </row>
    <row r="87" spans="1:7" x14ac:dyDescent="0.25">
      <c r="A87" s="58" t="s">
        <v>699</v>
      </c>
      <c r="B87" s="50" t="s">
        <v>689</v>
      </c>
      <c r="C87" s="55" t="s">
        <v>693</v>
      </c>
      <c r="D87" s="55" t="s">
        <v>693</v>
      </c>
      <c r="E87" s="59">
        <v>22388.400000000001</v>
      </c>
      <c r="F87" s="60">
        <v>9319.5</v>
      </c>
      <c r="G87" s="61">
        <f t="shared" si="1"/>
        <v>0.41626467277697377</v>
      </c>
    </row>
    <row r="88" spans="1:7" x14ac:dyDescent="0.25">
      <c r="A88" s="54" t="s">
        <v>698</v>
      </c>
      <c r="B88" s="50" t="s">
        <v>689</v>
      </c>
      <c r="C88" s="55" t="s">
        <v>694</v>
      </c>
      <c r="D88" s="55"/>
      <c r="E88" s="46">
        <v>3387.7</v>
      </c>
      <c r="F88" s="56">
        <f>F89+F90</f>
        <v>95.4</v>
      </c>
      <c r="G88" s="57">
        <f t="shared" si="1"/>
        <v>2.8160698999321075E-2</v>
      </c>
    </row>
    <row r="89" spans="1:7" x14ac:dyDescent="0.25">
      <c r="A89" s="58" t="s">
        <v>697</v>
      </c>
      <c r="B89" s="50" t="s">
        <v>689</v>
      </c>
      <c r="C89" s="55" t="s">
        <v>694</v>
      </c>
      <c r="D89" s="55" t="s">
        <v>696</v>
      </c>
      <c r="E89" s="63">
        <v>403.7</v>
      </c>
      <c r="F89" s="64">
        <v>95.4</v>
      </c>
      <c r="G89" s="61">
        <f t="shared" si="1"/>
        <v>0.23631409462472136</v>
      </c>
    </row>
    <row r="90" spans="1:7" x14ac:dyDescent="0.25">
      <c r="A90" s="58" t="s">
        <v>695</v>
      </c>
      <c r="B90" s="50" t="s">
        <v>689</v>
      </c>
      <c r="C90" s="55" t="s">
        <v>694</v>
      </c>
      <c r="D90" s="55" t="s">
        <v>693</v>
      </c>
      <c r="E90" s="63">
        <v>2984</v>
      </c>
      <c r="F90" s="64"/>
      <c r="G90" s="61">
        <f t="shared" si="1"/>
        <v>0</v>
      </c>
    </row>
    <row r="91" spans="1:7" x14ac:dyDescent="0.25">
      <c r="A91" s="54" t="s">
        <v>692</v>
      </c>
      <c r="B91" s="50" t="s">
        <v>689</v>
      </c>
      <c r="C91" s="55" t="s">
        <v>691</v>
      </c>
      <c r="D91" s="55"/>
      <c r="E91" s="46">
        <v>50</v>
      </c>
      <c r="F91" s="56">
        <f>F92</f>
        <v>0</v>
      </c>
      <c r="G91" s="57">
        <f t="shared" si="1"/>
        <v>0</v>
      </c>
    </row>
    <row r="92" spans="1:7" x14ac:dyDescent="0.25">
      <c r="A92" s="58" t="s">
        <v>690</v>
      </c>
      <c r="B92" s="50" t="s">
        <v>689</v>
      </c>
      <c r="C92" s="55">
        <v>10</v>
      </c>
      <c r="D92" s="55" t="s">
        <v>688</v>
      </c>
      <c r="E92" s="59">
        <v>50</v>
      </c>
      <c r="F92" s="60"/>
      <c r="G92" s="61">
        <f t="shared" si="1"/>
        <v>0</v>
      </c>
    </row>
    <row r="95" spans="1:7" ht="15.75" x14ac:dyDescent="0.25">
      <c r="A95" s="35"/>
    </row>
    <row r="96" spans="1:7" ht="15.75" x14ac:dyDescent="0.25">
      <c r="A96" s="35"/>
    </row>
  </sheetData>
  <mergeCells count="9">
    <mergeCell ref="G4:G6"/>
    <mergeCell ref="E4:E6"/>
    <mergeCell ref="F4:F6"/>
    <mergeCell ref="A1:G1"/>
    <mergeCell ref="A2:G2"/>
    <mergeCell ref="A4:A6"/>
    <mergeCell ref="B4:B6"/>
    <mergeCell ref="C4:C6"/>
    <mergeCell ref="D4:D6"/>
  </mergeCells>
  <pageMargins left="0.70866141732283472" right="0.15748031496062992" top="0.27559055118110237" bottom="0.15748031496062992" header="0.31496062992125984" footer="0.31496062992125984"/>
  <pageSetup paperSize="9" scale="80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-0.249977111117893"/>
    <pageSetUpPr fitToPage="1"/>
  </sheetPr>
  <dimension ref="A1:E27"/>
  <sheetViews>
    <sheetView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19" style="151" customWidth="1"/>
    <col min="2" max="2" width="17.140625" style="151" customWidth="1"/>
    <col min="3" max="3" width="20.5703125" style="151" customWidth="1"/>
    <col min="4" max="4" width="68.85546875" style="151" customWidth="1"/>
    <col min="5" max="16384" width="9.140625" style="151"/>
  </cols>
  <sheetData>
    <row r="1" spans="1:5" ht="18.75" x14ac:dyDescent="0.3">
      <c r="A1" s="213"/>
      <c r="B1" s="214"/>
      <c r="C1" s="213"/>
    </row>
    <row r="2" spans="1:5" ht="18.75" x14ac:dyDescent="0.3">
      <c r="A2" s="213"/>
      <c r="B2" s="214"/>
      <c r="C2" s="213"/>
      <c r="D2" s="214"/>
    </row>
    <row r="3" spans="1:5" ht="18.75" x14ac:dyDescent="0.3">
      <c r="A3" s="215" t="s">
        <v>1281</v>
      </c>
      <c r="B3" s="213"/>
      <c r="C3" s="215"/>
      <c r="D3" s="215"/>
    </row>
    <row r="4" spans="1:5" ht="18.75" x14ac:dyDescent="0.3">
      <c r="A4" s="216" t="s">
        <v>1282</v>
      </c>
      <c r="B4" s="216"/>
      <c r="C4" s="216"/>
      <c r="D4" s="216"/>
    </row>
    <row r="5" spans="1:5" ht="18.75" x14ac:dyDescent="0.3">
      <c r="A5" s="216" t="s">
        <v>1283</v>
      </c>
      <c r="B5" s="216"/>
      <c r="C5" s="216"/>
      <c r="D5" s="216"/>
    </row>
    <row r="6" spans="1:5" ht="18.75" x14ac:dyDescent="0.3">
      <c r="A6" s="216" t="s">
        <v>1292</v>
      </c>
      <c r="B6" s="216"/>
      <c r="C6" s="216"/>
      <c r="D6" s="216"/>
      <c r="E6" s="152"/>
    </row>
    <row r="7" spans="1:5" ht="18.75" x14ac:dyDescent="0.3">
      <c r="A7" s="153"/>
      <c r="C7" s="154"/>
      <c r="D7" s="155"/>
    </row>
    <row r="8" spans="1:5" ht="18.75" x14ac:dyDescent="0.25">
      <c r="A8" s="156" t="s">
        <v>1284</v>
      </c>
      <c r="B8" s="156" t="s">
        <v>1285</v>
      </c>
      <c r="C8" s="212" t="s">
        <v>1286</v>
      </c>
      <c r="D8" s="212" t="s">
        <v>1287</v>
      </c>
    </row>
    <row r="9" spans="1:5" ht="18.75" x14ac:dyDescent="0.25">
      <c r="A9" s="157" t="s">
        <v>1288</v>
      </c>
      <c r="B9" s="157" t="s">
        <v>1289</v>
      </c>
      <c r="C9" s="212"/>
      <c r="D9" s="212"/>
    </row>
    <row r="10" spans="1:5" ht="18.75" x14ac:dyDescent="0.25">
      <c r="A10" s="158"/>
      <c r="B10" s="159"/>
      <c r="C10" s="160"/>
      <c r="D10" s="161"/>
    </row>
    <row r="11" spans="1:5" ht="50.25" x14ac:dyDescent="0.3">
      <c r="A11" s="162" t="s">
        <v>1293</v>
      </c>
      <c r="B11" s="163">
        <v>0</v>
      </c>
      <c r="C11" s="164"/>
      <c r="D11" s="165"/>
    </row>
    <row r="12" spans="1:5" s="170" customFormat="1" ht="18.75" x14ac:dyDescent="0.3">
      <c r="A12" s="166"/>
      <c r="B12" s="167"/>
      <c r="C12" s="168"/>
      <c r="D12" s="169"/>
    </row>
    <row r="13" spans="1:5" s="170" customFormat="1" ht="18.75" x14ac:dyDescent="0.3">
      <c r="A13" s="166"/>
      <c r="B13" s="167"/>
      <c r="C13" s="168"/>
      <c r="D13" s="169"/>
    </row>
    <row r="14" spans="1:5" s="170" customFormat="1" ht="18.75" x14ac:dyDescent="0.3">
      <c r="A14" s="166"/>
      <c r="B14" s="167"/>
      <c r="C14" s="168"/>
      <c r="D14" s="169"/>
    </row>
    <row r="15" spans="1:5" x14ac:dyDescent="0.25">
      <c r="A15" s="171" t="s">
        <v>1290</v>
      </c>
      <c r="C15" s="154"/>
      <c r="D15" s="155"/>
    </row>
    <row r="16" spans="1:5" x14ac:dyDescent="0.25">
      <c r="A16" s="171" t="s">
        <v>1291</v>
      </c>
      <c r="C16" s="154"/>
      <c r="D16" s="155"/>
    </row>
    <row r="17" spans="1:4" ht="18.75" x14ac:dyDescent="0.3">
      <c r="A17" s="172"/>
      <c r="B17" s="173"/>
      <c r="C17" s="174"/>
      <c r="D17" s="175"/>
    </row>
    <row r="18" spans="1:4" ht="18.75" x14ac:dyDescent="0.3">
      <c r="A18" s="172"/>
      <c r="B18" s="173"/>
      <c r="C18" s="174"/>
      <c r="D18" s="175"/>
    </row>
    <row r="19" spans="1:4" ht="18.75" x14ac:dyDescent="0.3">
      <c r="A19" s="172"/>
      <c r="B19" s="173"/>
      <c r="C19" s="174"/>
      <c r="D19" s="175"/>
    </row>
    <row r="20" spans="1:4" ht="18.75" x14ac:dyDescent="0.3">
      <c r="A20" s="172"/>
      <c r="B20" s="173"/>
      <c r="C20" s="174"/>
      <c r="D20" s="175"/>
    </row>
    <row r="21" spans="1:4" ht="18.75" x14ac:dyDescent="0.3">
      <c r="A21" s="172"/>
      <c r="B21" s="173"/>
      <c r="C21" s="174"/>
      <c r="D21" s="175"/>
    </row>
    <row r="22" spans="1:4" ht="18.75" x14ac:dyDescent="0.3">
      <c r="A22" s="172"/>
      <c r="B22" s="173"/>
      <c r="C22" s="174"/>
      <c r="D22" s="175"/>
    </row>
    <row r="23" spans="1:4" ht="18.75" x14ac:dyDescent="0.3">
      <c r="A23" s="172"/>
      <c r="B23" s="173"/>
      <c r="C23" s="174"/>
      <c r="D23" s="175"/>
    </row>
    <row r="24" spans="1:4" ht="18.75" x14ac:dyDescent="0.3">
      <c r="A24" s="172"/>
      <c r="B24" s="173"/>
      <c r="C24" s="174"/>
      <c r="D24" s="175"/>
    </row>
    <row r="25" spans="1:4" ht="18.75" x14ac:dyDescent="0.3">
      <c r="A25" s="172"/>
      <c r="B25" s="173"/>
      <c r="C25" s="174"/>
      <c r="D25" s="175"/>
    </row>
    <row r="26" spans="1:4" ht="18.75" x14ac:dyDescent="0.3">
      <c r="A26" s="172"/>
      <c r="B26" s="173"/>
      <c r="C26" s="174"/>
      <c r="D26" s="175"/>
    </row>
    <row r="27" spans="1:4" ht="18.75" x14ac:dyDescent="0.25">
      <c r="A27" s="176"/>
      <c r="B27" s="177"/>
      <c r="C27" s="176"/>
      <c r="D27" s="176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6" tint="-0.249977111117893"/>
    <pageSetUpPr fitToPage="1"/>
  </sheetPr>
  <dimension ref="A1:E150"/>
  <sheetViews>
    <sheetView workbookViewId="0">
      <selection activeCell="A18" sqref="A18"/>
    </sheetView>
  </sheetViews>
  <sheetFormatPr defaultRowHeight="15" x14ac:dyDescent="0.25"/>
  <cols>
    <col min="1" max="1" width="73.5703125" style="147" customWidth="1"/>
    <col min="2" max="2" width="14.28515625" style="147" bestFit="1" customWidth="1"/>
    <col min="3" max="3" width="16.7109375" style="147" bestFit="1" customWidth="1"/>
    <col min="4" max="4" width="17.28515625" style="147" customWidth="1"/>
    <col min="5" max="5" width="16.28515625" style="147" customWidth="1"/>
    <col min="6" max="16384" width="9.140625" style="147"/>
  </cols>
  <sheetData>
    <row r="1" spans="1:5" ht="18.75" x14ac:dyDescent="0.3">
      <c r="A1" s="217" t="s">
        <v>1188</v>
      </c>
      <c r="B1" s="217"/>
      <c r="C1" s="217"/>
      <c r="D1" s="218"/>
      <c r="E1" s="218"/>
    </row>
    <row r="2" spans="1:5" ht="18.75" customHeight="1" x14ac:dyDescent="0.3">
      <c r="A2" s="217" t="s">
        <v>1018</v>
      </c>
      <c r="B2" s="217"/>
      <c r="C2" s="217"/>
      <c r="D2" s="218"/>
      <c r="E2" s="218"/>
    </row>
    <row r="3" spans="1:5" ht="18.75" x14ac:dyDescent="0.3">
      <c r="A3" s="217" t="s">
        <v>1017</v>
      </c>
      <c r="B3" s="217"/>
      <c r="C3" s="217"/>
      <c r="D3" s="218"/>
      <c r="E3" s="218"/>
    </row>
    <row r="4" spans="1:5" x14ac:dyDescent="0.25">
      <c r="A4" s="148"/>
      <c r="B4" s="148"/>
      <c r="C4" s="148"/>
      <c r="D4" s="148"/>
      <c r="E4" s="148"/>
    </row>
    <row r="5" spans="1:5" ht="47.25" x14ac:dyDescent="0.25">
      <c r="A5" s="42" t="s">
        <v>771</v>
      </c>
      <c r="B5" s="41" t="s">
        <v>1016</v>
      </c>
      <c r="C5" s="40" t="s">
        <v>1015</v>
      </c>
      <c r="D5" s="149" t="s">
        <v>1237</v>
      </c>
      <c r="E5" s="150" t="s">
        <v>1014</v>
      </c>
    </row>
    <row r="6" spans="1:5" x14ac:dyDescent="0.25">
      <c r="A6" s="38">
        <v>1</v>
      </c>
      <c r="B6" s="38">
        <v>2</v>
      </c>
      <c r="C6" s="38">
        <v>3</v>
      </c>
      <c r="D6" s="38">
        <v>4</v>
      </c>
      <c r="E6" s="38">
        <v>5</v>
      </c>
    </row>
    <row r="7" spans="1:5" ht="18" x14ac:dyDescent="0.25">
      <c r="A7" s="39" t="s">
        <v>1013</v>
      </c>
      <c r="B7" s="38"/>
      <c r="C7" s="143">
        <v>38394.699999999997</v>
      </c>
      <c r="D7" s="143">
        <v>13973.800000000001</v>
      </c>
      <c r="E7" s="144">
        <v>0.36399999999999999</v>
      </c>
    </row>
    <row r="8" spans="1:5" ht="45" x14ac:dyDescent="0.25">
      <c r="A8" s="68" t="s">
        <v>1252</v>
      </c>
      <c r="B8" s="69" t="s">
        <v>1253</v>
      </c>
      <c r="C8" s="78" t="s">
        <v>16</v>
      </c>
      <c r="D8" s="87">
        <v>0</v>
      </c>
      <c r="E8" s="85">
        <v>0</v>
      </c>
    </row>
    <row r="9" spans="1:5" ht="30" x14ac:dyDescent="0.25">
      <c r="A9" s="68" t="s">
        <v>1195</v>
      </c>
      <c r="B9" s="69" t="s">
        <v>1254</v>
      </c>
      <c r="C9" s="88" t="s">
        <v>16</v>
      </c>
      <c r="D9" s="87">
        <v>0</v>
      </c>
      <c r="E9" s="85">
        <v>0</v>
      </c>
    </row>
    <row r="10" spans="1:5" ht="25.5" x14ac:dyDescent="0.25">
      <c r="A10" s="72" t="s">
        <v>1193</v>
      </c>
      <c r="B10" s="69" t="s">
        <v>1255</v>
      </c>
      <c r="C10" s="88" t="s">
        <v>16</v>
      </c>
      <c r="D10" s="87">
        <v>0</v>
      </c>
      <c r="E10" s="85">
        <v>0</v>
      </c>
    </row>
    <row r="11" spans="1:5" ht="45" x14ac:dyDescent="0.25">
      <c r="A11" s="68" t="s">
        <v>1256</v>
      </c>
      <c r="B11" s="69" t="s">
        <v>1257</v>
      </c>
      <c r="C11" s="78" t="s">
        <v>1280</v>
      </c>
      <c r="D11" s="87">
        <v>0</v>
      </c>
      <c r="E11" s="85">
        <v>0</v>
      </c>
    </row>
    <row r="12" spans="1:5" ht="45" x14ac:dyDescent="0.25">
      <c r="A12" s="68" t="s">
        <v>1083</v>
      </c>
      <c r="B12" s="69" t="s">
        <v>1258</v>
      </c>
      <c r="C12" s="88" t="s">
        <v>1280</v>
      </c>
      <c r="D12" s="87">
        <v>0</v>
      </c>
      <c r="E12" s="85">
        <v>0</v>
      </c>
    </row>
    <row r="13" spans="1:5" ht="38.25" x14ac:dyDescent="0.25">
      <c r="A13" s="72" t="s">
        <v>1081</v>
      </c>
      <c r="B13" s="69" t="s">
        <v>1259</v>
      </c>
      <c r="C13" s="88" t="s">
        <v>1280</v>
      </c>
      <c r="D13" s="87">
        <v>0</v>
      </c>
      <c r="E13" s="85">
        <v>0</v>
      </c>
    </row>
    <row r="14" spans="1:5" ht="45" x14ac:dyDescent="0.25">
      <c r="A14" s="68" t="s">
        <v>1260</v>
      </c>
      <c r="B14" s="69" t="s">
        <v>1261</v>
      </c>
      <c r="C14" s="78">
        <v>17</v>
      </c>
      <c r="D14" s="87">
        <v>0</v>
      </c>
      <c r="E14" s="85">
        <v>0</v>
      </c>
    </row>
    <row r="15" spans="1:5" ht="45" x14ac:dyDescent="0.25">
      <c r="A15" s="68" t="s">
        <v>1262</v>
      </c>
      <c r="B15" s="69" t="s">
        <v>1263</v>
      </c>
      <c r="C15" s="87">
        <v>17</v>
      </c>
      <c r="D15" s="87">
        <v>0</v>
      </c>
      <c r="E15" s="85">
        <v>0</v>
      </c>
    </row>
    <row r="16" spans="1:5" ht="25.5" x14ac:dyDescent="0.25">
      <c r="A16" s="72" t="s">
        <v>1264</v>
      </c>
      <c r="B16" s="69" t="s">
        <v>1265</v>
      </c>
      <c r="C16" s="88">
        <v>17</v>
      </c>
      <c r="D16" s="88">
        <v>0</v>
      </c>
      <c r="E16" s="85">
        <v>0</v>
      </c>
    </row>
    <row r="17" spans="1:5" ht="45" x14ac:dyDescent="0.25">
      <c r="A17" s="68" t="s">
        <v>1012</v>
      </c>
      <c r="B17" s="69" t="s">
        <v>1011</v>
      </c>
      <c r="C17" s="46">
        <v>9645</v>
      </c>
      <c r="D17" s="46">
        <v>3826.6</v>
      </c>
      <c r="E17" s="144">
        <v>0.39700000000000002</v>
      </c>
    </row>
    <row r="18" spans="1:5" ht="30" x14ac:dyDescent="0.25">
      <c r="A18" s="68" t="s">
        <v>1010</v>
      </c>
      <c r="B18" s="69" t="s">
        <v>1009</v>
      </c>
      <c r="C18" s="71">
        <v>6800</v>
      </c>
      <c r="D18" s="71">
        <v>3030.5</v>
      </c>
      <c r="E18" s="70">
        <v>0.44600000000000001</v>
      </c>
    </row>
    <row r="19" spans="1:5" x14ac:dyDescent="0.25">
      <c r="A19" s="72" t="s">
        <v>1008</v>
      </c>
      <c r="B19" s="69" t="s">
        <v>1007</v>
      </c>
      <c r="C19" s="71">
        <v>6800</v>
      </c>
      <c r="D19" s="71">
        <v>3030.5</v>
      </c>
      <c r="E19" s="70">
        <v>0.44600000000000001</v>
      </c>
    </row>
    <row r="20" spans="1:5" x14ac:dyDescent="0.25">
      <c r="A20" s="72" t="s">
        <v>1006</v>
      </c>
      <c r="B20" s="69" t="s">
        <v>1005</v>
      </c>
      <c r="C20" s="73">
        <v>200</v>
      </c>
      <c r="D20" s="73">
        <v>0</v>
      </c>
      <c r="E20" s="146">
        <v>0</v>
      </c>
    </row>
    <row r="21" spans="1:5" ht="25.5" x14ac:dyDescent="0.25">
      <c r="A21" s="72" t="s">
        <v>1004</v>
      </c>
      <c r="B21" s="69" t="s">
        <v>1003</v>
      </c>
      <c r="C21" s="73">
        <v>2551.8000000000002</v>
      </c>
      <c r="D21" s="73">
        <v>702.9</v>
      </c>
      <c r="E21" s="70">
        <v>0.27500000000000002</v>
      </c>
    </row>
    <row r="22" spans="1:5" x14ac:dyDescent="0.25">
      <c r="A22" s="72" t="s">
        <v>1266</v>
      </c>
      <c r="B22" s="69" t="s">
        <v>1267</v>
      </c>
      <c r="C22" s="73">
        <v>93.2</v>
      </c>
      <c r="D22" s="73">
        <v>93.2</v>
      </c>
      <c r="E22" s="70">
        <v>1</v>
      </c>
    </row>
    <row r="23" spans="1:5" ht="45" x14ac:dyDescent="0.25">
      <c r="A23" s="45" t="s">
        <v>1002</v>
      </c>
      <c r="B23" s="69" t="s">
        <v>1001</v>
      </c>
      <c r="C23" s="46">
        <v>6003.9000000000005</v>
      </c>
      <c r="D23" s="46">
        <v>1305.6000000000001</v>
      </c>
      <c r="E23" s="70">
        <v>0.217</v>
      </c>
    </row>
    <row r="24" spans="1:5" ht="30" x14ac:dyDescent="0.25">
      <c r="A24" s="45" t="s">
        <v>1000</v>
      </c>
      <c r="B24" s="69" t="s">
        <v>999</v>
      </c>
      <c r="C24" s="46">
        <v>2197.9</v>
      </c>
      <c r="D24" s="46">
        <v>0</v>
      </c>
      <c r="E24" s="139">
        <v>0</v>
      </c>
    </row>
    <row r="25" spans="1:5" x14ac:dyDescent="0.25">
      <c r="A25" s="74" t="s">
        <v>998</v>
      </c>
      <c r="B25" s="69" t="s">
        <v>997</v>
      </c>
      <c r="C25" s="71">
        <v>2197.9</v>
      </c>
      <c r="D25" s="71">
        <v>0</v>
      </c>
      <c r="E25" s="146">
        <v>0</v>
      </c>
    </row>
    <row r="26" spans="1:5" ht="45" x14ac:dyDescent="0.25">
      <c r="A26" s="45" t="s">
        <v>996</v>
      </c>
      <c r="B26" s="69" t="s">
        <v>995</v>
      </c>
      <c r="C26" s="46">
        <v>279.8</v>
      </c>
      <c r="D26" s="46">
        <v>0</v>
      </c>
      <c r="E26" s="139">
        <v>0</v>
      </c>
    </row>
    <row r="27" spans="1:5" x14ac:dyDescent="0.25">
      <c r="A27" s="74" t="s">
        <v>994</v>
      </c>
      <c r="B27" s="69" t="s">
        <v>993</v>
      </c>
      <c r="C27" s="73">
        <v>275.60000000000002</v>
      </c>
      <c r="D27" s="73">
        <v>0</v>
      </c>
      <c r="E27" s="146">
        <v>0</v>
      </c>
    </row>
    <row r="28" spans="1:5" x14ac:dyDescent="0.25">
      <c r="A28" s="74" t="s">
        <v>1179</v>
      </c>
      <c r="B28" s="69" t="s">
        <v>1268</v>
      </c>
      <c r="C28" s="71">
        <v>50</v>
      </c>
      <c r="D28" s="46"/>
      <c r="E28" s="70"/>
    </row>
    <row r="29" spans="1:5" ht="25.5" x14ac:dyDescent="0.25">
      <c r="A29" s="74" t="s">
        <v>992</v>
      </c>
      <c r="B29" s="69" t="s">
        <v>991</v>
      </c>
      <c r="C29" s="46">
        <v>4.2</v>
      </c>
      <c r="D29" s="46">
        <v>0</v>
      </c>
      <c r="E29" s="139">
        <v>0</v>
      </c>
    </row>
    <row r="30" spans="1:5" ht="30" x14ac:dyDescent="0.25">
      <c r="A30" s="45" t="s">
        <v>990</v>
      </c>
      <c r="B30" s="69" t="s">
        <v>989</v>
      </c>
      <c r="C30" s="46">
        <v>3526.2000000000003</v>
      </c>
      <c r="D30" s="46">
        <v>1305.6000000000001</v>
      </c>
      <c r="E30" s="70">
        <v>0.37</v>
      </c>
    </row>
    <row r="31" spans="1:5" ht="25.5" x14ac:dyDescent="0.25">
      <c r="A31" s="74" t="s">
        <v>988</v>
      </c>
      <c r="B31" s="69" t="s">
        <v>987</v>
      </c>
      <c r="C31" s="46">
        <v>1781.2</v>
      </c>
      <c r="D31" s="46">
        <v>637</v>
      </c>
      <c r="E31" s="70">
        <v>0.35799999999999998</v>
      </c>
    </row>
    <row r="32" spans="1:5" ht="25.5" x14ac:dyDescent="0.25">
      <c r="A32" s="74" t="s">
        <v>986</v>
      </c>
      <c r="B32" s="69" t="s">
        <v>985</v>
      </c>
      <c r="C32" s="46">
        <v>1325.4</v>
      </c>
      <c r="D32" s="46">
        <v>511.7</v>
      </c>
      <c r="E32" s="70">
        <v>0.38600000000000001</v>
      </c>
    </row>
    <row r="33" spans="1:5" ht="51" x14ac:dyDescent="0.25">
      <c r="A33" s="74" t="s">
        <v>984</v>
      </c>
      <c r="B33" s="69" t="s">
        <v>983</v>
      </c>
      <c r="C33" s="73">
        <v>116.4</v>
      </c>
      <c r="D33" s="73">
        <v>53.9</v>
      </c>
      <c r="E33" s="146">
        <v>0.46300000000000002</v>
      </c>
    </row>
    <row r="34" spans="1:5" ht="38.25" x14ac:dyDescent="0.25">
      <c r="A34" s="74" t="s">
        <v>982</v>
      </c>
      <c r="B34" s="69" t="s">
        <v>981</v>
      </c>
      <c r="C34" s="73">
        <v>303.2</v>
      </c>
      <c r="D34" s="73">
        <v>103</v>
      </c>
      <c r="E34" s="146">
        <v>0.34</v>
      </c>
    </row>
    <row r="35" spans="1:5" ht="45" x14ac:dyDescent="0.25">
      <c r="A35" s="68" t="s">
        <v>980</v>
      </c>
      <c r="B35" s="69" t="s">
        <v>979</v>
      </c>
      <c r="C35" s="46">
        <v>571</v>
      </c>
      <c r="D35" s="46">
        <v>346</v>
      </c>
      <c r="E35" s="144">
        <v>0.60599999999999998</v>
      </c>
    </row>
    <row r="36" spans="1:5" ht="30" x14ac:dyDescent="0.25">
      <c r="A36" s="68" t="s">
        <v>978</v>
      </c>
      <c r="B36" s="69" t="s">
        <v>977</v>
      </c>
      <c r="C36" s="46">
        <v>376</v>
      </c>
      <c r="D36" s="46">
        <v>276</v>
      </c>
      <c r="E36" s="144">
        <v>0.73399999999999999</v>
      </c>
    </row>
    <row r="37" spans="1:5" ht="38.25" x14ac:dyDescent="0.25">
      <c r="A37" s="72" t="s">
        <v>976</v>
      </c>
      <c r="B37" s="69" t="s">
        <v>975</v>
      </c>
      <c r="C37" s="46">
        <v>180</v>
      </c>
      <c r="D37" s="46">
        <v>144.9</v>
      </c>
      <c r="E37" s="70">
        <v>0.80500000000000005</v>
      </c>
    </row>
    <row r="38" spans="1:5" ht="25.5" x14ac:dyDescent="0.25">
      <c r="A38" s="72" t="s">
        <v>823</v>
      </c>
      <c r="B38" s="69" t="s">
        <v>974</v>
      </c>
      <c r="C38" s="73">
        <v>196</v>
      </c>
      <c r="D38" s="73">
        <v>131.1</v>
      </c>
      <c r="E38" s="146">
        <v>0.66900000000000004</v>
      </c>
    </row>
    <row r="39" spans="1:5" ht="45" x14ac:dyDescent="0.25">
      <c r="A39" s="68" t="s">
        <v>973</v>
      </c>
      <c r="B39" s="69" t="s">
        <v>972</v>
      </c>
      <c r="C39" s="71">
        <v>195</v>
      </c>
      <c r="D39" s="71">
        <v>70</v>
      </c>
      <c r="E39" s="146">
        <v>0.35899999999999999</v>
      </c>
    </row>
    <row r="40" spans="1:5" x14ac:dyDescent="0.25">
      <c r="A40" s="72" t="s">
        <v>869</v>
      </c>
      <c r="B40" s="69" t="s">
        <v>971</v>
      </c>
      <c r="C40" s="71">
        <v>180</v>
      </c>
      <c r="D40" s="71">
        <v>60</v>
      </c>
      <c r="E40" s="146">
        <v>0.33300000000000002</v>
      </c>
    </row>
    <row r="41" spans="1:5" ht="90" x14ac:dyDescent="0.25">
      <c r="A41" s="68" t="s">
        <v>970</v>
      </c>
      <c r="B41" s="69" t="s">
        <v>969</v>
      </c>
      <c r="C41" s="75">
        <v>2656</v>
      </c>
      <c r="D41" s="75">
        <v>280.8</v>
      </c>
      <c r="E41" s="146">
        <v>0.106</v>
      </c>
    </row>
    <row r="42" spans="1:5" ht="75" x14ac:dyDescent="0.25">
      <c r="A42" s="68" t="s">
        <v>968</v>
      </c>
      <c r="B42" s="69" t="s">
        <v>967</v>
      </c>
      <c r="C42" s="75">
        <v>2551</v>
      </c>
      <c r="D42" s="75">
        <v>280.8</v>
      </c>
      <c r="E42" s="146">
        <v>0.11</v>
      </c>
    </row>
    <row r="43" spans="1:5" x14ac:dyDescent="0.25">
      <c r="A43" s="72" t="s">
        <v>966</v>
      </c>
      <c r="B43" s="69" t="s">
        <v>965</v>
      </c>
      <c r="C43" s="76">
        <v>2551</v>
      </c>
      <c r="D43" s="75">
        <v>280.8</v>
      </c>
      <c r="E43" s="145">
        <v>0.11</v>
      </c>
    </row>
    <row r="44" spans="1:5" ht="30" x14ac:dyDescent="0.25">
      <c r="A44" s="68" t="s">
        <v>964</v>
      </c>
      <c r="B44" s="69" t="s">
        <v>963</v>
      </c>
      <c r="C44" s="75">
        <v>105</v>
      </c>
      <c r="D44" s="75">
        <v>0</v>
      </c>
      <c r="E44" s="145">
        <v>0</v>
      </c>
    </row>
    <row r="45" spans="1:5" x14ac:dyDescent="0.25">
      <c r="A45" s="72" t="s">
        <v>962</v>
      </c>
      <c r="B45" s="69" t="s">
        <v>961</v>
      </c>
      <c r="C45" s="76">
        <v>105</v>
      </c>
      <c r="D45" s="75">
        <v>0</v>
      </c>
      <c r="E45" s="146">
        <v>0</v>
      </c>
    </row>
    <row r="46" spans="1:5" ht="45" x14ac:dyDescent="0.25">
      <c r="A46" s="68" t="s">
        <v>960</v>
      </c>
      <c r="B46" s="69" t="s">
        <v>959</v>
      </c>
      <c r="C46" s="75">
        <v>40</v>
      </c>
      <c r="D46" s="75">
        <v>0</v>
      </c>
      <c r="E46" s="144">
        <v>0</v>
      </c>
    </row>
    <row r="47" spans="1:5" ht="30" x14ac:dyDescent="0.25">
      <c r="A47" s="68" t="s">
        <v>958</v>
      </c>
      <c r="B47" s="69" t="s">
        <v>957</v>
      </c>
      <c r="C47" s="75">
        <v>30</v>
      </c>
      <c r="D47" s="75">
        <v>0</v>
      </c>
      <c r="E47" s="70">
        <v>0</v>
      </c>
    </row>
    <row r="48" spans="1:5" ht="25.5" x14ac:dyDescent="0.25">
      <c r="A48" s="72" t="s">
        <v>823</v>
      </c>
      <c r="B48" s="69" t="s">
        <v>956</v>
      </c>
      <c r="C48" s="75">
        <v>10</v>
      </c>
      <c r="D48" s="75">
        <v>0</v>
      </c>
      <c r="E48" s="70">
        <v>0</v>
      </c>
    </row>
    <row r="49" spans="1:5" ht="25.5" x14ac:dyDescent="0.25">
      <c r="A49" s="72" t="s">
        <v>955</v>
      </c>
      <c r="B49" s="69" t="s">
        <v>954</v>
      </c>
      <c r="C49" s="75">
        <v>20</v>
      </c>
      <c r="D49" s="75">
        <v>0</v>
      </c>
      <c r="E49" s="70">
        <v>0</v>
      </c>
    </row>
    <row r="50" spans="1:5" ht="45" x14ac:dyDescent="0.25">
      <c r="A50" s="68" t="s">
        <v>953</v>
      </c>
      <c r="B50" s="77" t="s">
        <v>952</v>
      </c>
      <c r="C50" s="75">
        <v>656</v>
      </c>
      <c r="D50" s="75">
        <v>56</v>
      </c>
      <c r="E50" s="70">
        <v>8.5000000000000006E-2</v>
      </c>
    </row>
    <row r="51" spans="1:5" ht="30" x14ac:dyDescent="0.25">
      <c r="A51" s="68" t="s">
        <v>951</v>
      </c>
      <c r="B51" s="77" t="s">
        <v>950</v>
      </c>
      <c r="C51" s="75">
        <v>56</v>
      </c>
      <c r="D51" s="75">
        <v>56</v>
      </c>
      <c r="E51" s="139">
        <v>1</v>
      </c>
    </row>
    <row r="52" spans="1:5" ht="76.5" x14ac:dyDescent="0.25">
      <c r="A52" s="72" t="s">
        <v>949</v>
      </c>
      <c r="B52" s="77" t="s">
        <v>948</v>
      </c>
      <c r="C52" s="75">
        <v>56</v>
      </c>
      <c r="D52" s="75">
        <v>56</v>
      </c>
      <c r="E52" s="145">
        <v>1</v>
      </c>
    </row>
    <row r="53" spans="1:5" ht="25.5" x14ac:dyDescent="0.25">
      <c r="A53" s="72" t="s">
        <v>947</v>
      </c>
      <c r="B53" s="77" t="s">
        <v>946</v>
      </c>
      <c r="C53" s="75">
        <v>600</v>
      </c>
      <c r="D53" s="75">
        <v>0</v>
      </c>
      <c r="E53" s="70">
        <v>0</v>
      </c>
    </row>
    <row r="54" spans="1:5" ht="75" x14ac:dyDescent="0.25">
      <c r="A54" s="68" t="s">
        <v>1269</v>
      </c>
      <c r="B54" s="77" t="s">
        <v>1270</v>
      </c>
      <c r="C54" s="87">
        <v>50.5</v>
      </c>
      <c r="D54" s="87">
        <v>0</v>
      </c>
      <c r="E54" s="70">
        <v>0</v>
      </c>
    </row>
    <row r="55" spans="1:5" ht="45" x14ac:dyDescent="0.25">
      <c r="A55" s="68" t="s">
        <v>1271</v>
      </c>
      <c r="B55" s="77" t="s">
        <v>1272</v>
      </c>
      <c r="C55" s="87">
        <v>50.5</v>
      </c>
      <c r="D55" s="87">
        <v>0</v>
      </c>
      <c r="E55" s="70">
        <v>0</v>
      </c>
    </row>
    <row r="56" spans="1:5" ht="25.5" x14ac:dyDescent="0.25">
      <c r="A56" s="72" t="s">
        <v>1273</v>
      </c>
      <c r="B56" s="77" t="s">
        <v>1274</v>
      </c>
      <c r="C56" s="87">
        <v>50.5</v>
      </c>
      <c r="D56" s="87">
        <v>0</v>
      </c>
      <c r="E56" s="70">
        <v>0</v>
      </c>
    </row>
    <row r="57" spans="1:5" ht="30" x14ac:dyDescent="0.25">
      <c r="A57" s="68" t="s">
        <v>945</v>
      </c>
      <c r="B57" s="69" t="s">
        <v>944</v>
      </c>
      <c r="C57" s="75">
        <v>132.6</v>
      </c>
      <c r="D57" s="75">
        <v>8</v>
      </c>
      <c r="E57" s="146">
        <v>0.06</v>
      </c>
    </row>
    <row r="58" spans="1:5" ht="30" x14ac:dyDescent="0.25">
      <c r="A58" s="68" t="s">
        <v>943</v>
      </c>
      <c r="B58" s="69" t="s">
        <v>942</v>
      </c>
      <c r="C58" s="75">
        <v>132.6</v>
      </c>
      <c r="D58" s="75">
        <v>8</v>
      </c>
      <c r="E58" s="70">
        <v>0.06</v>
      </c>
    </row>
    <row r="59" spans="1:5" ht="25.5" x14ac:dyDescent="0.25">
      <c r="A59" s="72" t="s">
        <v>941</v>
      </c>
      <c r="B59" s="69" t="s">
        <v>940</v>
      </c>
      <c r="C59" s="76">
        <v>132.6</v>
      </c>
      <c r="D59" s="76">
        <v>8</v>
      </c>
      <c r="E59" s="139">
        <v>0.06</v>
      </c>
    </row>
    <row r="60" spans="1:5" ht="30" x14ac:dyDescent="0.25">
      <c r="A60" s="68" t="s">
        <v>939</v>
      </c>
      <c r="B60" s="69" t="s">
        <v>938</v>
      </c>
      <c r="C60" s="75">
        <v>1333.1</v>
      </c>
      <c r="D60" s="75">
        <v>585.1</v>
      </c>
      <c r="E60" s="70">
        <v>0.439</v>
      </c>
    </row>
    <row r="61" spans="1:5" ht="30" x14ac:dyDescent="0.25">
      <c r="A61" s="68" t="s">
        <v>937</v>
      </c>
      <c r="B61" s="69" t="s">
        <v>936</v>
      </c>
      <c r="C61" s="75">
        <v>1093.0999999999999</v>
      </c>
      <c r="D61" s="75">
        <v>465.1</v>
      </c>
      <c r="E61" s="70">
        <v>0.42499999999999999</v>
      </c>
    </row>
    <row r="62" spans="1:5" ht="30" x14ac:dyDescent="0.25">
      <c r="A62" s="68" t="s">
        <v>935</v>
      </c>
      <c r="B62" s="69" t="s">
        <v>934</v>
      </c>
      <c r="C62" s="78">
        <v>1060.0999999999999</v>
      </c>
      <c r="D62" s="78">
        <v>462.1</v>
      </c>
      <c r="E62" s="139">
        <v>0.436</v>
      </c>
    </row>
    <row r="63" spans="1:5" ht="25.5" x14ac:dyDescent="0.25">
      <c r="A63" s="72" t="s">
        <v>823</v>
      </c>
      <c r="B63" s="69" t="s">
        <v>933</v>
      </c>
      <c r="C63" s="79">
        <v>80</v>
      </c>
      <c r="D63" s="79">
        <v>32.6</v>
      </c>
      <c r="E63" s="145">
        <v>0.40799999999999997</v>
      </c>
    </row>
    <row r="64" spans="1:5" ht="25.5" x14ac:dyDescent="0.25">
      <c r="A64" s="72" t="s">
        <v>932</v>
      </c>
      <c r="B64" s="69" t="s">
        <v>931</v>
      </c>
      <c r="C64" s="75">
        <v>33</v>
      </c>
      <c r="D64" s="75">
        <v>3</v>
      </c>
      <c r="E64" s="146">
        <v>9.0999999999999998E-2</v>
      </c>
    </row>
    <row r="65" spans="1:5" x14ac:dyDescent="0.25">
      <c r="A65" s="68" t="s">
        <v>930</v>
      </c>
      <c r="B65" s="69" t="s">
        <v>929</v>
      </c>
      <c r="C65" s="75">
        <v>240</v>
      </c>
      <c r="D65" s="75">
        <v>120</v>
      </c>
      <c r="E65" s="70">
        <v>0.5</v>
      </c>
    </row>
    <row r="66" spans="1:5" ht="30" x14ac:dyDescent="0.25">
      <c r="A66" s="68" t="s">
        <v>928</v>
      </c>
      <c r="B66" s="69" t="s">
        <v>927</v>
      </c>
      <c r="C66" s="75">
        <v>30</v>
      </c>
      <c r="D66" s="75">
        <v>60</v>
      </c>
      <c r="E66" s="70">
        <v>2</v>
      </c>
    </row>
    <row r="67" spans="1:5" x14ac:dyDescent="0.25">
      <c r="A67" s="72" t="s">
        <v>869</v>
      </c>
      <c r="B67" s="69" t="s">
        <v>926</v>
      </c>
      <c r="C67" s="76">
        <v>30</v>
      </c>
      <c r="D67" s="76">
        <v>60</v>
      </c>
      <c r="E67" s="139">
        <v>2</v>
      </c>
    </row>
    <row r="68" spans="1:5" x14ac:dyDescent="0.25">
      <c r="A68" s="72" t="s">
        <v>925</v>
      </c>
      <c r="B68" s="69" t="s">
        <v>924</v>
      </c>
      <c r="C68" s="75">
        <v>180</v>
      </c>
      <c r="D68" s="75">
        <v>60</v>
      </c>
      <c r="E68" s="86">
        <v>0.33300000000000002</v>
      </c>
    </row>
    <row r="69" spans="1:5" ht="25.5" x14ac:dyDescent="0.25">
      <c r="A69" s="72" t="s">
        <v>1275</v>
      </c>
      <c r="B69" s="69" t="s">
        <v>1276</v>
      </c>
      <c r="C69" s="75">
        <v>30</v>
      </c>
      <c r="D69" s="75">
        <v>0</v>
      </c>
      <c r="E69" s="86">
        <v>0</v>
      </c>
    </row>
    <row r="70" spans="1:5" ht="45" x14ac:dyDescent="0.25">
      <c r="A70" s="68" t="s">
        <v>923</v>
      </c>
      <c r="B70" s="69" t="s">
        <v>922</v>
      </c>
      <c r="C70" s="75">
        <v>5483.3</v>
      </c>
      <c r="D70" s="75">
        <v>1306.4000000000001</v>
      </c>
      <c r="E70" s="86">
        <v>0.23799999999999999</v>
      </c>
    </row>
    <row r="71" spans="1:5" ht="30" x14ac:dyDescent="0.25">
      <c r="A71" s="68" t="s">
        <v>921</v>
      </c>
      <c r="B71" s="69" t="s">
        <v>920</v>
      </c>
      <c r="C71" s="75">
        <v>5483.3</v>
      </c>
      <c r="D71" s="75">
        <v>1306.4000000000001</v>
      </c>
      <c r="E71" s="86">
        <v>0.23799999999999999</v>
      </c>
    </row>
    <row r="72" spans="1:5" ht="18" x14ac:dyDescent="0.25">
      <c r="A72" s="72" t="s">
        <v>919</v>
      </c>
      <c r="B72" s="69" t="s">
        <v>918</v>
      </c>
      <c r="C72" s="75">
        <v>3069.6</v>
      </c>
      <c r="D72" s="75">
        <v>649.6</v>
      </c>
      <c r="E72" s="144">
        <v>0.21199999999999999</v>
      </c>
    </row>
    <row r="73" spans="1:5" ht="25.5" x14ac:dyDescent="0.25">
      <c r="A73" s="72" t="s">
        <v>917</v>
      </c>
      <c r="B73" s="69" t="s">
        <v>916</v>
      </c>
      <c r="C73" s="75">
        <v>390</v>
      </c>
      <c r="D73" s="75">
        <v>195</v>
      </c>
      <c r="E73" s="145">
        <v>0.5</v>
      </c>
    </row>
    <row r="74" spans="1:5" ht="30" x14ac:dyDescent="0.25">
      <c r="A74" s="68" t="s">
        <v>915</v>
      </c>
      <c r="B74" s="69" t="s">
        <v>914</v>
      </c>
      <c r="C74" s="75">
        <v>2023.7</v>
      </c>
      <c r="D74" s="75">
        <v>461.8</v>
      </c>
      <c r="E74" s="145">
        <v>0.22800000000000001</v>
      </c>
    </row>
    <row r="75" spans="1:5" x14ac:dyDescent="0.25">
      <c r="A75" s="72" t="s">
        <v>913</v>
      </c>
      <c r="B75" s="69" t="s">
        <v>912</v>
      </c>
      <c r="C75" s="76">
        <v>2023.7</v>
      </c>
      <c r="D75" s="76">
        <v>461.8</v>
      </c>
      <c r="E75" s="146">
        <v>0.22800000000000001</v>
      </c>
    </row>
    <row r="76" spans="1:5" ht="45" x14ac:dyDescent="0.25">
      <c r="A76" s="68" t="s">
        <v>911</v>
      </c>
      <c r="B76" s="69" t="s">
        <v>910</v>
      </c>
      <c r="C76" s="75">
        <v>230</v>
      </c>
      <c r="D76" s="75">
        <v>49</v>
      </c>
      <c r="E76" s="70">
        <v>0.21299999999999999</v>
      </c>
    </row>
    <row r="77" spans="1:5" ht="45" x14ac:dyDescent="0.25">
      <c r="A77" s="68" t="s">
        <v>909</v>
      </c>
      <c r="B77" s="69" t="s">
        <v>908</v>
      </c>
      <c r="C77" s="75">
        <v>120</v>
      </c>
      <c r="D77" s="75">
        <v>4.5</v>
      </c>
      <c r="E77" s="139">
        <v>3.7999999999999999E-2</v>
      </c>
    </row>
    <row r="78" spans="1:5" x14ac:dyDescent="0.25">
      <c r="A78" s="72" t="s">
        <v>907</v>
      </c>
      <c r="B78" s="69" t="s">
        <v>906</v>
      </c>
      <c r="C78" s="76">
        <v>20</v>
      </c>
      <c r="D78" s="76">
        <v>4.5</v>
      </c>
      <c r="E78" s="145">
        <v>0.22500000000000001</v>
      </c>
    </row>
    <row r="79" spans="1:5" x14ac:dyDescent="0.25">
      <c r="A79" s="72" t="s">
        <v>905</v>
      </c>
      <c r="B79" s="69" t="s">
        <v>904</v>
      </c>
      <c r="C79" s="75">
        <v>110</v>
      </c>
      <c r="D79" s="75">
        <v>44.5</v>
      </c>
      <c r="E79" s="146">
        <v>0.40500000000000003</v>
      </c>
    </row>
    <row r="80" spans="1:5" ht="45" x14ac:dyDescent="0.25">
      <c r="A80" s="68" t="s">
        <v>903</v>
      </c>
      <c r="B80" s="69" t="s">
        <v>902</v>
      </c>
      <c r="C80" s="75">
        <v>335</v>
      </c>
      <c r="D80" s="75">
        <v>0</v>
      </c>
      <c r="E80" s="145">
        <v>0</v>
      </c>
    </row>
    <row r="81" spans="1:5" ht="30" x14ac:dyDescent="0.25">
      <c r="A81" s="68" t="s">
        <v>901</v>
      </c>
      <c r="B81" s="69" t="s">
        <v>900</v>
      </c>
      <c r="C81" s="75">
        <v>335</v>
      </c>
      <c r="D81" s="75">
        <v>0</v>
      </c>
      <c r="E81" s="145">
        <v>0</v>
      </c>
    </row>
    <row r="82" spans="1:5" ht="25.5" x14ac:dyDescent="0.25">
      <c r="A82" s="72" t="s">
        <v>823</v>
      </c>
      <c r="B82" s="69" t="s">
        <v>899</v>
      </c>
      <c r="C82" s="75">
        <v>40</v>
      </c>
      <c r="D82" s="75">
        <v>0</v>
      </c>
      <c r="E82" s="145">
        <v>0</v>
      </c>
    </row>
    <row r="83" spans="1:5" ht="45" x14ac:dyDescent="0.25">
      <c r="A83" s="68" t="s">
        <v>898</v>
      </c>
      <c r="B83" s="69" t="s">
        <v>897</v>
      </c>
      <c r="C83" s="75">
        <v>30</v>
      </c>
      <c r="D83" s="75">
        <v>0</v>
      </c>
      <c r="E83" s="145">
        <v>0</v>
      </c>
    </row>
    <row r="84" spans="1:5" ht="18" x14ac:dyDescent="0.25">
      <c r="A84" s="72" t="s">
        <v>896</v>
      </c>
      <c r="B84" s="69" t="s">
        <v>895</v>
      </c>
      <c r="C84" s="76">
        <v>30</v>
      </c>
      <c r="D84" s="76">
        <v>0</v>
      </c>
      <c r="E84" s="144">
        <v>0</v>
      </c>
    </row>
    <row r="85" spans="1:5" ht="30" x14ac:dyDescent="0.25">
      <c r="A85" s="68" t="s">
        <v>894</v>
      </c>
      <c r="B85" s="69" t="s">
        <v>893</v>
      </c>
      <c r="C85" s="75">
        <v>260</v>
      </c>
      <c r="D85" s="75">
        <v>0</v>
      </c>
      <c r="E85" s="145">
        <v>0</v>
      </c>
    </row>
    <row r="86" spans="1:5" ht="25.5" x14ac:dyDescent="0.25">
      <c r="A86" s="72" t="s">
        <v>892</v>
      </c>
      <c r="B86" s="69" t="s">
        <v>891</v>
      </c>
      <c r="C86" s="76">
        <v>260</v>
      </c>
      <c r="D86" s="76">
        <v>0</v>
      </c>
      <c r="E86" s="146">
        <v>0</v>
      </c>
    </row>
    <row r="87" spans="1:5" ht="60" x14ac:dyDescent="0.25">
      <c r="A87" s="68" t="s">
        <v>890</v>
      </c>
      <c r="B87" s="69" t="s">
        <v>889</v>
      </c>
      <c r="C87" s="75">
        <v>5</v>
      </c>
      <c r="D87" s="75">
        <v>0</v>
      </c>
      <c r="E87" s="139">
        <v>0</v>
      </c>
    </row>
    <row r="88" spans="1:5" ht="25.5" x14ac:dyDescent="0.25">
      <c r="A88" s="72" t="s">
        <v>823</v>
      </c>
      <c r="B88" s="69" t="s">
        <v>888</v>
      </c>
      <c r="C88" s="76">
        <v>5</v>
      </c>
      <c r="D88" s="76">
        <v>0</v>
      </c>
      <c r="E88" s="139">
        <v>0</v>
      </c>
    </row>
    <row r="89" spans="1:5" ht="60" x14ac:dyDescent="0.25">
      <c r="A89" s="68" t="s">
        <v>887</v>
      </c>
      <c r="B89" s="69" t="s">
        <v>886</v>
      </c>
      <c r="C89" s="75">
        <v>676.5</v>
      </c>
      <c r="D89" s="75">
        <v>276.89999999999998</v>
      </c>
      <c r="E89" s="139">
        <f>D89/C89</f>
        <v>0.40931263858093125</v>
      </c>
    </row>
    <row r="90" spans="1:5" ht="45" x14ac:dyDescent="0.25">
      <c r="A90" s="68" t="s">
        <v>885</v>
      </c>
      <c r="B90" s="69" t="s">
        <v>884</v>
      </c>
      <c r="C90" s="75">
        <v>460</v>
      </c>
      <c r="D90" s="75">
        <v>200</v>
      </c>
      <c r="E90" s="145">
        <v>0.435</v>
      </c>
    </row>
    <row r="91" spans="1:5" ht="30" x14ac:dyDescent="0.25">
      <c r="A91" s="68" t="s">
        <v>883</v>
      </c>
      <c r="B91" s="69" t="s">
        <v>882</v>
      </c>
      <c r="C91" s="75">
        <v>200</v>
      </c>
      <c r="D91" s="75">
        <v>200</v>
      </c>
      <c r="E91" s="146">
        <v>1</v>
      </c>
    </row>
    <row r="92" spans="1:5" x14ac:dyDescent="0.25">
      <c r="A92" s="72" t="s">
        <v>881</v>
      </c>
      <c r="B92" s="69" t="s">
        <v>880</v>
      </c>
      <c r="C92" s="76">
        <v>200</v>
      </c>
      <c r="D92" s="76">
        <v>200</v>
      </c>
      <c r="E92" s="70">
        <v>1</v>
      </c>
    </row>
    <row r="93" spans="1:5" ht="30" x14ac:dyDescent="0.25">
      <c r="A93" s="68" t="s">
        <v>879</v>
      </c>
      <c r="B93" s="69" t="s">
        <v>878</v>
      </c>
      <c r="C93" s="75">
        <v>55</v>
      </c>
      <c r="D93" s="75">
        <v>0</v>
      </c>
      <c r="E93" s="146">
        <v>0</v>
      </c>
    </row>
    <row r="94" spans="1:5" ht="25.5" x14ac:dyDescent="0.25">
      <c r="A94" s="72" t="s">
        <v>823</v>
      </c>
      <c r="B94" s="69" t="s">
        <v>877</v>
      </c>
      <c r="C94" s="76">
        <v>55</v>
      </c>
      <c r="D94" s="76">
        <v>0</v>
      </c>
      <c r="E94" s="145">
        <v>0</v>
      </c>
    </row>
    <row r="95" spans="1:5" ht="60" x14ac:dyDescent="0.25">
      <c r="A95" s="68" t="s">
        <v>876</v>
      </c>
      <c r="B95" s="69" t="s">
        <v>875</v>
      </c>
      <c r="C95" s="75">
        <v>195</v>
      </c>
      <c r="D95" s="75">
        <v>0</v>
      </c>
      <c r="E95" s="145">
        <v>0</v>
      </c>
    </row>
    <row r="96" spans="1:5" ht="25.5" x14ac:dyDescent="0.25">
      <c r="A96" s="72" t="s">
        <v>823</v>
      </c>
      <c r="B96" s="69" t="s">
        <v>874</v>
      </c>
      <c r="C96" s="76">
        <v>10</v>
      </c>
      <c r="D96" s="76">
        <v>0</v>
      </c>
      <c r="E96" s="146">
        <v>0</v>
      </c>
    </row>
    <row r="97" spans="1:5" ht="25.5" x14ac:dyDescent="0.25">
      <c r="A97" s="72" t="s">
        <v>873</v>
      </c>
      <c r="B97" s="69" t="s">
        <v>872</v>
      </c>
      <c r="C97" s="75">
        <v>180</v>
      </c>
      <c r="D97" s="75">
        <v>0</v>
      </c>
      <c r="E97" s="70">
        <v>0</v>
      </c>
    </row>
    <row r="98" spans="1:5" ht="30" x14ac:dyDescent="0.25">
      <c r="A98" s="68" t="s">
        <v>871</v>
      </c>
      <c r="B98" s="69" t="s">
        <v>870</v>
      </c>
      <c r="C98" s="75">
        <v>10</v>
      </c>
      <c r="D98" s="75">
        <v>0</v>
      </c>
      <c r="E98" s="70">
        <v>0</v>
      </c>
    </row>
    <row r="99" spans="1:5" x14ac:dyDescent="0.25">
      <c r="A99" s="72" t="s">
        <v>869</v>
      </c>
      <c r="B99" s="69" t="s">
        <v>868</v>
      </c>
      <c r="C99" s="76">
        <v>10</v>
      </c>
      <c r="D99" s="76">
        <v>0</v>
      </c>
      <c r="E99" s="70">
        <v>0</v>
      </c>
    </row>
    <row r="100" spans="1:5" ht="45" x14ac:dyDescent="0.25">
      <c r="A100" s="68" t="s">
        <v>867</v>
      </c>
      <c r="B100" s="69" t="s">
        <v>866</v>
      </c>
      <c r="C100" s="75">
        <v>39.5</v>
      </c>
      <c r="D100" s="75">
        <v>12.5</v>
      </c>
      <c r="E100" s="70">
        <v>0.316</v>
      </c>
    </row>
    <row r="101" spans="1:5" ht="30" x14ac:dyDescent="0.25">
      <c r="A101" s="68" t="s">
        <v>865</v>
      </c>
      <c r="B101" s="69" t="s">
        <v>864</v>
      </c>
      <c r="C101" s="76">
        <v>17.5</v>
      </c>
      <c r="D101" s="76">
        <v>12.5</v>
      </c>
      <c r="E101" s="70">
        <v>0.71399999999999997</v>
      </c>
    </row>
    <row r="102" spans="1:5" ht="25.5" x14ac:dyDescent="0.25">
      <c r="A102" s="72" t="s">
        <v>823</v>
      </c>
      <c r="B102" s="69" t="s">
        <v>863</v>
      </c>
      <c r="C102" s="76">
        <v>17.5</v>
      </c>
      <c r="D102" s="76">
        <v>12.5</v>
      </c>
      <c r="E102" s="70">
        <v>0.71399999999999997</v>
      </c>
    </row>
    <row r="103" spans="1:5" ht="75" x14ac:dyDescent="0.25">
      <c r="A103" s="68" t="s">
        <v>862</v>
      </c>
      <c r="B103" s="69" t="s">
        <v>861</v>
      </c>
      <c r="C103" s="75">
        <v>22</v>
      </c>
      <c r="D103" s="75">
        <v>0</v>
      </c>
      <c r="E103" s="146">
        <v>0</v>
      </c>
    </row>
    <row r="104" spans="1:5" ht="25.5" x14ac:dyDescent="0.25">
      <c r="A104" s="72" t="s">
        <v>823</v>
      </c>
      <c r="B104" s="69" t="s">
        <v>860</v>
      </c>
      <c r="C104" s="76">
        <v>22</v>
      </c>
      <c r="D104" s="76">
        <v>0</v>
      </c>
      <c r="E104" s="145">
        <v>0</v>
      </c>
    </row>
    <row r="105" spans="1:5" ht="60" x14ac:dyDescent="0.25">
      <c r="A105" s="68" t="s">
        <v>859</v>
      </c>
      <c r="B105" s="69" t="s">
        <v>858</v>
      </c>
      <c r="C105" s="75">
        <v>177</v>
      </c>
      <c r="D105" s="75">
        <v>64.400000000000006</v>
      </c>
      <c r="E105" s="139">
        <v>0.36399999999999999</v>
      </c>
    </row>
    <row r="106" spans="1:5" ht="45" x14ac:dyDescent="0.25">
      <c r="A106" s="68" t="s">
        <v>857</v>
      </c>
      <c r="B106" s="69" t="s">
        <v>856</v>
      </c>
      <c r="C106" s="76">
        <v>177</v>
      </c>
      <c r="D106" s="76">
        <v>64.400000000000006</v>
      </c>
      <c r="E106" s="139">
        <v>0.36399999999999999</v>
      </c>
    </row>
    <row r="107" spans="1:5" ht="25.5" x14ac:dyDescent="0.25">
      <c r="A107" s="72" t="s">
        <v>823</v>
      </c>
      <c r="B107" s="69" t="s">
        <v>855</v>
      </c>
      <c r="C107" s="76">
        <v>177</v>
      </c>
      <c r="D107" s="76">
        <v>64.400000000000006</v>
      </c>
      <c r="E107" s="145">
        <v>0.36399999999999999</v>
      </c>
    </row>
    <row r="108" spans="1:5" ht="45" x14ac:dyDescent="0.25">
      <c r="A108" s="68" t="s">
        <v>854</v>
      </c>
      <c r="B108" s="69" t="s">
        <v>853</v>
      </c>
      <c r="C108" s="75">
        <v>50</v>
      </c>
      <c r="D108" s="76">
        <v>0</v>
      </c>
      <c r="E108" s="146">
        <v>0</v>
      </c>
    </row>
    <row r="109" spans="1:5" ht="30" x14ac:dyDescent="0.25">
      <c r="A109" s="68" t="s">
        <v>852</v>
      </c>
      <c r="B109" s="69" t="s">
        <v>851</v>
      </c>
      <c r="C109" s="76">
        <v>50</v>
      </c>
      <c r="D109" s="76">
        <v>0</v>
      </c>
      <c r="E109" s="70">
        <v>0</v>
      </c>
    </row>
    <row r="110" spans="1:5" ht="25.5" x14ac:dyDescent="0.25">
      <c r="A110" s="72" t="s">
        <v>850</v>
      </c>
      <c r="B110" s="69" t="s">
        <v>849</v>
      </c>
      <c r="C110" s="76">
        <v>50</v>
      </c>
      <c r="D110" s="76">
        <v>0</v>
      </c>
      <c r="E110" s="139">
        <v>0</v>
      </c>
    </row>
    <row r="111" spans="1:5" ht="30" x14ac:dyDescent="0.25">
      <c r="A111" s="68" t="s">
        <v>848</v>
      </c>
      <c r="B111" s="69" t="s">
        <v>847</v>
      </c>
      <c r="C111" s="76">
        <v>280.60000000000002</v>
      </c>
      <c r="D111" s="76">
        <v>0</v>
      </c>
      <c r="E111" s="70">
        <v>0</v>
      </c>
    </row>
    <row r="112" spans="1:5" ht="30" x14ac:dyDescent="0.25">
      <c r="A112" s="68" t="s">
        <v>846</v>
      </c>
      <c r="B112" s="69" t="s">
        <v>845</v>
      </c>
      <c r="C112" s="76">
        <v>280.60000000000002</v>
      </c>
      <c r="D112" s="76">
        <v>0</v>
      </c>
      <c r="E112" s="70">
        <v>0</v>
      </c>
    </row>
    <row r="113" spans="1:5" ht="25.5" x14ac:dyDescent="0.25">
      <c r="A113" s="72" t="s">
        <v>844</v>
      </c>
      <c r="B113" s="69" t="s">
        <v>843</v>
      </c>
      <c r="C113" s="76">
        <v>280.60000000000002</v>
      </c>
      <c r="D113" s="76">
        <v>0</v>
      </c>
      <c r="E113" s="139">
        <v>0</v>
      </c>
    </row>
    <row r="114" spans="1:5" ht="45" x14ac:dyDescent="0.25">
      <c r="A114" s="68" t="s">
        <v>842</v>
      </c>
      <c r="B114" s="69" t="s">
        <v>841</v>
      </c>
      <c r="C114" s="46">
        <v>1157.5999999999999</v>
      </c>
      <c r="D114" s="46">
        <v>401.1</v>
      </c>
      <c r="E114" s="139">
        <v>0.34599999999999997</v>
      </c>
    </row>
    <row r="115" spans="1:5" ht="30" x14ac:dyDescent="0.25">
      <c r="A115" s="68" t="s">
        <v>840</v>
      </c>
      <c r="B115" s="69" t="s">
        <v>839</v>
      </c>
      <c r="C115" s="46">
        <v>655.8</v>
      </c>
      <c r="D115" s="71">
        <v>289</v>
      </c>
      <c r="E115" s="145">
        <v>0.441</v>
      </c>
    </row>
    <row r="116" spans="1:5" x14ac:dyDescent="0.25">
      <c r="A116" s="72" t="s">
        <v>838</v>
      </c>
      <c r="B116" s="69" t="s">
        <v>837</v>
      </c>
      <c r="C116" s="71">
        <v>655.8</v>
      </c>
      <c r="D116" s="46">
        <v>289</v>
      </c>
      <c r="E116" s="146">
        <v>0.441</v>
      </c>
    </row>
    <row r="117" spans="1:5" ht="45" x14ac:dyDescent="0.25">
      <c r="A117" s="68" t="s">
        <v>836</v>
      </c>
      <c r="B117" s="69" t="s">
        <v>835</v>
      </c>
      <c r="C117" s="46">
        <v>501.8</v>
      </c>
      <c r="D117" s="46">
        <v>112.1</v>
      </c>
      <c r="E117" s="139">
        <v>0.223</v>
      </c>
    </row>
    <row r="118" spans="1:5" ht="25.5" x14ac:dyDescent="0.25">
      <c r="A118" s="72" t="s">
        <v>823</v>
      </c>
      <c r="B118" s="69" t="s">
        <v>834</v>
      </c>
      <c r="C118" s="71">
        <v>501.8</v>
      </c>
      <c r="D118" s="71">
        <v>112.1</v>
      </c>
      <c r="E118" s="145">
        <v>0.223</v>
      </c>
    </row>
    <row r="119" spans="1:5" ht="45" x14ac:dyDescent="0.25">
      <c r="A119" s="68" t="s">
        <v>833</v>
      </c>
      <c r="B119" s="69" t="s">
        <v>832</v>
      </c>
      <c r="C119" s="75">
        <v>145</v>
      </c>
      <c r="D119" s="76">
        <v>43.099999999999994</v>
      </c>
      <c r="E119" s="139">
        <v>0.29699999999999999</v>
      </c>
    </row>
    <row r="120" spans="1:5" ht="45" x14ac:dyDescent="0.25">
      <c r="A120" s="68" t="s">
        <v>831</v>
      </c>
      <c r="B120" s="69" t="s">
        <v>830</v>
      </c>
      <c r="C120" s="76">
        <v>145</v>
      </c>
      <c r="D120" s="76">
        <v>43.099999999999994</v>
      </c>
      <c r="E120" s="145">
        <v>0.29699999999999999</v>
      </c>
    </row>
    <row r="121" spans="1:5" ht="25.5" x14ac:dyDescent="0.25">
      <c r="A121" s="72" t="s">
        <v>829</v>
      </c>
      <c r="B121" s="69" t="s">
        <v>828</v>
      </c>
      <c r="C121" s="76">
        <v>145</v>
      </c>
      <c r="D121" s="76">
        <v>43.099999999999994</v>
      </c>
      <c r="E121" s="146">
        <v>0.29699999999999999</v>
      </c>
    </row>
    <row r="122" spans="1:5" ht="30" x14ac:dyDescent="0.25">
      <c r="A122" s="68" t="s">
        <v>827</v>
      </c>
      <c r="B122" s="69" t="s">
        <v>826</v>
      </c>
      <c r="C122" s="46">
        <v>7300</v>
      </c>
      <c r="D122" s="46">
        <v>5128.7000000000007</v>
      </c>
      <c r="E122" s="139">
        <v>0.70299999999999996</v>
      </c>
    </row>
    <row r="123" spans="1:5" ht="45" x14ac:dyDescent="0.25">
      <c r="A123" s="68" t="s">
        <v>825</v>
      </c>
      <c r="B123" s="69" t="s">
        <v>824</v>
      </c>
      <c r="C123" s="71">
        <v>7300</v>
      </c>
      <c r="D123" s="71">
        <v>5128.7000000000007</v>
      </c>
      <c r="E123" s="145">
        <v>0.70299999999999996</v>
      </c>
    </row>
    <row r="124" spans="1:5" ht="25.5" x14ac:dyDescent="0.25">
      <c r="A124" s="72" t="s">
        <v>823</v>
      </c>
      <c r="B124" s="69" t="s">
        <v>822</v>
      </c>
      <c r="C124" s="73">
        <v>7300</v>
      </c>
      <c r="D124" s="73">
        <v>5128.7000000000007</v>
      </c>
      <c r="E124" s="146">
        <v>0.70299999999999996</v>
      </c>
    </row>
    <row r="125" spans="1:5" ht="18" x14ac:dyDescent="0.25">
      <c r="A125" s="72" t="s">
        <v>1277</v>
      </c>
      <c r="B125" s="69" t="s">
        <v>1278</v>
      </c>
      <c r="C125" s="73">
        <v>85</v>
      </c>
      <c r="D125" s="73">
        <v>85</v>
      </c>
      <c r="E125" s="144">
        <v>1</v>
      </c>
    </row>
    <row r="126" spans="1:5" ht="30" x14ac:dyDescent="0.25">
      <c r="A126" s="68" t="s">
        <v>821</v>
      </c>
      <c r="B126" s="69" t="s">
        <v>820</v>
      </c>
      <c r="C126" s="75">
        <v>70</v>
      </c>
      <c r="D126" s="75">
        <v>0</v>
      </c>
      <c r="E126" s="70">
        <v>0</v>
      </c>
    </row>
    <row r="127" spans="1:5" ht="30" x14ac:dyDescent="0.25">
      <c r="A127" s="68" t="s">
        <v>819</v>
      </c>
      <c r="B127" s="69" t="s">
        <v>818</v>
      </c>
      <c r="C127" s="75">
        <v>70</v>
      </c>
      <c r="D127" s="75">
        <v>0</v>
      </c>
      <c r="E127" s="70">
        <v>0</v>
      </c>
    </row>
    <row r="128" spans="1:5" ht="25.5" x14ac:dyDescent="0.25">
      <c r="A128" s="72" t="s">
        <v>817</v>
      </c>
      <c r="B128" s="69" t="s">
        <v>816</v>
      </c>
      <c r="C128" s="76">
        <v>70</v>
      </c>
      <c r="D128" s="76">
        <v>0</v>
      </c>
      <c r="E128" s="139">
        <v>0</v>
      </c>
    </row>
    <row r="129" spans="1:5" ht="30" x14ac:dyDescent="0.25">
      <c r="A129" s="68" t="s">
        <v>815</v>
      </c>
      <c r="B129" s="69" t="s">
        <v>814</v>
      </c>
      <c r="C129" s="75">
        <v>288.2</v>
      </c>
      <c r="D129" s="75">
        <v>240.5</v>
      </c>
      <c r="E129" s="139">
        <v>0.83399999999999996</v>
      </c>
    </row>
    <row r="130" spans="1:5" ht="30" x14ac:dyDescent="0.25">
      <c r="A130" s="68" t="s">
        <v>813</v>
      </c>
      <c r="B130" s="69" t="s">
        <v>812</v>
      </c>
      <c r="C130" s="75">
        <v>288.2</v>
      </c>
      <c r="D130" s="75">
        <v>240.5</v>
      </c>
      <c r="E130" s="139">
        <v>0.83399999999999996</v>
      </c>
    </row>
    <row r="131" spans="1:5" x14ac:dyDescent="0.25">
      <c r="A131" s="72" t="s">
        <v>811</v>
      </c>
      <c r="B131" s="69" t="s">
        <v>810</v>
      </c>
      <c r="C131" s="76">
        <v>288.2</v>
      </c>
      <c r="D131" s="76">
        <v>240.5</v>
      </c>
      <c r="E131" s="145">
        <v>0.83399999999999996</v>
      </c>
    </row>
    <row r="132" spans="1:5" ht="60" x14ac:dyDescent="0.25">
      <c r="A132" s="68" t="s">
        <v>1279</v>
      </c>
      <c r="B132" s="69" t="s">
        <v>809</v>
      </c>
      <c r="C132" s="75">
        <v>30</v>
      </c>
      <c r="D132" s="75">
        <v>0</v>
      </c>
      <c r="E132" s="139">
        <v>0</v>
      </c>
    </row>
    <row r="133" spans="1:5" x14ac:dyDescent="0.25">
      <c r="A133" s="68" t="s">
        <v>808</v>
      </c>
      <c r="B133" s="69" t="s">
        <v>807</v>
      </c>
      <c r="C133" s="75">
        <v>30</v>
      </c>
      <c r="D133" s="75">
        <v>0</v>
      </c>
      <c r="E133" s="145">
        <v>0</v>
      </c>
    </row>
    <row r="134" spans="1:5" ht="38.25" x14ac:dyDescent="0.25">
      <c r="A134" s="72" t="s">
        <v>806</v>
      </c>
      <c r="B134" s="69" t="s">
        <v>805</v>
      </c>
      <c r="C134" s="76">
        <v>30</v>
      </c>
      <c r="D134" s="76">
        <v>0</v>
      </c>
      <c r="E134" s="146">
        <v>0</v>
      </c>
    </row>
    <row r="135" spans="1:5" ht="45" x14ac:dyDescent="0.25">
      <c r="A135" s="68" t="s">
        <v>804</v>
      </c>
      <c r="B135" s="69" t="s">
        <v>803</v>
      </c>
      <c r="C135" s="75">
        <v>24.2</v>
      </c>
      <c r="D135" s="75">
        <v>0</v>
      </c>
      <c r="E135" s="146">
        <v>0</v>
      </c>
    </row>
    <row r="136" spans="1:5" ht="30" x14ac:dyDescent="0.25">
      <c r="A136" s="68" t="s">
        <v>802</v>
      </c>
      <c r="B136" s="69" t="s">
        <v>801</v>
      </c>
      <c r="C136" s="75">
        <v>24.2</v>
      </c>
      <c r="D136" s="75">
        <v>0</v>
      </c>
      <c r="E136" s="70">
        <v>0</v>
      </c>
    </row>
    <row r="137" spans="1:5" ht="38.25" x14ac:dyDescent="0.25">
      <c r="A137" s="72" t="s">
        <v>800</v>
      </c>
      <c r="B137" s="69" t="s">
        <v>799</v>
      </c>
      <c r="C137" s="76">
        <v>24.2</v>
      </c>
      <c r="D137" s="76">
        <v>0</v>
      </c>
      <c r="E137" s="139">
        <v>0</v>
      </c>
    </row>
    <row r="138" spans="1:5" ht="45" x14ac:dyDescent="0.25">
      <c r="A138" s="68" t="s">
        <v>798</v>
      </c>
      <c r="B138" s="69" t="s">
        <v>797</v>
      </c>
      <c r="C138" s="75">
        <v>258.8</v>
      </c>
      <c r="D138" s="75">
        <v>120</v>
      </c>
      <c r="E138" s="139">
        <v>0.46400000000000002</v>
      </c>
    </row>
    <row r="139" spans="1:5" ht="45" x14ac:dyDescent="0.25">
      <c r="A139" s="68" t="s">
        <v>796</v>
      </c>
      <c r="B139" s="69" t="s">
        <v>795</v>
      </c>
      <c r="C139" s="75">
        <v>258.8</v>
      </c>
      <c r="D139" s="75">
        <v>120</v>
      </c>
      <c r="E139" s="139">
        <v>0.46400000000000002</v>
      </c>
    </row>
    <row r="140" spans="1:5" x14ac:dyDescent="0.25">
      <c r="A140" s="72" t="s">
        <v>794</v>
      </c>
      <c r="B140" s="69" t="s">
        <v>793</v>
      </c>
      <c r="C140" s="75">
        <v>170</v>
      </c>
      <c r="D140" s="75">
        <v>98</v>
      </c>
      <c r="E140" s="145">
        <v>0.57599999999999996</v>
      </c>
    </row>
    <row r="141" spans="1:5" x14ac:dyDescent="0.25">
      <c r="A141" s="72" t="s">
        <v>792</v>
      </c>
      <c r="B141" s="69" t="s">
        <v>791</v>
      </c>
      <c r="C141" s="75">
        <v>20</v>
      </c>
      <c r="D141" s="76">
        <v>0</v>
      </c>
      <c r="E141" s="146">
        <v>0</v>
      </c>
    </row>
    <row r="142" spans="1:5" ht="38.25" x14ac:dyDescent="0.25">
      <c r="A142" s="72" t="s">
        <v>790</v>
      </c>
      <c r="B142" s="69" t="s">
        <v>789</v>
      </c>
      <c r="C142" s="75">
        <v>10</v>
      </c>
      <c r="D142" s="76">
        <v>0</v>
      </c>
      <c r="E142" s="146">
        <v>0</v>
      </c>
    </row>
    <row r="143" spans="1:5" ht="60" x14ac:dyDescent="0.25">
      <c r="A143" s="68" t="s">
        <v>788</v>
      </c>
      <c r="B143" s="69" t="s">
        <v>787</v>
      </c>
      <c r="C143" s="75">
        <v>255</v>
      </c>
      <c r="D143" s="75">
        <v>0</v>
      </c>
      <c r="E143" s="146">
        <v>0</v>
      </c>
    </row>
    <row r="144" spans="1:5" ht="38.25" x14ac:dyDescent="0.25">
      <c r="A144" s="72" t="s">
        <v>786</v>
      </c>
      <c r="B144" s="69" t="s">
        <v>785</v>
      </c>
      <c r="C144" s="75">
        <v>255</v>
      </c>
      <c r="D144" s="75">
        <v>0</v>
      </c>
      <c r="E144" s="146">
        <v>0</v>
      </c>
    </row>
    <row r="145" spans="1:5" x14ac:dyDescent="0.25">
      <c r="A145" s="72" t="s">
        <v>784</v>
      </c>
      <c r="B145" s="69" t="s">
        <v>783</v>
      </c>
      <c r="C145" s="75">
        <v>200</v>
      </c>
      <c r="D145" s="75">
        <v>0</v>
      </c>
      <c r="E145" s="146">
        <v>0</v>
      </c>
    </row>
    <row r="146" spans="1:5" ht="25.5" x14ac:dyDescent="0.25">
      <c r="A146" s="72" t="s">
        <v>782</v>
      </c>
      <c r="B146" s="69" t="s">
        <v>781</v>
      </c>
      <c r="C146" s="75">
        <v>55</v>
      </c>
      <c r="D146" s="75">
        <v>0</v>
      </c>
      <c r="E146" s="146">
        <v>0</v>
      </c>
    </row>
    <row r="147" spans="1:5" ht="25.5" x14ac:dyDescent="0.25">
      <c r="A147" s="72" t="s">
        <v>780</v>
      </c>
      <c r="B147" s="69" t="s">
        <v>779</v>
      </c>
      <c r="C147" s="76">
        <v>55</v>
      </c>
      <c r="D147" s="76">
        <v>0</v>
      </c>
      <c r="E147" s="146">
        <v>0</v>
      </c>
    </row>
    <row r="148" spans="1:5" ht="30" x14ac:dyDescent="0.25">
      <c r="A148" s="68" t="s">
        <v>778</v>
      </c>
      <c r="B148" s="69" t="s">
        <v>777</v>
      </c>
      <c r="C148" s="75">
        <v>651.29999999999995</v>
      </c>
      <c r="D148" s="75">
        <v>0</v>
      </c>
      <c r="E148" s="146">
        <v>0</v>
      </c>
    </row>
    <row r="149" spans="1:5" ht="30" x14ac:dyDescent="0.25">
      <c r="A149" s="68" t="s">
        <v>776</v>
      </c>
      <c r="B149" s="69" t="s">
        <v>775</v>
      </c>
      <c r="C149" s="75">
        <v>651.29999999999995</v>
      </c>
      <c r="D149" s="75">
        <v>0</v>
      </c>
      <c r="E149" s="146">
        <v>0</v>
      </c>
    </row>
    <row r="150" spans="1:5" ht="25.5" x14ac:dyDescent="0.25">
      <c r="A150" s="72" t="s">
        <v>774</v>
      </c>
      <c r="B150" s="69" t="s">
        <v>773</v>
      </c>
      <c r="C150" s="76">
        <v>651.29999999999995</v>
      </c>
      <c r="D150" s="76">
        <v>0</v>
      </c>
      <c r="E150" s="146">
        <v>0</v>
      </c>
    </row>
  </sheetData>
  <mergeCells count="3">
    <mergeCell ref="A1:E1"/>
    <mergeCell ref="A2:E2"/>
    <mergeCell ref="A3:E3"/>
  </mergeCells>
  <pageMargins left="0.70866141732283472" right="0.15748031496062992" top="0.23622047244094491" bottom="0.15748031496062992" header="0.31496062992125984" footer="0.31496062992125984"/>
  <pageSetup paperSize="9" scale="68" fitToHeight="0" orientation="portrait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-0.249977111117893"/>
    <pageSetUpPr fitToPage="1"/>
  </sheetPr>
  <dimension ref="A1:E102"/>
  <sheetViews>
    <sheetView tabSelected="1" workbookViewId="0">
      <selection activeCell="A18" sqref="A18"/>
    </sheetView>
  </sheetViews>
  <sheetFormatPr defaultRowHeight="15" x14ac:dyDescent="0.25"/>
  <cols>
    <col min="1" max="1" width="73.140625" style="66" customWidth="1"/>
    <col min="2" max="2" width="12.7109375" style="66" bestFit="1" customWidth="1"/>
    <col min="3" max="3" width="15.140625" style="66" bestFit="1" customWidth="1"/>
    <col min="4" max="4" width="15.140625" style="66" customWidth="1"/>
    <col min="5" max="5" width="15" style="66" customWidth="1"/>
    <col min="6" max="16384" width="9.140625" style="66"/>
  </cols>
  <sheetData>
    <row r="1" spans="1:5" ht="18.75" x14ac:dyDescent="0.3">
      <c r="A1" s="217" t="s">
        <v>1188</v>
      </c>
      <c r="B1" s="217"/>
      <c r="C1" s="217"/>
      <c r="D1" s="217"/>
      <c r="E1" s="217"/>
    </row>
    <row r="2" spans="1:5" ht="18.75" customHeight="1" x14ac:dyDescent="0.3">
      <c r="A2" s="217" t="s">
        <v>1187</v>
      </c>
      <c r="B2" s="217"/>
      <c r="C2" s="217"/>
      <c r="D2" s="217"/>
      <c r="E2" s="217"/>
    </row>
    <row r="3" spans="1:5" ht="18.75" x14ac:dyDescent="0.3">
      <c r="A3" s="217" t="s">
        <v>1017</v>
      </c>
      <c r="B3" s="217"/>
      <c r="C3" s="217"/>
      <c r="D3" s="217"/>
      <c r="E3" s="217"/>
    </row>
    <row r="5" spans="1:5" ht="47.25" x14ac:dyDescent="0.25">
      <c r="A5" s="42" t="s">
        <v>771</v>
      </c>
      <c r="B5" s="41" t="s">
        <v>1016</v>
      </c>
      <c r="C5" s="40" t="s">
        <v>1197</v>
      </c>
      <c r="D5" s="67" t="s">
        <v>1237</v>
      </c>
      <c r="E5" s="80" t="s">
        <v>1014</v>
      </c>
    </row>
    <row r="6" spans="1:5" ht="15.75" x14ac:dyDescent="0.25">
      <c r="A6" s="43" t="s">
        <v>1186</v>
      </c>
      <c r="B6" s="38"/>
      <c r="C6" s="138">
        <v>321390.701</v>
      </c>
      <c r="D6" s="138">
        <v>156118.70000000001</v>
      </c>
      <c r="E6" s="70">
        <v>0.48599999999999999</v>
      </c>
    </row>
    <row r="7" spans="1:5" ht="30" x14ac:dyDescent="0.25">
      <c r="A7" s="45" t="s">
        <v>1185</v>
      </c>
      <c r="B7" s="69" t="s">
        <v>1184</v>
      </c>
      <c r="C7" s="46">
        <v>257952.19999999995</v>
      </c>
      <c r="D7" s="46">
        <v>132136</v>
      </c>
      <c r="E7" s="70">
        <v>0.51200000000000001</v>
      </c>
    </row>
    <row r="8" spans="1:5" ht="25.5" x14ac:dyDescent="0.25">
      <c r="A8" s="74" t="s">
        <v>1183</v>
      </c>
      <c r="B8" s="55" t="s">
        <v>1182</v>
      </c>
      <c r="C8" s="46">
        <v>3622.2000000000003</v>
      </c>
      <c r="D8" s="46">
        <v>1097.2</v>
      </c>
      <c r="E8" s="70">
        <v>0.30299999999999999</v>
      </c>
    </row>
    <row r="9" spans="1:5" ht="25.5" x14ac:dyDescent="0.25">
      <c r="A9" s="81" t="s">
        <v>1181</v>
      </c>
      <c r="B9" s="55" t="s">
        <v>1180</v>
      </c>
      <c r="C9" s="63">
        <v>3622.2000000000003</v>
      </c>
      <c r="D9" s="63">
        <v>1097.2</v>
      </c>
      <c r="E9" s="82">
        <v>0.30299999999999999</v>
      </c>
    </row>
    <row r="10" spans="1:5" x14ac:dyDescent="0.25">
      <c r="A10" s="81" t="s">
        <v>1179</v>
      </c>
      <c r="B10" s="55" t="s">
        <v>1178</v>
      </c>
      <c r="C10" s="63">
        <v>1636.4</v>
      </c>
      <c r="D10" s="63">
        <v>0</v>
      </c>
      <c r="E10" s="82">
        <v>0</v>
      </c>
    </row>
    <row r="11" spans="1:5" ht="25.5" x14ac:dyDescent="0.25">
      <c r="A11" s="81" t="s">
        <v>1177</v>
      </c>
      <c r="B11" s="55" t="s">
        <v>1176</v>
      </c>
      <c r="C11" s="83">
        <v>1615.9</v>
      </c>
      <c r="D11" s="83">
        <v>889.4</v>
      </c>
      <c r="E11" s="85">
        <v>0.55000000000000004</v>
      </c>
    </row>
    <row r="12" spans="1:5" ht="25.5" x14ac:dyDescent="0.25">
      <c r="A12" s="81" t="s">
        <v>1175</v>
      </c>
      <c r="B12" s="55" t="s">
        <v>1174</v>
      </c>
      <c r="C12" s="46">
        <v>369.9</v>
      </c>
      <c r="D12" s="46">
        <v>207.8</v>
      </c>
      <c r="E12" s="70">
        <v>0.56200000000000006</v>
      </c>
    </row>
    <row r="13" spans="1:5" ht="25.5" x14ac:dyDescent="0.25">
      <c r="A13" s="74" t="s">
        <v>1173</v>
      </c>
      <c r="B13" s="55" t="s">
        <v>1172</v>
      </c>
      <c r="C13" s="63">
        <v>3201.7</v>
      </c>
      <c r="D13" s="63">
        <v>1600.8000000000002</v>
      </c>
      <c r="E13" s="86">
        <v>0.5</v>
      </c>
    </row>
    <row r="14" spans="1:5" ht="25.5" x14ac:dyDescent="0.25">
      <c r="A14" s="81" t="s">
        <v>1171</v>
      </c>
      <c r="B14" s="55" t="s">
        <v>1170</v>
      </c>
      <c r="C14" s="83">
        <v>3201.7</v>
      </c>
      <c r="D14" s="83">
        <v>1600.8000000000002</v>
      </c>
      <c r="E14" s="85">
        <v>0.5</v>
      </c>
    </row>
    <row r="15" spans="1:5" ht="25.5" x14ac:dyDescent="0.25">
      <c r="A15" s="81" t="s">
        <v>1169</v>
      </c>
      <c r="B15" s="55" t="s">
        <v>1168</v>
      </c>
      <c r="C15" s="71">
        <v>3201.7</v>
      </c>
      <c r="D15" s="71">
        <v>1600.8000000000002</v>
      </c>
      <c r="E15" s="70">
        <v>0.5</v>
      </c>
    </row>
    <row r="16" spans="1:5" x14ac:dyDescent="0.25">
      <c r="A16" s="81" t="s">
        <v>1167</v>
      </c>
      <c r="B16" s="55" t="s">
        <v>1166</v>
      </c>
      <c r="C16" s="84">
        <v>251128.29999999996</v>
      </c>
      <c r="D16" s="84">
        <v>129437.99999999999</v>
      </c>
      <c r="E16" s="85">
        <v>0.51500000000000001</v>
      </c>
    </row>
    <row r="17" spans="1:5" ht="38.25" x14ac:dyDescent="0.25">
      <c r="A17" s="81" t="s">
        <v>1165</v>
      </c>
      <c r="B17" s="55" t="s">
        <v>1164</v>
      </c>
      <c r="C17" s="63">
        <v>1989.9</v>
      </c>
      <c r="D17" s="63">
        <v>935.1</v>
      </c>
      <c r="E17" s="85">
        <v>0.47</v>
      </c>
    </row>
    <row r="18" spans="1:5" ht="38.25" x14ac:dyDescent="0.25">
      <c r="A18" s="81" t="s">
        <v>1163</v>
      </c>
      <c r="B18" s="55" t="s">
        <v>1162</v>
      </c>
      <c r="C18" s="63">
        <v>143252.1</v>
      </c>
      <c r="D18" s="63">
        <v>78463.5</v>
      </c>
      <c r="E18" s="85">
        <v>0.54800000000000004</v>
      </c>
    </row>
    <row r="19" spans="1:5" ht="38.25" x14ac:dyDescent="0.25">
      <c r="A19" s="81" t="s">
        <v>1161</v>
      </c>
      <c r="B19" s="55" t="s">
        <v>1160</v>
      </c>
      <c r="C19" s="83">
        <v>2846.2999999999997</v>
      </c>
      <c r="D19" s="83">
        <v>342.7</v>
      </c>
      <c r="E19" s="85">
        <v>0.12</v>
      </c>
    </row>
    <row r="20" spans="1:5" ht="51" x14ac:dyDescent="0.25">
      <c r="A20" s="81" t="s">
        <v>1159</v>
      </c>
      <c r="B20" s="55" t="s">
        <v>1158</v>
      </c>
      <c r="C20" s="63">
        <v>5653.7999999999993</v>
      </c>
      <c r="D20" s="63">
        <v>1344.4</v>
      </c>
      <c r="E20" s="85">
        <v>0.23799999999999999</v>
      </c>
    </row>
    <row r="21" spans="1:5" ht="25.5" x14ac:dyDescent="0.25">
      <c r="A21" s="81" t="s">
        <v>1061</v>
      </c>
      <c r="B21" s="55" t="s">
        <v>1157</v>
      </c>
      <c r="C21" s="63">
        <v>3475</v>
      </c>
      <c r="D21" s="63">
        <v>1315.5</v>
      </c>
      <c r="E21" s="139">
        <v>0.379</v>
      </c>
    </row>
    <row r="22" spans="1:5" ht="51" x14ac:dyDescent="0.25">
      <c r="A22" s="81" t="s">
        <v>1156</v>
      </c>
      <c r="B22" s="55" t="s">
        <v>1155</v>
      </c>
      <c r="C22" s="63">
        <v>80278.8</v>
      </c>
      <c r="D22" s="63">
        <v>39301.1</v>
      </c>
      <c r="E22" s="139">
        <v>0.49</v>
      </c>
    </row>
    <row r="23" spans="1:5" ht="25.5" x14ac:dyDescent="0.25">
      <c r="A23" s="81" t="s">
        <v>1154</v>
      </c>
      <c r="B23" s="55" t="s">
        <v>1153</v>
      </c>
      <c r="C23" s="63">
        <v>1549.5</v>
      </c>
      <c r="D23" s="63">
        <v>558.4</v>
      </c>
      <c r="E23" s="139">
        <v>0.36</v>
      </c>
    </row>
    <row r="24" spans="1:5" ht="38.25" x14ac:dyDescent="0.25">
      <c r="A24" s="81" t="s">
        <v>1123</v>
      </c>
      <c r="B24" s="55" t="s">
        <v>1152</v>
      </c>
      <c r="C24" s="63">
        <v>12082.9</v>
      </c>
      <c r="D24" s="63">
        <v>7177.3</v>
      </c>
      <c r="E24" s="85">
        <v>0.59399999999999997</v>
      </c>
    </row>
    <row r="25" spans="1:5" ht="30" x14ac:dyDescent="0.25">
      <c r="A25" s="45" t="s">
        <v>1151</v>
      </c>
      <c r="B25" s="69" t="s">
        <v>1150</v>
      </c>
      <c r="C25" s="87" t="s">
        <v>1143</v>
      </c>
      <c r="D25" s="87">
        <v>0</v>
      </c>
      <c r="E25" s="85">
        <v>0</v>
      </c>
    </row>
    <row r="26" spans="1:5" ht="25.5" x14ac:dyDescent="0.25">
      <c r="A26" s="74" t="s">
        <v>1149</v>
      </c>
      <c r="B26" s="55" t="s">
        <v>1148</v>
      </c>
      <c r="C26" s="88" t="s">
        <v>1143</v>
      </c>
      <c r="D26" s="88">
        <v>0</v>
      </c>
      <c r="E26" s="85">
        <v>0</v>
      </c>
    </row>
    <row r="27" spans="1:5" ht="38.25" x14ac:dyDescent="0.25">
      <c r="A27" s="74" t="s">
        <v>1147</v>
      </c>
      <c r="B27" s="55" t="s">
        <v>1146</v>
      </c>
      <c r="C27" s="88" t="s">
        <v>1143</v>
      </c>
      <c r="D27" s="88">
        <v>0</v>
      </c>
      <c r="E27" s="85">
        <v>0</v>
      </c>
    </row>
    <row r="28" spans="1:5" ht="38.25" x14ac:dyDescent="0.25">
      <c r="A28" s="74" t="s">
        <v>1145</v>
      </c>
      <c r="B28" s="55" t="s">
        <v>1144</v>
      </c>
      <c r="C28" s="88" t="s">
        <v>1143</v>
      </c>
      <c r="D28" s="88">
        <v>0</v>
      </c>
      <c r="E28" s="85">
        <v>0</v>
      </c>
    </row>
    <row r="29" spans="1:5" ht="30" x14ac:dyDescent="0.25">
      <c r="A29" s="45" t="s">
        <v>1142</v>
      </c>
      <c r="B29" s="69" t="s">
        <v>1141</v>
      </c>
      <c r="C29" s="89">
        <v>1792.3999999999999</v>
      </c>
      <c r="D29" s="89">
        <v>574.9</v>
      </c>
      <c r="E29" s="85">
        <v>0.32100000000000001</v>
      </c>
    </row>
    <row r="30" spans="1:5" ht="25.5" x14ac:dyDescent="0.25">
      <c r="A30" s="74" t="s">
        <v>1139</v>
      </c>
      <c r="B30" s="55" t="s">
        <v>1140</v>
      </c>
      <c r="C30" s="87">
        <v>79</v>
      </c>
      <c r="D30" s="87">
        <v>0</v>
      </c>
      <c r="E30" s="85">
        <v>0</v>
      </c>
    </row>
    <row r="31" spans="1:5" ht="25.5" x14ac:dyDescent="0.25">
      <c r="A31" s="74" t="s">
        <v>1139</v>
      </c>
      <c r="B31" s="55" t="s">
        <v>1138</v>
      </c>
      <c r="C31" s="88" t="s">
        <v>1137</v>
      </c>
      <c r="D31" s="88">
        <v>0</v>
      </c>
      <c r="E31" s="85">
        <v>0</v>
      </c>
    </row>
    <row r="32" spans="1:5" x14ac:dyDescent="0.25">
      <c r="A32" s="62" t="s">
        <v>1136</v>
      </c>
      <c r="B32" s="90" t="s">
        <v>1135</v>
      </c>
      <c r="C32" s="88">
        <v>2.6</v>
      </c>
      <c r="D32" s="88">
        <v>0</v>
      </c>
      <c r="E32" s="85"/>
    </row>
    <row r="33" spans="1:5" ht="38.25" x14ac:dyDescent="0.25">
      <c r="A33" s="74" t="s">
        <v>1134</v>
      </c>
      <c r="B33" s="55" t="s">
        <v>1133</v>
      </c>
      <c r="C33" s="87" t="s">
        <v>1128</v>
      </c>
      <c r="D33" s="87">
        <v>0</v>
      </c>
      <c r="E33" s="85">
        <v>0</v>
      </c>
    </row>
    <row r="34" spans="1:5" ht="25.5" x14ac:dyDescent="0.25">
      <c r="A34" s="74" t="s">
        <v>1132</v>
      </c>
      <c r="B34" s="55" t="s">
        <v>1131</v>
      </c>
      <c r="C34" s="88" t="s">
        <v>1128</v>
      </c>
      <c r="D34" s="88">
        <v>0</v>
      </c>
      <c r="E34" s="85">
        <v>0</v>
      </c>
    </row>
    <row r="35" spans="1:5" ht="38.25" x14ac:dyDescent="0.25">
      <c r="A35" s="74" t="s">
        <v>1130</v>
      </c>
      <c r="B35" s="55" t="s">
        <v>1129</v>
      </c>
      <c r="C35" s="88" t="s">
        <v>1128</v>
      </c>
      <c r="D35" s="88">
        <v>0</v>
      </c>
      <c r="E35" s="85">
        <v>0</v>
      </c>
    </row>
    <row r="36" spans="1:5" ht="25.5" x14ac:dyDescent="0.25">
      <c r="A36" s="81" t="s">
        <v>1127</v>
      </c>
      <c r="B36" s="55" t="s">
        <v>1126</v>
      </c>
      <c r="C36" s="87">
        <v>1470.6</v>
      </c>
      <c r="D36" s="87">
        <v>574.9</v>
      </c>
      <c r="E36" s="85">
        <v>0.39100000000000001</v>
      </c>
    </row>
    <row r="37" spans="1:5" ht="38.25" x14ac:dyDescent="0.25">
      <c r="A37" s="81" t="s">
        <v>1125</v>
      </c>
      <c r="B37" s="55" t="s">
        <v>1124</v>
      </c>
      <c r="C37" s="87">
        <v>1470.6</v>
      </c>
      <c r="D37" s="87">
        <v>574.9</v>
      </c>
      <c r="E37" s="85">
        <v>0.39100000000000001</v>
      </c>
    </row>
    <row r="38" spans="1:5" ht="38.25" x14ac:dyDescent="0.25">
      <c r="A38" s="81" t="s">
        <v>1123</v>
      </c>
      <c r="B38" s="55" t="s">
        <v>1121</v>
      </c>
      <c r="C38" s="87" t="s">
        <v>1122</v>
      </c>
      <c r="D38" s="87">
        <v>520.79999999999995</v>
      </c>
      <c r="E38" s="85">
        <v>0.38800000000000001</v>
      </c>
    </row>
    <row r="39" spans="1:5" ht="45" x14ac:dyDescent="0.25">
      <c r="A39" s="45" t="s">
        <v>1120</v>
      </c>
      <c r="B39" s="69" t="s">
        <v>1119</v>
      </c>
      <c r="C39" s="140" t="s">
        <v>1112</v>
      </c>
      <c r="D39" s="141">
        <v>0</v>
      </c>
      <c r="E39" s="85">
        <v>0</v>
      </c>
    </row>
    <row r="40" spans="1:5" ht="25.5" x14ac:dyDescent="0.25">
      <c r="A40" s="74" t="s">
        <v>1118</v>
      </c>
      <c r="B40" s="55" t="s">
        <v>1117</v>
      </c>
      <c r="C40" s="142" t="s">
        <v>1112</v>
      </c>
      <c r="D40" s="141">
        <v>0</v>
      </c>
      <c r="E40" s="85">
        <v>0</v>
      </c>
    </row>
    <row r="41" spans="1:5" ht="38.25" x14ac:dyDescent="0.25">
      <c r="A41" s="74" t="s">
        <v>1116</v>
      </c>
      <c r="B41" s="55" t="s">
        <v>1115</v>
      </c>
      <c r="C41" s="142" t="s">
        <v>1112</v>
      </c>
      <c r="D41" s="141">
        <v>0</v>
      </c>
      <c r="E41" s="85">
        <v>0</v>
      </c>
    </row>
    <row r="42" spans="1:5" ht="25.5" x14ac:dyDescent="0.25">
      <c r="A42" s="74" t="s">
        <v>1114</v>
      </c>
      <c r="B42" s="55" t="s">
        <v>1113</v>
      </c>
      <c r="C42" s="142" t="s">
        <v>1112</v>
      </c>
      <c r="D42" s="141">
        <v>0</v>
      </c>
      <c r="E42" s="85">
        <v>0</v>
      </c>
    </row>
    <row r="43" spans="1:5" ht="60" x14ac:dyDescent="0.25">
      <c r="A43" s="91" t="s">
        <v>1238</v>
      </c>
      <c r="B43" s="92" t="s">
        <v>1239</v>
      </c>
      <c r="C43" s="87">
        <v>14971.701000000001</v>
      </c>
      <c r="D43" s="87">
        <v>14971.7</v>
      </c>
      <c r="E43" s="85">
        <v>1</v>
      </c>
    </row>
    <row r="44" spans="1:5" ht="38.25" x14ac:dyDescent="0.25">
      <c r="A44" s="93" t="s">
        <v>1240</v>
      </c>
      <c r="B44" s="94" t="s">
        <v>1241</v>
      </c>
      <c r="C44" s="87">
        <v>14971.701000000001</v>
      </c>
      <c r="D44" s="87">
        <v>14971.7</v>
      </c>
      <c r="E44" s="85">
        <v>1</v>
      </c>
    </row>
    <row r="45" spans="1:5" ht="25.5" x14ac:dyDescent="0.25">
      <c r="A45" s="93" t="s">
        <v>1242</v>
      </c>
      <c r="B45" s="94" t="s">
        <v>1243</v>
      </c>
      <c r="C45" s="88">
        <v>14971.701000000001</v>
      </c>
      <c r="D45" s="88">
        <v>14971.7</v>
      </c>
      <c r="E45" s="85">
        <v>1</v>
      </c>
    </row>
    <row r="46" spans="1:5" ht="25.5" x14ac:dyDescent="0.25">
      <c r="A46" s="93" t="s">
        <v>1244</v>
      </c>
      <c r="B46" s="94" t="s">
        <v>1245</v>
      </c>
      <c r="C46" s="88">
        <v>14971.701000000001</v>
      </c>
      <c r="D46" s="88">
        <v>14971.7</v>
      </c>
      <c r="E46" s="85">
        <v>1</v>
      </c>
    </row>
    <row r="47" spans="1:5" ht="45" x14ac:dyDescent="0.25">
      <c r="A47" s="91" t="s">
        <v>1189</v>
      </c>
      <c r="B47" s="92" t="s">
        <v>1190</v>
      </c>
      <c r="C47" s="87">
        <v>175.7</v>
      </c>
      <c r="D47" s="87">
        <v>0</v>
      </c>
      <c r="E47" s="85">
        <v>0</v>
      </c>
    </row>
    <row r="48" spans="1:5" ht="25.5" x14ac:dyDescent="0.25">
      <c r="A48" s="93" t="s">
        <v>1191</v>
      </c>
      <c r="B48" s="94" t="s">
        <v>1192</v>
      </c>
      <c r="C48" s="87">
        <v>175.7</v>
      </c>
      <c r="D48" s="87">
        <v>0</v>
      </c>
      <c r="E48" s="85">
        <v>0</v>
      </c>
    </row>
    <row r="49" spans="1:5" ht="25.5" x14ac:dyDescent="0.25">
      <c r="A49" s="93" t="s">
        <v>1195</v>
      </c>
      <c r="B49" s="94" t="s">
        <v>1196</v>
      </c>
      <c r="C49" s="88">
        <v>175.7</v>
      </c>
      <c r="D49" s="88">
        <v>0</v>
      </c>
      <c r="E49" s="85">
        <v>0</v>
      </c>
    </row>
    <row r="50" spans="1:5" ht="25.5" x14ac:dyDescent="0.25">
      <c r="A50" s="93" t="s">
        <v>1193</v>
      </c>
      <c r="B50" s="94" t="s">
        <v>1194</v>
      </c>
      <c r="C50" s="88">
        <v>175.7</v>
      </c>
      <c r="D50" s="88">
        <v>0</v>
      </c>
      <c r="E50" s="85">
        <v>0</v>
      </c>
    </row>
    <row r="51" spans="1:5" ht="30" x14ac:dyDescent="0.25">
      <c r="A51" s="45" t="s">
        <v>1111</v>
      </c>
      <c r="B51" s="69" t="s">
        <v>1110</v>
      </c>
      <c r="C51" s="87">
        <v>419</v>
      </c>
      <c r="D51" s="87">
        <v>407.5</v>
      </c>
      <c r="E51" s="85">
        <v>0.97299999999999998</v>
      </c>
    </row>
    <row r="52" spans="1:5" ht="25.5" x14ac:dyDescent="0.25">
      <c r="A52" s="74" t="s">
        <v>1109</v>
      </c>
      <c r="B52" s="55" t="s">
        <v>1108</v>
      </c>
      <c r="C52" s="88">
        <v>419</v>
      </c>
      <c r="D52" s="88">
        <v>407.5</v>
      </c>
      <c r="E52" s="85">
        <v>0.97299999999999998</v>
      </c>
    </row>
    <row r="53" spans="1:5" ht="38.25" x14ac:dyDescent="0.25">
      <c r="A53" s="74" t="s">
        <v>1107</v>
      </c>
      <c r="B53" s="55" t="s">
        <v>1106</v>
      </c>
      <c r="C53" s="88">
        <v>419</v>
      </c>
      <c r="D53" s="88">
        <v>407.5</v>
      </c>
      <c r="E53" s="85">
        <v>0.97299999999999998</v>
      </c>
    </row>
    <row r="54" spans="1:5" ht="25.5" x14ac:dyDescent="0.25">
      <c r="A54" s="74" t="s">
        <v>1105</v>
      </c>
      <c r="B54" s="55" t="s">
        <v>1104</v>
      </c>
      <c r="C54" s="88">
        <v>419</v>
      </c>
      <c r="D54" s="88">
        <v>407.5</v>
      </c>
      <c r="E54" s="85">
        <v>0.97299999999999998</v>
      </c>
    </row>
    <row r="55" spans="1:5" ht="60" x14ac:dyDescent="0.25">
      <c r="A55" s="45" t="s">
        <v>1103</v>
      </c>
      <c r="B55" s="69" t="s">
        <v>1102</v>
      </c>
      <c r="C55" s="87">
        <v>22200</v>
      </c>
      <c r="D55" s="87">
        <v>2200</v>
      </c>
      <c r="E55" s="85">
        <v>9.9000000000000005E-2</v>
      </c>
    </row>
    <row r="56" spans="1:5" ht="25.5" x14ac:dyDescent="0.25">
      <c r="A56" s="74" t="s">
        <v>1101</v>
      </c>
      <c r="B56" s="55" t="s">
        <v>1100</v>
      </c>
      <c r="C56" s="88">
        <v>22200</v>
      </c>
      <c r="D56" s="88">
        <v>2200</v>
      </c>
      <c r="E56" s="85">
        <v>9.9000000000000005E-2</v>
      </c>
    </row>
    <row r="57" spans="1:5" ht="25.5" x14ac:dyDescent="0.25">
      <c r="A57" s="74" t="s">
        <v>1099</v>
      </c>
      <c r="B57" s="55" t="s">
        <v>1098</v>
      </c>
      <c r="C57" s="88">
        <v>22200</v>
      </c>
      <c r="D57" s="88">
        <v>2200</v>
      </c>
      <c r="E57" s="85">
        <v>9.9000000000000005E-2</v>
      </c>
    </row>
    <row r="58" spans="1:5" ht="38.25" x14ac:dyDescent="0.25">
      <c r="A58" s="74" t="s">
        <v>1097</v>
      </c>
      <c r="B58" s="55" t="s">
        <v>1096</v>
      </c>
      <c r="C58" s="88" t="s">
        <v>1095</v>
      </c>
      <c r="D58" s="88">
        <v>2200</v>
      </c>
      <c r="E58" s="85">
        <v>9.9000000000000005E-2</v>
      </c>
    </row>
    <row r="59" spans="1:5" x14ac:dyDescent="0.25">
      <c r="A59" s="93" t="s">
        <v>1094</v>
      </c>
      <c r="B59" s="55" t="s">
        <v>1093</v>
      </c>
      <c r="C59" s="88">
        <v>20000</v>
      </c>
      <c r="D59" s="88">
        <v>0</v>
      </c>
      <c r="E59" s="85">
        <v>0</v>
      </c>
    </row>
    <row r="60" spans="1:5" ht="60" x14ac:dyDescent="0.25">
      <c r="A60" s="45" t="s">
        <v>1092</v>
      </c>
      <c r="B60" s="69" t="s">
        <v>1091</v>
      </c>
      <c r="C60" s="78">
        <v>9412.6999999999989</v>
      </c>
      <c r="D60" s="78">
        <v>2416.9</v>
      </c>
      <c r="E60" s="85">
        <v>0.25700000000000001</v>
      </c>
    </row>
    <row r="61" spans="1:5" ht="38.25" x14ac:dyDescent="0.25">
      <c r="A61" s="74" t="s">
        <v>1090</v>
      </c>
      <c r="B61" s="55" t="s">
        <v>1089</v>
      </c>
      <c r="C61" s="87">
        <v>9412.6999999999989</v>
      </c>
      <c r="D61" s="87">
        <v>2416.9</v>
      </c>
      <c r="E61" s="85">
        <v>0.25700000000000001</v>
      </c>
    </row>
    <row r="62" spans="1:5" ht="25.5" x14ac:dyDescent="0.25">
      <c r="A62" s="74" t="s">
        <v>1088</v>
      </c>
      <c r="B62" s="55" t="s">
        <v>1087</v>
      </c>
      <c r="C62" s="88">
        <v>7336.2999999999993</v>
      </c>
      <c r="D62" s="88">
        <v>2416.9</v>
      </c>
      <c r="E62" s="85">
        <v>0.32900000000000001</v>
      </c>
    </row>
    <row r="63" spans="1:5" ht="25.5" x14ac:dyDescent="0.25">
      <c r="A63" s="74" t="s">
        <v>1086</v>
      </c>
      <c r="B63" s="55" t="s">
        <v>1085</v>
      </c>
      <c r="C63" s="88">
        <v>2416.9</v>
      </c>
      <c r="D63" s="88">
        <v>2416.9</v>
      </c>
      <c r="E63" s="85">
        <v>1</v>
      </c>
    </row>
    <row r="64" spans="1:5" ht="25.5" x14ac:dyDescent="0.25">
      <c r="A64" s="74" t="s">
        <v>844</v>
      </c>
      <c r="B64" s="55" t="s">
        <v>1084</v>
      </c>
      <c r="C64" s="87">
        <v>4919.3999999999996</v>
      </c>
      <c r="D64" s="87">
        <v>0</v>
      </c>
      <c r="E64" s="70">
        <v>0</v>
      </c>
    </row>
    <row r="65" spans="1:5" ht="38.25" x14ac:dyDescent="0.25">
      <c r="A65" s="74" t="s">
        <v>1083</v>
      </c>
      <c r="B65" s="55" t="s">
        <v>1082</v>
      </c>
      <c r="C65" s="87">
        <v>2076.4</v>
      </c>
      <c r="D65" s="87">
        <v>0</v>
      </c>
      <c r="E65" s="86"/>
    </row>
    <row r="66" spans="1:5" ht="38.25" x14ac:dyDescent="0.25">
      <c r="A66" s="74" t="s">
        <v>1081</v>
      </c>
      <c r="B66" s="55" t="s">
        <v>1080</v>
      </c>
      <c r="C66" s="88">
        <v>2076.4</v>
      </c>
      <c r="D66" s="88">
        <v>0</v>
      </c>
      <c r="E66" s="86"/>
    </row>
    <row r="67" spans="1:5" ht="30" x14ac:dyDescent="0.25">
      <c r="A67" s="45" t="s">
        <v>1079</v>
      </c>
      <c r="B67" s="69" t="s">
        <v>1078</v>
      </c>
      <c r="C67" s="78">
        <v>776.9</v>
      </c>
      <c r="D67" s="78">
        <v>0</v>
      </c>
      <c r="E67" s="86">
        <v>0</v>
      </c>
    </row>
    <row r="68" spans="1:5" ht="25.5" x14ac:dyDescent="0.25">
      <c r="A68" s="93" t="s">
        <v>1077</v>
      </c>
      <c r="B68" s="94" t="s">
        <v>1076</v>
      </c>
      <c r="C68" s="78">
        <v>317</v>
      </c>
      <c r="D68" s="78">
        <v>0</v>
      </c>
      <c r="E68" s="86"/>
    </row>
    <row r="69" spans="1:5" ht="38.25" x14ac:dyDescent="0.25">
      <c r="A69" s="93" t="s">
        <v>1075</v>
      </c>
      <c r="B69" s="94" t="s">
        <v>1074</v>
      </c>
      <c r="C69" s="88">
        <v>317</v>
      </c>
      <c r="D69" s="79">
        <v>0</v>
      </c>
      <c r="E69" s="86"/>
    </row>
    <row r="70" spans="1:5" ht="38.25" x14ac:dyDescent="0.25">
      <c r="A70" s="93" t="s">
        <v>1073</v>
      </c>
      <c r="B70" s="94" t="s">
        <v>1072</v>
      </c>
      <c r="C70" s="88">
        <v>317</v>
      </c>
      <c r="D70" s="79">
        <v>0</v>
      </c>
      <c r="E70" s="86"/>
    </row>
    <row r="71" spans="1:5" ht="25.5" x14ac:dyDescent="0.25">
      <c r="A71" s="74" t="s">
        <v>1071</v>
      </c>
      <c r="B71" s="55" t="s">
        <v>1070</v>
      </c>
      <c r="C71" s="87">
        <v>459.9</v>
      </c>
      <c r="D71" s="88">
        <v>0</v>
      </c>
      <c r="E71" s="86">
        <v>0</v>
      </c>
    </row>
    <row r="72" spans="1:5" ht="25.5" x14ac:dyDescent="0.25">
      <c r="A72" s="74" t="s">
        <v>802</v>
      </c>
      <c r="B72" s="55" t="s">
        <v>1069</v>
      </c>
      <c r="C72" s="88">
        <v>459.9</v>
      </c>
      <c r="D72" s="88">
        <v>0</v>
      </c>
      <c r="E72" s="85">
        <v>0</v>
      </c>
    </row>
    <row r="73" spans="1:5" ht="38.25" x14ac:dyDescent="0.25">
      <c r="A73" s="74" t="s">
        <v>800</v>
      </c>
      <c r="B73" s="55" t="s">
        <v>1068</v>
      </c>
      <c r="C73" s="88">
        <v>459.9</v>
      </c>
      <c r="D73" s="88">
        <v>0</v>
      </c>
      <c r="E73" s="86">
        <v>0</v>
      </c>
    </row>
    <row r="74" spans="1:5" ht="45" x14ac:dyDescent="0.25">
      <c r="A74" s="45" t="s">
        <v>1067</v>
      </c>
      <c r="B74" s="69" t="s">
        <v>1066</v>
      </c>
      <c r="C74" s="78">
        <v>1179.5</v>
      </c>
      <c r="D74" s="78">
        <v>78.2</v>
      </c>
      <c r="E74" s="139">
        <v>6.6000000000000003E-2</v>
      </c>
    </row>
    <row r="75" spans="1:5" ht="25.5" x14ac:dyDescent="0.25">
      <c r="A75" s="74" t="s">
        <v>1065</v>
      </c>
      <c r="B75" s="55" t="s">
        <v>1064</v>
      </c>
      <c r="C75" s="88">
        <v>1087.2</v>
      </c>
      <c r="D75" s="88">
        <v>78.2</v>
      </c>
      <c r="E75" s="139">
        <v>7.1999999999999995E-2</v>
      </c>
    </row>
    <row r="76" spans="1:5" ht="38.25" x14ac:dyDescent="0.25">
      <c r="A76" s="74" t="s">
        <v>1063</v>
      </c>
      <c r="B76" s="55" t="s">
        <v>1062</v>
      </c>
      <c r="C76" s="88">
        <v>1087.2</v>
      </c>
      <c r="D76" s="88">
        <v>78.2</v>
      </c>
      <c r="E76" s="86">
        <v>7.1999999999999995E-2</v>
      </c>
    </row>
    <row r="77" spans="1:5" ht="25.5" x14ac:dyDescent="0.25">
      <c r="A77" s="74" t="s">
        <v>1061</v>
      </c>
      <c r="B77" s="55" t="s">
        <v>1060</v>
      </c>
      <c r="C77" s="88">
        <v>1087.2</v>
      </c>
      <c r="D77" s="88">
        <v>78.2</v>
      </c>
      <c r="E77" s="86">
        <v>7.1999999999999995E-2</v>
      </c>
    </row>
    <row r="78" spans="1:5" ht="45" x14ac:dyDescent="0.25">
      <c r="A78" s="45" t="s">
        <v>1059</v>
      </c>
      <c r="B78" s="69" t="s">
        <v>1058</v>
      </c>
      <c r="C78" s="95">
        <v>6086.5</v>
      </c>
      <c r="D78" s="95">
        <v>2482.4</v>
      </c>
      <c r="E78" s="85">
        <v>0.40799999999999997</v>
      </c>
    </row>
    <row r="79" spans="1:5" ht="25.5" x14ac:dyDescent="0.25">
      <c r="A79" s="74" t="s">
        <v>1246</v>
      </c>
      <c r="B79" s="55" t="s">
        <v>1247</v>
      </c>
      <c r="C79" s="96">
        <v>3604</v>
      </c>
      <c r="D79" s="96">
        <v>0</v>
      </c>
      <c r="E79" s="85"/>
    </row>
    <row r="80" spans="1:5" ht="25.5" x14ac:dyDescent="0.25">
      <c r="A80" s="74" t="s">
        <v>1248</v>
      </c>
      <c r="B80" s="55" t="s">
        <v>1249</v>
      </c>
      <c r="C80" s="96">
        <v>3604</v>
      </c>
      <c r="D80" s="96">
        <v>0</v>
      </c>
      <c r="E80" s="85"/>
    </row>
    <row r="81" spans="1:5" ht="38.25" x14ac:dyDescent="0.25">
      <c r="A81" s="74" t="s">
        <v>1250</v>
      </c>
      <c r="B81" s="55" t="s">
        <v>1251</v>
      </c>
      <c r="C81" s="96">
        <v>3604</v>
      </c>
      <c r="D81" s="96">
        <v>0</v>
      </c>
      <c r="E81" s="85"/>
    </row>
    <row r="82" spans="1:5" ht="38.25" x14ac:dyDescent="0.25">
      <c r="A82" s="74" t="s">
        <v>1057</v>
      </c>
      <c r="B82" s="55" t="s">
        <v>1056</v>
      </c>
      <c r="C82" s="96">
        <v>2482.5</v>
      </c>
      <c r="D82" s="96">
        <v>2482.4</v>
      </c>
      <c r="E82" s="85">
        <v>1</v>
      </c>
    </row>
    <row r="83" spans="1:5" ht="25.5" x14ac:dyDescent="0.25">
      <c r="A83" s="74" t="s">
        <v>1055</v>
      </c>
      <c r="B83" s="55" t="s">
        <v>1054</v>
      </c>
      <c r="C83" s="96">
        <v>2482.5</v>
      </c>
      <c r="D83" s="96">
        <v>2482.4</v>
      </c>
      <c r="E83" s="85">
        <v>1</v>
      </c>
    </row>
    <row r="84" spans="1:5" ht="25.5" x14ac:dyDescent="0.25">
      <c r="A84" s="74" t="s">
        <v>1053</v>
      </c>
      <c r="B84" s="55" t="s">
        <v>1052</v>
      </c>
      <c r="C84" s="96">
        <v>2482.5</v>
      </c>
      <c r="D84" s="96">
        <v>2482.4</v>
      </c>
      <c r="E84" s="85">
        <v>1</v>
      </c>
    </row>
    <row r="85" spans="1:5" ht="45" x14ac:dyDescent="0.25">
      <c r="A85" s="45" t="s">
        <v>1051</v>
      </c>
      <c r="B85" s="69" t="s">
        <v>1050</v>
      </c>
      <c r="C85" s="97">
        <v>49</v>
      </c>
      <c r="D85" s="97">
        <v>0</v>
      </c>
      <c r="E85" s="70">
        <v>0</v>
      </c>
    </row>
    <row r="86" spans="1:5" ht="25.5" x14ac:dyDescent="0.25">
      <c r="A86" s="74" t="s">
        <v>1049</v>
      </c>
      <c r="B86" s="55" t="s">
        <v>1048</v>
      </c>
      <c r="C86" s="96">
        <v>49</v>
      </c>
      <c r="D86" s="96">
        <v>0</v>
      </c>
      <c r="E86" s="139">
        <v>0</v>
      </c>
    </row>
    <row r="87" spans="1:5" ht="25.5" x14ac:dyDescent="0.25">
      <c r="A87" s="74" t="s">
        <v>1047</v>
      </c>
      <c r="B87" s="55" t="s">
        <v>1046</v>
      </c>
      <c r="C87" s="96">
        <v>49</v>
      </c>
      <c r="D87" s="96">
        <v>0</v>
      </c>
      <c r="E87" s="139">
        <v>0</v>
      </c>
    </row>
    <row r="88" spans="1:5" ht="25.5" x14ac:dyDescent="0.25">
      <c r="A88" s="74" t="s">
        <v>1045</v>
      </c>
      <c r="B88" s="55" t="s">
        <v>1044</v>
      </c>
      <c r="C88" s="96">
        <v>49</v>
      </c>
      <c r="D88" s="96">
        <v>0</v>
      </c>
      <c r="E88" s="139">
        <v>0</v>
      </c>
    </row>
    <row r="89" spans="1:5" ht="60" x14ac:dyDescent="0.25">
      <c r="A89" s="45" t="s">
        <v>1043</v>
      </c>
      <c r="B89" s="69" t="s">
        <v>1042</v>
      </c>
      <c r="C89" s="97">
        <v>250</v>
      </c>
      <c r="D89" s="97">
        <v>0</v>
      </c>
      <c r="E89" s="70">
        <v>0</v>
      </c>
    </row>
    <row r="90" spans="1:5" ht="38.25" x14ac:dyDescent="0.25">
      <c r="A90" s="74" t="s">
        <v>1041</v>
      </c>
      <c r="B90" s="55" t="s">
        <v>1040</v>
      </c>
      <c r="C90" s="97">
        <v>10</v>
      </c>
      <c r="D90" s="97">
        <v>0</v>
      </c>
      <c r="E90" s="70">
        <v>0</v>
      </c>
    </row>
    <row r="91" spans="1:5" ht="25.5" x14ac:dyDescent="0.25">
      <c r="A91" s="74" t="s">
        <v>1039</v>
      </c>
      <c r="B91" s="55" t="s">
        <v>1038</v>
      </c>
      <c r="C91" s="98">
        <v>10</v>
      </c>
      <c r="D91" s="98">
        <v>0</v>
      </c>
      <c r="E91" s="70">
        <v>0</v>
      </c>
    </row>
    <row r="92" spans="1:5" ht="38.25" x14ac:dyDescent="0.25">
      <c r="A92" s="74" t="s">
        <v>829</v>
      </c>
      <c r="B92" s="55" t="s">
        <v>1037</v>
      </c>
      <c r="C92" s="96">
        <v>10</v>
      </c>
      <c r="D92" s="96">
        <v>0</v>
      </c>
      <c r="E92" s="139">
        <v>0</v>
      </c>
    </row>
    <row r="93" spans="1:5" ht="45" x14ac:dyDescent="0.25">
      <c r="A93" s="45" t="s">
        <v>1036</v>
      </c>
      <c r="B93" s="69" t="s">
        <v>1035</v>
      </c>
      <c r="C93" s="97">
        <v>2395</v>
      </c>
      <c r="D93" s="97">
        <v>0</v>
      </c>
      <c r="E93" s="70">
        <v>0</v>
      </c>
    </row>
    <row r="94" spans="1:5" ht="38.25" x14ac:dyDescent="0.25">
      <c r="A94" s="74" t="s">
        <v>786</v>
      </c>
      <c r="B94" s="55" t="s">
        <v>1034</v>
      </c>
      <c r="C94" s="97">
        <v>1900</v>
      </c>
      <c r="D94" s="97">
        <v>0</v>
      </c>
      <c r="E94" s="70">
        <v>0</v>
      </c>
    </row>
    <row r="95" spans="1:5" ht="38.25" x14ac:dyDescent="0.25">
      <c r="A95" s="74" t="s">
        <v>1033</v>
      </c>
      <c r="B95" s="55" t="s">
        <v>1032</v>
      </c>
      <c r="C95" s="98">
        <v>1900</v>
      </c>
      <c r="D95" s="98">
        <v>0</v>
      </c>
      <c r="E95" s="70">
        <v>0</v>
      </c>
    </row>
    <row r="96" spans="1:5" ht="25.5" x14ac:dyDescent="0.25">
      <c r="A96" s="74" t="s">
        <v>782</v>
      </c>
      <c r="B96" s="55" t="s">
        <v>1031</v>
      </c>
      <c r="C96" s="97">
        <v>495</v>
      </c>
      <c r="D96" s="97">
        <v>0</v>
      </c>
      <c r="E96" s="85">
        <v>0</v>
      </c>
    </row>
    <row r="97" spans="1:5" ht="25.5" x14ac:dyDescent="0.25">
      <c r="A97" s="74" t="s">
        <v>1030</v>
      </c>
      <c r="B97" s="55" t="s">
        <v>1029</v>
      </c>
      <c r="C97" s="99">
        <v>495</v>
      </c>
      <c r="D97" s="99">
        <v>0</v>
      </c>
      <c r="E97" s="85">
        <v>0</v>
      </c>
    </row>
    <row r="98" spans="1:5" ht="30" x14ac:dyDescent="0.25">
      <c r="A98" s="45" t="s">
        <v>1028</v>
      </c>
      <c r="B98" s="69" t="s">
        <v>1027</v>
      </c>
      <c r="C98" s="97">
        <v>2531.6</v>
      </c>
      <c r="D98" s="97">
        <v>851.09999999999991</v>
      </c>
      <c r="E98" s="139">
        <v>0.33600000000000002</v>
      </c>
    </row>
    <row r="99" spans="1:5" ht="25.5" x14ac:dyDescent="0.25">
      <c r="A99" s="74" t="s">
        <v>1026</v>
      </c>
      <c r="B99" s="55" t="s">
        <v>1025</v>
      </c>
      <c r="C99" s="97">
        <v>1336.8</v>
      </c>
      <c r="D99" s="97">
        <v>446.4</v>
      </c>
      <c r="E99" s="139">
        <v>0.33400000000000002</v>
      </c>
    </row>
    <row r="100" spans="1:5" ht="63.75" x14ac:dyDescent="0.25">
      <c r="A100" s="74" t="s">
        <v>1024</v>
      </c>
      <c r="B100" s="55" t="s">
        <v>1023</v>
      </c>
      <c r="C100" s="96">
        <v>1336.8</v>
      </c>
      <c r="D100" s="96">
        <v>446.4</v>
      </c>
      <c r="E100" s="86">
        <v>0.33400000000000002</v>
      </c>
    </row>
    <row r="101" spans="1:5" ht="25.5" x14ac:dyDescent="0.25">
      <c r="A101" s="74" t="s">
        <v>1022</v>
      </c>
      <c r="B101" s="55" t="s">
        <v>1021</v>
      </c>
      <c r="C101" s="97">
        <v>1194.8</v>
      </c>
      <c r="D101" s="97">
        <v>404.7</v>
      </c>
      <c r="E101" s="85">
        <v>0.33900000000000002</v>
      </c>
    </row>
    <row r="102" spans="1:5" ht="25.5" x14ac:dyDescent="0.25">
      <c r="A102" s="74" t="s">
        <v>1020</v>
      </c>
      <c r="B102" s="55" t="s">
        <v>1019</v>
      </c>
      <c r="C102" s="99">
        <v>1094.7</v>
      </c>
      <c r="D102" s="99">
        <v>404.7</v>
      </c>
      <c r="E102" s="85">
        <v>0.37</v>
      </c>
    </row>
  </sheetData>
  <mergeCells count="3">
    <mergeCell ref="A1:E1"/>
    <mergeCell ref="A2:E2"/>
    <mergeCell ref="A3:E3"/>
  </mergeCells>
  <pageMargins left="0.70866141732283472" right="0.17" top="0.54" bottom="0.19" header="0.31496062992125984" footer="0.31496062992125984"/>
  <pageSetup paperSize="9" scale="7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E6832CF-8B88-4186-A3A5-34FCDBE44B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Доходы (2)</vt:lpstr>
      <vt:lpstr>Расходы (2)</vt:lpstr>
      <vt:lpstr>Источники (2)</vt:lpstr>
      <vt:lpstr>исп.ГРБС</vt:lpstr>
      <vt:lpstr>БРФ</vt:lpstr>
      <vt:lpstr>МП</vt:lpstr>
      <vt:lpstr>ГП</vt:lpstr>
      <vt:lpstr>ГП!Заголовки_для_печати</vt:lpstr>
      <vt:lpstr>'Доходы (2)'!Заголовки_для_печати</vt:lpstr>
      <vt:lpstr>исп.ГРБС!Заголовки_для_печати</vt:lpstr>
      <vt:lpstr>'Источники (2)'!Заголовки_для_печати</vt:lpstr>
      <vt:lpstr>МП!Заголовки_для_печати</vt:lpstr>
      <vt:lpstr>'Расходы (2)'!Заголовки_для_печати</vt:lpstr>
      <vt:lpstr>БРФ!Область_печати</vt:lpstr>
      <vt:lpstr>исп.ГРБС!Область_печати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Аня М</cp:lastModifiedBy>
  <cp:lastPrinted>2017-07-17T04:45:07Z</cp:lastPrinted>
  <dcterms:created xsi:type="dcterms:W3CDTF">2017-04-11T05:46:39Z</dcterms:created>
  <dcterms:modified xsi:type="dcterms:W3CDTF">2018-05-17T23:39:35Z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C:\inetpub\wwwroot\svod\temp\ReportManager\0503317g_20160101__web_10_49.xlsx</vt:lpwstr>
  </property>
</Properties>
</file>