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уточн.справка об изм.бюдж.росп" sheetId="1" r:id="rId1"/>
  </sheets>
  <definedNames>
    <definedName name="_xlnm.Print_Area" localSheetId="0">'уточн.справка об изм.бюдж.росп'!$C$1:$AC$74</definedName>
  </definedNames>
  <calcPr fullCalcOnLoad="1"/>
</workbook>
</file>

<file path=xl/sharedStrings.xml><?xml version="1.0" encoding="utf-8"?>
<sst xmlns="http://schemas.openxmlformats.org/spreadsheetml/2006/main" count="313" uniqueCount="80">
  <si>
    <t>Приложение №3 (форма 1)</t>
  </si>
  <si>
    <t xml:space="preserve">К порядку составления и ведения сводной бюджетной росписи </t>
  </si>
  <si>
    <t>муниципального образования "поселок Дебин"</t>
  </si>
  <si>
    <t>включая внесения изменений в нее</t>
  </si>
  <si>
    <t>*</t>
  </si>
  <si>
    <t>Справка</t>
  </si>
  <si>
    <t>Главный распорядитель средств бюджета МО "поселок Дебин"</t>
  </si>
  <si>
    <t>Администрация муниципального образования "поселок Дебин"</t>
  </si>
  <si>
    <t>Получатель средств бюджета МО "поселок Дебин"</t>
  </si>
  <si>
    <t>Обоснование внесения изменений</t>
  </si>
  <si>
    <t xml:space="preserve"> </t>
  </si>
  <si>
    <t>Единица измерения: тыс.рублей</t>
  </si>
  <si>
    <t>Группа</t>
  </si>
  <si>
    <t>Рз</t>
  </si>
  <si>
    <t>Пр</t>
  </si>
  <si>
    <t>ЦСР</t>
  </si>
  <si>
    <t>ВР</t>
  </si>
  <si>
    <t>КОСГУ</t>
  </si>
  <si>
    <t>наименование показателя</t>
  </si>
  <si>
    <t>снять (-)</t>
  </si>
  <si>
    <t>добавить (+)</t>
  </si>
  <si>
    <t>всего</t>
  </si>
  <si>
    <t>I</t>
  </si>
  <si>
    <t>II</t>
  </si>
  <si>
    <t>III</t>
  </si>
  <si>
    <t>IV</t>
  </si>
  <si>
    <t>ИТОГО РАСХОДОВ</t>
  </si>
  <si>
    <t>960</t>
  </si>
  <si>
    <r>
      <t>Утверждено на  2015 год 29.12.2014 года</t>
    </r>
    <r>
      <rPr>
        <u val="single"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                                                          </t>
    </r>
  </si>
  <si>
    <t>об изменении бюджетной росписи по расходам на 2015 год</t>
  </si>
  <si>
    <t>Утверждено на 30.09.2015 год                                                                      после перераспределения</t>
  </si>
  <si>
    <t>01</t>
  </si>
  <si>
    <t>02</t>
  </si>
  <si>
    <t>0020300</t>
  </si>
  <si>
    <t>121</t>
  </si>
  <si>
    <t xml:space="preserve">Заработная плата </t>
  </si>
  <si>
    <t>Начисления на выплаты по оплате труда</t>
  </si>
  <si>
    <t>05</t>
  </si>
  <si>
    <t>6020200</t>
  </si>
  <si>
    <t>810</t>
  </si>
  <si>
    <t>Безвозмездные перечисления организациям, за искл. государственных и муниципальных организаций</t>
  </si>
  <si>
    <t>04</t>
  </si>
  <si>
    <t>09</t>
  </si>
  <si>
    <t>3150204</t>
  </si>
  <si>
    <t>244</t>
  </si>
  <si>
    <t>Работы, услуги по содержанию имущества</t>
  </si>
  <si>
    <t>08</t>
  </si>
  <si>
    <t>8409900</t>
  </si>
  <si>
    <t>611</t>
  </si>
  <si>
    <t>Безвозмездные перечисления государственным и муниципальным организациям</t>
  </si>
  <si>
    <t>122</t>
  </si>
  <si>
    <t>Прочие выплаты</t>
  </si>
  <si>
    <t>0020400</t>
  </si>
  <si>
    <t>Транспортные услуги</t>
  </si>
  <si>
    <t>Арендная плата за пользование имуществом</t>
  </si>
  <si>
    <t>Прочие работы, услуги</t>
  </si>
  <si>
    <t>Прочие расходы</t>
  </si>
  <si>
    <t>Увеличение стоимости основных средств</t>
  </si>
  <si>
    <t>6010300</t>
  </si>
  <si>
    <t>Прочие услуги по содержанию имущества</t>
  </si>
  <si>
    <t>7950140</t>
  </si>
  <si>
    <t>7950002</t>
  </si>
  <si>
    <t>03</t>
  </si>
  <si>
    <t>6000100</t>
  </si>
  <si>
    <t>6000500</t>
  </si>
  <si>
    <t>842 99 00</t>
  </si>
  <si>
    <t>Коммунальные услуги</t>
  </si>
  <si>
    <t>852</t>
  </si>
  <si>
    <t>Увеличение стоимости материальных запасов</t>
  </si>
  <si>
    <t>462 73 16</t>
  </si>
  <si>
    <t>Услуги связи</t>
  </si>
  <si>
    <t>66Э7503</t>
  </si>
  <si>
    <t>11</t>
  </si>
  <si>
    <t>0070500</t>
  </si>
  <si>
    <t>870</t>
  </si>
  <si>
    <t>8180100</t>
  </si>
  <si>
    <t>851</t>
  </si>
  <si>
    <t>6010200</t>
  </si>
  <si>
    <t>Исх.№_______ от  "30" ноября 2015 г.</t>
  </si>
  <si>
    <t>Решение Собрания представителей № 60 от 03.12.2015 г. "О внесении изменений и дополнений в Решение Собрания представителей п. Дебин от 29 декабря 2014 года №33"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</si>
</sst>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0.0"/>
    <numFmt numFmtId="166" formatCode="000000"/>
    <numFmt numFmtId="167" formatCode="0.000"/>
    <numFmt numFmtId="168" formatCode="0.0000"/>
    <numFmt numFmtId="169" formatCode="0.00000"/>
    <numFmt numFmtId="170" formatCode="0.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u val="single"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64" fontId="3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55" applyFill="1">
      <alignment/>
      <protection/>
    </xf>
    <xf numFmtId="0" fontId="0" fillId="0" borderId="0" xfId="55">
      <alignment/>
      <protection/>
    </xf>
    <xf numFmtId="0" fontId="0" fillId="0" borderId="0" xfId="55" applyAlignment="1">
      <alignment vertical="center"/>
      <protection/>
    </xf>
    <xf numFmtId="0" fontId="0" fillId="0" borderId="0" xfId="55" applyNumberFormat="1" applyAlignment="1">
      <alignment vertical="center"/>
      <protection/>
    </xf>
    <xf numFmtId="0" fontId="0" fillId="0" borderId="0" xfId="55" applyNumberFormat="1">
      <alignment/>
      <protection/>
    </xf>
    <xf numFmtId="0" fontId="20" fillId="0" borderId="0" xfId="55" applyFont="1" applyFill="1">
      <alignment/>
      <protection/>
    </xf>
    <xf numFmtId="0" fontId="20" fillId="0" borderId="0" xfId="55" applyFont="1">
      <alignment/>
      <protection/>
    </xf>
    <xf numFmtId="0" fontId="20" fillId="0" borderId="0" xfId="55" applyFont="1" applyAlignment="1">
      <alignment vertical="center"/>
      <protection/>
    </xf>
    <xf numFmtId="0" fontId="20" fillId="0" borderId="0" xfId="55" applyNumberFormat="1" applyFont="1" applyAlignment="1">
      <alignment vertical="center"/>
      <protection/>
    </xf>
    <xf numFmtId="0" fontId="20" fillId="0" borderId="0" xfId="55" applyNumberFormat="1" applyFont="1">
      <alignment/>
      <protection/>
    </xf>
    <xf numFmtId="1" fontId="20" fillId="0" borderId="0" xfId="55" applyNumberFormat="1" applyFont="1" applyAlignment="1">
      <alignment vertical="center"/>
      <protection/>
    </xf>
    <xf numFmtId="0" fontId="23" fillId="0" borderId="10" xfId="55" applyFont="1" applyFill="1" applyBorder="1" applyAlignment="1">
      <alignment/>
      <protection/>
    </xf>
    <xf numFmtId="0" fontId="24" fillId="0" borderId="0" xfId="55" applyFont="1" applyBorder="1" applyAlignment="1">
      <alignment/>
      <protection/>
    </xf>
    <xf numFmtId="0" fontId="23" fillId="0" borderId="11" xfId="55" applyFont="1" applyFill="1" applyBorder="1" applyAlignment="1">
      <alignment/>
      <protection/>
    </xf>
    <xf numFmtId="0" fontId="25" fillId="0" borderId="0" xfId="55" applyFont="1" applyFill="1">
      <alignment/>
      <protection/>
    </xf>
    <xf numFmtId="0" fontId="25" fillId="0" borderId="0" xfId="55" applyFont="1">
      <alignment/>
      <protection/>
    </xf>
    <xf numFmtId="0" fontId="26" fillId="0" borderId="0" xfId="55" applyFont="1">
      <alignment/>
      <protection/>
    </xf>
    <xf numFmtId="0" fontId="23" fillId="0" borderId="0" xfId="55" applyFont="1" applyFill="1" applyBorder="1" applyAlignment="1">
      <alignment/>
      <protection/>
    </xf>
    <xf numFmtId="1" fontId="25" fillId="0" borderId="0" xfId="55" applyNumberFormat="1" applyFont="1" applyAlignment="1">
      <alignment vertical="center"/>
      <protection/>
    </xf>
    <xf numFmtId="0" fontId="24" fillId="0" borderId="0" xfId="55" applyFont="1">
      <alignment/>
      <protection/>
    </xf>
    <xf numFmtId="0" fontId="24" fillId="0" borderId="0" xfId="55" applyFont="1" applyFill="1">
      <alignment/>
      <protection/>
    </xf>
    <xf numFmtId="0" fontId="24" fillId="0" borderId="12" xfId="55" applyNumberFormat="1" applyFont="1" applyFill="1" applyBorder="1" applyAlignment="1">
      <alignment horizontal="center" vertical="center" wrapText="1"/>
      <protection/>
    </xf>
    <xf numFmtId="0" fontId="24" fillId="0" borderId="12" xfId="55" applyNumberFormat="1" applyFont="1" applyFill="1" applyBorder="1" applyAlignment="1">
      <alignment horizontal="center"/>
      <protection/>
    </xf>
    <xf numFmtId="0" fontId="24" fillId="0" borderId="13" xfId="55" applyNumberFormat="1" applyFont="1" applyFill="1" applyBorder="1" applyAlignment="1">
      <alignment horizontal="center" vertical="center" wrapText="1"/>
      <protection/>
    </xf>
    <xf numFmtId="0" fontId="24" fillId="0" borderId="13" xfId="55" applyNumberFormat="1" applyFont="1" applyFill="1" applyBorder="1" applyAlignment="1">
      <alignment horizontal="center"/>
      <protection/>
    </xf>
    <xf numFmtId="0" fontId="24" fillId="0" borderId="13" xfId="55" applyFont="1" applyBorder="1" applyAlignment="1">
      <alignment horizontal="left" vertical="center" wrapText="1"/>
      <protection/>
    </xf>
    <xf numFmtId="0" fontId="24" fillId="0" borderId="13" xfId="55" applyNumberFormat="1" applyFont="1" applyFill="1" applyBorder="1" applyAlignment="1">
      <alignment horizontal="center" wrapText="1"/>
      <protection/>
    </xf>
    <xf numFmtId="0" fontId="27" fillId="0" borderId="13" xfId="55" applyFont="1" applyFill="1" applyBorder="1" applyAlignment="1">
      <alignment wrapText="1"/>
      <protection/>
    </xf>
    <xf numFmtId="0" fontId="24" fillId="0" borderId="13" xfId="55" applyFont="1" applyFill="1" applyBorder="1" applyAlignment="1">
      <alignment wrapText="1"/>
      <protection/>
    </xf>
    <xf numFmtId="0" fontId="24" fillId="0" borderId="14" xfId="55" applyNumberFormat="1" applyFont="1" applyFill="1" applyBorder="1" applyAlignment="1">
      <alignment wrapText="1"/>
      <protection/>
    </xf>
    <xf numFmtId="0" fontId="27" fillId="0" borderId="14" xfId="55" applyFont="1" applyFill="1" applyBorder="1" applyAlignment="1">
      <alignment wrapText="1"/>
      <protection/>
    </xf>
    <xf numFmtId="0" fontId="24" fillId="0" borderId="14" xfId="55" applyFont="1" applyFill="1" applyBorder="1" applyAlignment="1">
      <alignment wrapText="1"/>
      <protection/>
    </xf>
    <xf numFmtId="0" fontId="24" fillId="0" borderId="14" xfId="55" applyFont="1" applyFill="1" applyBorder="1" applyAlignment="1">
      <alignment horizontal="left" wrapText="1"/>
      <protection/>
    </xf>
    <xf numFmtId="0" fontId="27" fillId="0" borderId="14" xfId="55" applyNumberFormat="1" applyFont="1" applyFill="1" applyBorder="1" applyAlignment="1">
      <alignment wrapText="1"/>
      <protection/>
    </xf>
    <xf numFmtId="0" fontId="24" fillId="0" borderId="13" xfId="55" applyFont="1" applyFill="1" applyBorder="1" applyAlignment="1">
      <alignment horizontal="left" wrapText="1"/>
      <protection/>
    </xf>
    <xf numFmtId="0" fontId="27" fillId="0" borderId="13" xfId="55" applyNumberFormat="1" applyFont="1" applyFill="1" applyBorder="1" applyAlignment="1">
      <alignment wrapText="1"/>
      <protection/>
    </xf>
    <xf numFmtId="0" fontId="24" fillId="0" borderId="13" xfId="55" applyNumberFormat="1" applyFont="1" applyFill="1" applyBorder="1" applyAlignment="1">
      <alignment wrapText="1"/>
      <protection/>
    </xf>
    <xf numFmtId="0" fontId="24" fillId="0" borderId="12" xfId="55" applyFont="1" applyFill="1" applyBorder="1" applyAlignment="1">
      <alignment wrapText="1"/>
      <protection/>
    </xf>
    <xf numFmtId="0" fontId="31" fillId="0" borderId="0" xfId="55" applyFont="1">
      <alignment/>
      <protection/>
    </xf>
    <xf numFmtId="0" fontId="31" fillId="0" borderId="0" xfId="55" applyFont="1" applyFill="1">
      <alignment/>
      <protection/>
    </xf>
    <xf numFmtId="0" fontId="34" fillId="0" borderId="10" xfId="55" applyNumberFormat="1" applyFont="1" applyBorder="1" applyAlignment="1">
      <alignment vertical="center"/>
      <protection/>
    </xf>
    <xf numFmtId="0" fontId="34" fillId="0" borderId="0" xfId="55" applyNumberFormat="1" applyFont="1">
      <alignment/>
      <protection/>
    </xf>
    <xf numFmtId="0" fontId="34" fillId="0" borderId="0" xfId="55" applyFont="1" applyFill="1">
      <alignment/>
      <protection/>
    </xf>
    <xf numFmtId="0" fontId="24" fillId="0" borderId="0" xfId="55" applyNumberFormat="1" applyFont="1" applyAlignment="1">
      <alignment vertical="top"/>
      <protection/>
    </xf>
    <xf numFmtId="0" fontId="34" fillId="0" borderId="0" xfId="55" applyNumberFormat="1" applyFont="1" applyAlignment="1">
      <alignment vertical="top"/>
      <protection/>
    </xf>
    <xf numFmtId="0" fontId="34" fillId="0" borderId="0" xfId="55" applyFont="1" applyFill="1" applyAlignment="1">
      <alignment vertical="top"/>
      <protection/>
    </xf>
    <xf numFmtId="0" fontId="31" fillId="0" borderId="0" xfId="55" applyFont="1" applyFill="1" applyAlignment="1">
      <alignment vertical="top"/>
      <protection/>
    </xf>
    <xf numFmtId="0" fontId="34" fillId="0" borderId="0" xfId="55" applyFont="1">
      <alignment/>
      <protection/>
    </xf>
    <xf numFmtId="1" fontId="34" fillId="0" borderId="0" xfId="55" applyNumberFormat="1" applyFont="1">
      <alignment/>
      <protection/>
    </xf>
    <xf numFmtId="0" fontId="24" fillId="0" borderId="0" xfId="55" applyNumberFormat="1" applyFont="1">
      <alignment/>
      <protection/>
    </xf>
    <xf numFmtId="0" fontId="33" fillId="0" borderId="0" xfId="55" applyNumberFormat="1" applyFont="1">
      <alignment/>
      <protection/>
    </xf>
    <xf numFmtId="0" fontId="20" fillId="0" borderId="0" xfId="0" applyFont="1" applyFill="1" applyBorder="1" applyAlignment="1">
      <alignment/>
    </xf>
    <xf numFmtId="1" fontId="20" fillId="0" borderId="0" xfId="55" applyNumberFormat="1" applyFont="1">
      <alignment/>
      <protection/>
    </xf>
    <xf numFmtId="0" fontId="35" fillId="0" borderId="0" xfId="55" applyNumberFormat="1" applyFont="1">
      <alignment/>
      <protection/>
    </xf>
    <xf numFmtId="0" fontId="20" fillId="0" borderId="0" xfId="0" applyFont="1" applyBorder="1" applyAlignment="1">
      <alignment/>
    </xf>
    <xf numFmtId="0" fontId="24" fillId="0" borderId="14" xfId="55" applyFont="1" applyBorder="1" applyAlignment="1">
      <alignment horizontal="center" vertical="center" wrapText="1"/>
      <protection/>
    </xf>
    <xf numFmtId="2" fontId="27" fillId="0" borderId="13" xfId="55" applyNumberFormat="1" applyFont="1" applyFill="1" applyBorder="1" applyAlignment="1">
      <alignment horizontal="center" vertical="center" wrapText="1"/>
      <protection/>
    </xf>
    <xf numFmtId="0" fontId="27" fillId="0" borderId="13" xfId="55" applyNumberFormat="1" applyFont="1" applyFill="1" applyBorder="1" applyAlignment="1">
      <alignment horizontal="center"/>
      <protection/>
    </xf>
    <xf numFmtId="165" fontId="27" fillId="0" borderId="13" xfId="55" applyNumberFormat="1" applyFont="1" applyFill="1" applyBorder="1" applyAlignment="1">
      <alignment horizontal="center" vertical="center" wrapText="1"/>
      <protection/>
    </xf>
    <xf numFmtId="0" fontId="24" fillId="0" borderId="14" xfId="55" applyFont="1" applyBorder="1" applyAlignment="1">
      <alignment horizontal="left" vertical="center" wrapText="1"/>
      <protection/>
    </xf>
    <xf numFmtId="2" fontId="24" fillId="0" borderId="14" xfId="55" applyNumberFormat="1" applyFont="1" applyFill="1" applyBorder="1" applyAlignment="1">
      <alignment horizontal="center" vertical="center" wrapText="1"/>
      <protection/>
    </xf>
    <xf numFmtId="0" fontId="24" fillId="0" borderId="14" xfId="55" applyNumberFormat="1" applyFont="1" applyFill="1" applyBorder="1" applyAlignment="1">
      <alignment horizontal="center"/>
      <protection/>
    </xf>
    <xf numFmtId="0" fontId="24" fillId="0" borderId="14" xfId="55" applyNumberFormat="1" applyFont="1" applyFill="1" applyBorder="1" applyAlignment="1">
      <alignment horizontal="center" vertical="center" wrapText="1"/>
      <protection/>
    </xf>
    <xf numFmtId="165" fontId="24" fillId="0" borderId="14" xfId="55" applyNumberFormat="1" applyFont="1" applyFill="1" applyBorder="1" applyAlignment="1">
      <alignment horizontal="center" vertical="center" wrapText="1"/>
      <protection/>
    </xf>
    <xf numFmtId="0" fontId="24" fillId="0" borderId="14" xfId="55" applyFont="1" applyFill="1" applyBorder="1" applyAlignment="1">
      <alignment horizontal="justify" wrapText="1"/>
      <protection/>
    </xf>
    <xf numFmtId="165" fontId="27" fillId="0" borderId="14" xfId="55" applyNumberFormat="1" applyFont="1" applyFill="1" applyBorder="1" applyAlignment="1">
      <alignment wrapText="1"/>
      <protection/>
    </xf>
    <xf numFmtId="165" fontId="24" fillId="0" borderId="14" xfId="55" applyNumberFormat="1" applyFont="1" applyFill="1" applyBorder="1" applyAlignment="1">
      <alignment wrapText="1"/>
      <protection/>
    </xf>
    <xf numFmtId="165" fontId="24" fillId="0" borderId="13" xfId="55" applyNumberFormat="1" applyFont="1" applyFill="1" applyBorder="1" applyAlignment="1">
      <alignment wrapText="1"/>
      <protection/>
    </xf>
    <xf numFmtId="0" fontId="24" fillId="0" borderId="15" xfId="55" applyFont="1" applyFill="1" applyBorder="1" applyAlignment="1">
      <alignment horizontal="left" wrapText="1"/>
      <protection/>
    </xf>
    <xf numFmtId="0" fontId="27" fillId="0" borderId="15" xfId="55" applyNumberFormat="1" applyFont="1" applyFill="1" applyBorder="1" applyAlignment="1">
      <alignment wrapText="1"/>
      <protection/>
    </xf>
    <xf numFmtId="0" fontId="24" fillId="0" borderId="15" xfId="55" applyNumberFormat="1" applyFont="1" applyFill="1" applyBorder="1" applyAlignment="1">
      <alignment wrapText="1"/>
      <protection/>
    </xf>
    <xf numFmtId="0" fontId="27" fillId="0" borderId="15" xfId="55" applyFont="1" applyFill="1" applyBorder="1" applyAlignment="1">
      <alignment wrapText="1"/>
      <protection/>
    </xf>
    <xf numFmtId="0" fontId="24" fillId="0" borderId="15" xfId="55" applyFont="1" applyFill="1" applyBorder="1" applyAlignment="1">
      <alignment wrapText="1"/>
      <protection/>
    </xf>
    <xf numFmtId="165" fontId="27" fillId="0" borderId="15" xfId="55" applyNumberFormat="1" applyFont="1" applyFill="1" applyBorder="1" applyAlignment="1">
      <alignment wrapText="1"/>
      <protection/>
    </xf>
    <xf numFmtId="165" fontId="24" fillId="0" borderId="12" xfId="55" applyNumberFormat="1" applyFont="1" applyFill="1" applyBorder="1" applyAlignment="1">
      <alignment wrapText="1"/>
      <protection/>
    </xf>
    <xf numFmtId="0" fontId="29" fillId="0" borderId="15" xfId="55" applyFont="1" applyFill="1" applyBorder="1" applyAlignment="1">
      <alignment horizontal="center" vertical="center" wrapText="1"/>
      <protection/>
    </xf>
    <xf numFmtId="0" fontId="30" fillId="0" borderId="15" xfId="55" applyNumberFormat="1" applyFont="1" applyFill="1" applyBorder="1" applyAlignment="1">
      <alignment vertical="center" wrapText="1"/>
      <protection/>
    </xf>
    <xf numFmtId="2" fontId="30" fillId="0" borderId="15" xfId="55" applyNumberFormat="1" applyFont="1" applyFill="1" applyBorder="1" applyAlignment="1">
      <alignment vertical="center" wrapText="1"/>
      <protection/>
    </xf>
    <xf numFmtId="165" fontId="30" fillId="0" borderId="16" xfId="55" applyNumberFormat="1" applyFont="1" applyFill="1" applyBorder="1" applyAlignment="1">
      <alignment vertical="center" wrapText="1"/>
      <protection/>
    </xf>
    <xf numFmtId="0" fontId="31" fillId="0" borderId="0" xfId="55" applyFont="1" applyAlignment="1">
      <alignment vertical="center"/>
      <protection/>
    </xf>
    <xf numFmtId="0" fontId="31" fillId="0" borderId="0" xfId="55" applyNumberFormat="1" applyFont="1" applyAlignment="1">
      <alignment vertical="center"/>
      <protection/>
    </xf>
    <xf numFmtId="0" fontId="31" fillId="0" borderId="0" xfId="55" applyNumberFormat="1" applyFont="1">
      <alignment/>
      <protection/>
    </xf>
    <xf numFmtId="0" fontId="31" fillId="0" borderId="10" xfId="55" applyFont="1" applyBorder="1">
      <alignment/>
      <protection/>
    </xf>
    <xf numFmtId="0" fontId="31" fillId="0" borderId="10" xfId="55" applyFont="1" applyBorder="1" applyAlignment="1">
      <alignment vertical="center"/>
      <protection/>
    </xf>
    <xf numFmtId="0" fontId="31" fillId="0" borderId="10" xfId="55" applyNumberFormat="1" applyFont="1" applyBorder="1" applyAlignment="1">
      <alignment vertical="center"/>
      <protection/>
    </xf>
    <xf numFmtId="0" fontId="31" fillId="0" borderId="10" xfId="55" applyNumberFormat="1" applyFont="1" applyBorder="1">
      <alignment/>
      <protection/>
    </xf>
    <xf numFmtId="0" fontId="31" fillId="0" borderId="0" xfId="55" applyNumberFormat="1" applyFont="1" applyAlignment="1">
      <alignment vertical="top"/>
      <protection/>
    </xf>
    <xf numFmtId="0" fontId="31" fillId="0" borderId="0" xfId="55" applyNumberFormat="1" applyFont="1" applyAlignment="1">
      <alignment/>
      <protection/>
    </xf>
    <xf numFmtId="0" fontId="31" fillId="0" borderId="10" xfId="0" applyFont="1" applyBorder="1" applyAlignment="1">
      <alignment/>
    </xf>
    <xf numFmtId="0" fontId="36" fillId="0" borderId="0" xfId="55" applyFont="1">
      <alignment/>
      <protection/>
    </xf>
    <xf numFmtId="0" fontId="35" fillId="0" borderId="0" xfId="55" applyFont="1">
      <alignment/>
      <protection/>
    </xf>
    <xf numFmtId="1" fontId="35" fillId="0" borderId="0" xfId="55" applyNumberFormat="1" applyFont="1">
      <alignment/>
      <protection/>
    </xf>
    <xf numFmtId="165" fontId="24" fillId="0" borderId="13" xfId="55" applyNumberFormat="1" applyFont="1" applyFill="1" applyBorder="1" applyAlignment="1">
      <alignment horizontal="center" wrapText="1"/>
      <protection/>
    </xf>
    <xf numFmtId="0" fontId="24" fillId="0" borderId="13" xfId="55" applyNumberFormat="1" applyFont="1" applyFill="1" applyBorder="1" applyAlignment="1">
      <alignment horizontal="right" wrapText="1"/>
      <protection/>
    </xf>
    <xf numFmtId="0" fontId="24" fillId="0" borderId="17" xfId="55" applyFont="1" applyFill="1" applyBorder="1" applyAlignment="1">
      <alignment wrapText="1"/>
      <protection/>
    </xf>
    <xf numFmtId="0" fontId="30" fillId="0" borderId="16" xfId="55" applyNumberFormat="1" applyFont="1" applyFill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0" fillId="0" borderId="10" xfId="55" applyFont="1" applyBorder="1">
      <alignment/>
      <protection/>
    </xf>
    <xf numFmtId="0" fontId="20" fillId="0" borderId="10" xfId="55" applyFont="1" applyBorder="1" applyAlignment="1">
      <alignment vertical="center"/>
      <protection/>
    </xf>
    <xf numFmtId="0" fontId="20" fillId="0" borderId="0" xfId="0" applyFont="1" applyAlignment="1">
      <alignment horizontal="right"/>
    </xf>
    <xf numFmtId="0" fontId="22" fillId="0" borderId="0" xfId="55" applyFont="1" applyBorder="1" applyAlignment="1">
      <alignment horizontal="center"/>
      <protection/>
    </xf>
    <xf numFmtId="0" fontId="22" fillId="0" borderId="0" xfId="55" applyFont="1" applyBorder="1">
      <alignment/>
      <protection/>
    </xf>
    <xf numFmtId="0" fontId="22" fillId="0" borderId="0" xfId="55" applyFont="1" applyBorder="1" applyAlignment="1">
      <alignment vertical="center"/>
      <protection/>
    </xf>
    <xf numFmtId="0" fontId="28" fillId="0" borderId="0" xfId="55" applyNumberFormat="1" applyFont="1" applyBorder="1" applyAlignment="1">
      <alignment vertical="center"/>
      <protection/>
    </xf>
    <xf numFmtId="165" fontId="32" fillId="0" borderId="16" xfId="55" applyNumberFormat="1" applyFont="1" applyFill="1" applyBorder="1" applyAlignment="1">
      <alignment horizontal="center" vertical="center" wrapText="1"/>
      <protection/>
    </xf>
    <xf numFmtId="0" fontId="25" fillId="0" borderId="0" xfId="55" applyFont="1" applyAlignment="1">
      <alignment horizontal="center"/>
      <protection/>
    </xf>
    <xf numFmtId="0" fontId="25" fillId="0" borderId="0" xfId="55" applyFont="1" applyBorder="1" applyAlignment="1">
      <alignment horizontal="center"/>
      <protection/>
    </xf>
    <xf numFmtId="0" fontId="33" fillId="0" borderId="15" xfId="55" applyNumberFormat="1" applyFont="1" applyFill="1" applyBorder="1" applyAlignment="1">
      <alignment horizontal="center" vertical="center" wrapText="1"/>
      <protection/>
    </xf>
    <xf numFmtId="0" fontId="33" fillId="0" borderId="15" xfId="55" applyNumberFormat="1" applyFont="1" applyFill="1" applyBorder="1" applyAlignment="1">
      <alignment horizontal="center"/>
      <protection/>
    </xf>
    <xf numFmtId="0" fontId="33" fillId="0" borderId="18" xfId="55" applyNumberFormat="1" applyFont="1" applyFill="1" applyBorder="1" applyAlignment="1">
      <alignment horizontal="center"/>
      <protection/>
    </xf>
    <xf numFmtId="49" fontId="33" fillId="0" borderId="19" xfId="55" applyNumberFormat="1" applyFont="1" applyBorder="1" applyAlignment="1">
      <alignment horizontal="center" vertical="center" wrapText="1"/>
      <protection/>
    </xf>
    <xf numFmtId="49" fontId="33" fillId="0" borderId="16" xfId="55" applyNumberFormat="1" applyFont="1" applyBorder="1" applyAlignment="1">
      <alignment horizontal="center" vertical="center" wrapText="1"/>
      <protection/>
    </xf>
    <xf numFmtId="1" fontId="33" fillId="0" borderId="20" xfId="55" applyNumberFormat="1" applyFont="1" applyBorder="1" applyAlignment="1">
      <alignment horizontal="center" vertical="center" wrapText="1"/>
      <protection/>
    </xf>
    <xf numFmtId="0" fontId="33" fillId="0" borderId="16" xfId="55" applyFont="1" applyBorder="1" applyAlignment="1">
      <alignment horizontal="center" vertical="center" wrapText="1"/>
      <protection/>
    </xf>
    <xf numFmtId="165" fontId="28" fillId="0" borderId="16" xfId="55" applyNumberFormat="1" applyFont="1" applyBorder="1" applyAlignment="1">
      <alignment vertical="center"/>
      <protection/>
    </xf>
    <xf numFmtId="165" fontId="28" fillId="0" borderId="21" xfId="55" applyNumberFormat="1" applyFont="1" applyBorder="1" applyAlignment="1">
      <alignment vertical="center"/>
      <protection/>
    </xf>
    <xf numFmtId="49" fontId="33" fillId="0" borderId="13" xfId="55" applyNumberFormat="1" applyFont="1" applyFill="1" applyBorder="1" applyAlignment="1">
      <alignment horizontal="center" vertical="center" wrapText="1"/>
      <protection/>
    </xf>
    <xf numFmtId="0" fontId="33" fillId="0" borderId="22" xfId="55" applyFont="1" applyFill="1" applyBorder="1" applyAlignment="1">
      <alignment horizontal="center" vertical="center" wrapText="1"/>
      <protection/>
    </xf>
    <xf numFmtId="0" fontId="33" fillId="0" borderId="13" xfId="55" applyFont="1" applyFill="1" applyBorder="1" applyAlignment="1">
      <alignment horizontal="center" vertical="center" wrapText="1"/>
      <protection/>
    </xf>
    <xf numFmtId="0" fontId="22" fillId="0" borderId="15" xfId="55" applyFont="1" applyBorder="1" applyAlignment="1">
      <alignment/>
      <protection/>
    </xf>
    <xf numFmtId="0" fontId="22" fillId="0" borderId="15" xfId="55" applyFont="1" applyBorder="1">
      <alignment/>
      <protection/>
    </xf>
    <xf numFmtId="0" fontId="22" fillId="0" borderId="15" xfId="55" applyFont="1" applyBorder="1" applyAlignment="1">
      <alignment vertical="center"/>
      <protection/>
    </xf>
    <xf numFmtId="0" fontId="33" fillId="0" borderId="13" xfId="55" applyFont="1" applyFill="1" applyBorder="1" applyAlignment="1">
      <alignment horizontal="center" wrapText="1"/>
      <protection/>
    </xf>
    <xf numFmtId="49" fontId="20" fillId="0" borderId="13" xfId="55" applyNumberFormat="1" applyFont="1" applyFill="1" applyBorder="1" applyAlignment="1">
      <alignment horizontal="center" vertical="center" wrapText="1"/>
      <protection/>
    </xf>
    <xf numFmtId="49" fontId="28" fillId="0" borderId="13" xfId="55" applyNumberFormat="1" applyFont="1" applyFill="1" applyBorder="1" applyAlignment="1">
      <alignment horizontal="center" vertical="center"/>
      <protection/>
    </xf>
    <xf numFmtId="0" fontId="29" fillId="0" borderId="13" xfId="55" applyFont="1" applyFill="1" applyBorder="1" applyAlignment="1">
      <alignment horizontal="center" vertical="center" wrapText="1"/>
      <protection/>
    </xf>
    <xf numFmtId="0" fontId="34" fillId="0" borderId="0" xfId="0" applyFont="1" applyFill="1" applyBorder="1" applyAlignment="1">
      <alignment/>
    </xf>
    <xf numFmtId="0" fontId="34" fillId="0" borderId="0" xfId="55" applyNumberFormat="1" applyFont="1" applyFill="1">
      <alignment/>
      <protection/>
    </xf>
    <xf numFmtId="0" fontId="34" fillId="0" borderId="0" xfId="55" applyNumberFormat="1" applyFont="1" applyFill="1" applyAlignment="1">
      <alignment vertical="top"/>
      <protection/>
    </xf>
    <xf numFmtId="0" fontId="33" fillId="0" borderId="23" xfId="55" applyFont="1" applyFill="1" applyBorder="1" applyAlignment="1">
      <alignment horizontal="left" vertical="center" wrapText="1"/>
      <protection/>
    </xf>
    <xf numFmtId="165" fontId="34" fillId="0" borderId="0" xfId="55" applyNumberFormat="1" applyFont="1" applyFill="1" applyAlignment="1">
      <alignment vertical="top"/>
      <protection/>
    </xf>
    <xf numFmtId="165" fontId="33" fillId="0" borderId="16" xfId="55" applyNumberFormat="1" applyFont="1" applyFill="1" applyBorder="1" applyAlignment="1">
      <alignment horizontal="center" vertical="center" wrapText="1"/>
      <protection/>
    </xf>
    <xf numFmtId="0" fontId="20" fillId="0" borderId="0" xfId="55" applyFont="1" applyBorder="1" applyAlignment="1">
      <alignment vertical="top"/>
      <protection/>
    </xf>
    <xf numFmtId="0" fontId="40" fillId="0" borderId="0" xfId="55" applyFont="1" applyFill="1">
      <alignment/>
      <protection/>
    </xf>
    <xf numFmtId="165" fontId="33" fillId="0" borderId="14" xfId="55" applyNumberFormat="1" applyFont="1" applyFill="1" applyBorder="1" applyAlignment="1">
      <alignment horizontal="center" vertical="center" wrapText="1"/>
      <protection/>
    </xf>
    <xf numFmtId="165" fontId="20" fillId="0" borderId="14" xfId="55" applyNumberFormat="1" applyFont="1" applyFill="1" applyBorder="1" applyAlignment="1">
      <alignment horizontal="center" vertical="center"/>
      <protection/>
    </xf>
    <xf numFmtId="165" fontId="33" fillId="0" borderId="14" xfId="55" applyNumberFormat="1" applyFont="1" applyFill="1" applyBorder="1" applyAlignment="1">
      <alignment horizontal="center" vertical="center"/>
      <protection/>
    </xf>
    <xf numFmtId="165" fontId="32" fillId="0" borderId="13" xfId="55" applyNumberFormat="1" applyFont="1" applyFill="1" applyBorder="1" applyAlignment="1">
      <alignment horizontal="center" vertical="center" wrapText="1"/>
      <protection/>
    </xf>
    <xf numFmtId="165" fontId="32" fillId="0" borderId="15" xfId="55" applyNumberFormat="1" applyFont="1" applyBorder="1" applyAlignment="1">
      <alignment horizontal="center" vertical="center"/>
      <protection/>
    </xf>
    <xf numFmtId="165" fontId="33" fillId="24" borderId="14" xfId="55" applyNumberFormat="1" applyFont="1" applyFill="1" applyBorder="1" applyAlignment="1">
      <alignment horizontal="center" vertical="center"/>
      <protection/>
    </xf>
    <xf numFmtId="165" fontId="20" fillId="24" borderId="14" xfId="55" applyNumberFormat="1" applyFont="1" applyFill="1" applyBorder="1" applyAlignment="1">
      <alignment horizontal="center" vertical="center"/>
      <protection/>
    </xf>
    <xf numFmtId="165" fontId="33" fillId="22" borderId="14" xfId="55" applyNumberFormat="1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wrapText="1"/>
      <protection/>
    </xf>
    <xf numFmtId="49" fontId="33" fillId="0" borderId="24" xfId="55" applyNumberFormat="1" applyFont="1" applyBorder="1" applyAlignment="1">
      <alignment horizontal="center" vertical="center" wrapText="1"/>
      <protection/>
    </xf>
    <xf numFmtId="49" fontId="33" fillId="0" borderId="15" xfId="55" applyNumberFormat="1" applyFont="1" applyBorder="1" applyAlignment="1">
      <alignment horizontal="center" vertical="center" wrapText="1"/>
      <protection/>
    </xf>
    <xf numFmtId="0" fontId="33" fillId="0" borderId="25" xfId="55" applyNumberFormat="1" applyFont="1" applyFill="1" applyBorder="1" applyAlignment="1">
      <alignment horizontal="center" vertical="center" wrapText="1"/>
      <protection/>
    </xf>
    <xf numFmtId="0" fontId="33" fillId="0" borderId="26" xfId="55" applyNumberFormat="1" applyFont="1" applyFill="1" applyBorder="1" applyAlignment="1">
      <alignment horizontal="center" vertical="center" wrapText="1"/>
      <protection/>
    </xf>
    <xf numFmtId="0" fontId="33" fillId="0" borderId="27" xfId="55" applyNumberFormat="1" applyFont="1" applyFill="1" applyBorder="1" applyAlignment="1">
      <alignment horizontal="center" vertical="center" wrapText="1"/>
      <protection/>
    </xf>
    <xf numFmtId="1" fontId="33" fillId="0" borderId="24" xfId="55" applyNumberFormat="1" applyFont="1" applyBorder="1" applyAlignment="1">
      <alignment horizontal="center" vertical="center" wrapText="1"/>
      <protection/>
    </xf>
    <xf numFmtId="1" fontId="33" fillId="0" borderId="15" xfId="55" applyNumberFormat="1" applyFont="1" applyBorder="1" applyAlignment="1">
      <alignment horizontal="center" vertical="center" wrapText="1"/>
      <protection/>
    </xf>
    <xf numFmtId="0" fontId="26" fillId="0" borderId="0" xfId="55" applyNumberFormat="1" applyFont="1" applyBorder="1" applyAlignment="1">
      <alignment horizontal="center" vertical="top"/>
      <protection/>
    </xf>
    <xf numFmtId="0" fontId="22" fillId="0" borderId="0" xfId="55" applyFont="1" applyFill="1" applyAlignment="1">
      <alignment horizontal="center"/>
      <protection/>
    </xf>
    <xf numFmtId="0" fontId="33" fillId="0" borderId="24" xfId="55" applyFont="1" applyBorder="1" applyAlignment="1">
      <alignment horizontal="center" vertical="center" wrapText="1"/>
      <protection/>
    </xf>
    <xf numFmtId="0" fontId="33" fillId="0" borderId="15" xfId="55" applyFont="1" applyBorder="1" applyAlignment="1">
      <alignment horizontal="center" vertical="center" wrapText="1"/>
      <protection/>
    </xf>
    <xf numFmtId="0" fontId="34" fillId="0" borderId="10" xfId="55" applyNumberFormat="1" applyFont="1" applyBorder="1" applyAlignment="1">
      <alignment horizontal="center" vertical="center"/>
      <protection/>
    </xf>
    <xf numFmtId="0" fontId="20" fillId="0" borderId="0" xfId="0" applyFont="1" applyAlignment="1">
      <alignment vertical="center" wrapText="1"/>
    </xf>
    <xf numFmtId="0" fontId="25" fillId="0" borderId="0" xfId="55" applyFont="1" applyAlignment="1">
      <alignment horizontal="center"/>
      <protection/>
    </xf>
    <xf numFmtId="0" fontId="25" fillId="0" borderId="0" xfId="55" applyFont="1" applyBorder="1" applyAlignment="1">
      <alignment horizontal="center"/>
      <protection/>
    </xf>
    <xf numFmtId="0" fontId="23" fillId="0" borderId="28" xfId="55" applyFont="1" applyFill="1" applyBorder="1" applyAlignment="1">
      <alignment horizontal="left" wrapText="1"/>
      <protection/>
    </xf>
    <xf numFmtId="0" fontId="23" fillId="0" borderId="11" xfId="55" applyFont="1" applyFill="1" applyBorder="1" applyAlignment="1">
      <alignment horizontal="left" vertical="distributed"/>
      <protection/>
    </xf>
    <xf numFmtId="0" fontId="24" fillId="0" borderId="29" xfId="55" applyFont="1" applyFill="1" applyBorder="1" applyAlignment="1">
      <alignment horizontal="center" vertical="center" wrapText="1"/>
      <protection/>
    </xf>
    <xf numFmtId="0" fontId="24" fillId="0" borderId="11" xfId="55" applyFont="1" applyFill="1" applyBorder="1" applyAlignment="1">
      <alignment horizontal="center" vertical="center" wrapText="1"/>
      <protection/>
    </xf>
    <xf numFmtId="0" fontId="24" fillId="0" borderId="30" xfId="55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horizontal="right"/>
    </xf>
    <xf numFmtId="0" fontId="23" fillId="0" borderId="10" xfId="55" applyFont="1" applyFill="1" applyBorder="1" applyAlignment="1">
      <alignment/>
      <protection/>
    </xf>
    <xf numFmtId="0" fontId="23" fillId="0" borderId="11" xfId="55" applyFont="1" applyFill="1" applyBorder="1" applyAlignment="1">
      <alignment/>
      <protection/>
    </xf>
    <xf numFmtId="0" fontId="21" fillId="0" borderId="0" xfId="55" applyFont="1" applyFill="1" applyAlignment="1">
      <alignment horizontal="center"/>
      <protection/>
    </xf>
    <xf numFmtId="49" fontId="24" fillId="0" borderId="29" xfId="55" applyNumberFormat="1" applyFont="1" applyBorder="1" applyAlignment="1">
      <alignment horizontal="center" vertical="center" wrapText="1"/>
      <protection/>
    </xf>
    <xf numFmtId="49" fontId="24" fillId="0" borderId="11" xfId="55" applyNumberFormat="1" applyFont="1" applyBorder="1" applyAlignment="1">
      <alignment horizontal="center" vertical="center" wrapText="1"/>
      <protection/>
    </xf>
    <xf numFmtId="49" fontId="24" fillId="0" borderId="30" xfId="55" applyNumberFormat="1" applyFont="1" applyBorder="1" applyAlignment="1">
      <alignment horizontal="center" vertical="center" wrapText="1"/>
      <protection/>
    </xf>
    <xf numFmtId="0" fontId="24" fillId="0" borderId="13" xfId="55" applyFont="1" applyFill="1" applyBorder="1" applyAlignment="1">
      <alignment horizontal="center" vertical="center" wrapText="1"/>
      <protection/>
    </xf>
    <xf numFmtId="0" fontId="20" fillId="0" borderId="0" xfId="0" applyFont="1" applyBorder="1" applyAlignment="1">
      <alignment vertical="center" wrapText="1"/>
    </xf>
    <xf numFmtId="49" fontId="24" fillId="0" borderId="31" xfId="55" applyNumberFormat="1" applyFont="1" applyBorder="1" applyAlignment="1">
      <alignment horizontal="center" vertical="center" wrapText="1"/>
      <protection/>
    </xf>
    <xf numFmtId="49" fontId="24" fillId="0" borderId="28" xfId="55" applyNumberFormat="1" applyFont="1" applyBorder="1" applyAlignment="1">
      <alignment horizontal="center" vertical="center" wrapText="1"/>
      <protection/>
    </xf>
    <xf numFmtId="49" fontId="24" fillId="0" borderId="32" xfId="55" applyNumberFormat="1" applyFont="1" applyBorder="1" applyAlignment="1">
      <alignment horizontal="center" vertical="center" wrapText="1"/>
      <protection/>
    </xf>
    <xf numFmtId="49" fontId="24" fillId="0" borderId="33" xfId="55" applyNumberFormat="1" applyFont="1" applyBorder="1" applyAlignment="1">
      <alignment horizontal="center" vertical="center" wrapText="1"/>
      <protection/>
    </xf>
    <xf numFmtId="49" fontId="24" fillId="0" borderId="10" xfId="55" applyNumberFormat="1" applyFont="1" applyBorder="1" applyAlignment="1">
      <alignment horizontal="center" vertical="center" wrapText="1"/>
      <protection/>
    </xf>
    <xf numFmtId="49" fontId="24" fillId="0" borderId="23" xfId="55" applyNumberFormat="1" applyFont="1" applyBorder="1" applyAlignment="1">
      <alignment horizontal="center" vertical="center" wrapText="1"/>
      <protection/>
    </xf>
    <xf numFmtId="0" fontId="23" fillId="0" borderId="0" xfId="55" applyFont="1" applyFill="1" applyBorder="1" applyAlignment="1">
      <alignment horizontal="left"/>
      <protection/>
    </xf>
    <xf numFmtId="0" fontId="24" fillId="0" borderId="0" xfId="0" applyFont="1" applyBorder="1" applyAlignment="1">
      <alignment vertical="top" wrapText="1"/>
    </xf>
    <xf numFmtId="0" fontId="24" fillId="0" borderId="29" xfId="55" applyNumberFormat="1" applyFont="1" applyFill="1" applyBorder="1" applyAlignment="1">
      <alignment horizontal="center" vertical="center" wrapText="1"/>
      <protection/>
    </xf>
    <xf numFmtId="0" fontId="24" fillId="0" borderId="11" xfId="55" applyNumberFormat="1" applyFont="1" applyFill="1" applyBorder="1" applyAlignment="1">
      <alignment horizontal="center" vertical="center" wrapText="1"/>
      <protection/>
    </xf>
    <xf numFmtId="0" fontId="24" fillId="0" borderId="30" xfId="55" applyNumberFormat="1" applyFont="1" applyFill="1" applyBorder="1" applyAlignment="1">
      <alignment horizontal="center" vertical="center" wrapText="1"/>
      <protection/>
    </xf>
    <xf numFmtId="0" fontId="24" fillId="0" borderId="31" xfId="55" applyFont="1" applyFill="1" applyBorder="1" applyAlignment="1">
      <alignment horizontal="center" vertical="center" wrapText="1"/>
      <protection/>
    </xf>
    <xf numFmtId="0" fontId="24" fillId="0" borderId="28" xfId="55" applyFont="1" applyFill="1" applyBorder="1" applyAlignment="1">
      <alignment horizontal="center" vertical="center" wrapText="1"/>
      <protection/>
    </xf>
    <xf numFmtId="0" fontId="24" fillId="0" borderId="32" xfId="55" applyFont="1" applyFill="1" applyBorder="1" applyAlignment="1">
      <alignment horizontal="center" vertical="center" wrapText="1"/>
      <protection/>
    </xf>
    <xf numFmtId="0" fontId="28" fillId="0" borderId="20" xfId="55" applyFont="1" applyFill="1" applyBorder="1" applyAlignment="1">
      <alignment horizontal="center" vertical="center" wrapText="1"/>
      <protection/>
    </xf>
    <xf numFmtId="0" fontId="28" fillId="0" borderId="34" xfId="55" applyFont="1" applyFill="1" applyBorder="1" applyAlignment="1">
      <alignment horizontal="center" vertical="center" wrapText="1"/>
      <protection/>
    </xf>
    <xf numFmtId="0" fontId="28" fillId="0" borderId="35" xfId="55" applyFont="1" applyFill="1" applyBorder="1" applyAlignment="1">
      <alignment horizontal="center" vertical="center" wrapText="1"/>
      <protection/>
    </xf>
    <xf numFmtId="0" fontId="24" fillId="0" borderId="17" xfId="55" applyFont="1" applyBorder="1" applyAlignment="1">
      <alignment horizontal="center" vertical="center" wrapText="1"/>
      <protection/>
    </xf>
    <xf numFmtId="0" fontId="24" fillId="0" borderId="14" xfId="55" applyFont="1" applyBorder="1" applyAlignment="1">
      <alignment horizontal="center" vertical="center" wrapText="1"/>
      <protection/>
    </xf>
    <xf numFmtId="0" fontId="31" fillId="0" borderId="10" xfId="55" applyNumberFormat="1" applyFont="1" applyBorder="1" applyAlignment="1">
      <alignment/>
      <protection/>
    </xf>
    <xf numFmtId="0" fontId="24" fillId="0" borderId="36" xfId="55" applyFont="1" applyFill="1" applyBorder="1" applyAlignment="1">
      <alignment horizontal="center" vertical="center" wrapText="1"/>
      <protection/>
    </xf>
    <xf numFmtId="0" fontId="24" fillId="0" borderId="37" xfId="55" applyFont="1" applyFill="1" applyBorder="1" applyAlignment="1">
      <alignment horizontal="center" vertical="center" wrapText="1"/>
      <protection/>
    </xf>
    <xf numFmtId="0" fontId="24" fillId="0" borderId="38" xfId="55" applyFont="1" applyFill="1" applyBorder="1" applyAlignment="1">
      <alignment horizontal="center" vertical="center" wrapText="1"/>
      <protection/>
    </xf>
    <xf numFmtId="0" fontId="23" fillId="0" borderId="10" xfId="55" applyFont="1" applyFill="1" applyBorder="1" applyAlignment="1">
      <alignment horizontal="center"/>
      <protection/>
    </xf>
    <xf numFmtId="0" fontId="26" fillId="0" borderId="28" xfId="55" applyNumberFormat="1" applyFont="1" applyBorder="1" applyAlignment="1">
      <alignment horizontal="center" vertical="top"/>
      <protection/>
    </xf>
    <xf numFmtId="0" fontId="24" fillId="0" borderId="29" xfId="55" applyNumberFormat="1" applyFont="1" applyFill="1" applyBorder="1" applyAlignment="1">
      <alignment horizontal="center" vertical="center"/>
      <protection/>
    </xf>
    <xf numFmtId="0" fontId="24" fillId="0" borderId="11" xfId="55" applyNumberFormat="1" applyFont="1" applyFill="1" applyBorder="1" applyAlignment="1">
      <alignment horizontal="center" vertical="center"/>
      <protection/>
    </xf>
    <xf numFmtId="0" fontId="24" fillId="0" borderId="30" xfId="55" applyNumberFormat="1" applyFont="1" applyFill="1" applyBorder="1" applyAlignment="1">
      <alignment horizontal="center" vertical="center"/>
      <protection/>
    </xf>
    <xf numFmtId="0" fontId="28" fillId="0" borderId="39" xfId="55" applyFont="1" applyFill="1" applyBorder="1" applyAlignment="1">
      <alignment horizontal="center" vertical="center" wrapText="1"/>
      <protection/>
    </xf>
    <xf numFmtId="0" fontId="28" fillId="0" borderId="40" xfId="55" applyFont="1" applyFill="1" applyBorder="1" applyAlignment="1">
      <alignment horizontal="center" vertical="center" wrapText="1"/>
      <protection/>
    </xf>
    <xf numFmtId="0" fontId="28" fillId="0" borderId="41" xfId="55" applyFont="1" applyFill="1" applyBorder="1" applyAlignment="1">
      <alignment horizontal="center" vertical="center" wrapText="1"/>
      <protection/>
    </xf>
    <xf numFmtId="49" fontId="23" fillId="0" borderId="11" xfId="55" applyNumberFormat="1" applyFont="1" applyFill="1" applyBorder="1" applyAlignment="1">
      <alignment horizontal="left" vertical="center" wrapText="1"/>
      <protection/>
    </xf>
    <xf numFmtId="0" fontId="34" fillId="0" borderId="10" xfId="55" applyFont="1" applyBorder="1" applyAlignment="1">
      <alignment horizontal="left"/>
      <protection/>
    </xf>
    <xf numFmtId="0" fontId="33" fillId="0" borderId="42" xfId="55" applyNumberFormat="1" applyFont="1" applyFill="1" applyBorder="1" applyAlignment="1">
      <alignment horizontal="center" vertical="center" wrapText="1"/>
      <protection/>
    </xf>
    <xf numFmtId="0" fontId="34" fillId="0" borderId="10" xfId="0" applyFont="1" applyBorder="1" applyAlignment="1">
      <alignment horizontal="left"/>
    </xf>
    <xf numFmtId="0" fontId="24" fillId="0" borderId="28" xfId="55" applyNumberFormat="1" applyFont="1" applyBorder="1" applyAlignment="1">
      <alignment horizontal="center" vertical="top"/>
      <protection/>
    </xf>
    <xf numFmtId="49" fontId="33" fillId="0" borderId="43" xfId="55" applyNumberFormat="1" applyFont="1" applyBorder="1" applyAlignment="1">
      <alignment horizontal="center" vertical="center" wrapText="1"/>
      <protection/>
    </xf>
    <xf numFmtId="49" fontId="33" fillId="0" borderId="22" xfId="55" applyNumberFormat="1" applyFont="1" applyBorder="1" applyAlignment="1">
      <alignment horizontal="center" vertical="center" wrapText="1"/>
      <protection/>
    </xf>
    <xf numFmtId="0" fontId="34" fillId="0" borderId="10" xfId="55" applyNumberFormat="1" applyFont="1" applyBorder="1" applyAlignment="1">
      <alignment horizontal="center"/>
      <protection/>
    </xf>
    <xf numFmtId="0" fontId="34" fillId="0" borderId="28" xfId="0" applyFont="1" applyBorder="1" applyAlignment="1">
      <alignment vertical="top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Бюджет_2007г._№__проект_ от 28.02.07+консол.бюджет р-н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Лист1" xfId="63"/>
    <cellStyle name="Тысячи_Лист1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AE180"/>
  <sheetViews>
    <sheetView tabSelected="1" view="pageBreakPreview" zoomScaleSheetLayoutView="100" zoomScalePageLayoutView="0" workbookViewId="0" topLeftCell="A1">
      <selection activeCell="I11" sqref="I11:X11"/>
    </sheetView>
  </sheetViews>
  <sheetFormatPr defaultColWidth="9.140625" defaultRowHeight="12.75"/>
  <cols>
    <col min="1" max="2" width="0.13671875" style="1" customWidth="1"/>
    <col min="3" max="3" width="5.28125" style="2" customWidth="1"/>
    <col min="4" max="4" width="3.421875" style="2" customWidth="1"/>
    <col min="5" max="5" width="3.28125" style="2" customWidth="1"/>
    <col min="6" max="6" width="8.00390625" style="2" customWidth="1"/>
    <col min="7" max="7" width="4.00390625" style="2" customWidth="1"/>
    <col min="8" max="8" width="6.57421875" style="2" customWidth="1"/>
    <col min="9" max="9" width="25.57421875" style="3" customWidth="1"/>
    <col min="10" max="10" width="6.57421875" style="4" customWidth="1"/>
    <col min="11" max="14" width="6.140625" style="4" customWidth="1"/>
    <col min="15" max="15" width="6.57421875" style="4" customWidth="1"/>
    <col min="16" max="19" width="6.140625" style="4" customWidth="1"/>
    <col min="20" max="20" width="6.57421875" style="5" customWidth="1"/>
    <col min="21" max="24" width="6.140625" style="5" customWidth="1"/>
    <col min="25" max="25" width="6.57421875" style="1" customWidth="1"/>
    <col min="26" max="29" width="6.140625" style="1" customWidth="1"/>
    <col min="30" max="16384" width="9.140625" style="1" customWidth="1"/>
  </cols>
  <sheetData>
    <row r="1" spans="3:29" s="6" customFormat="1" ht="12.75">
      <c r="C1" s="7"/>
      <c r="D1" s="7"/>
      <c r="E1" s="7"/>
      <c r="F1" s="7"/>
      <c r="G1" s="7"/>
      <c r="H1" s="7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10"/>
      <c r="U1" s="164" t="s">
        <v>0</v>
      </c>
      <c r="V1" s="164"/>
      <c r="W1" s="164"/>
      <c r="X1" s="164"/>
      <c r="Y1" s="164"/>
      <c r="Z1" s="164"/>
      <c r="AA1" s="164"/>
      <c r="AB1" s="164"/>
      <c r="AC1" s="164"/>
    </row>
    <row r="2" spans="3:29" s="6" customFormat="1" ht="12.75">
      <c r="C2" s="7"/>
      <c r="D2" s="7"/>
      <c r="E2" s="7"/>
      <c r="F2" s="7"/>
      <c r="G2" s="7"/>
      <c r="H2" s="7"/>
      <c r="I2" s="8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164" t="s">
        <v>1</v>
      </c>
      <c r="V2" s="164"/>
      <c r="W2" s="164"/>
      <c r="X2" s="164"/>
      <c r="Y2" s="164"/>
      <c r="Z2" s="164"/>
      <c r="AA2" s="164"/>
      <c r="AB2" s="164"/>
      <c r="AC2" s="164"/>
    </row>
    <row r="3" spans="3:29" s="6" customFormat="1" ht="12.75">
      <c r="C3" s="7"/>
      <c r="D3" s="7"/>
      <c r="E3" s="7"/>
      <c r="F3" s="7"/>
      <c r="G3" s="7"/>
      <c r="H3" s="7"/>
      <c r="I3" s="8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64" t="s">
        <v>2</v>
      </c>
      <c r="V3" s="164"/>
      <c r="W3" s="164"/>
      <c r="X3" s="164"/>
      <c r="Y3" s="164"/>
      <c r="Z3" s="164"/>
      <c r="AA3" s="164"/>
      <c r="AB3" s="164"/>
      <c r="AC3" s="164"/>
    </row>
    <row r="4" spans="3:29" s="6" customFormat="1" ht="12.75">
      <c r="C4" s="7"/>
      <c r="D4" s="7"/>
      <c r="E4" s="7"/>
      <c r="F4" s="7"/>
      <c r="G4" s="7"/>
      <c r="H4" s="7"/>
      <c r="I4" s="8"/>
      <c r="J4" s="9"/>
      <c r="K4" s="9"/>
      <c r="L4" s="9"/>
      <c r="M4" s="9"/>
      <c r="N4" s="9"/>
      <c r="O4" s="9"/>
      <c r="P4" s="9"/>
      <c r="Q4" s="9"/>
      <c r="R4" s="9"/>
      <c r="S4" s="9"/>
      <c r="T4" s="10"/>
      <c r="U4" s="164" t="s">
        <v>3</v>
      </c>
      <c r="V4" s="164"/>
      <c r="W4" s="164"/>
      <c r="X4" s="164"/>
      <c r="Y4" s="164"/>
      <c r="Z4" s="164"/>
      <c r="AA4" s="164"/>
      <c r="AB4" s="164"/>
      <c r="AC4" s="164"/>
    </row>
    <row r="5" spans="3:29" s="6" customFormat="1" ht="12.75">
      <c r="C5" s="7" t="s">
        <v>78</v>
      </c>
      <c r="D5" s="7"/>
      <c r="E5" s="7"/>
      <c r="F5" s="7"/>
      <c r="G5" s="7"/>
      <c r="H5" s="7"/>
      <c r="I5" s="8"/>
      <c r="J5" s="9"/>
      <c r="K5" s="9"/>
      <c r="L5" s="9"/>
      <c r="M5" s="9"/>
      <c r="N5" s="9"/>
      <c r="O5" s="9"/>
      <c r="P5" s="9"/>
      <c r="Q5" s="9"/>
      <c r="R5" s="9"/>
      <c r="S5" s="9"/>
      <c r="T5" s="10"/>
      <c r="U5" s="164"/>
      <c r="V5" s="164"/>
      <c r="W5" s="164"/>
      <c r="X5" s="164"/>
      <c r="Y5" s="164"/>
      <c r="Z5" s="164"/>
      <c r="AA5" s="164"/>
      <c r="AB5" s="164"/>
      <c r="AC5" s="164"/>
    </row>
    <row r="6" spans="3:29" s="6" customFormat="1" ht="12.75">
      <c r="C6" s="7"/>
      <c r="D6" s="7"/>
      <c r="E6" s="7"/>
      <c r="F6" s="7"/>
      <c r="G6" s="7"/>
      <c r="H6" s="7"/>
      <c r="I6" s="8"/>
      <c r="J6" s="9"/>
      <c r="K6" s="9"/>
      <c r="L6" s="9"/>
      <c r="M6" s="9"/>
      <c r="N6" s="9"/>
      <c r="O6" s="9"/>
      <c r="P6" s="9"/>
      <c r="Q6" s="9"/>
      <c r="R6" s="9"/>
      <c r="S6" s="9"/>
      <c r="T6" s="10"/>
      <c r="U6" s="100"/>
      <c r="V6" s="100"/>
      <c r="W6" s="100"/>
      <c r="X6" s="100"/>
      <c r="Y6" s="100"/>
      <c r="Z6" s="100"/>
      <c r="AA6" s="100"/>
      <c r="AB6" s="100"/>
      <c r="AC6" s="100"/>
    </row>
    <row r="7" spans="1:24" s="6" customFormat="1" ht="20.25">
      <c r="A7" s="7" t="s">
        <v>4</v>
      </c>
      <c r="B7" s="7"/>
      <c r="C7" s="167" t="s">
        <v>5</v>
      </c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</row>
    <row r="8" spans="1:24" s="6" customFormat="1" ht="15.75">
      <c r="A8" s="7"/>
      <c r="B8" s="7"/>
      <c r="C8" s="152" t="s">
        <v>29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</row>
    <row r="9" spans="3:24" s="6" customFormat="1" ht="27.75" customHeight="1">
      <c r="C9" s="156" t="s">
        <v>6</v>
      </c>
      <c r="D9" s="156"/>
      <c r="E9" s="156"/>
      <c r="F9" s="156"/>
      <c r="G9" s="156"/>
      <c r="H9" s="156"/>
      <c r="I9" s="165" t="s">
        <v>7</v>
      </c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</row>
    <row r="10" spans="1:24" s="6" customFormat="1" ht="27.75" customHeight="1">
      <c r="A10" s="7" t="s">
        <v>4</v>
      </c>
      <c r="B10" s="7"/>
      <c r="C10" s="156" t="s">
        <v>8</v>
      </c>
      <c r="D10" s="156"/>
      <c r="E10" s="156"/>
      <c r="F10" s="156"/>
      <c r="G10" s="156"/>
      <c r="H10" s="156"/>
      <c r="I10" s="165" t="s">
        <v>7</v>
      </c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</row>
    <row r="11" spans="1:24" s="6" customFormat="1" ht="30.75" customHeight="1">
      <c r="A11" s="7" t="s">
        <v>4</v>
      </c>
      <c r="B11" s="7"/>
      <c r="C11" s="133" t="s">
        <v>9</v>
      </c>
      <c r="D11" s="13"/>
      <c r="E11" s="13"/>
      <c r="F11" s="13"/>
      <c r="G11" s="13"/>
      <c r="H11" s="13"/>
      <c r="I11" s="160" t="s">
        <v>79</v>
      </c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</row>
    <row r="12" spans="1:24" s="15" customFormat="1" ht="18" customHeight="1" hidden="1">
      <c r="A12" s="7" t="s">
        <v>4</v>
      </c>
      <c r="B12" s="7"/>
      <c r="C12" s="157"/>
      <c r="D12" s="157"/>
      <c r="E12" s="157"/>
      <c r="F12" s="157"/>
      <c r="G12" s="157"/>
      <c r="H12" s="158"/>
      <c r="I12" s="166" t="s">
        <v>10</v>
      </c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</row>
    <row r="13" spans="1:24" s="15" customFormat="1" ht="15" customHeight="1">
      <c r="A13" s="7"/>
      <c r="B13" s="7"/>
      <c r="C13" s="106"/>
      <c r="D13" s="106"/>
      <c r="E13" s="106"/>
      <c r="F13" s="106"/>
      <c r="G13" s="106"/>
      <c r="H13" s="107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</row>
    <row r="14" spans="1:24" s="15" customFormat="1" ht="15" customHeight="1" hidden="1">
      <c r="A14" s="7"/>
      <c r="B14" s="7"/>
      <c r="C14" s="106"/>
      <c r="D14" s="106"/>
      <c r="E14" s="106"/>
      <c r="F14" s="106"/>
      <c r="G14" s="106"/>
      <c r="H14" s="107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</row>
    <row r="15" spans="1:24" s="15" customFormat="1" ht="15" customHeight="1" hidden="1">
      <c r="A15" s="7"/>
      <c r="B15" s="7"/>
      <c r="C15" s="106"/>
      <c r="D15" s="106"/>
      <c r="E15" s="106"/>
      <c r="F15" s="106"/>
      <c r="G15" s="106"/>
      <c r="H15" s="107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</row>
    <row r="16" spans="1:24" s="15" customFormat="1" ht="15" customHeight="1" hidden="1">
      <c r="A16" s="7"/>
      <c r="B16" s="7"/>
      <c r="C16" s="106"/>
      <c r="D16" s="106"/>
      <c r="E16" s="106"/>
      <c r="F16" s="106"/>
      <c r="G16" s="106"/>
      <c r="H16" s="107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</row>
    <row r="17" spans="1:24" s="15" customFormat="1" ht="28.5" customHeight="1" hidden="1">
      <c r="A17" s="7"/>
      <c r="B17" s="7"/>
      <c r="C17" s="106"/>
      <c r="D17" s="106"/>
      <c r="E17" s="106"/>
      <c r="F17" s="106"/>
      <c r="G17" s="106"/>
      <c r="H17" s="107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</row>
    <row r="18" spans="1:24" s="15" customFormat="1" ht="15" customHeight="1" hidden="1">
      <c r="A18" s="7"/>
      <c r="B18" s="7"/>
      <c r="C18" s="106"/>
      <c r="D18" s="106"/>
      <c r="E18" s="106"/>
      <c r="F18" s="106"/>
      <c r="G18" s="106"/>
      <c r="H18" s="107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</row>
    <row r="19" spans="1:24" s="15" customFormat="1" ht="15" customHeight="1" hidden="1">
      <c r="A19" s="7"/>
      <c r="B19" s="7"/>
      <c r="C19" s="106"/>
      <c r="D19" s="106"/>
      <c r="E19" s="106"/>
      <c r="F19" s="106"/>
      <c r="G19" s="106"/>
      <c r="H19" s="107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</row>
    <row r="20" spans="1:24" s="15" customFormat="1" ht="15" customHeight="1">
      <c r="A20" s="7"/>
      <c r="B20" s="7"/>
      <c r="C20" s="106"/>
      <c r="D20" s="106"/>
      <c r="E20" s="106"/>
      <c r="F20" s="106"/>
      <c r="G20" s="106"/>
      <c r="H20" s="107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</row>
    <row r="21" spans="1:24" s="15" customFormat="1" ht="12.75" customHeight="1" thickBot="1">
      <c r="A21" s="16" t="s">
        <v>4</v>
      </c>
      <c r="B21" s="16"/>
      <c r="C21" s="17" t="s">
        <v>11</v>
      </c>
      <c r="D21" s="17"/>
      <c r="E21" s="16"/>
      <c r="F21" s="16"/>
      <c r="G21" s="16"/>
      <c r="H21" s="16"/>
      <c r="I21" s="19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</row>
    <row r="22" spans="1:29" s="21" customFormat="1" ht="24" customHeight="1">
      <c r="A22" s="20" t="s">
        <v>4</v>
      </c>
      <c r="B22" s="20"/>
      <c r="C22" s="209" t="s">
        <v>12</v>
      </c>
      <c r="D22" s="144" t="s">
        <v>13</v>
      </c>
      <c r="E22" s="144" t="s">
        <v>14</v>
      </c>
      <c r="F22" s="144" t="s">
        <v>15</v>
      </c>
      <c r="G22" s="144" t="s">
        <v>16</v>
      </c>
      <c r="H22" s="149" t="s">
        <v>17</v>
      </c>
      <c r="I22" s="153" t="s">
        <v>18</v>
      </c>
      <c r="J22" s="146" t="s">
        <v>28</v>
      </c>
      <c r="K22" s="147"/>
      <c r="L22" s="147"/>
      <c r="M22" s="147"/>
      <c r="N22" s="148"/>
      <c r="O22" s="146" t="s">
        <v>19</v>
      </c>
      <c r="P22" s="147"/>
      <c r="Q22" s="147"/>
      <c r="R22" s="147"/>
      <c r="S22" s="148"/>
      <c r="T22" s="146" t="s">
        <v>20</v>
      </c>
      <c r="U22" s="147"/>
      <c r="V22" s="147"/>
      <c r="W22" s="147"/>
      <c r="X22" s="148"/>
      <c r="Y22" s="146" t="s">
        <v>30</v>
      </c>
      <c r="Z22" s="147"/>
      <c r="AA22" s="147"/>
      <c r="AB22" s="147"/>
      <c r="AC22" s="206"/>
    </row>
    <row r="23" spans="1:29" s="21" customFormat="1" ht="12.75" thickBot="1">
      <c r="A23" s="20" t="s">
        <v>4</v>
      </c>
      <c r="B23" s="20"/>
      <c r="C23" s="210"/>
      <c r="D23" s="145"/>
      <c r="E23" s="145"/>
      <c r="F23" s="145"/>
      <c r="G23" s="145"/>
      <c r="H23" s="150"/>
      <c r="I23" s="154"/>
      <c r="J23" s="108" t="s">
        <v>21</v>
      </c>
      <c r="K23" s="109" t="s">
        <v>22</v>
      </c>
      <c r="L23" s="109" t="s">
        <v>23</v>
      </c>
      <c r="M23" s="109" t="s">
        <v>24</v>
      </c>
      <c r="N23" s="109" t="s">
        <v>25</v>
      </c>
      <c r="O23" s="108" t="s">
        <v>21</v>
      </c>
      <c r="P23" s="109" t="s">
        <v>22</v>
      </c>
      <c r="Q23" s="109" t="s">
        <v>23</v>
      </c>
      <c r="R23" s="109" t="s">
        <v>24</v>
      </c>
      <c r="S23" s="109" t="s">
        <v>25</v>
      </c>
      <c r="T23" s="108" t="s">
        <v>21</v>
      </c>
      <c r="U23" s="109" t="s">
        <v>22</v>
      </c>
      <c r="V23" s="109" t="s">
        <v>23</v>
      </c>
      <c r="W23" s="109" t="s">
        <v>24</v>
      </c>
      <c r="X23" s="109" t="s">
        <v>25</v>
      </c>
      <c r="Y23" s="108" t="s">
        <v>21</v>
      </c>
      <c r="Z23" s="109" t="s">
        <v>22</v>
      </c>
      <c r="AA23" s="109" t="s">
        <v>23</v>
      </c>
      <c r="AB23" s="109" t="s">
        <v>24</v>
      </c>
      <c r="AC23" s="110" t="s">
        <v>25</v>
      </c>
    </row>
    <row r="24" spans="1:29" s="21" customFormat="1" ht="13.5" thickBot="1">
      <c r="A24" s="20"/>
      <c r="B24" s="20"/>
      <c r="C24" s="111"/>
      <c r="D24" s="112"/>
      <c r="E24" s="112"/>
      <c r="F24" s="112"/>
      <c r="G24" s="112"/>
      <c r="H24" s="113"/>
      <c r="I24" s="114"/>
      <c r="J24" s="105">
        <f>SUM(K24:N24)</f>
        <v>27506.700000000004</v>
      </c>
      <c r="K24" s="115">
        <v>6593.1</v>
      </c>
      <c r="L24" s="115">
        <v>6785.1</v>
      </c>
      <c r="M24" s="115">
        <v>6992.1</v>
      </c>
      <c r="N24" s="116">
        <v>7136.4</v>
      </c>
      <c r="O24" s="132">
        <f aca="true" t="shared" si="0" ref="O24:O32">P24+Q24+R24+S24</f>
        <v>1543.6</v>
      </c>
      <c r="P24" s="132">
        <f>SUM(P25:P68)</f>
        <v>52.699999999999996</v>
      </c>
      <c r="Q24" s="132">
        <f>SUM(Q25:Q68)</f>
        <v>136.6</v>
      </c>
      <c r="R24" s="132">
        <f>SUM(R25:R68)</f>
        <v>298.4</v>
      </c>
      <c r="S24" s="132">
        <f>SUM(S25:S68)</f>
        <v>1055.9</v>
      </c>
      <c r="T24" s="132">
        <f aca="true" t="shared" si="1" ref="T24:T32">U24+V24+W24+X24</f>
        <v>1526</v>
      </c>
      <c r="U24" s="132">
        <f>SUM(U25:U68)</f>
        <v>0</v>
      </c>
      <c r="V24" s="132">
        <f>SUM(V25:V68)</f>
        <v>0</v>
      </c>
      <c r="W24" s="132">
        <f>SUM(W25:W68)</f>
        <v>0</v>
      </c>
      <c r="X24" s="132">
        <f>SUM(X25:X68)</f>
        <v>1526</v>
      </c>
      <c r="Y24" s="105">
        <f aca="true" t="shared" si="2" ref="Y24:Y68">Z24+AA24+AB24+AC24</f>
        <v>27489.100000000002</v>
      </c>
      <c r="Z24" s="115">
        <f aca="true" t="shared" si="3" ref="Z24:Z62">K24-P24+U24</f>
        <v>6540.400000000001</v>
      </c>
      <c r="AA24" s="115">
        <f aca="true" t="shared" si="4" ref="AA24:AA62">L24-Q24+V24</f>
        <v>6648.5</v>
      </c>
      <c r="AB24" s="115">
        <f aca="true" t="shared" si="5" ref="AB24:AB62">M24-R24+W24</f>
        <v>6693.700000000001</v>
      </c>
      <c r="AC24" s="115">
        <f aca="true" t="shared" si="6" ref="AC24:AC62">N24-S24+X24</f>
        <v>7606.5</v>
      </c>
    </row>
    <row r="25" spans="3:29" s="134" customFormat="1" ht="23.25" customHeight="1">
      <c r="C25" s="117" t="s">
        <v>27</v>
      </c>
      <c r="D25" s="117" t="s">
        <v>31</v>
      </c>
      <c r="E25" s="117" t="s">
        <v>32</v>
      </c>
      <c r="F25" s="117" t="s">
        <v>33</v>
      </c>
      <c r="G25" s="117" t="s">
        <v>34</v>
      </c>
      <c r="H25" s="119">
        <v>211</v>
      </c>
      <c r="I25" s="130" t="s">
        <v>35</v>
      </c>
      <c r="J25" s="135">
        <f aca="true" t="shared" si="7" ref="J25:J32">K25+L25+M25+N25</f>
        <v>1026.8</v>
      </c>
      <c r="K25" s="136">
        <v>256.7</v>
      </c>
      <c r="L25" s="136">
        <v>256.7</v>
      </c>
      <c r="M25" s="136">
        <v>256.7</v>
      </c>
      <c r="N25" s="136">
        <v>256.7</v>
      </c>
      <c r="O25" s="135">
        <f t="shared" si="0"/>
        <v>159</v>
      </c>
      <c r="P25" s="137"/>
      <c r="Q25" s="137"/>
      <c r="R25" s="137"/>
      <c r="S25" s="140">
        <v>159</v>
      </c>
      <c r="T25" s="135">
        <f t="shared" si="1"/>
        <v>0</v>
      </c>
      <c r="U25" s="137"/>
      <c r="V25" s="137"/>
      <c r="W25" s="137"/>
      <c r="X25" s="137"/>
      <c r="Y25" s="135">
        <f t="shared" si="2"/>
        <v>867.8</v>
      </c>
      <c r="Z25" s="136">
        <f t="shared" si="3"/>
        <v>256.7</v>
      </c>
      <c r="AA25" s="136">
        <f t="shared" si="4"/>
        <v>256.7</v>
      </c>
      <c r="AB25" s="136">
        <f t="shared" si="5"/>
        <v>256.7</v>
      </c>
      <c r="AC25" s="136">
        <f t="shared" si="6"/>
        <v>97.69999999999999</v>
      </c>
    </row>
    <row r="26" spans="3:29" s="134" customFormat="1" ht="23.25" customHeight="1">
      <c r="C26" s="117" t="s">
        <v>27</v>
      </c>
      <c r="D26" s="117" t="s">
        <v>31</v>
      </c>
      <c r="E26" s="117" t="s">
        <v>32</v>
      </c>
      <c r="F26" s="117" t="s">
        <v>33</v>
      </c>
      <c r="G26" s="117" t="s">
        <v>50</v>
      </c>
      <c r="H26" s="119">
        <v>212</v>
      </c>
      <c r="I26" s="130" t="s">
        <v>51</v>
      </c>
      <c r="J26" s="135">
        <f t="shared" si="7"/>
        <v>93.8</v>
      </c>
      <c r="K26" s="136">
        <v>2</v>
      </c>
      <c r="L26" s="136">
        <v>3</v>
      </c>
      <c r="M26" s="136">
        <v>86.2</v>
      </c>
      <c r="N26" s="136">
        <v>2.6</v>
      </c>
      <c r="O26" s="135">
        <f t="shared" si="0"/>
        <v>33.7</v>
      </c>
      <c r="P26" s="137"/>
      <c r="Q26" s="137"/>
      <c r="R26" s="140">
        <v>33.7</v>
      </c>
      <c r="S26" s="137"/>
      <c r="T26" s="135">
        <f t="shared" si="1"/>
        <v>0</v>
      </c>
      <c r="U26" s="137"/>
      <c r="V26" s="137"/>
      <c r="W26" s="137"/>
      <c r="X26" s="137"/>
      <c r="Y26" s="135">
        <f t="shared" si="2"/>
        <v>60.1</v>
      </c>
      <c r="Z26" s="136">
        <f t="shared" si="3"/>
        <v>2</v>
      </c>
      <c r="AA26" s="136">
        <f t="shared" si="4"/>
        <v>3</v>
      </c>
      <c r="AB26" s="136">
        <f t="shared" si="5"/>
        <v>52.5</v>
      </c>
      <c r="AC26" s="136">
        <f t="shared" si="6"/>
        <v>2.6</v>
      </c>
    </row>
    <row r="27" spans="3:29" s="134" customFormat="1" ht="23.25" customHeight="1">
      <c r="C27" s="117" t="s">
        <v>27</v>
      </c>
      <c r="D27" s="117" t="s">
        <v>31</v>
      </c>
      <c r="E27" s="117" t="s">
        <v>32</v>
      </c>
      <c r="F27" s="117" t="s">
        <v>33</v>
      </c>
      <c r="G27" s="117" t="s">
        <v>34</v>
      </c>
      <c r="H27" s="119">
        <v>213</v>
      </c>
      <c r="I27" s="130" t="s">
        <v>36</v>
      </c>
      <c r="J27" s="135">
        <f t="shared" si="7"/>
        <v>308</v>
      </c>
      <c r="K27" s="136">
        <v>77</v>
      </c>
      <c r="L27" s="136">
        <v>77</v>
      </c>
      <c r="M27" s="136">
        <v>77</v>
      </c>
      <c r="N27" s="136">
        <v>77</v>
      </c>
      <c r="O27" s="135">
        <f t="shared" si="0"/>
        <v>61</v>
      </c>
      <c r="P27" s="137"/>
      <c r="Q27" s="137"/>
      <c r="R27" s="137"/>
      <c r="S27" s="140">
        <v>61</v>
      </c>
      <c r="T27" s="135">
        <f t="shared" si="1"/>
        <v>0</v>
      </c>
      <c r="U27" s="137"/>
      <c r="V27" s="137"/>
      <c r="W27" s="137"/>
      <c r="X27" s="137"/>
      <c r="Y27" s="135">
        <f t="shared" si="2"/>
        <v>247</v>
      </c>
      <c r="Z27" s="136">
        <f t="shared" si="3"/>
        <v>77</v>
      </c>
      <c r="AA27" s="136">
        <f t="shared" si="4"/>
        <v>77</v>
      </c>
      <c r="AB27" s="136">
        <f t="shared" si="5"/>
        <v>77</v>
      </c>
      <c r="AC27" s="136">
        <f t="shared" si="6"/>
        <v>16</v>
      </c>
    </row>
    <row r="28" spans="3:29" s="21" customFormat="1" ht="23.25" customHeight="1">
      <c r="C28" s="117" t="s">
        <v>27</v>
      </c>
      <c r="D28" s="117" t="s">
        <v>31</v>
      </c>
      <c r="E28" s="117" t="s">
        <v>41</v>
      </c>
      <c r="F28" s="117" t="s">
        <v>52</v>
      </c>
      <c r="G28" s="117" t="s">
        <v>34</v>
      </c>
      <c r="H28" s="119">
        <v>211</v>
      </c>
      <c r="I28" s="130" t="s">
        <v>35</v>
      </c>
      <c r="J28" s="135">
        <f t="shared" si="7"/>
        <v>6371.700000000001</v>
      </c>
      <c r="K28" s="136">
        <v>1592.8</v>
      </c>
      <c r="L28" s="136">
        <v>1593</v>
      </c>
      <c r="M28" s="136">
        <v>1593</v>
      </c>
      <c r="N28" s="136">
        <v>1592.9</v>
      </c>
      <c r="O28" s="135">
        <f t="shared" si="0"/>
        <v>0</v>
      </c>
      <c r="P28" s="137"/>
      <c r="Q28" s="137"/>
      <c r="R28" s="137"/>
      <c r="S28" s="137"/>
      <c r="T28" s="135">
        <f t="shared" si="1"/>
        <v>582.4</v>
      </c>
      <c r="U28" s="137"/>
      <c r="V28" s="137"/>
      <c r="W28" s="137"/>
      <c r="X28" s="140">
        <f>33.7+61+59+76.5+352.2</f>
        <v>582.4</v>
      </c>
      <c r="Y28" s="135">
        <f t="shared" si="2"/>
        <v>6954.1</v>
      </c>
      <c r="Z28" s="136">
        <f t="shared" si="3"/>
        <v>1592.8</v>
      </c>
      <c r="AA28" s="136">
        <f t="shared" si="4"/>
        <v>1593</v>
      </c>
      <c r="AB28" s="136">
        <f t="shared" si="5"/>
        <v>1593</v>
      </c>
      <c r="AC28" s="136">
        <f t="shared" si="6"/>
        <v>2175.3</v>
      </c>
    </row>
    <row r="29" spans="3:29" s="21" customFormat="1" ht="23.25" customHeight="1">
      <c r="C29" s="117" t="s">
        <v>27</v>
      </c>
      <c r="D29" s="117" t="s">
        <v>31</v>
      </c>
      <c r="E29" s="117" t="s">
        <v>41</v>
      </c>
      <c r="F29" s="117" t="s">
        <v>52</v>
      </c>
      <c r="G29" s="117" t="s">
        <v>50</v>
      </c>
      <c r="H29" s="119">
        <v>212</v>
      </c>
      <c r="I29" s="130" t="s">
        <v>51</v>
      </c>
      <c r="J29" s="135">
        <f t="shared" si="7"/>
        <v>283</v>
      </c>
      <c r="K29" s="136">
        <v>2</v>
      </c>
      <c r="L29" s="136">
        <v>152</v>
      </c>
      <c r="M29" s="136">
        <v>127</v>
      </c>
      <c r="N29" s="136">
        <v>2</v>
      </c>
      <c r="O29" s="135">
        <f t="shared" si="0"/>
        <v>35.4</v>
      </c>
      <c r="P29" s="137"/>
      <c r="Q29" s="137"/>
      <c r="R29" s="140">
        <f>59-23.6</f>
        <v>35.4</v>
      </c>
      <c r="S29" s="137"/>
      <c r="T29" s="135">
        <f t="shared" si="1"/>
        <v>0</v>
      </c>
      <c r="U29" s="137"/>
      <c r="V29" s="137"/>
      <c r="W29" s="137"/>
      <c r="X29" s="137"/>
      <c r="Y29" s="135">
        <f t="shared" si="2"/>
        <v>247.6</v>
      </c>
      <c r="Z29" s="136">
        <f t="shared" si="3"/>
        <v>2</v>
      </c>
      <c r="AA29" s="136">
        <f t="shared" si="4"/>
        <v>152</v>
      </c>
      <c r="AB29" s="136">
        <f t="shared" si="5"/>
        <v>91.6</v>
      </c>
      <c r="AC29" s="136">
        <f t="shared" si="6"/>
        <v>2</v>
      </c>
    </row>
    <row r="30" spans="3:29" s="134" customFormat="1" ht="23.25" customHeight="1">
      <c r="C30" s="117" t="s">
        <v>27</v>
      </c>
      <c r="D30" s="117" t="s">
        <v>31</v>
      </c>
      <c r="E30" s="117" t="s">
        <v>41</v>
      </c>
      <c r="F30" s="117" t="s">
        <v>52</v>
      </c>
      <c r="G30" s="117" t="s">
        <v>34</v>
      </c>
      <c r="H30" s="119">
        <v>213</v>
      </c>
      <c r="I30" s="130" t="s">
        <v>36</v>
      </c>
      <c r="J30" s="135">
        <f t="shared" si="7"/>
        <v>1911.5</v>
      </c>
      <c r="K30" s="136">
        <v>477.8</v>
      </c>
      <c r="L30" s="136">
        <v>477.9</v>
      </c>
      <c r="M30" s="136">
        <v>477.8</v>
      </c>
      <c r="N30" s="136">
        <v>478</v>
      </c>
      <c r="O30" s="135">
        <f t="shared" si="0"/>
        <v>0</v>
      </c>
      <c r="P30" s="137"/>
      <c r="Q30" s="137"/>
      <c r="R30" s="137"/>
      <c r="S30" s="137"/>
      <c r="T30" s="135">
        <f t="shared" si="1"/>
        <v>305.2</v>
      </c>
      <c r="U30" s="137"/>
      <c r="V30" s="137"/>
      <c r="W30" s="137"/>
      <c r="X30" s="140">
        <v>305.2</v>
      </c>
      <c r="Y30" s="135">
        <f t="shared" si="2"/>
        <v>2216.7</v>
      </c>
      <c r="Z30" s="136">
        <f t="shared" si="3"/>
        <v>477.8</v>
      </c>
      <c r="AA30" s="136">
        <f t="shared" si="4"/>
        <v>477.9</v>
      </c>
      <c r="AB30" s="136">
        <f t="shared" si="5"/>
        <v>477.8</v>
      </c>
      <c r="AC30" s="136">
        <f t="shared" si="6"/>
        <v>783.2</v>
      </c>
    </row>
    <row r="31" spans="3:29" s="134" customFormat="1" ht="23.25" customHeight="1">
      <c r="C31" s="117" t="s">
        <v>27</v>
      </c>
      <c r="D31" s="117" t="s">
        <v>31</v>
      </c>
      <c r="E31" s="117" t="s">
        <v>41</v>
      </c>
      <c r="F31" s="117" t="s">
        <v>52</v>
      </c>
      <c r="G31" s="117" t="s">
        <v>50</v>
      </c>
      <c r="H31" s="119">
        <v>222</v>
      </c>
      <c r="I31" s="130" t="s">
        <v>53</v>
      </c>
      <c r="J31" s="135">
        <f t="shared" si="7"/>
        <v>91</v>
      </c>
      <c r="K31" s="136">
        <v>22.6</v>
      </c>
      <c r="L31" s="136">
        <v>22.8</v>
      </c>
      <c r="M31" s="136">
        <v>22.8</v>
      </c>
      <c r="N31" s="136">
        <v>22.8</v>
      </c>
      <c r="O31" s="135">
        <f t="shared" si="0"/>
        <v>76.5</v>
      </c>
      <c r="P31" s="142">
        <v>8.1</v>
      </c>
      <c r="Q31" s="142">
        <v>22.8</v>
      </c>
      <c r="R31" s="142">
        <v>22.8</v>
      </c>
      <c r="S31" s="142">
        <v>22.8</v>
      </c>
      <c r="T31" s="135">
        <f t="shared" si="1"/>
        <v>0</v>
      </c>
      <c r="U31" s="137"/>
      <c r="V31" s="137"/>
      <c r="W31" s="137"/>
      <c r="X31" s="137"/>
      <c r="Y31" s="135">
        <f t="shared" si="2"/>
        <v>14.500000000000002</v>
      </c>
      <c r="Z31" s="136">
        <f t="shared" si="3"/>
        <v>14.500000000000002</v>
      </c>
      <c r="AA31" s="136">
        <f t="shared" si="4"/>
        <v>0</v>
      </c>
      <c r="AB31" s="136">
        <f t="shared" si="5"/>
        <v>0</v>
      </c>
      <c r="AC31" s="136">
        <f t="shared" si="6"/>
        <v>0</v>
      </c>
    </row>
    <row r="32" spans="3:29" s="134" customFormat="1" ht="23.25" customHeight="1">
      <c r="C32" s="117" t="s">
        <v>27</v>
      </c>
      <c r="D32" s="117" t="s">
        <v>31</v>
      </c>
      <c r="E32" s="117" t="s">
        <v>41</v>
      </c>
      <c r="F32" s="117" t="s">
        <v>52</v>
      </c>
      <c r="G32" s="117" t="s">
        <v>44</v>
      </c>
      <c r="H32" s="119">
        <v>221</v>
      </c>
      <c r="I32" s="130" t="s">
        <v>70</v>
      </c>
      <c r="J32" s="135">
        <f t="shared" si="7"/>
        <v>225.1</v>
      </c>
      <c r="K32" s="136">
        <v>39.1</v>
      </c>
      <c r="L32" s="136">
        <v>39.2</v>
      </c>
      <c r="M32" s="136">
        <v>107.7</v>
      </c>
      <c r="N32" s="136">
        <v>39.1</v>
      </c>
      <c r="O32" s="135">
        <f t="shared" si="0"/>
        <v>0</v>
      </c>
      <c r="P32" s="137"/>
      <c r="Q32" s="137"/>
      <c r="R32" s="137"/>
      <c r="S32" s="137"/>
      <c r="T32" s="135">
        <f t="shared" si="1"/>
        <v>70</v>
      </c>
      <c r="U32" s="137"/>
      <c r="V32" s="137"/>
      <c r="W32" s="137"/>
      <c r="X32" s="137">
        <v>70</v>
      </c>
      <c r="Y32" s="135">
        <f t="shared" si="2"/>
        <v>295.1</v>
      </c>
      <c r="Z32" s="136">
        <f t="shared" si="3"/>
        <v>39.1</v>
      </c>
      <c r="AA32" s="136">
        <f t="shared" si="4"/>
        <v>39.2</v>
      </c>
      <c r="AB32" s="136">
        <f t="shared" si="5"/>
        <v>107.7</v>
      </c>
      <c r="AC32" s="136">
        <f t="shared" si="6"/>
        <v>109.1</v>
      </c>
    </row>
    <row r="33" spans="3:29" s="134" customFormat="1" ht="23.25" customHeight="1">
      <c r="C33" s="117" t="s">
        <v>27</v>
      </c>
      <c r="D33" s="117" t="s">
        <v>31</v>
      </c>
      <c r="E33" s="117" t="s">
        <v>41</v>
      </c>
      <c r="F33" s="117" t="s">
        <v>52</v>
      </c>
      <c r="G33" s="117" t="s">
        <v>44</v>
      </c>
      <c r="H33" s="119">
        <v>224</v>
      </c>
      <c r="I33" s="130" t="s">
        <v>54</v>
      </c>
      <c r="J33" s="135">
        <f aca="true" t="shared" si="8" ref="J33:J48">K33+L33+M33+N33</f>
        <v>41.1</v>
      </c>
      <c r="K33" s="136">
        <v>11.1</v>
      </c>
      <c r="L33" s="136">
        <v>10</v>
      </c>
      <c r="M33" s="136">
        <v>10</v>
      </c>
      <c r="N33" s="136">
        <v>10</v>
      </c>
      <c r="O33" s="135">
        <f aca="true" t="shared" si="9" ref="O33:O40">P33+Q33+R33+S33</f>
        <v>2.8</v>
      </c>
      <c r="P33" s="137"/>
      <c r="Q33" s="137"/>
      <c r="R33" s="137"/>
      <c r="S33" s="137">
        <v>2.8</v>
      </c>
      <c r="T33" s="135">
        <f aca="true" t="shared" si="10" ref="T33:T40">U33+V33+W33+X33</f>
        <v>0</v>
      </c>
      <c r="U33" s="137"/>
      <c r="V33" s="137"/>
      <c r="W33" s="137"/>
      <c r="X33" s="137"/>
      <c r="Y33" s="135">
        <f t="shared" si="2"/>
        <v>38.300000000000004</v>
      </c>
      <c r="Z33" s="136">
        <f t="shared" si="3"/>
        <v>11.1</v>
      </c>
      <c r="AA33" s="136">
        <f t="shared" si="4"/>
        <v>10</v>
      </c>
      <c r="AB33" s="136">
        <f t="shared" si="5"/>
        <v>10</v>
      </c>
      <c r="AC33" s="136">
        <f t="shared" si="6"/>
        <v>7.2</v>
      </c>
    </row>
    <row r="34" spans="3:29" s="134" customFormat="1" ht="23.25" customHeight="1">
      <c r="C34" s="117" t="s">
        <v>27</v>
      </c>
      <c r="D34" s="117" t="s">
        <v>31</v>
      </c>
      <c r="E34" s="117" t="s">
        <v>41</v>
      </c>
      <c r="F34" s="117" t="s">
        <v>52</v>
      </c>
      <c r="G34" s="117" t="s">
        <v>44</v>
      </c>
      <c r="H34" s="119">
        <v>225</v>
      </c>
      <c r="I34" s="130" t="s">
        <v>45</v>
      </c>
      <c r="J34" s="135">
        <f t="shared" si="8"/>
        <v>258</v>
      </c>
      <c r="K34" s="136">
        <v>35.8</v>
      </c>
      <c r="L34" s="136">
        <v>35.8</v>
      </c>
      <c r="M34" s="136">
        <v>140.6</v>
      </c>
      <c r="N34" s="136">
        <v>45.8</v>
      </c>
      <c r="O34" s="135">
        <f t="shared" si="9"/>
        <v>0</v>
      </c>
      <c r="P34" s="137"/>
      <c r="Q34" s="137"/>
      <c r="R34" s="137"/>
      <c r="S34" s="137"/>
      <c r="T34" s="135">
        <f t="shared" si="10"/>
        <v>11.1</v>
      </c>
      <c r="U34" s="137"/>
      <c r="V34" s="137"/>
      <c r="W34" s="137"/>
      <c r="X34" s="137">
        <v>11.1</v>
      </c>
      <c r="Y34" s="135">
        <f t="shared" si="2"/>
        <v>269.09999999999997</v>
      </c>
      <c r="Z34" s="136">
        <f t="shared" si="3"/>
        <v>35.8</v>
      </c>
      <c r="AA34" s="136">
        <f t="shared" si="4"/>
        <v>35.8</v>
      </c>
      <c r="AB34" s="136">
        <f t="shared" si="5"/>
        <v>140.6</v>
      </c>
      <c r="AC34" s="136">
        <f t="shared" si="6"/>
        <v>56.9</v>
      </c>
    </row>
    <row r="35" spans="3:29" s="134" customFormat="1" ht="23.25" customHeight="1">
      <c r="C35" s="117" t="s">
        <v>27</v>
      </c>
      <c r="D35" s="117" t="s">
        <v>31</v>
      </c>
      <c r="E35" s="117" t="s">
        <v>41</v>
      </c>
      <c r="F35" s="117" t="s">
        <v>52</v>
      </c>
      <c r="G35" s="117" t="s">
        <v>44</v>
      </c>
      <c r="H35" s="119">
        <v>226</v>
      </c>
      <c r="I35" s="130" t="s">
        <v>55</v>
      </c>
      <c r="J35" s="135">
        <f t="shared" si="8"/>
        <v>588.2</v>
      </c>
      <c r="K35" s="136">
        <v>96.9</v>
      </c>
      <c r="L35" s="136">
        <v>139.9</v>
      </c>
      <c r="M35" s="136">
        <v>129</v>
      </c>
      <c r="N35" s="136">
        <v>222.4</v>
      </c>
      <c r="O35" s="135">
        <f t="shared" si="9"/>
        <v>68.9</v>
      </c>
      <c r="P35" s="137"/>
      <c r="Q35" s="137"/>
      <c r="R35" s="137"/>
      <c r="S35" s="137">
        <f>48+20.9</f>
        <v>68.9</v>
      </c>
      <c r="T35" s="135">
        <f t="shared" si="10"/>
        <v>0</v>
      </c>
      <c r="U35" s="137"/>
      <c r="V35" s="137"/>
      <c r="W35" s="137"/>
      <c r="X35" s="137"/>
      <c r="Y35" s="135">
        <f t="shared" si="2"/>
        <v>519.3</v>
      </c>
      <c r="Z35" s="136">
        <f t="shared" si="3"/>
        <v>96.9</v>
      </c>
      <c r="AA35" s="136">
        <f t="shared" si="4"/>
        <v>139.9</v>
      </c>
      <c r="AB35" s="136">
        <f t="shared" si="5"/>
        <v>129</v>
      </c>
      <c r="AC35" s="136">
        <f t="shared" si="6"/>
        <v>153.5</v>
      </c>
    </row>
    <row r="36" spans="3:29" s="134" customFormat="1" ht="23.25" customHeight="1">
      <c r="C36" s="117" t="s">
        <v>27</v>
      </c>
      <c r="D36" s="117" t="s">
        <v>31</v>
      </c>
      <c r="E36" s="117" t="s">
        <v>41</v>
      </c>
      <c r="F36" s="117" t="s">
        <v>52</v>
      </c>
      <c r="G36" s="117" t="s">
        <v>44</v>
      </c>
      <c r="H36" s="119">
        <v>290</v>
      </c>
      <c r="I36" s="130" t="s">
        <v>56</v>
      </c>
      <c r="J36" s="135">
        <f t="shared" si="8"/>
        <v>33.7</v>
      </c>
      <c r="K36" s="136">
        <v>2.5</v>
      </c>
      <c r="L36" s="136">
        <v>7.5</v>
      </c>
      <c r="M36" s="136">
        <v>12.5</v>
      </c>
      <c r="N36" s="136">
        <v>11.2</v>
      </c>
      <c r="O36" s="135">
        <f t="shared" si="9"/>
        <v>12.1</v>
      </c>
      <c r="P36" s="137"/>
      <c r="Q36" s="137"/>
      <c r="R36" s="137">
        <v>12.1</v>
      </c>
      <c r="S36" s="137"/>
      <c r="T36" s="135">
        <f t="shared" si="10"/>
        <v>0</v>
      </c>
      <c r="U36" s="137"/>
      <c r="V36" s="137"/>
      <c r="W36" s="137"/>
      <c r="X36" s="137"/>
      <c r="Y36" s="135">
        <f t="shared" si="2"/>
        <v>21.6</v>
      </c>
      <c r="Z36" s="136">
        <f t="shared" si="3"/>
        <v>2.5</v>
      </c>
      <c r="AA36" s="136">
        <f t="shared" si="4"/>
        <v>7.5</v>
      </c>
      <c r="AB36" s="136">
        <f t="shared" si="5"/>
        <v>0.40000000000000036</v>
      </c>
      <c r="AC36" s="136">
        <f t="shared" si="6"/>
        <v>11.2</v>
      </c>
    </row>
    <row r="37" spans="3:29" s="134" customFormat="1" ht="23.25" customHeight="1">
      <c r="C37" s="117" t="s">
        <v>27</v>
      </c>
      <c r="D37" s="117" t="s">
        <v>31</v>
      </c>
      <c r="E37" s="117" t="s">
        <v>41</v>
      </c>
      <c r="F37" s="117" t="s">
        <v>52</v>
      </c>
      <c r="G37" s="117" t="s">
        <v>76</v>
      </c>
      <c r="H37" s="119">
        <v>290</v>
      </c>
      <c r="I37" s="130" t="s">
        <v>56</v>
      </c>
      <c r="J37" s="135">
        <f t="shared" si="8"/>
        <v>33.2</v>
      </c>
      <c r="K37" s="136">
        <v>7</v>
      </c>
      <c r="L37" s="136">
        <v>7</v>
      </c>
      <c r="M37" s="136">
        <v>9.5</v>
      </c>
      <c r="N37" s="136">
        <v>9.7</v>
      </c>
      <c r="O37" s="135">
        <f t="shared" si="9"/>
        <v>0</v>
      </c>
      <c r="P37" s="137"/>
      <c r="Q37" s="137"/>
      <c r="R37" s="137"/>
      <c r="S37" s="137"/>
      <c r="T37" s="135">
        <f t="shared" si="10"/>
        <v>18.8</v>
      </c>
      <c r="U37" s="137"/>
      <c r="V37" s="137"/>
      <c r="W37" s="137"/>
      <c r="X37" s="140">
        <v>18.8</v>
      </c>
      <c r="Y37" s="135">
        <f t="shared" si="2"/>
        <v>52</v>
      </c>
      <c r="Z37" s="136">
        <f t="shared" si="3"/>
        <v>7</v>
      </c>
      <c r="AA37" s="136">
        <f t="shared" si="4"/>
        <v>7</v>
      </c>
      <c r="AB37" s="136">
        <f t="shared" si="5"/>
        <v>9.5</v>
      </c>
      <c r="AC37" s="136">
        <f t="shared" si="6"/>
        <v>28.5</v>
      </c>
    </row>
    <row r="38" spans="3:29" s="134" customFormat="1" ht="23.25" customHeight="1">
      <c r="C38" s="117" t="s">
        <v>27</v>
      </c>
      <c r="D38" s="117" t="s">
        <v>31</v>
      </c>
      <c r="E38" s="117" t="s">
        <v>41</v>
      </c>
      <c r="F38" s="117" t="s">
        <v>52</v>
      </c>
      <c r="G38" s="117" t="s">
        <v>67</v>
      </c>
      <c r="H38" s="119">
        <v>290</v>
      </c>
      <c r="I38" s="130" t="s">
        <v>56</v>
      </c>
      <c r="J38" s="135">
        <f t="shared" si="8"/>
        <v>26</v>
      </c>
      <c r="K38" s="136">
        <v>5</v>
      </c>
      <c r="L38" s="136">
        <v>8</v>
      </c>
      <c r="M38" s="136">
        <v>5</v>
      </c>
      <c r="N38" s="136">
        <v>8</v>
      </c>
      <c r="O38" s="135">
        <f t="shared" si="9"/>
        <v>0</v>
      </c>
      <c r="P38" s="137"/>
      <c r="Q38" s="137"/>
      <c r="R38" s="137"/>
      <c r="S38" s="137"/>
      <c r="T38" s="135">
        <f t="shared" si="10"/>
        <v>3</v>
      </c>
      <c r="U38" s="137"/>
      <c r="V38" s="137"/>
      <c r="W38" s="137"/>
      <c r="X38" s="140">
        <v>3</v>
      </c>
      <c r="Y38" s="135">
        <f t="shared" si="2"/>
        <v>29</v>
      </c>
      <c r="Z38" s="136">
        <f t="shared" si="3"/>
        <v>5</v>
      </c>
      <c r="AA38" s="136">
        <f t="shared" si="4"/>
        <v>8</v>
      </c>
      <c r="AB38" s="136">
        <f t="shared" si="5"/>
        <v>5</v>
      </c>
      <c r="AC38" s="136">
        <f t="shared" si="6"/>
        <v>11</v>
      </c>
    </row>
    <row r="39" spans="3:29" s="134" customFormat="1" ht="23.25" customHeight="1">
      <c r="C39" s="117" t="s">
        <v>27</v>
      </c>
      <c r="D39" s="117" t="s">
        <v>31</v>
      </c>
      <c r="E39" s="117" t="s">
        <v>41</v>
      </c>
      <c r="F39" s="117" t="s">
        <v>52</v>
      </c>
      <c r="G39" s="117" t="s">
        <v>44</v>
      </c>
      <c r="H39" s="119">
        <v>310</v>
      </c>
      <c r="I39" s="130" t="s">
        <v>57</v>
      </c>
      <c r="J39" s="135">
        <f t="shared" si="8"/>
        <v>45</v>
      </c>
      <c r="K39" s="136">
        <v>0</v>
      </c>
      <c r="L39" s="136">
        <v>0</v>
      </c>
      <c r="M39" s="136">
        <v>45</v>
      </c>
      <c r="N39" s="136">
        <v>0</v>
      </c>
      <c r="O39" s="135">
        <f t="shared" si="9"/>
        <v>43.5</v>
      </c>
      <c r="P39" s="137"/>
      <c r="Q39" s="137"/>
      <c r="R39" s="137">
        <v>43.5</v>
      </c>
      <c r="S39" s="137"/>
      <c r="T39" s="135">
        <f t="shared" si="10"/>
        <v>0</v>
      </c>
      <c r="U39" s="137"/>
      <c r="V39" s="137"/>
      <c r="W39" s="137"/>
      <c r="X39" s="137"/>
      <c r="Y39" s="135">
        <f t="shared" si="2"/>
        <v>1.5</v>
      </c>
      <c r="Z39" s="136">
        <f t="shared" si="3"/>
        <v>0</v>
      </c>
      <c r="AA39" s="136">
        <f t="shared" si="4"/>
        <v>0</v>
      </c>
      <c r="AB39" s="136">
        <f t="shared" si="5"/>
        <v>1.5</v>
      </c>
      <c r="AC39" s="136">
        <f t="shared" si="6"/>
        <v>0</v>
      </c>
    </row>
    <row r="40" spans="3:29" s="134" customFormat="1" ht="23.25" customHeight="1">
      <c r="C40" s="117" t="s">
        <v>27</v>
      </c>
      <c r="D40" s="117" t="s">
        <v>31</v>
      </c>
      <c r="E40" s="117" t="s">
        <v>41</v>
      </c>
      <c r="F40" s="117" t="s">
        <v>52</v>
      </c>
      <c r="G40" s="117" t="s">
        <v>44</v>
      </c>
      <c r="H40" s="119">
        <v>340</v>
      </c>
      <c r="I40" s="130" t="s">
        <v>68</v>
      </c>
      <c r="J40" s="135">
        <f t="shared" si="8"/>
        <v>484.9</v>
      </c>
      <c r="K40" s="136">
        <v>91.9</v>
      </c>
      <c r="L40" s="136">
        <v>91.9</v>
      </c>
      <c r="M40" s="136">
        <v>184.2</v>
      </c>
      <c r="N40" s="136">
        <v>116.9</v>
      </c>
      <c r="O40" s="135">
        <f t="shared" si="9"/>
        <v>0</v>
      </c>
      <c r="P40" s="137"/>
      <c r="Q40" s="137"/>
      <c r="R40" s="137"/>
      <c r="S40" s="137"/>
      <c r="T40" s="135">
        <f t="shared" si="10"/>
        <v>60</v>
      </c>
      <c r="U40" s="137"/>
      <c r="V40" s="137"/>
      <c r="W40" s="137"/>
      <c r="X40" s="137">
        <f>56.1+3.9</f>
        <v>60</v>
      </c>
      <c r="Y40" s="135">
        <f t="shared" si="2"/>
        <v>544.9</v>
      </c>
      <c r="Z40" s="136">
        <f t="shared" si="3"/>
        <v>91.9</v>
      </c>
      <c r="AA40" s="136">
        <f t="shared" si="4"/>
        <v>91.9</v>
      </c>
      <c r="AB40" s="136">
        <f t="shared" si="5"/>
        <v>184.2</v>
      </c>
      <c r="AC40" s="136">
        <f t="shared" si="6"/>
        <v>176.9</v>
      </c>
    </row>
    <row r="41" spans="3:29" s="21" customFormat="1" ht="23.25" customHeight="1">
      <c r="C41" s="117" t="s">
        <v>27</v>
      </c>
      <c r="D41" s="117" t="s">
        <v>41</v>
      </c>
      <c r="E41" s="117" t="s">
        <v>42</v>
      </c>
      <c r="F41" s="117" t="s">
        <v>43</v>
      </c>
      <c r="G41" s="117" t="s">
        <v>44</v>
      </c>
      <c r="H41" s="119">
        <v>225</v>
      </c>
      <c r="I41" s="130" t="s">
        <v>45</v>
      </c>
      <c r="J41" s="135">
        <f>K41+L41+M41+N41</f>
        <v>75.8</v>
      </c>
      <c r="K41" s="136">
        <v>0</v>
      </c>
      <c r="L41" s="136">
        <v>25</v>
      </c>
      <c r="M41" s="136">
        <v>50.8</v>
      </c>
      <c r="N41" s="136">
        <v>0</v>
      </c>
      <c r="O41" s="135">
        <f aca="true" t="shared" si="11" ref="O41:O49">P41+Q41+R41+S41</f>
        <v>41</v>
      </c>
      <c r="P41" s="137"/>
      <c r="Q41" s="137"/>
      <c r="R41" s="137">
        <v>41</v>
      </c>
      <c r="S41" s="137"/>
      <c r="T41" s="135">
        <f aca="true" t="shared" si="12" ref="T41:T49">U41+V41+W41+X41</f>
        <v>0</v>
      </c>
      <c r="U41" s="137"/>
      <c r="V41" s="137"/>
      <c r="W41" s="137"/>
      <c r="X41" s="137"/>
      <c r="Y41" s="135">
        <f t="shared" si="2"/>
        <v>34.8</v>
      </c>
      <c r="Z41" s="136">
        <f t="shared" si="3"/>
        <v>0</v>
      </c>
      <c r="AA41" s="136">
        <f t="shared" si="4"/>
        <v>25</v>
      </c>
      <c r="AB41" s="136">
        <f t="shared" si="5"/>
        <v>9.799999999999997</v>
      </c>
      <c r="AC41" s="136">
        <f t="shared" si="6"/>
        <v>0</v>
      </c>
    </row>
    <row r="42" spans="3:29" s="21" customFormat="1" ht="23.25" customHeight="1">
      <c r="C42" s="117" t="s">
        <v>27</v>
      </c>
      <c r="D42" s="117" t="s">
        <v>37</v>
      </c>
      <c r="E42" s="117" t="s">
        <v>31</v>
      </c>
      <c r="F42" s="117" t="s">
        <v>77</v>
      </c>
      <c r="G42" s="117" t="s">
        <v>44</v>
      </c>
      <c r="H42" s="119">
        <v>225</v>
      </c>
      <c r="I42" s="130" t="s">
        <v>45</v>
      </c>
      <c r="J42" s="135">
        <f>K42+L42+M42+N42</f>
        <v>307.2</v>
      </c>
      <c r="K42" s="136">
        <v>0</v>
      </c>
      <c r="L42" s="136">
        <v>75</v>
      </c>
      <c r="M42" s="136">
        <v>153.6</v>
      </c>
      <c r="N42" s="136">
        <v>78.6</v>
      </c>
      <c r="O42" s="135">
        <f t="shared" si="11"/>
        <v>0</v>
      </c>
      <c r="P42" s="137"/>
      <c r="Q42" s="137"/>
      <c r="R42" s="137"/>
      <c r="S42" s="137"/>
      <c r="T42" s="135">
        <f t="shared" si="12"/>
        <v>26.8</v>
      </c>
      <c r="U42" s="137"/>
      <c r="V42" s="137"/>
      <c r="W42" s="137"/>
      <c r="X42" s="137">
        <f>16.1+10.7</f>
        <v>26.8</v>
      </c>
      <c r="Y42" s="135">
        <f t="shared" si="2"/>
        <v>334</v>
      </c>
      <c r="Z42" s="136">
        <f t="shared" si="3"/>
        <v>0</v>
      </c>
      <c r="AA42" s="136">
        <f t="shared" si="4"/>
        <v>75</v>
      </c>
      <c r="AB42" s="136">
        <f t="shared" si="5"/>
        <v>153.6</v>
      </c>
      <c r="AC42" s="136">
        <f t="shared" si="6"/>
        <v>105.39999999999999</v>
      </c>
    </row>
    <row r="43" spans="3:29" s="21" customFormat="1" ht="23.25" customHeight="1">
      <c r="C43" s="117" t="s">
        <v>27</v>
      </c>
      <c r="D43" s="117" t="s">
        <v>37</v>
      </c>
      <c r="E43" s="117" t="s">
        <v>31</v>
      </c>
      <c r="F43" s="117" t="s">
        <v>58</v>
      </c>
      <c r="G43" s="117" t="s">
        <v>44</v>
      </c>
      <c r="H43" s="119">
        <v>225</v>
      </c>
      <c r="I43" s="130" t="s">
        <v>59</v>
      </c>
      <c r="J43" s="135">
        <f>K43+L43+M43+N43</f>
        <v>21.6</v>
      </c>
      <c r="K43" s="136">
        <v>0</v>
      </c>
      <c r="L43" s="136">
        <v>0</v>
      </c>
      <c r="M43" s="136">
        <v>21.6</v>
      </c>
      <c r="N43" s="136">
        <v>0</v>
      </c>
      <c r="O43" s="135">
        <f t="shared" si="11"/>
        <v>21.6</v>
      </c>
      <c r="P43" s="137"/>
      <c r="Q43" s="137"/>
      <c r="R43" s="137">
        <v>21.6</v>
      </c>
      <c r="S43" s="137"/>
      <c r="T43" s="135">
        <f t="shared" si="12"/>
        <v>0</v>
      </c>
      <c r="U43" s="137"/>
      <c r="V43" s="137"/>
      <c r="W43" s="137"/>
      <c r="X43" s="137"/>
      <c r="Y43" s="135">
        <f t="shared" si="2"/>
        <v>0</v>
      </c>
      <c r="Z43" s="136">
        <f t="shared" si="3"/>
        <v>0</v>
      </c>
      <c r="AA43" s="136">
        <f t="shared" si="4"/>
        <v>0</v>
      </c>
      <c r="AB43" s="136">
        <f t="shared" si="5"/>
        <v>0</v>
      </c>
      <c r="AC43" s="136">
        <f t="shared" si="6"/>
        <v>0</v>
      </c>
    </row>
    <row r="44" spans="3:29" s="21" customFormat="1" ht="23.25" customHeight="1">
      <c r="C44" s="117" t="s">
        <v>27</v>
      </c>
      <c r="D44" s="117" t="s">
        <v>37</v>
      </c>
      <c r="E44" s="117" t="s">
        <v>31</v>
      </c>
      <c r="F44" s="117" t="s">
        <v>58</v>
      </c>
      <c r="G44" s="117" t="s">
        <v>44</v>
      </c>
      <c r="H44" s="119">
        <v>226</v>
      </c>
      <c r="I44" s="130" t="s">
        <v>55</v>
      </c>
      <c r="J44" s="135">
        <f>K44+L44+M44+N44</f>
        <v>15.7</v>
      </c>
      <c r="K44" s="136">
        <v>15.7</v>
      </c>
      <c r="L44" s="136">
        <v>0</v>
      </c>
      <c r="M44" s="136">
        <v>0</v>
      </c>
      <c r="N44" s="136">
        <v>0</v>
      </c>
      <c r="O44" s="135">
        <f t="shared" si="11"/>
        <v>15.7</v>
      </c>
      <c r="P44" s="137">
        <v>15.7</v>
      </c>
      <c r="Q44" s="137"/>
      <c r="R44" s="137"/>
      <c r="S44" s="137"/>
      <c r="T44" s="135">
        <f t="shared" si="12"/>
        <v>0</v>
      </c>
      <c r="U44" s="137"/>
      <c r="V44" s="137"/>
      <c r="W44" s="137"/>
      <c r="X44" s="137"/>
      <c r="Y44" s="135">
        <f t="shared" si="2"/>
        <v>0</v>
      </c>
      <c r="Z44" s="136">
        <f t="shared" si="3"/>
        <v>0</v>
      </c>
      <c r="AA44" s="136">
        <f t="shared" si="4"/>
        <v>0</v>
      </c>
      <c r="AB44" s="136">
        <f t="shared" si="5"/>
        <v>0</v>
      </c>
      <c r="AC44" s="136">
        <f t="shared" si="6"/>
        <v>0</v>
      </c>
    </row>
    <row r="45" spans="3:29" s="21" customFormat="1" ht="23.25" customHeight="1">
      <c r="C45" s="117" t="s">
        <v>27</v>
      </c>
      <c r="D45" s="117" t="s">
        <v>37</v>
      </c>
      <c r="E45" s="117" t="s">
        <v>31</v>
      </c>
      <c r="F45" s="117" t="s">
        <v>60</v>
      </c>
      <c r="G45" s="117" t="s">
        <v>44</v>
      </c>
      <c r="H45" s="119">
        <v>225</v>
      </c>
      <c r="I45" s="130" t="s">
        <v>59</v>
      </c>
      <c r="J45" s="135">
        <f>K45+L45+M45+N45</f>
        <v>134.3</v>
      </c>
      <c r="K45" s="136">
        <v>0</v>
      </c>
      <c r="L45" s="136">
        <v>134.3</v>
      </c>
      <c r="M45" s="136">
        <v>0</v>
      </c>
      <c r="N45" s="136">
        <v>0</v>
      </c>
      <c r="O45" s="135">
        <f t="shared" si="11"/>
        <v>8.1</v>
      </c>
      <c r="P45" s="137"/>
      <c r="Q45" s="137">
        <v>8.1</v>
      </c>
      <c r="R45" s="137"/>
      <c r="S45" s="137"/>
      <c r="T45" s="135">
        <f t="shared" si="12"/>
        <v>0</v>
      </c>
      <c r="U45" s="137"/>
      <c r="V45" s="137"/>
      <c r="W45" s="137"/>
      <c r="X45" s="137"/>
      <c r="Y45" s="135">
        <f t="shared" si="2"/>
        <v>126.20000000000002</v>
      </c>
      <c r="Z45" s="136">
        <f t="shared" si="3"/>
        <v>0</v>
      </c>
      <c r="AA45" s="136">
        <f t="shared" si="4"/>
        <v>126.20000000000002</v>
      </c>
      <c r="AB45" s="136">
        <f t="shared" si="5"/>
        <v>0</v>
      </c>
      <c r="AC45" s="136">
        <f t="shared" si="6"/>
        <v>0</v>
      </c>
    </row>
    <row r="46" spans="3:29" s="134" customFormat="1" ht="46.5" customHeight="1">
      <c r="C46" s="117" t="s">
        <v>27</v>
      </c>
      <c r="D46" s="117" t="s">
        <v>37</v>
      </c>
      <c r="E46" s="117" t="s">
        <v>32</v>
      </c>
      <c r="F46" s="117" t="s">
        <v>38</v>
      </c>
      <c r="G46" s="117" t="s">
        <v>39</v>
      </c>
      <c r="H46" s="119">
        <v>242</v>
      </c>
      <c r="I46" s="130" t="s">
        <v>40</v>
      </c>
      <c r="J46" s="135">
        <f t="shared" si="8"/>
        <v>100</v>
      </c>
      <c r="K46" s="136">
        <v>25</v>
      </c>
      <c r="L46" s="136">
        <v>25</v>
      </c>
      <c r="M46" s="136">
        <v>25</v>
      </c>
      <c r="N46" s="136">
        <v>25</v>
      </c>
      <c r="O46" s="135">
        <f t="shared" si="11"/>
        <v>23.1</v>
      </c>
      <c r="P46" s="137"/>
      <c r="Q46" s="137"/>
      <c r="R46" s="137"/>
      <c r="S46" s="137">
        <v>23.1</v>
      </c>
      <c r="T46" s="135">
        <f t="shared" si="12"/>
        <v>0</v>
      </c>
      <c r="U46" s="137"/>
      <c r="V46" s="137"/>
      <c r="W46" s="137"/>
      <c r="X46" s="137"/>
      <c r="Y46" s="135">
        <f t="shared" si="2"/>
        <v>76.9</v>
      </c>
      <c r="Z46" s="136">
        <f t="shared" si="3"/>
        <v>25</v>
      </c>
      <c r="AA46" s="136">
        <f t="shared" si="4"/>
        <v>25</v>
      </c>
      <c r="AB46" s="136">
        <f t="shared" si="5"/>
        <v>25</v>
      </c>
      <c r="AC46" s="136">
        <f t="shared" si="6"/>
        <v>1.8999999999999986</v>
      </c>
    </row>
    <row r="47" spans="3:29" s="21" customFormat="1" ht="23.25" customHeight="1">
      <c r="C47" s="117" t="s">
        <v>27</v>
      </c>
      <c r="D47" s="117" t="s">
        <v>37</v>
      </c>
      <c r="E47" s="117" t="s">
        <v>32</v>
      </c>
      <c r="F47" s="117" t="s">
        <v>61</v>
      </c>
      <c r="G47" s="117" t="s">
        <v>44</v>
      </c>
      <c r="H47" s="119">
        <v>226</v>
      </c>
      <c r="I47" s="130" t="s">
        <v>55</v>
      </c>
      <c r="J47" s="135">
        <f t="shared" si="8"/>
        <v>524.6</v>
      </c>
      <c r="K47" s="136">
        <v>0</v>
      </c>
      <c r="L47" s="136">
        <v>50</v>
      </c>
      <c r="M47" s="136">
        <v>424.6</v>
      </c>
      <c r="N47" s="136">
        <v>50</v>
      </c>
      <c r="O47" s="135">
        <f t="shared" si="11"/>
        <v>2.6</v>
      </c>
      <c r="P47" s="137"/>
      <c r="Q47" s="137"/>
      <c r="R47" s="137">
        <v>2.6</v>
      </c>
      <c r="S47" s="137"/>
      <c r="T47" s="135">
        <f t="shared" si="12"/>
        <v>0</v>
      </c>
      <c r="U47" s="137"/>
      <c r="V47" s="137"/>
      <c r="W47" s="137"/>
      <c r="X47" s="137"/>
      <c r="Y47" s="135">
        <f t="shared" si="2"/>
        <v>522</v>
      </c>
      <c r="Z47" s="136">
        <f t="shared" si="3"/>
        <v>0</v>
      </c>
      <c r="AA47" s="136">
        <f t="shared" si="4"/>
        <v>50</v>
      </c>
      <c r="AB47" s="136">
        <f t="shared" si="5"/>
        <v>422</v>
      </c>
      <c r="AC47" s="136">
        <f t="shared" si="6"/>
        <v>50</v>
      </c>
    </row>
    <row r="48" spans="3:29" s="21" customFormat="1" ht="23.25" customHeight="1">
      <c r="C48" s="117" t="s">
        <v>27</v>
      </c>
      <c r="D48" s="117" t="s">
        <v>37</v>
      </c>
      <c r="E48" s="117" t="s">
        <v>62</v>
      </c>
      <c r="F48" s="117" t="s">
        <v>63</v>
      </c>
      <c r="G48" s="117" t="s">
        <v>44</v>
      </c>
      <c r="H48" s="119">
        <v>223</v>
      </c>
      <c r="I48" s="130" t="s">
        <v>66</v>
      </c>
      <c r="J48" s="135">
        <f t="shared" si="8"/>
        <v>210.5</v>
      </c>
      <c r="K48" s="136">
        <v>30.3</v>
      </c>
      <c r="L48" s="136">
        <v>25</v>
      </c>
      <c r="M48" s="136">
        <v>54.2</v>
      </c>
      <c r="N48" s="136">
        <v>101</v>
      </c>
      <c r="O48" s="135">
        <f t="shared" si="11"/>
        <v>0</v>
      </c>
      <c r="P48" s="137"/>
      <c r="Q48" s="137"/>
      <c r="R48" s="137"/>
      <c r="S48" s="137"/>
      <c r="T48" s="135">
        <f t="shared" si="12"/>
        <v>40.2</v>
      </c>
      <c r="U48" s="137"/>
      <c r="V48" s="137"/>
      <c r="W48" s="137"/>
      <c r="X48" s="137">
        <f>10.9+15.7+2.6+11</f>
        <v>40.2</v>
      </c>
      <c r="Y48" s="135">
        <f t="shared" si="2"/>
        <v>250.7</v>
      </c>
      <c r="Z48" s="136">
        <f t="shared" si="3"/>
        <v>30.3</v>
      </c>
      <c r="AA48" s="136">
        <f t="shared" si="4"/>
        <v>25</v>
      </c>
      <c r="AB48" s="136">
        <f t="shared" si="5"/>
        <v>54.2</v>
      </c>
      <c r="AC48" s="136">
        <f t="shared" si="6"/>
        <v>141.2</v>
      </c>
    </row>
    <row r="49" spans="3:29" s="21" customFormat="1" ht="23.25" customHeight="1">
      <c r="C49" s="117" t="s">
        <v>27</v>
      </c>
      <c r="D49" s="117" t="s">
        <v>37</v>
      </c>
      <c r="E49" s="117" t="s">
        <v>62</v>
      </c>
      <c r="F49" s="117" t="s">
        <v>63</v>
      </c>
      <c r="G49" s="117" t="s">
        <v>44</v>
      </c>
      <c r="H49" s="119">
        <v>225</v>
      </c>
      <c r="I49" s="130" t="s">
        <v>59</v>
      </c>
      <c r="J49" s="135">
        <f>K49+L49+M49+N49</f>
        <v>50</v>
      </c>
      <c r="K49" s="136">
        <v>0</v>
      </c>
      <c r="L49" s="136">
        <v>25</v>
      </c>
      <c r="M49" s="136">
        <v>25</v>
      </c>
      <c r="N49" s="136">
        <v>0</v>
      </c>
      <c r="O49" s="135">
        <f t="shared" si="11"/>
        <v>40</v>
      </c>
      <c r="P49" s="137"/>
      <c r="Q49" s="137">
        <v>15</v>
      </c>
      <c r="R49" s="137">
        <v>25</v>
      </c>
      <c r="S49" s="137"/>
      <c r="T49" s="135">
        <f t="shared" si="12"/>
        <v>0</v>
      </c>
      <c r="U49" s="137"/>
      <c r="V49" s="137"/>
      <c r="W49" s="137"/>
      <c r="X49" s="137"/>
      <c r="Y49" s="135">
        <f t="shared" si="2"/>
        <v>10</v>
      </c>
      <c r="Z49" s="136">
        <f t="shared" si="3"/>
        <v>0</v>
      </c>
      <c r="AA49" s="136">
        <f t="shared" si="4"/>
        <v>10</v>
      </c>
      <c r="AB49" s="136">
        <f t="shared" si="5"/>
        <v>0</v>
      </c>
      <c r="AC49" s="136">
        <f t="shared" si="6"/>
        <v>0</v>
      </c>
    </row>
    <row r="50" spans="3:29" s="21" customFormat="1" ht="23.25" customHeight="1">
      <c r="C50" s="117" t="s">
        <v>27</v>
      </c>
      <c r="D50" s="117" t="s">
        <v>37</v>
      </c>
      <c r="E50" s="117" t="s">
        <v>62</v>
      </c>
      <c r="F50" s="117" t="s">
        <v>64</v>
      </c>
      <c r="G50" s="117" t="s">
        <v>44</v>
      </c>
      <c r="H50" s="119">
        <v>225</v>
      </c>
      <c r="I50" s="130" t="s">
        <v>59</v>
      </c>
      <c r="J50" s="135">
        <f aca="true" t="shared" si="13" ref="J50:J68">K50+L50+M50+N50</f>
        <v>169.5</v>
      </c>
      <c r="K50" s="136">
        <v>6.3</v>
      </c>
      <c r="L50" s="136">
        <v>19.5</v>
      </c>
      <c r="M50" s="136">
        <v>96.7</v>
      </c>
      <c r="N50" s="136">
        <v>47</v>
      </c>
      <c r="O50" s="135">
        <f aca="true" t="shared" si="14" ref="O50:O68">P50+Q50+R50+S50</f>
        <v>31.9</v>
      </c>
      <c r="P50" s="137"/>
      <c r="Q50" s="137"/>
      <c r="R50" s="137"/>
      <c r="S50" s="137">
        <v>31.9</v>
      </c>
      <c r="T50" s="135">
        <f aca="true" t="shared" si="15" ref="T50:T68">U50+V50+W50+X50</f>
        <v>0</v>
      </c>
      <c r="U50" s="137"/>
      <c r="V50" s="137"/>
      <c r="W50" s="137"/>
      <c r="X50" s="137"/>
      <c r="Y50" s="135">
        <f t="shared" si="2"/>
        <v>137.6</v>
      </c>
      <c r="Z50" s="136">
        <f t="shared" si="3"/>
        <v>6.3</v>
      </c>
      <c r="AA50" s="136">
        <f t="shared" si="4"/>
        <v>19.5</v>
      </c>
      <c r="AB50" s="136">
        <f t="shared" si="5"/>
        <v>96.7</v>
      </c>
      <c r="AC50" s="136">
        <f t="shared" si="6"/>
        <v>15.100000000000001</v>
      </c>
    </row>
    <row r="51" spans="3:29" s="21" customFormat="1" ht="23.25" customHeight="1">
      <c r="C51" s="117" t="s">
        <v>27</v>
      </c>
      <c r="D51" s="117" t="s">
        <v>46</v>
      </c>
      <c r="E51" s="117" t="s">
        <v>31</v>
      </c>
      <c r="F51" s="117" t="s">
        <v>65</v>
      </c>
      <c r="G51" s="117" t="s">
        <v>34</v>
      </c>
      <c r="H51" s="119">
        <v>211</v>
      </c>
      <c r="I51" s="130" t="s">
        <v>35</v>
      </c>
      <c r="J51" s="135">
        <f t="shared" si="13"/>
        <v>631.6</v>
      </c>
      <c r="K51" s="136">
        <v>157.9</v>
      </c>
      <c r="L51" s="136">
        <v>157.9</v>
      </c>
      <c r="M51" s="136">
        <v>157.9</v>
      </c>
      <c r="N51" s="136">
        <v>157.9</v>
      </c>
      <c r="O51" s="135">
        <f t="shared" si="14"/>
        <v>0</v>
      </c>
      <c r="P51" s="137"/>
      <c r="Q51" s="137"/>
      <c r="R51" s="137"/>
      <c r="S51" s="137"/>
      <c r="T51" s="135">
        <f t="shared" si="15"/>
        <v>349.49999999999994</v>
      </c>
      <c r="U51" s="137"/>
      <c r="V51" s="137"/>
      <c r="W51" s="137"/>
      <c r="X51" s="140">
        <f>20.9+12.1+43.5+29+31.9+81.3+11.6+2.7+36.6+17+11.9+37+14</f>
        <v>349.49999999999994</v>
      </c>
      <c r="Y51" s="135">
        <f t="shared" si="2"/>
        <v>981.1</v>
      </c>
      <c r="Z51" s="136">
        <f t="shared" si="3"/>
        <v>157.9</v>
      </c>
      <c r="AA51" s="136">
        <f t="shared" si="4"/>
        <v>157.9</v>
      </c>
      <c r="AB51" s="136">
        <f t="shared" si="5"/>
        <v>157.9</v>
      </c>
      <c r="AC51" s="136">
        <f t="shared" si="6"/>
        <v>507.4</v>
      </c>
    </row>
    <row r="52" spans="3:29" s="21" customFormat="1" ht="23.25" customHeight="1">
      <c r="C52" s="117" t="s">
        <v>27</v>
      </c>
      <c r="D52" s="117" t="s">
        <v>46</v>
      </c>
      <c r="E52" s="117" t="s">
        <v>31</v>
      </c>
      <c r="F52" s="117" t="s">
        <v>65</v>
      </c>
      <c r="G52" s="117" t="s">
        <v>50</v>
      </c>
      <c r="H52" s="119">
        <v>212</v>
      </c>
      <c r="I52" s="130" t="s">
        <v>51</v>
      </c>
      <c r="J52" s="135">
        <f t="shared" si="13"/>
        <v>81.3</v>
      </c>
      <c r="K52" s="136">
        <v>6.5</v>
      </c>
      <c r="L52" s="136">
        <v>62.3</v>
      </c>
      <c r="M52" s="136">
        <v>6</v>
      </c>
      <c r="N52" s="136">
        <v>6.5</v>
      </c>
      <c r="O52" s="135">
        <f t="shared" si="14"/>
        <v>81.3</v>
      </c>
      <c r="P52" s="141">
        <v>6.5</v>
      </c>
      <c r="Q52" s="141">
        <v>62.3</v>
      </c>
      <c r="R52" s="141">
        <v>6</v>
      </c>
      <c r="S52" s="141">
        <v>6.5</v>
      </c>
      <c r="T52" s="135">
        <f t="shared" si="15"/>
        <v>0</v>
      </c>
      <c r="U52" s="137"/>
      <c r="V52" s="137"/>
      <c r="W52" s="137"/>
      <c r="X52" s="137"/>
      <c r="Y52" s="135">
        <f t="shared" si="2"/>
        <v>0</v>
      </c>
      <c r="Z52" s="136">
        <f t="shared" si="3"/>
        <v>0</v>
      </c>
      <c r="AA52" s="136">
        <f t="shared" si="4"/>
        <v>0</v>
      </c>
      <c r="AB52" s="136">
        <f t="shared" si="5"/>
        <v>0</v>
      </c>
      <c r="AC52" s="136">
        <f t="shared" si="6"/>
        <v>0</v>
      </c>
    </row>
    <row r="53" spans="3:29" s="21" customFormat="1" ht="23.25" customHeight="1">
      <c r="C53" s="117" t="s">
        <v>27</v>
      </c>
      <c r="D53" s="117" t="s">
        <v>46</v>
      </c>
      <c r="E53" s="117" t="s">
        <v>31</v>
      </c>
      <c r="F53" s="117" t="s">
        <v>65</v>
      </c>
      <c r="G53" s="117" t="s">
        <v>34</v>
      </c>
      <c r="H53" s="119">
        <v>213</v>
      </c>
      <c r="I53" s="130" t="s">
        <v>36</v>
      </c>
      <c r="J53" s="135">
        <f t="shared" si="13"/>
        <v>189.5</v>
      </c>
      <c r="K53" s="136">
        <v>47.3</v>
      </c>
      <c r="L53" s="136">
        <v>47.4</v>
      </c>
      <c r="M53" s="136">
        <v>47.4</v>
      </c>
      <c r="N53" s="136">
        <v>47.4</v>
      </c>
      <c r="O53" s="135">
        <f t="shared" si="14"/>
        <v>0</v>
      </c>
      <c r="P53" s="136"/>
      <c r="Q53" s="136"/>
      <c r="R53" s="136"/>
      <c r="S53" s="136"/>
      <c r="T53" s="135">
        <f t="shared" si="15"/>
        <v>50.8</v>
      </c>
      <c r="U53" s="137"/>
      <c r="V53" s="137"/>
      <c r="W53" s="137"/>
      <c r="X53" s="140">
        <f>2.8+48</f>
        <v>50.8</v>
      </c>
      <c r="Y53" s="135">
        <f t="shared" si="2"/>
        <v>240.29999999999998</v>
      </c>
      <c r="Z53" s="136">
        <f t="shared" si="3"/>
        <v>47.3</v>
      </c>
      <c r="AA53" s="136">
        <f t="shared" si="4"/>
        <v>47.4</v>
      </c>
      <c r="AB53" s="136">
        <f t="shared" si="5"/>
        <v>47.4</v>
      </c>
      <c r="AC53" s="136">
        <f t="shared" si="6"/>
        <v>98.19999999999999</v>
      </c>
    </row>
    <row r="54" spans="3:29" s="21" customFormat="1" ht="23.25" customHeight="1">
      <c r="C54" s="117" t="s">
        <v>27</v>
      </c>
      <c r="D54" s="117" t="s">
        <v>46</v>
      </c>
      <c r="E54" s="117" t="s">
        <v>31</v>
      </c>
      <c r="F54" s="117" t="s">
        <v>65</v>
      </c>
      <c r="G54" s="117" t="s">
        <v>44</v>
      </c>
      <c r="H54" s="119">
        <v>223</v>
      </c>
      <c r="I54" s="130" t="s">
        <v>66</v>
      </c>
      <c r="J54" s="135">
        <f>K54+L54+M54+N54</f>
        <v>110.3</v>
      </c>
      <c r="K54" s="136">
        <v>43.4</v>
      </c>
      <c r="L54" s="136">
        <v>14.7</v>
      </c>
      <c r="M54" s="136">
        <v>7.9</v>
      </c>
      <c r="N54" s="136">
        <v>44.3</v>
      </c>
      <c r="O54" s="135">
        <f>P54+Q54+R54+S54</f>
        <v>11.6</v>
      </c>
      <c r="P54" s="137"/>
      <c r="Q54" s="137"/>
      <c r="R54" s="137"/>
      <c r="S54" s="137">
        <v>11.6</v>
      </c>
      <c r="T54" s="135">
        <f t="shared" si="15"/>
        <v>0</v>
      </c>
      <c r="U54" s="137"/>
      <c r="V54" s="137"/>
      <c r="W54" s="137"/>
      <c r="X54" s="137"/>
      <c r="Y54" s="135">
        <f t="shared" si="2"/>
        <v>98.69999999999999</v>
      </c>
      <c r="Z54" s="136">
        <f t="shared" si="3"/>
        <v>43.4</v>
      </c>
      <c r="AA54" s="136">
        <f t="shared" si="4"/>
        <v>14.7</v>
      </c>
      <c r="AB54" s="136">
        <f t="shared" si="5"/>
        <v>7.9</v>
      </c>
      <c r="AC54" s="136">
        <f t="shared" si="6"/>
        <v>32.699999999999996</v>
      </c>
    </row>
    <row r="55" spans="3:29" s="21" customFormat="1" ht="23.25" customHeight="1">
      <c r="C55" s="117" t="s">
        <v>27</v>
      </c>
      <c r="D55" s="117" t="s">
        <v>46</v>
      </c>
      <c r="E55" s="117" t="s">
        <v>31</v>
      </c>
      <c r="F55" s="117" t="s">
        <v>65</v>
      </c>
      <c r="G55" s="117" t="s">
        <v>44</v>
      </c>
      <c r="H55" s="119">
        <v>290</v>
      </c>
      <c r="I55" s="130" t="s">
        <v>56</v>
      </c>
      <c r="J55" s="135">
        <f>K55+L55+M55+N55</f>
        <v>54</v>
      </c>
      <c r="K55" s="136">
        <v>13.5</v>
      </c>
      <c r="L55" s="136">
        <v>13.5</v>
      </c>
      <c r="M55" s="136">
        <v>13.5</v>
      </c>
      <c r="N55" s="136">
        <v>13.5</v>
      </c>
      <c r="O55" s="135">
        <f>P55+Q55+R55+S55</f>
        <v>3.6</v>
      </c>
      <c r="P55" s="136"/>
      <c r="Q55" s="136"/>
      <c r="R55" s="136"/>
      <c r="S55" s="136">
        <v>3.6</v>
      </c>
      <c r="T55" s="135">
        <f>U55+V55+W55+X55</f>
        <v>0</v>
      </c>
      <c r="U55" s="137"/>
      <c r="V55" s="137"/>
      <c r="W55" s="137"/>
      <c r="X55" s="137"/>
      <c r="Y55" s="135">
        <f>Z55+AA55+AB55+AC55</f>
        <v>50.4</v>
      </c>
      <c r="Z55" s="136">
        <f>K55-P55+U55</f>
        <v>13.5</v>
      </c>
      <c r="AA55" s="136">
        <f>L55-Q55+V55</f>
        <v>13.5</v>
      </c>
      <c r="AB55" s="136">
        <f>M55-R55+W55</f>
        <v>13.5</v>
      </c>
      <c r="AC55" s="136">
        <f>N55-S55+X55</f>
        <v>9.9</v>
      </c>
    </row>
    <row r="56" spans="3:29" s="21" customFormat="1" ht="23.25" customHeight="1">
      <c r="C56" s="117" t="s">
        <v>27</v>
      </c>
      <c r="D56" s="117" t="s">
        <v>46</v>
      </c>
      <c r="E56" s="117" t="s">
        <v>31</v>
      </c>
      <c r="F56" s="117" t="s">
        <v>65</v>
      </c>
      <c r="G56" s="117" t="s">
        <v>67</v>
      </c>
      <c r="H56" s="119">
        <v>290</v>
      </c>
      <c r="I56" s="130" t="s">
        <v>56</v>
      </c>
      <c r="J56" s="135">
        <f t="shared" si="13"/>
        <v>2.7</v>
      </c>
      <c r="K56" s="136">
        <v>0</v>
      </c>
      <c r="L56" s="136">
        <v>1.4</v>
      </c>
      <c r="M56" s="136">
        <v>0</v>
      </c>
      <c r="N56" s="136">
        <v>1.3</v>
      </c>
      <c r="O56" s="135">
        <f t="shared" si="14"/>
        <v>2.7</v>
      </c>
      <c r="P56" s="136"/>
      <c r="Q56" s="141">
        <v>1.4</v>
      </c>
      <c r="R56" s="136"/>
      <c r="S56" s="141">
        <v>1.3</v>
      </c>
      <c r="T56" s="135">
        <f t="shared" si="15"/>
        <v>0</v>
      </c>
      <c r="U56" s="137"/>
      <c r="V56" s="137"/>
      <c r="W56" s="137"/>
      <c r="X56" s="137"/>
      <c r="Y56" s="135">
        <f t="shared" si="2"/>
        <v>0</v>
      </c>
      <c r="Z56" s="136">
        <f t="shared" si="3"/>
        <v>0</v>
      </c>
      <c r="AA56" s="136">
        <f t="shared" si="4"/>
        <v>0</v>
      </c>
      <c r="AB56" s="136">
        <f t="shared" si="5"/>
        <v>0</v>
      </c>
      <c r="AC56" s="136">
        <f t="shared" si="6"/>
        <v>0</v>
      </c>
    </row>
    <row r="57" spans="3:29" s="21" customFormat="1" ht="23.25" customHeight="1">
      <c r="C57" s="117" t="s">
        <v>27</v>
      </c>
      <c r="D57" s="117" t="s">
        <v>46</v>
      </c>
      <c r="E57" s="117" t="s">
        <v>31</v>
      </c>
      <c r="F57" s="117" t="s">
        <v>65</v>
      </c>
      <c r="G57" s="117" t="s">
        <v>44</v>
      </c>
      <c r="H57" s="119">
        <v>310</v>
      </c>
      <c r="I57" s="130" t="s">
        <v>57</v>
      </c>
      <c r="J57" s="135">
        <f t="shared" si="13"/>
        <v>36.8</v>
      </c>
      <c r="K57" s="136">
        <v>19.4</v>
      </c>
      <c r="L57" s="136">
        <v>0</v>
      </c>
      <c r="M57" s="136">
        <v>15.2</v>
      </c>
      <c r="N57" s="136">
        <v>2.2</v>
      </c>
      <c r="O57" s="135">
        <f t="shared" si="14"/>
        <v>36.599999999999994</v>
      </c>
      <c r="P57" s="136">
        <v>19.4</v>
      </c>
      <c r="Q57" s="136"/>
      <c r="R57" s="136">
        <v>15.2</v>
      </c>
      <c r="S57" s="136">
        <v>2</v>
      </c>
      <c r="T57" s="135">
        <f t="shared" si="15"/>
        <v>0</v>
      </c>
      <c r="U57" s="137"/>
      <c r="V57" s="137"/>
      <c r="W57" s="137"/>
      <c r="X57" s="137"/>
      <c r="Y57" s="135">
        <f t="shared" si="2"/>
        <v>0.20000000000000018</v>
      </c>
      <c r="Z57" s="136">
        <f t="shared" si="3"/>
        <v>0</v>
      </c>
      <c r="AA57" s="136">
        <f t="shared" si="4"/>
        <v>0</v>
      </c>
      <c r="AB57" s="136">
        <f t="shared" si="5"/>
        <v>0</v>
      </c>
      <c r="AC57" s="136">
        <f t="shared" si="6"/>
        <v>0.20000000000000018</v>
      </c>
    </row>
    <row r="58" spans="3:29" s="21" customFormat="1" ht="23.25" customHeight="1">
      <c r="C58" s="117" t="s">
        <v>27</v>
      </c>
      <c r="D58" s="117" t="s">
        <v>46</v>
      </c>
      <c r="E58" s="117" t="s">
        <v>31</v>
      </c>
      <c r="F58" s="117" t="s">
        <v>65</v>
      </c>
      <c r="G58" s="117" t="s">
        <v>44</v>
      </c>
      <c r="H58" s="119">
        <v>340</v>
      </c>
      <c r="I58" s="130" t="s">
        <v>68</v>
      </c>
      <c r="J58" s="135">
        <f t="shared" si="13"/>
        <v>89.5</v>
      </c>
      <c r="K58" s="136">
        <v>5.6</v>
      </c>
      <c r="L58" s="136">
        <v>26.6</v>
      </c>
      <c r="M58" s="136">
        <v>31.6</v>
      </c>
      <c r="N58" s="136">
        <v>25.7</v>
      </c>
      <c r="O58" s="135">
        <f t="shared" si="14"/>
        <v>17</v>
      </c>
      <c r="P58" s="137"/>
      <c r="Q58" s="137"/>
      <c r="R58" s="137"/>
      <c r="S58" s="137">
        <v>17</v>
      </c>
      <c r="T58" s="135">
        <f t="shared" si="15"/>
        <v>0</v>
      </c>
      <c r="U58" s="137"/>
      <c r="V58" s="137"/>
      <c r="W58" s="137"/>
      <c r="X58" s="137"/>
      <c r="Y58" s="135">
        <f t="shared" si="2"/>
        <v>72.5</v>
      </c>
      <c r="Z58" s="136">
        <f t="shared" si="3"/>
        <v>5.6</v>
      </c>
      <c r="AA58" s="136">
        <f t="shared" si="4"/>
        <v>26.6</v>
      </c>
      <c r="AB58" s="136">
        <f t="shared" si="5"/>
        <v>31.6</v>
      </c>
      <c r="AC58" s="136">
        <f t="shared" si="6"/>
        <v>8.7</v>
      </c>
    </row>
    <row r="59" spans="3:29" s="21" customFormat="1" ht="23.25" customHeight="1">
      <c r="C59" s="117" t="s">
        <v>27</v>
      </c>
      <c r="D59" s="117" t="s">
        <v>46</v>
      </c>
      <c r="E59" s="117" t="s">
        <v>31</v>
      </c>
      <c r="F59" s="117" t="s">
        <v>69</v>
      </c>
      <c r="G59" s="117" t="s">
        <v>44</v>
      </c>
      <c r="H59" s="119">
        <v>221</v>
      </c>
      <c r="I59" s="130" t="s">
        <v>70</v>
      </c>
      <c r="J59" s="135">
        <f>K59+L59+M59+N59</f>
        <v>9.5</v>
      </c>
      <c r="K59" s="136">
        <v>0</v>
      </c>
      <c r="L59" s="136">
        <v>0</v>
      </c>
      <c r="M59" s="136">
        <v>9.5</v>
      </c>
      <c r="N59" s="136">
        <v>0</v>
      </c>
      <c r="O59" s="135">
        <f>P59+Q59+R59+S59</f>
        <v>9.5</v>
      </c>
      <c r="P59" s="137"/>
      <c r="Q59" s="137"/>
      <c r="R59" s="137">
        <v>9.5</v>
      </c>
      <c r="S59" s="137"/>
      <c r="T59" s="135">
        <f>U59+V59+W59+X59</f>
        <v>0</v>
      </c>
      <c r="U59" s="137"/>
      <c r="V59" s="137"/>
      <c r="W59" s="137"/>
      <c r="X59" s="137"/>
      <c r="Y59" s="135">
        <f t="shared" si="2"/>
        <v>0</v>
      </c>
      <c r="Z59" s="136">
        <f t="shared" si="3"/>
        <v>0</v>
      </c>
      <c r="AA59" s="136">
        <f t="shared" si="4"/>
        <v>0</v>
      </c>
      <c r="AB59" s="136">
        <f t="shared" si="5"/>
        <v>0</v>
      </c>
      <c r="AC59" s="136">
        <f t="shared" si="6"/>
        <v>0</v>
      </c>
    </row>
    <row r="60" spans="3:29" s="21" customFormat="1" ht="23.25" customHeight="1">
      <c r="C60" s="117" t="s">
        <v>27</v>
      </c>
      <c r="D60" s="117" t="s">
        <v>46</v>
      </c>
      <c r="E60" s="117" t="s">
        <v>31</v>
      </c>
      <c r="F60" s="117" t="s">
        <v>71</v>
      </c>
      <c r="G60" s="117" t="s">
        <v>50</v>
      </c>
      <c r="H60" s="119">
        <v>212</v>
      </c>
      <c r="I60" s="130" t="s">
        <v>51</v>
      </c>
      <c r="J60" s="135">
        <f>K60+L60+M60+N60</f>
        <v>36.9</v>
      </c>
      <c r="K60" s="136">
        <v>0</v>
      </c>
      <c r="L60" s="136">
        <v>0</v>
      </c>
      <c r="M60" s="136">
        <v>18.4</v>
      </c>
      <c r="N60" s="136">
        <v>18.5</v>
      </c>
      <c r="O60" s="135">
        <f>P60+Q60+R60+S60</f>
        <v>0</v>
      </c>
      <c r="P60" s="137"/>
      <c r="Q60" s="137"/>
      <c r="R60" s="137"/>
      <c r="S60" s="137"/>
      <c r="T60" s="135">
        <f>U60+V60+W60+X60</f>
        <v>8.2</v>
      </c>
      <c r="U60" s="137"/>
      <c r="V60" s="137"/>
      <c r="W60" s="137"/>
      <c r="X60" s="140">
        <v>8.2</v>
      </c>
      <c r="Y60" s="135">
        <f t="shared" si="2"/>
        <v>45.099999999999994</v>
      </c>
      <c r="Z60" s="136">
        <f t="shared" si="3"/>
        <v>0</v>
      </c>
      <c r="AA60" s="136">
        <f t="shared" si="4"/>
        <v>0</v>
      </c>
      <c r="AB60" s="136">
        <f t="shared" si="5"/>
        <v>18.4</v>
      </c>
      <c r="AC60" s="136">
        <f t="shared" si="6"/>
        <v>26.7</v>
      </c>
    </row>
    <row r="61" spans="3:29" s="21" customFormat="1" ht="38.25" customHeight="1">
      <c r="C61" s="117" t="s">
        <v>27</v>
      </c>
      <c r="D61" s="117" t="s">
        <v>46</v>
      </c>
      <c r="E61" s="117" t="s">
        <v>31</v>
      </c>
      <c r="F61" s="117" t="s">
        <v>47</v>
      </c>
      <c r="G61" s="117" t="s">
        <v>48</v>
      </c>
      <c r="H61" s="119">
        <v>241</v>
      </c>
      <c r="I61" s="130" t="s">
        <v>49</v>
      </c>
      <c r="J61" s="135">
        <f>K61+L61+M61+N61</f>
        <v>10975.2</v>
      </c>
      <c r="K61" s="136">
        <v>2793.8</v>
      </c>
      <c r="L61" s="136">
        <v>2851</v>
      </c>
      <c r="M61" s="136">
        <v>2297.8</v>
      </c>
      <c r="N61" s="136">
        <v>3032.6</v>
      </c>
      <c r="O61" s="135">
        <f>P61+Q61+R61+S61</f>
        <v>633.3</v>
      </c>
      <c r="P61" s="137"/>
      <c r="Q61" s="137"/>
      <c r="R61" s="137"/>
      <c r="S61" s="140">
        <v>633.3</v>
      </c>
      <c r="T61" s="135">
        <f>U61+V61+W61+X61</f>
        <v>0</v>
      </c>
      <c r="U61" s="137"/>
      <c r="V61" s="137"/>
      <c r="W61" s="137"/>
      <c r="X61" s="137"/>
      <c r="Y61" s="135">
        <f t="shared" si="2"/>
        <v>10341.900000000001</v>
      </c>
      <c r="Z61" s="136">
        <f t="shared" si="3"/>
        <v>2793.8</v>
      </c>
      <c r="AA61" s="136">
        <f t="shared" si="4"/>
        <v>2851</v>
      </c>
      <c r="AB61" s="136">
        <f t="shared" si="5"/>
        <v>2297.8</v>
      </c>
      <c r="AC61" s="136">
        <f t="shared" si="6"/>
        <v>2399.3</v>
      </c>
    </row>
    <row r="62" spans="3:29" s="21" customFormat="1" ht="38.25" customHeight="1">
      <c r="C62" s="117" t="s">
        <v>27</v>
      </c>
      <c r="D62" s="117" t="s">
        <v>46</v>
      </c>
      <c r="E62" s="117" t="s">
        <v>31</v>
      </c>
      <c r="F62" s="117" t="s">
        <v>71</v>
      </c>
      <c r="G62" s="117" t="s">
        <v>48</v>
      </c>
      <c r="H62" s="119">
        <v>241</v>
      </c>
      <c r="I62" s="130" t="s">
        <v>49</v>
      </c>
      <c r="J62" s="135">
        <f t="shared" si="13"/>
        <v>85.30000000000001</v>
      </c>
      <c r="K62" s="136">
        <v>0</v>
      </c>
      <c r="L62" s="136">
        <v>0</v>
      </c>
      <c r="M62" s="136">
        <v>42.7</v>
      </c>
      <c r="N62" s="136">
        <v>42.6</v>
      </c>
      <c r="O62" s="135">
        <f t="shared" si="14"/>
        <v>8.2</v>
      </c>
      <c r="P62" s="137"/>
      <c r="Q62" s="137"/>
      <c r="R62" s="137"/>
      <c r="S62" s="140">
        <v>8.2</v>
      </c>
      <c r="T62" s="135">
        <f t="shared" si="15"/>
        <v>0</v>
      </c>
      <c r="U62" s="137"/>
      <c r="V62" s="137"/>
      <c r="W62" s="137"/>
      <c r="X62" s="137"/>
      <c r="Y62" s="135">
        <f t="shared" si="2"/>
        <v>77.10000000000001</v>
      </c>
      <c r="Z62" s="136">
        <f t="shared" si="3"/>
        <v>0</v>
      </c>
      <c r="AA62" s="136">
        <f t="shared" si="4"/>
        <v>0</v>
      </c>
      <c r="AB62" s="136">
        <f t="shared" si="5"/>
        <v>42.7</v>
      </c>
      <c r="AC62" s="136">
        <f t="shared" si="6"/>
        <v>34.400000000000006</v>
      </c>
    </row>
    <row r="63" spans="3:29" s="21" customFormat="1" ht="23.25" customHeight="1">
      <c r="C63" s="117" t="s">
        <v>27</v>
      </c>
      <c r="D63" s="117" t="s">
        <v>31</v>
      </c>
      <c r="E63" s="117" t="s">
        <v>72</v>
      </c>
      <c r="F63" s="117" t="s">
        <v>73</v>
      </c>
      <c r="G63" s="117" t="s">
        <v>74</v>
      </c>
      <c r="H63" s="119">
        <v>290</v>
      </c>
      <c r="I63" s="130" t="s">
        <v>56</v>
      </c>
      <c r="J63" s="135">
        <f>K63+L63+M63+N63</f>
        <v>11.9</v>
      </c>
      <c r="K63" s="136">
        <v>3</v>
      </c>
      <c r="L63" s="136">
        <v>3</v>
      </c>
      <c r="M63" s="136">
        <v>3</v>
      </c>
      <c r="N63" s="136">
        <v>2.9</v>
      </c>
      <c r="O63" s="135">
        <f>P63+Q63+R63+S63</f>
        <v>11.9</v>
      </c>
      <c r="P63" s="141">
        <v>3</v>
      </c>
      <c r="Q63" s="141">
        <v>3</v>
      </c>
      <c r="R63" s="141">
        <v>3</v>
      </c>
      <c r="S63" s="141">
        <v>2.9</v>
      </c>
      <c r="T63" s="135">
        <f>U63+V63+W63+X63</f>
        <v>0</v>
      </c>
      <c r="U63" s="137"/>
      <c r="V63" s="137"/>
      <c r="W63" s="137"/>
      <c r="X63" s="137"/>
      <c r="Y63" s="135">
        <f t="shared" si="2"/>
        <v>0</v>
      </c>
      <c r="Z63" s="136">
        <f aca="true" t="shared" si="16" ref="Z63:AC64">K63-P63+U63</f>
        <v>0</v>
      </c>
      <c r="AA63" s="136">
        <f t="shared" si="16"/>
        <v>0</v>
      </c>
      <c r="AB63" s="136">
        <f t="shared" si="16"/>
        <v>0</v>
      </c>
      <c r="AC63" s="136">
        <f t="shared" si="16"/>
        <v>0</v>
      </c>
    </row>
    <row r="64" spans="3:29" s="21" customFormat="1" ht="23.25" customHeight="1">
      <c r="C64" s="117" t="s">
        <v>27</v>
      </c>
      <c r="D64" s="117" t="s">
        <v>62</v>
      </c>
      <c r="E64" s="117" t="s">
        <v>42</v>
      </c>
      <c r="F64" s="117" t="s">
        <v>75</v>
      </c>
      <c r="G64" s="117" t="s">
        <v>44</v>
      </c>
      <c r="H64" s="119">
        <v>226</v>
      </c>
      <c r="I64" s="130" t="s">
        <v>55</v>
      </c>
      <c r="J64" s="135">
        <f>K64+L64+M64+N64</f>
        <v>47.6</v>
      </c>
      <c r="K64" s="136">
        <v>0</v>
      </c>
      <c r="L64" s="136">
        <v>24</v>
      </c>
      <c r="M64" s="136">
        <v>23.6</v>
      </c>
      <c r="N64" s="136">
        <v>0</v>
      </c>
      <c r="O64" s="135">
        <f>P64+Q64+R64+S64</f>
        <v>37</v>
      </c>
      <c r="P64" s="137"/>
      <c r="Q64" s="137">
        <v>24</v>
      </c>
      <c r="R64" s="137">
        <v>13</v>
      </c>
      <c r="S64" s="137"/>
      <c r="T64" s="135">
        <f>U64+V64+W64+X64</f>
        <v>0</v>
      </c>
      <c r="U64" s="137"/>
      <c r="V64" s="137"/>
      <c r="W64" s="137"/>
      <c r="X64" s="137"/>
      <c r="Y64" s="135">
        <f t="shared" si="2"/>
        <v>10.600000000000001</v>
      </c>
      <c r="Z64" s="136">
        <f t="shared" si="16"/>
        <v>0</v>
      </c>
      <c r="AA64" s="136">
        <f t="shared" si="16"/>
        <v>0</v>
      </c>
      <c r="AB64" s="136">
        <f t="shared" si="16"/>
        <v>10.600000000000001</v>
      </c>
      <c r="AC64" s="136">
        <f t="shared" si="16"/>
        <v>0</v>
      </c>
    </row>
    <row r="65" spans="3:29" s="21" customFormat="1" ht="23.25" customHeight="1">
      <c r="C65" s="117" t="s">
        <v>27</v>
      </c>
      <c r="D65" s="117" t="s">
        <v>62</v>
      </c>
      <c r="E65" s="117" t="s">
        <v>42</v>
      </c>
      <c r="F65" s="117" t="s">
        <v>75</v>
      </c>
      <c r="G65" s="117" t="s">
        <v>44</v>
      </c>
      <c r="H65" s="119">
        <v>340</v>
      </c>
      <c r="I65" s="130" t="s">
        <v>68</v>
      </c>
      <c r="J65" s="135">
        <f>K65+L65+M65+N65</f>
        <v>14</v>
      </c>
      <c r="K65" s="136">
        <v>0</v>
      </c>
      <c r="L65" s="136">
        <v>0</v>
      </c>
      <c r="M65" s="136">
        <v>14</v>
      </c>
      <c r="N65" s="136">
        <v>0</v>
      </c>
      <c r="O65" s="135">
        <f>P65+Q65+R65+S65</f>
        <v>14</v>
      </c>
      <c r="P65" s="137"/>
      <c r="Q65" s="137"/>
      <c r="R65" s="137">
        <v>14</v>
      </c>
      <c r="S65" s="137"/>
      <c r="T65" s="135">
        <f>U65+V65+W65+X65</f>
        <v>0</v>
      </c>
      <c r="U65" s="137"/>
      <c r="V65" s="137"/>
      <c r="W65" s="137"/>
      <c r="X65" s="137"/>
      <c r="Y65" s="135">
        <f t="shared" si="2"/>
        <v>0</v>
      </c>
      <c r="Z65" s="136">
        <f>K65-P65+U65</f>
        <v>0</v>
      </c>
      <c r="AA65" s="136">
        <f>L65-Q65+V65</f>
        <v>0</v>
      </c>
      <c r="AB65" s="136">
        <f>M65-R65+W65</f>
        <v>0</v>
      </c>
      <c r="AC65" s="136">
        <f>N65-S65+X65</f>
        <v>0</v>
      </c>
    </row>
    <row r="66" spans="3:29" s="21" customFormat="1" ht="23.25" customHeight="1" hidden="1">
      <c r="C66" s="117" t="s">
        <v>27</v>
      </c>
      <c r="D66" s="117"/>
      <c r="E66" s="117"/>
      <c r="F66" s="117"/>
      <c r="G66" s="117"/>
      <c r="H66" s="119"/>
      <c r="I66" s="130"/>
      <c r="J66" s="135">
        <f>K66+L66+M66+N66</f>
        <v>0</v>
      </c>
      <c r="K66" s="136">
        <v>0</v>
      </c>
      <c r="L66" s="136">
        <v>0</v>
      </c>
      <c r="M66" s="136">
        <v>0</v>
      </c>
      <c r="N66" s="136">
        <v>0</v>
      </c>
      <c r="O66" s="135">
        <f>P66+Q66+R66+S66</f>
        <v>0</v>
      </c>
      <c r="P66" s="137"/>
      <c r="Q66" s="137"/>
      <c r="R66" s="137"/>
      <c r="S66" s="137"/>
      <c r="T66" s="135">
        <f>U66+V66+W66+X66</f>
        <v>0</v>
      </c>
      <c r="U66" s="137"/>
      <c r="V66" s="137"/>
      <c r="W66" s="137"/>
      <c r="X66" s="137"/>
      <c r="Y66" s="135">
        <f t="shared" si="2"/>
        <v>0</v>
      </c>
      <c r="Z66" s="136">
        <f aca="true" t="shared" si="17" ref="Z66:AC68">K66-P66+U66</f>
        <v>0</v>
      </c>
      <c r="AA66" s="136">
        <f t="shared" si="17"/>
        <v>0</v>
      </c>
      <c r="AB66" s="136">
        <f t="shared" si="17"/>
        <v>0</v>
      </c>
      <c r="AC66" s="136">
        <f t="shared" si="17"/>
        <v>0</v>
      </c>
    </row>
    <row r="67" spans="3:29" s="21" customFormat="1" ht="23.25" customHeight="1" hidden="1">
      <c r="C67" s="117" t="s">
        <v>27</v>
      </c>
      <c r="D67" s="117"/>
      <c r="E67" s="117"/>
      <c r="F67" s="117"/>
      <c r="G67" s="117"/>
      <c r="H67" s="119"/>
      <c r="I67" s="130"/>
      <c r="J67" s="135">
        <f>K67+L67+M67+N67</f>
        <v>0</v>
      </c>
      <c r="K67" s="136">
        <v>0</v>
      </c>
      <c r="L67" s="136">
        <v>0</v>
      </c>
      <c r="M67" s="136">
        <v>0</v>
      </c>
      <c r="N67" s="136">
        <v>0</v>
      </c>
      <c r="O67" s="135">
        <f>P67+Q67+R67+S67</f>
        <v>0</v>
      </c>
      <c r="P67" s="137"/>
      <c r="Q67" s="137"/>
      <c r="R67" s="137"/>
      <c r="S67" s="137"/>
      <c r="T67" s="135">
        <f>U67+V67+W67+X67</f>
        <v>0</v>
      </c>
      <c r="U67" s="137"/>
      <c r="V67" s="137"/>
      <c r="W67" s="137"/>
      <c r="X67" s="137"/>
      <c r="Y67" s="135">
        <f t="shared" si="2"/>
        <v>0</v>
      </c>
      <c r="Z67" s="136">
        <f>K67-P67+U67</f>
        <v>0</v>
      </c>
      <c r="AA67" s="136">
        <f>L67-Q67+V67</f>
        <v>0</v>
      </c>
      <c r="AB67" s="136">
        <f>M67-R67+W67</f>
        <v>0</v>
      </c>
      <c r="AC67" s="136">
        <f>N67-S67+X67</f>
        <v>0</v>
      </c>
    </row>
    <row r="68" spans="3:29" s="21" customFormat="1" ht="23.25" customHeight="1" hidden="1">
      <c r="C68" s="117" t="s">
        <v>27</v>
      </c>
      <c r="D68" s="117"/>
      <c r="E68" s="117"/>
      <c r="F68" s="117"/>
      <c r="G68" s="117"/>
      <c r="H68" s="119"/>
      <c r="I68" s="130"/>
      <c r="J68" s="135">
        <f t="shared" si="13"/>
        <v>0</v>
      </c>
      <c r="K68" s="136">
        <v>0</v>
      </c>
      <c r="L68" s="136">
        <v>0</v>
      </c>
      <c r="M68" s="136">
        <v>0</v>
      </c>
      <c r="N68" s="136">
        <v>0</v>
      </c>
      <c r="O68" s="135">
        <f t="shared" si="14"/>
        <v>0</v>
      </c>
      <c r="P68" s="137"/>
      <c r="Q68" s="137"/>
      <c r="R68" s="137"/>
      <c r="S68" s="137"/>
      <c r="T68" s="135">
        <f t="shared" si="15"/>
        <v>0</v>
      </c>
      <c r="U68" s="137"/>
      <c r="V68" s="137"/>
      <c r="W68" s="137"/>
      <c r="X68" s="137"/>
      <c r="Y68" s="135">
        <f t="shared" si="2"/>
        <v>0</v>
      </c>
      <c r="Z68" s="136">
        <f t="shared" si="17"/>
        <v>0</v>
      </c>
      <c r="AA68" s="136">
        <f t="shared" si="17"/>
        <v>0</v>
      </c>
      <c r="AB68" s="136">
        <f t="shared" si="17"/>
        <v>0</v>
      </c>
      <c r="AC68" s="136">
        <f t="shared" si="17"/>
        <v>0</v>
      </c>
    </row>
    <row r="69" spans="1:29" s="6" customFormat="1" ht="14.25">
      <c r="A69" s="7" t="s">
        <v>4</v>
      </c>
      <c r="B69" s="7"/>
      <c r="C69" s="119"/>
      <c r="D69" s="117"/>
      <c r="E69" s="117"/>
      <c r="F69" s="123"/>
      <c r="G69" s="124"/>
      <c r="H69" s="125"/>
      <c r="I69" s="126" t="s">
        <v>26</v>
      </c>
      <c r="J69" s="138">
        <f>SUM(K69:N69)</f>
        <v>25806.300000000003</v>
      </c>
      <c r="K69" s="138">
        <f aca="true" t="shared" si="18" ref="K69:X69">SUM(K25:K68)</f>
        <v>5887.9000000000015</v>
      </c>
      <c r="L69" s="138">
        <f t="shared" si="18"/>
        <v>6502.300000000001</v>
      </c>
      <c r="M69" s="138">
        <f t="shared" si="18"/>
        <v>6823.999999999999</v>
      </c>
      <c r="N69" s="138">
        <f t="shared" si="18"/>
        <v>6592.1</v>
      </c>
      <c r="O69" s="138">
        <f t="shared" si="18"/>
        <v>1543.6000000000001</v>
      </c>
      <c r="P69" s="138">
        <f t="shared" si="18"/>
        <v>52.699999999999996</v>
      </c>
      <c r="Q69" s="138">
        <f t="shared" si="18"/>
        <v>136.6</v>
      </c>
      <c r="R69" s="138">
        <f t="shared" si="18"/>
        <v>298.4</v>
      </c>
      <c r="S69" s="138">
        <f t="shared" si="18"/>
        <v>1055.9</v>
      </c>
      <c r="T69" s="138">
        <f t="shared" si="18"/>
        <v>1526</v>
      </c>
      <c r="U69" s="138">
        <f t="shared" si="18"/>
        <v>0</v>
      </c>
      <c r="V69" s="138">
        <f t="shared" si="18"/>
        <v>0</v>
      </c>
      <c r="W69" s="138">
        <f t="shared" si="18"/>
        <v>0</v>
      </c>
      <c r="X69" s="138">
        <f t="shared" si="18"/>
        <v>1526</v>
      </c>
      <c r="Y69" s="138">
        <f>SUM(Y28:Y68)</f>
        <v>24613.800000000003</v>
      </c>
      <c r="Z69" s="138">
        <f>SUM(Z25:Z68)</f>
        <v>5835.200000000001</v>
      </c>
      <c r="AA69" s="138">
        <f>SUM(AA25:AA68)</f>
        <v>6365.7</v>
      </c>
      <c r="AB69" s="138">
        <f>SUM(AB25:AB68)</f>
        <v>6525.599999999999</v>
      </c>
      <c r="AC69" s="138">
        <f>SUM(AC25:AC68)</f>
        <v>7062.199999999998</v>
      </c>
    </row>
    <row r="70" spans="1:29" s="40" customFormat="1" ht="16.5" thickBot="1">
      <c r="A70" s="39" t="s">
        <v>4</v>
      </c>
      <c r="B70" s="39"/>
      <c r="C70" s="118"/>
      <c r="D70" s="120"/>
      <c r="E70" s="120"/>
      <c r="F70" s="121"/>
      <c r="G70" s="121"/>
      <c r="H70" s="121"/>
      <c r="I70" s="122"/>
      <c r="J70" s="139">
        <f>J24</f>
        <v>27506.700000000004</v>
      </c>
      <c r="K70" s="139">
        <f>K24</f>
        <v>6593.1</v>
      </c>
      <c r="L70" s="139">
        <f>L24</f>
        <v>6785.1</v>
      </c>
      <c r="M70" s="139">
        <f>M24</f>
        <v>6992.1</v>
      </c>
      <c r="N70" s="139">
        <f>N24</f>
        <v>7136.4</v>
      </c>
      <c r="O70" s="139">
        <f aca="true" t="shared" si="19" ref="O70:X70">O69</f>
        <v>1543.6000000000001</v>
      </c>
      <c r="P70" s="139">
        <f t="shared" si="19"/>
        <v>52.699999999999996</v>
      </c>
      <c r="Q70" s="139">
        <f t="shared" si="19"/>
        <v>136.6</v>
      </c>
      <c r="R70" s="139">
        <f t="shared" si="19"/>
        <v>298.4</v>
      </c>
      <c r="S70" s="139">
        <f t="shared" si="19"/>
        <v>1055.9</v>
      </c>
      <c r="T70" s="139">
        <f t="shared" si="19"/>
        <v>1526</v>
      </c>
      <c r="U70" s="139">
        <f>U69</f>
        <v>0</v>
      </c>
      <c r="V70" s="139">
        <f t="shared" si="19"/>
        <v>0</v>
      </c>
      <c r="W70" s="139">
        <f t="shared" si="19"/>
        <v>0</v>
      </c>
      <c r="X70" s="139">
        <f t="shared" si="19"/>
        <v>1526</v>
      </c>
      <c r="Y70" s="139">
        <f>SUM(Z70:AC70)</f>
        <v>27489.100000000002</v>
      </c>
      <c r="Z70" s="139">
        <f>Z24</f>
        <v>6540.400000000001</v>
      </c>
      <c r="AA70" s="139">
        <f>AA24</f>
        <v>6648.5</v>
      </c>
      <c r="AB70" s="139">
        <f>AB24</f>
        <v>6693.700000000001</v>
      </c>
      <c r="AC70" s="139">
        <f>AC24</f>
        <v>7606.5</v>
      </c>
    </row>
    <row r="71" spans="1:29" s="40" customFormat="1" ht="15.75">
      <c r="A71" s="39"/>
      <c r="B71" s="39"/>
      <c r="C71" s="101"/>
      <c r="D71" s="101"/>
      <c r="E71" s="101"/>
      <c r="F71" s="102"/>
      <c r="G71" s="102"/>
      <c r="H71" s="102"/>
      <c r="I71" s="103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</row>
    <row r="72" spans="1:29" s="40" customFormat="1" ht="15.75" customHeight="1" hidden="1">
      <c r="A72" s="39"/>
      <c r="B72" s="39"/>
      <c r="C72" s="101"/>
      <c r="D72" s="101"/>
      <c r="E72" s="101"/>
      <c r="F72" s="102"/>
      <c r="G72" s="102"/>
      <c r="H72" s="102"/>
      <c r="I72" s="103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</row>
    <row r="73" spans="1:29" s="40" customFormat="1" ht="15.75" customHeight="1" hidden="1">
      <c r="A73" s="39"/>
      <c r="B73" s="39"/>
      <c r="C73" s="101"/>
      <c r="D73" s="101"/>
      <c r="E73" s="101"/>
      <c r="F73" s="102"/>
      <c r="G73" s="102"/>
      <c r="H73" s="102"/>
      <c r="I73" s="103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</row>
    <row r="74" spans="1:29" s="40" customFormat="1" ht="15.75" customHeight="1" hidden="1">
      <c r="A74" s="39"/>
      <c r="B74" s="39"/>
      <c r="C74" s="101"/>
      <c r="D74" s="101"/>
      <c r="E74" s="101"/>
      <c r="F74" s="102"/>
      <c r="G74" s="102"/>
      <c r="H74" s="102"/>
      <c r="I74" s="103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</row>
    <row r="75" spans="1:27" s="40" customFormat="1" ht="15.75">
      <c r="A75" s="39" t="s">
        <v>4</v>
      </c>
      <c r="B75" s="39"/>
      <c r="C75" s="205"/>
      <c r="D75" s="205"/>
      <c r="E75" s="205"/>
      <c r="F75" s="205"/>
      <c r="G75" s="205"/>
      <c r="H75" s="205"/>
      <c r="I75" s="205"/>
      <c r="J75" s="41"/>
      <c r="K75" s="41"/>
      <c r="L75" s="155"/>
      <c r="M75" s="155"/>
      <c r="N75" s="155"/>
      <c r="O75" s="155"/>
      <c r="P75" s="155"/>
      <c r="Q75" s="155"/>
      <c r="R75" s="155"/>
      <c r="S75" s="155"/>
      <c r="T75" s="155"/>
      <c r="U75" s="42"/>
      <c r="V75" s="127"/>
      <c r="W75" s="128"/>
      <c r="X75" s="128"/>
      <c r="Y75" s="43"/>
      <c r="Z75" s="43"/>
      <c r="AA75" s="43"/>
    </row>
    <row r="76" spans="1:27" s="47" customFormat="1" ht="15" customHeight="1">
      <c r="A76" s="39" t="s">
        <v>4</v>
      </c>
      <c r="B76" s="39"/>
      <c r="C76" s="212"/>
      <c r="D76" s="212"/>
      <c r="E76" s="212"/>
      <c r="F76" s="212"/>
      <c r="G76" s="212"/>
      <c r="H76" s="212"/>
      <c r="I76" s="212"/>
      <c r="J76" s="212"/>
      <c r="K76" s="44"/>
      <c r="L76" s="44"/>
      <c r="M76" s="44"/>
      <c r="N76" s="44"/>
      <c r="O76" s="208"/>
      <c r="P76" s="208"/>
      <c r="Q76" s="208"/>
      <c r="R76" s="208"/>
      <c r="S76" s="45"/>
      <c r="T76" s="45"/>
      <c r="U76" s="45"/>
      <c r="V76" s="129"/>
      <c r="W76" s="129"/>
      <c r="X76" s="129"/>
      <c r="Y76" s="46"/>
      <c r="Z76" s="46"/>
      <c r="AA76" s="131"/>
    </row>
    <row r="77" spans="1:27" s="40" customFormat="1" ht="12.75" customHeight="1">
      <c r="A77" s="39" t="s">
        <v>4</v>
      </c>
      <c r="B77" s="39"/>
      <c r="C77" s="207"/>
      <c r="D77" s="207"/>
      <c r="E77" s="207"/>
      <c r="F77" s="207"/>
      <c r="G77" s="207"/>
      <c r="H77" s="207"/>
      <c r="I77" s="207"/>
      <c r="J77" s="41"/>
      <c r="K77" s="41"/>
      <c r="L77" s="211"/>
      <c r="M77" s="211"/>
      <c r="N77" s="211"/>
      <c r="O77" s="211"/>
      <c r="P77" s="211"/>
      <c r="Q77" s="211"/>
      <c r="R77" s="211"/>
      <c r="S77" s="211"/>
      <c r="T77" s="211"/>
      <c r="U77" s="42"/>
      <c r="V77" s="127"/>
      <c r="W77" s="128"/>
      <c r="X77" s="128"/>
      <c r="Y77" s="43"/>
      <c r="Z77" s="43"/>
      <c r="AA77" s="43"/>
    </row>
    <row r="78" spans="1:27" s="6" customFormat="1" ht="15">
      <c r="A78" s="7" t="s">
        <v>4</v>
      </c>
      <c r="B78" s="7"/>
      <c r="C78" s="43"/>
      <c r="D78" s="48"/>
      <c r="E78" s="48"/>
      <c r="F78" s="48"/>
      <c r="G78" s="48"/>
      <c r="H78" s="48"/>
      <c r="I78" s="49"/>
      <c r="J78" s="42"/>
      <c r="K78" s="42"/>
      <c r="L78" s="44"/>
      <c r="M78" s="44"/>
      <c r="N78" s="44"/>
      <c r="O78" s="44"/>
      <c r="P78" s="44"/>
      <c r="Q78" s="50"/>
      <c r="R78" s="50"/>
      <c r="S78" s="51"/>
      <c r="T78" s="42"/>
      <c r="U78" s="42"/>
      <c r="V78" s="42"/>
      <c r="W78" s="42"/>
      <c r="X78" s="42"/>
      <c r="Y78" s="43"/>
      <c r="Z78" s="43"/>
      <c r="AA78" s="43"/>
    </row>
    <row r="79" spans="3:24" s="6" customFormat="1" ht="12.75">
      <c r="C79" s="7"/>
      <c r="D79" s="7"/>
      <c r="E79" s="7"/>
      <c r="F79" s="7"/>
      <c r="G79" s="7"/>
      <c r="H79" s="7"/>
      <c r="I79" s="8" t="s">
        <v>10</v>
      </c>
      <c r="J79" s="9" t="s">
        <v>10</v>
      </c>
      <c r="K79" s="9" t="s">
        <v>10</v>
      </c>
      <c r="L79" s="9"/>
      <c r="M79" s="9"/>
      <c r="N79" s="9"/>
      <c r="O79" s="9"/>
      <c r="P79" s="9"/>
      <c r="Q79" s="9"/>
      <c r="R79" s="9"/>
      <c r="S79" s="9"/>
      <c r="T79" s="10"/>
      <c r="U79" s="10"/>
      <c r="V79" s="10"/>
      <c r="W79" s="10"/>
      <c r="X79" s="10"/>
    </row>
    <row r="80" spans="3:24" s="6" customFormat="1" ht="12.75">
      <c r="C80" s="7"/>
      <c r="D80" s="7"/>
      <c r="E80" s="7"/>
      <c r="F80" s="7"/>
      <c r="G80" s="7"/>
      <c r="H80" s="7"/>
      <c r="I80" s="8"/>
      <c r="J80" s="9"/>
      <c r="K80" s="9"/>
      <c r="L80" s="9"/>
      <c r="M80" s="9"/>
      <c r="N80" s="9"/>
      <c r="O80" s="9"/>
      <c r="P80" s="9"/>
      <c r="Q80" s="9"/>
      <c r="R80" s="9"/>
      <c r="S80" s="9"/>
      <c r="T80" s="10" t="s">
        <v>10</v>
      </c>
      <c r="U80" s="10"/>
      <c r="V80" s="10"/>
      <c r="W80" s="10"/>
      <c r="X80" s="10"/>
    </row>
    <row r="81" spans="3:29" s="6" customFormat="1" ht="15" customHeight="1" hidden="1">
      <c r="C81" s="7"/>
      <c r="D81" s="7"/>
      <c r="E81" s="7"/>
      <c r="F81" s="7"/>
      <c r="G81" s="7"/>
      <c r="H81" s="7"/>
      <c r="I81" s="8"/>
      <c r="J81" s="9"/>
      <c r="K81" s="9"/>
      <c r="L81" s="9"/>
      <c r="M81" s="9"/>
      <c r="N81" s="9"/>
      <c r="O81" s="9"/>
      <c r="P81" s="9"/>
      <c r="Q81" s="9"/>
      <c r="R81" s="9"/>
      <c r="S81" s="9"/>
      <c r="T81" s="10"/>
      <c r="U81" s="164"/>
      <c r="V81" s="164"/>
      <c r="W81" s="164"/>
      <c r="X81" s="164"/>
      <c r="Y81" s="164"/>
      <c r="Z81" s="164"/>
      <c r="AA81" s="164"/>
      <c r="AB81" s="164"/>
      <c r="AC81" s="164"/>
    </row>
    <row r="82" spans="3:29" s="6" customFormat="1" ht="12.75" hidden="1">
      <c r="C82" s="7"/>
      <c r="D82" s="7"/>
      <c r="E82" s="7"/>
      <c r="F82" s="7"/>
      <c r="G82" s="7"/>
      <c r="H82" s="7"/>
      <c r="I82" s="8"/>
      <c r="J82" s="9"/>
      <c r="K82" s="9"/>
      <c r="L82" s="9"/>
      <c r="M82" s="9"/>
      <c r="N82" s="9"/>
      <c r="O82" s="9"/>
      <c r="P82" s="9"/>
      <c r="Q82" s="9"/>
      <c r="R82" s="9"/>
      <c r="S82" s="9"/>
      <c r="T82" s="10"/>
      <c r="U82" s="164"/>
      <c r="V82" s="164"/>
      <c r="W82" s="164"/>
      <c r="X82" s="164"/>
      <c r="Y82" s="164"/>
      <c r="Z82" s="164"/>
      <c r="AA82" s="164"/>
      <c r="AB82" s="164"/>
      <c r="AC82" s="164"/>
    </row>
    <row r="83" spans="3:29" s="6" customFormat="1" ht="12.75" hidden="1">
      <c r="C83" s="7"/>
      <c r="D83" s="7"/>
      <c r="E83" s="7"/>
      <c r="F83" s="7"/>
      <c r="G83" s="7"/>
      <c r="H83" s="7"/>
      <c r="I83" s="8"/>
      <c r="J83" s="9"/>
      <c r="K83" s="9"/>
      <c r="L83" s="9"/>
      <c r="M83" s="9"/>
      <c r="N83" s="9"/>
      <c r="O83" s="9"/>
      <c r="P83" s="9"/>
      <c r="Q83" s="9"/>
      <c r="R83" s="9"/>
      <c r="S83" s="9"/>
      <c r="T83" s="10"/>
      <c r="U83" s="164"/>
      <c r="V83" s="164"/>
      <c r="W83" s="164"/>
      <c r="X83" s="164"/>
      <c r="Y83" s="164"/>
      <c r="Z83" s="164"/>
      <c r="AA83" s="164"/>
      <c r="AB83" s="164"/>
      <c r="AC83" s="164"/>
    </row>
    <row r="84" spans="3:29" s="6" customFormat="1" ht="12.75" hidden="1">
      <c r="C84" s="7"/>
      <c r="D84" s="7"/>
      <c r="E84" s="7"/>
      <c r="F84" s="7"/>
      <c r="G84" s="7"/>
      <c r="H84" s="7"/>
      <c r="I84" s="8"/>
      <c r="J84" s="9"/>
      <c r="K84" s="9"/>
      <c r="L84" s="9"/>
      <c r="M84" s="9"/>
      <c r="N84" s="9"/>
      <c r="O84" s="9"/>
      <c r="P84" s="9"/>
      <c r="Q84" s="9"/>
      <c r="R84" s="9"/>
      <c r="S84" s="9"/>
      <c r="T84" s="10"/>
      <c r="U84" s="164"/>
      <c r="V84" s="164"/>
      <c r="W84" s="164"/>
      <c r="X84" s="164"/>
      <c r="Y84" s="164"/>
      <c r="Z84" s="164"/>
      <c r="AA84" s="164"/>
      <c r="AB84" s="164"/>
      <c r="AC84" s="164"/>
    </row>
    <row r="85" spans="3:29" s="6" customFormat="1" ht="12.75" hidden="1">
      <c r="C85" s="7"/>
      <c r="D85" s="7"/>
      <c r="E85" s="7"/>
      <c r="F85" s="7"/>
      <c r="G85" s="7"/>
      <c r="H85" s="7"/>
      <c r="I85" s="8"/>
      <c r="J85" s="9"/>
      <c r="K85" s="9"/>
      <c r="L85" s="9"/>
      <c r="M85" s="9"/>
      <c r="N85" s="9"/>
      <c r="O85" s="9"/>
      <c r="P85" s="9"/>
      <c r="Q85" s="9"/>
      <c r="R85" s="9"/>
      <c r="S85" s="9"/>
      <c r="T85" s="10"/>
      <c r="U85" s="164"/>
      <c r="V85" s="164"/>
      <c r="W85" s="164"/>
      <c r="X85" s="164"/>
      <c r="Y85" s="164"/>
      <c r="Z85" s="164"/>
      <c r="AA85" s="164"/>
      <c r="AB85" s="164"/>
      <c r="AC85" s="164"/>
    </row>
    <row r="86" spans="3:24" s="6" customFormat="1" ht="12.75" hidden="1">
      <c r="C86" s="7"/>
      <c r="D86" s="7"/>
      <c r="E86" s="7"/>
      <c r="F86" s="7"/>
      <c r="G86" s="7"/>
      <c r="H86" s="7"/>
      <c r="I86" s="8"/>
      <c r="J86" s="9"/>
      <c r="K86" s="9"/>
      <c r="L86" s="9"/>
      <c r="M86" s="9"/>
      <c r="N86" s="9"/>
      <c r="O86" s="9"/>
      <c r="P86" s="9"/>
      <c r="Q86" s="9"/>
      <c r="R86" s="9"/>
      <c r="S86" s="9"/>
      <c r="T86" s="10"/>
      <c r="U86" s="10"/>
      <c r="V86" s="10"/>
      <c r="W86" s="10"/>
      <c r="X86" s="10"/>
    </row>
    <row r="87" spans="4:24" s="6" customFormat="1" ht="12.75" hidden="1">
      <c r="D87" s="7"/>
      <c r="E87" s="7"/>
      <c r="F87" s="7"/>
      <c r="G87" s="7"/>
      <c r="H87" s="7"/>
      <c r="I87" s="8"/>
      <c r="J87" s="9"/>
      <c r="K87" s="9"/>
      <c r="L87" s="9"/>
      <c r="M87" s="9"/>
      <c r="N87" s="9"/>
      <c r="O87" s="9"/>
      <c r="P87" s="9"/>
      <c r="Q87" s="9"/>
      <c r="R87" s="9"/>
      <c r="S87" s="9"/>
      <c r="T87" s="10"/>
      <c r="U87" s="10"/>
      <c r="V87" s="10"/>
      <c r="W87" s="10"/>
      <c r="X87" s="10"/>
    </row>
    <row r="88" spans="3:31" s="6" customFormat="1" ht="20.25" hidden="1"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AD88" s="55"/>
      <c r="AE88" s="55"/>
    </row>
    <row r="89" spans="3:31" s="6" customFormat="1" ht="15.75" hidden="1"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AD89" s="55"/>
      <c r="AE89" s="55"/>
    </row>
    <row r="90" spans="3:31" s="6" customFormat="1" ht="12.75" hidden="1">
      <c r="C90" s="7"/>
      <c r="D90" s="7"/>
      <c r="E90" s="7"/>
      <c r="F90" s="7"/>
      <c r="G90" s="7"/>
      <c r="H90" s="7"/>
      <c r="I90" s="11"/>
      <c r="J90" s="9"/>
      <c r="K90" s="9"/>
      <c r="L90" s="9"/>
      <c r="M90" s="9"/>
      <c r="N90" s="9"/>
      <c r="O90" s="9"/>
      <c r="P90" s="9"/>
      <c r="Q90" s="9"/>
      <c r="R90" s="9"/>
      <c r="S90" s="9"/>
      <c r="T90" s="10"/>
      <c r="U90" s="10"/>
      <c r="V90" s="10"/>
      <c r="W90" s="10"/>
      <c r="X90" s="10"/>
      <c r="AD90" s="55"/>
      <c r="AE90" s="55"/>
    </row>
    <row r="91" spans="3:31" s="6" customFormat="1" ht="36" customHeight="1" hidden="1">
      <c r="C91" s="156"/>
      <c r="D91" s="156"/>
      <c r="E91" s="156"/>
      <c r="F91" s="156"/>
      <c r="G91" s="156"/>
      <c r="H91" s="156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AD91" s="55"/>
      <c r="AE91" s="55"/>
    </row>
    <row r="92" spans="3:24" s="6" customFormat="1" ht="15.75" hidden="1">
      <c r="C92" s="13"/>
      <c r="D92" s="13"/>
      <c r="E92" s="13"/>
      <c r="F92" s="13"/>
      <c r="G92" s="13"/>
      <c r="H92" s="13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3:29" s="6" customFormat="1" ht="18.75" customHeight="1" hidden="1">
      <c r="C93" s="16"/>
      <c r="D93" s="17"/>
      <c r="E93" s="16"/>
      <c r="F93" s="16"/>
      <c r="G93" s="16"/>
      <c r="H93" s="16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15"/>
      <c r="Z93" s="15"/>
      <c r="AA93" s="15"/>
      <c r="AB93" s="15"/>
      <c r="AC93" s="15"/>
    </row>
    <row r="94" spans="3:29" s="6" customFormat="1" ht="15.75" hidden="1">
      <c r="C94" s="16"/>
      <c r="D94" s="17"/>
      <c r="E94" s="16"/>
      <c r="F94" s="16"/>
      <c r="G94" s="16"/>
      <c r="H94" s="16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5"/>
      <c r="AB94" s="15"/>
      <c r="AC94" s="15"/>
    </row>
    <row r="95" spans="3:29" s="6" customFormat="1" ht="19.5" customHeight="1" hidden="1">
      <c r="C95" s="16"/>
      <c r="D95" s="17"/>
      <c r="E95" s="16"/>
      <c r="F95" s="16"/>
      <c r="G95" s="16"/>
      <c r="H95" s="16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15"/>
      <c r="Z95" s="15"/>
      <c r="AA95" s="15"/>
      <c r="AB95" s="15"/>
      <c r="AC95" s="15"/>
    </row>
    <row r="96" spans="3:29" s="6" customFormat="1" ht="12.75" hidden="1">
      <c r="C96" s="17"/>
      <c r="D96" s="17"/>
      <c r="E96" s="16"/>
      <c r="F96" s="16"/>
      <c r="G96" s="16"/>
      <c r="H96" s="16"/>
      <c r="I96" s="19"/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5"/>
      <c r="Z96" s="15"/>
      <c r="AA96" s="15"/>
      <c r="AB96" s="15"/>
      <c r="AC96" s="15"/>
    </row>
    <row r="97" spans="3:29" s="6" customFormat="1" ht="25.5" customHeight="1" hidden="1">
      <c r="C97" s="173"/>
      <c r="D97" s="174"/>
      <c r="E97" s="175"/>
      <c r="F97" s="173"/>
      <c r="G97" s="174"/>
      <c r="H97" s="175"/>
      <c r="I97" s="190"/>
      <c r="J97" s="198"/>
      <c r="K97" s="199"/>
      <c r="L97" s="199"/>
      <c r="M97" s="199"/>
      <c r="N97" s="200"/>
      <c r="O97" s="181"/>
      <c r="P97" s="182"/>
      <c r="Q97" s="182"/>
      <c r="R97" s="182"/>
      <c r="S97" s="183"/>
      <c r="T97" s="181"/>
      <c r="U97" s="182"/>
      <c r="V97" s="182"/>
      <c r="W97" s="182"/>
      <c r="X97" s="183"/>
      <c r="Y97" s="181"/>
      <c r="Z97" s="182"/>
      <c r="AA97" s="182"/>
      <c r="AB97" s="182"/>
      <c r="AC97" s="183"/>
    </row>
    <row r="98" spans="3:29" s="6" customFormat="1" ht="12.75" hidden="1">
      <c r="C98" s="176"/>
      <c r="D98" s="177"/>
      <c r="E98" s="178"/>
      <c r="F98" s="176"/>
      <c r="G98" s="177"/>
      <c r="H98" s="178"/>
      <c r="I98" s="191"/>
      <c r="J98" s="22"/>
      <c r="K98" s="23"/>
      <c r="L98" s="23"/>
      <c r="M98" s="23"/>
      <c r="N98" s="23"/>
      <c r="O98" s="22"/>
      <c r="P98" s="23"/>
      <c r="Q98" s="23"/>
      <c r="R98" s="23"/>
      <c r="S98" s="23"/>
      <c r="T98" s="22"/>
      <c r="U98" s="23"/>
      <c r="V98" s="23"/>
      <c r="W98" s="23"/>
      <c r="X98" s="23"/>
      <c r="Y98" s="22"/>
      <c r="Z98" s="23"/>
      <c r="AA98" s="23"/>
      <c r="AB98" s="23"/>
      <c r="AC98" s="23"/>
    </row>
    <row r="99" spans="3:29" s="6" customFormat="1" ht="12.75" hidden="1">
      <c r="C99" s="168"/>
      <c r="D99" s="169"/>
      <c r="E99" s="170"/>
      <c r="F99" s="168"/>
      <c r="G99" s="169"/>
      <c r="H99" s="170"/>
      <c r="I99" s="56"/>
      <c r="J99" s="57"/>
      <c r="K99" s="58"/>
      <c r="L99" s="58"/>
      <c r="M99" s="58"/>
      <c r="N99" s="58"/>
      <c r="O99" s="24"/>
      <c r="P99" s="25"/>
      <c r="Q99" s="25"/>
      <c r="R99" s="25"/>
      <c r="S99" s="25"/>
      <c r="T99" s="24"/>
      <c r="U99" s="25"/>
      <c r="V99" s="25"/>
      <c r="W99" s="25"/>
      <c r="X99" s="25"/>
      <c r="Y99" s="59"/>
      <c r="Z99" s="58"/>
      <c r="AA99" s="58"/>
      <c r="AB99" s="58"/>
      <c r="AC99" s="58"/>
    </row>
    <row r="100" spans="3:29" s="6" customFormat="1" ht="12.75" hidden="1">
      <c r="C100" s="168"/>
      <c r="D100" s="169"/>
      <c r="E100" s="170"/>
      <c r="F100" s="168"/>
      <c r="G100" s="169"/>
      <c r="H100" s="170"/>
      <c r="I100" s="60"/>
      <c r="J100" s="61"/>
      <c r="K100" s="62"/>
      <c r="L100" s="62"/>
      <c r="M100" s="62"/>
      <c r="N100" s="62"/>
      <c r="O100" s="63"/>
      <c r="P100" s="62"/>
      <c r="Q100" s="62"/>
      <c r="R100" s="62"/>
      <c r="S100" s="62"/>
      <c r="T100" s="63"/>
      <c r="U100" s="62"/>
      <c r="V100" s="62"/>
      <c r="W100" s="62"/>
      <c r="X100" s="62"/>
      <c r="Y100" s="64"/>
      <c r="Z100" s="25"/>
      <c r="AA100" s="25"/>
      <c r="AB100" s="25"/>
      <c r="AC100" s="25"/>
    </row>
    <row r="101" spans="3:29" s="6" customFormat="1" ht="12.75" customHeight="1" hidden="1">
      <c r="C101" s="168"/>
      <c r="D101" s="169"/>
      <c r="E101" s="170"/>
      <c r="F101" s="168"/>
      <c r="G101" s="169"/>
      <c r="H101" s="170"/>
      <c r="I101" s="60"/>
      <c r="J101" s="61"/>
      <c r="K101" s="62"/>
      <c r="L101" s="62"/>
      <c r="M101" s="62"/>
      <c r="N101" s="62"/>
      <c r="O101" s="63"/>
      <c r="P101" s="62"/>
      <c r="Q101" s="62"/>
      <c r="R101" s="62"/>
      <c r="S101" s="62"/>
      <c r="T101" s="63"/>
      <c r="U101" s="62"/>
      <c r="V101" s="62"/>
      <c r="W101" s="62"/>
      <c r="X101" s="62"/>
      <c r="Y101" s="61"/>
      <c r="Z101" s="25"/>
      <c r="AA101" s="25"/>
      <c r="AB101" s="25"/>
      <c r="AC101" s="25"/>
    </row>
    <row r="102" spans="3:29" s="6" customFormat="1" ht="12.75" hidden="1">
      <c r="C102" s="168"/>
      <c r="D102" s="169"/>
      <c r="E102" s="170"/>
      <c r="F102" s="168"/>
      <c r="G102" s="169"/>
      <c r="H102" s="170"/>
      <c r="I102" s="56"/>
      <c r="J102" s="61"/>
      <c r="K102" s="62"/>
      <c r="L102" s="62"/>
      <c r="M102" s="62"/>
      <c r="N102" s="62"/>
      <c r="O102" s="63"/>
      <c r="P102" s="62"/>
      <c r="Q102" s="62"/>
      <c r="R102" s="62"/>
      <c r="S102" s="62"/>
      <c r="T102" s="63"/>
      <c r="U102" s="62"/>
      <c r="V102" s="62"/>
      <c r="W102" s="62"/>
      <c r="X102" s="62"/>
      <c r="Y102" s="61"/>
      <c r="Z102" s="25"/>
      <c r="AA102" s="25"/>
      <c r="AB102" s="25"/>
      <c r="AC102" s="25"/>
    </row>
    <row r="103" spans="3:29" s="6" customFormat="1" ht="24.75" customHeight="1" hidden="1">
      <c r="C103" s="161"/>
      <c r="D103" s="162"/>
      <c r="E103" s="163"/>
      <c r="F103" s="161"/>
      <c r="G103" s="162"/>
      <c r="H103" s="163"/>
      <c r="I103" s="65"/>
      <c r="J103" s="34"/>
      <c r="K103" s="30"/>
      <c r="L103" s="30"/>
      <c r="M103" s="30"/>
      <c r="N103" s="30"/>
      <c r="O103" s="31"/>
      <c r="P103" s="32"/>
      <c r="Q103" s="32"/>
      <c r="R103" s="32"/>
      <c r="S103" s="32"/>
      <c r="T103" s="66"/>
      <c r="U103" s="67"/>
      <c r="V103" s="67"/>
      <c r="W103" s="67"/>
      <c r="X103" s="67"/>
      <c r="Y103" s="67"/>
      <c r="Z103" s="68"/>
      <c r="AA103" s="68"/>
      <c r="AB103" s="68"/>
      <c r="AC103" s="68"/>
    </row>
    <row r="104" spans="3:29" s="6" customFormat="1" ht="0.75" customHeight="1" hidden="1" thickBot="1">
      <c r="C104" s="161"/>
      <c r="D104" s="162"/>
      <c r="E104" s="163"/>
      <c r="F104" s="161"/>
      <c r="G104" s="162"/>
      <c r="H104" s="163"/>
      <c r="I104" s="33"/>
      <c r="J104" s="34"/>
      <c r="K104" s="30"/>
      <c r="L104" s="30"/>
      <c r="M104" s="30"/>
      <c r="N104" s="30"/>
      <c r="O104" s="31"/>
      <c r="P104" s="32"/>
      <c r="Q104" s="32"/>
      <c r="R104" s="32"/>
      <c r="S104" s="32"/>
      <c r="T104" s="31"/>
      <c r="U104" s="32"/>
      <c r="V104" s="32"/>
      <c r="W104" s="32"/>
      <c r="X104" s="32"/>
      <c r="Y104" s="32"/>
      <c r="Z104" s="29"/>
      <c r="AA104" s="29"/>
      <c r="AB104" s="29"/>
      <c r="AC104" s="29"/>
    </row>
    <row r="105" spans="3:29" s="6" customFormat="1" ht="13.5" hidden="1" thickBot="1">
      <c r="C105" s="161"/>
      <c r="D105" s="162"/>
      <c r="E105" s="163"/>
      <c r="F105" s="161"/>
      <c r="G105" s="162"/>
      <c r="H105" s="163"/>
      <c r="I105" s="33"/>
      <c r="J105" s="34"/>
      <c r="K105" s="30"/>
      <c r="L105" s="30"/>
      <c r="M105" s="30"/>
      <c r="N105" s="30"/>
      <c r="O105" s="31"/>
      <c r="P105" s="32"/>
      <c r="Q105" s="32"/>
      <c r="R105" s="32"/>
      <c r="S105" s="32"/>
      <c r="T105" s="31"/>
      <c r="U105" s="32"/>
      <c r="V105" s="32"/>
      <c r="W105" s="32"/>
      <c r="X105" s="32"/>
      <c r="Y105" s="32"/>
      <c r="Z105" s="29"/>
      <c r="AA105" s="29"/>
      <c r="AB105" s="29"/>
      <c r="AC105" s="29"/>
    </row>
    <row r="106" spans="3:29" s="6" customFormat="1" ht="13.5" hidden="1" thickBot="1">
      <c r="C106" s="161"/>
      <c r="D106" s="162"/>
      <c r="E106" s="163"/>
      <c r="F106" s="161"/>
      <c r="G106" s="162"/>
      <c r="H106" s="163"/>
      <c r="I106" s="33"/>
      <c r="J106" s="34"/>
      <c r="K106" s="30"/>
      <c r="L106" s="30"/>
      <c r="M106" s="30"/>
      <c r="N106" s="30"/>
      <c r="O106" s="31"/>
      <c r="P106" s="32"/>
      <c r="Q106" s="32"/>
      <c r="R106" s="32"/>
      <c r="S106" s="32"/>
      <c r="T106" s="31"/>
      <c r="U106" s="32"/>
      <c r="V106" s="32"/>
      <c r="W106" s="32"/>
      <c r="X106" s="32"/>
      <c r="Y106" s="32"/>
      <c r="Z106" s="29"/>
      <c r="AA106" s="29"/>
      <c r="AB106" s="29"/>
      <c r="AC106" s="29"/>
    </row>
    <row r="107" spans="3:29" s="6" customFormat="1" ht="13.5" hidden="1" thickBot="1">
      <c r="C107" s="161"/>
      <c r="D107" s="162"/>
      <c r="E107" s="163"/>
      <c r="F107" s="161"/>
      <c r="G107" s="162"/>
      <c r="H107" s="163"/>
      <c r="I107" s="33"/>
      <c r="J107" s="34"/>
      <c r="K107" s="30"/>
      <c r="L107" s="30"/>
      <c r="M107" s="30"/>
      <c r="N107" s="30"/>
      <c r="O107" s="31"/>
      <c r="P107" s="32"/>
      <c r="Q107" s="32"/>
      <c r="R107" s="32"/>
      <c r="S107" s="32"/>
      <c r="T107" s="31"/>
      <c r="U107" s="32"/>
      <c r="V107" s="32"/>
      <c r="W107" s="32"/>
      <c r="X107" s="32"/>
      <c r="Y107" s="32"/>
      <c r="Z107" s="29"/>
      <c r="AA107" s="29"/>
      <c r="AB107" s="29"/>
      <c r="AC107" s="29"/>
    </row>
    <row r="108" spans="3:29" s="6" customFormat="1" ht="13.5" hidden="1" thickBot="1">
      <c r="C108" s="161"/>
      <c r="D108" s="162"/>
      <c r="E108" s="163"/>
      <c r="F108" s="161"/>
      <c r="G108" s="162"/>
      <c r="H108" s="163"/>
      <c r="I108" s="33"/>
      <c r="J108" s="34"/>
      <c r="K108" s="30"/>
      <c r="L108" s="30"/>
      <c r="M108" s="30"/>
      <c r="N108" s="30"/>
      <c r="O108" s="31"/>
      <c r="P108" s="32"/>
      <c r="Q108" s="32"/>
      <c r="R108" s="32"/>
      <c r="S108" s="32"/>
      <c r="T108" s="31"/>
      <c r="U108" s="32"/>
      <c r="V108" s="32"/>
      <c r="W108" s="32"/>
      <c r="X108" s="32"/>
      <c r="Y108" s="32"/>
      <c r="Z108" s="29"/>
      <c r="AA108" s="29"/>
      <c r="AB108" s="29"/>
      <c r="AC108" s="29"/>
    </row>
    <row r="109" spans="3:29" s="6" customFormat="1" ht="13.5" hidden="1" thickBot="1">
      <c r="C109" s="161"/>
      <c r="D109" s="162"/>
      <c r="E109" s="163"/>
      <c r="F109" s="161"/>
      <c r="G109" s="162"/>
      <c r="H109" s="163"/>
      <c r="I109" s="33"/>
      <c r="J109" s="34"/>
      <c r="K109" s="30"/>
      <c r="L109" s="30"/>
      <c r="M109" s="30"/>
      <c r="N109" s="30"/>
      <c r="O109" s="31"/>
      <c r="P109" s="32"/>
      <c r="Q109" s="32"/>
      <c r="R109" s="32"/>
      <c r="S109" s="32"/>
      <c r="T109" s="31"/>
      <c r="U109" s="32"/>
      <c r="V109" s="32"/>
      <c r="W109" s="32"/>
      <c r="X109" s="32"/>
      <c r="Y109" s="32"/>
      <c r="Z109" s="29"/>
      <c r="AA109" s="29"/>
      <c r="AB109" s="29"/>
      <c r="AC109" s="29"/>
    </row>
    <row r="110" spans="3:29" s="6" customFormat="1" ht="13.5" hidden="1" thickBot="1">
      <c r="C110" s="161"/>
      <c r="D110" s="162"/>
      <c r="E110" s="163"/>
      <c r="F110" s="161"/>
      <c r="G110" s="162"/>
      <c r="H110" s="163"/>
      <c r="I110" s="33"/>
      <c r="J110" s="34"/>
      <c r="K110" s="30"/>
      <c r="L110" s="30"/>
      <c r="M110" s="30"/>
      <c r="N110" s="30"/>
      <c r="O110" s="31"/>
      <c r="P110" s="32"/>
      <c r="Q110" s="32"/>
      <c r="R110" s="32"/>
      <c r="S110" s="32"/>
      <c r="T110" s="31"/>
      <c r="U110" s="32"/>
      <c r="V110" s="32"/>
      <c r="W110" s="32"/>
      <c r="X110" s="32"/>
      <c r="Y110" s="32"/>
      <c r="Z110" s="29"/>
      <c r="AA110" s="29"/>
      <c r="AB110" s="29"/>
      <c r="AC110" s="29"/>
    </row>
    <row r="111" spans="3:29" s="6" customFormat="1" ht="13.5" hidden="1" thickBot="1">
      <c r="C111" s="161"/>
      <c r="D111" s="162"/>
      <c r="E111" s="163"/>
      <c r="F111" s="161"/>
      <c r="G111" s="162"/>
      <c r="H111" s="163"/>
      <c r="I111" s="33"/>
      <c r="J111" s="34"/>
      <c r="K111" s="30"/>
      <c r="L111" s="30"/>
      <c r="M111" s="30"/>
      <c r="N111" s="30"/>
      <c r="O111" s="31"/>
      <c r="P111" s="32"/>
      <c r="Q111" s="32"/>
      <c r="R111" s="32"/>
      <c r="S111" s="32"/>
      <c r="T111" s="31"/>
      <c r="U111" s="32"/>
      <c r="V111" s="32"/>
      <c r="W111" s="32"/>
      <c r="X111" s="32"/>
      <c r="Y111" s="32"/>
      <c r="Z111" s="29"/>
      <c r="AA111" s="29"/>
      <c r="AB111" s="29"/>
      <c r="AC111" s="29"/>
    </row>
    <row r="112" spans="3:29" s="6" customFormat="1" ht="13.5" hidden="1" thickBot="1">
      <c r="C112" s="161"/>
      <c r="D112" s="162"/>
      <c r="E112" s="163"/>
      <c r="F112" s="161"/>
      <c r="G112" s="162"/>
      <c r="H112" s="163"/>
      <c r="I112" s="33"/>
      <c r="J112" s="34"/>
      <c r="K112" s="30"/>
      <c r="L112" s="30"/>
      <c r="M112" s="30"/>
      <c r="N112" s="30"/>
      <c r="O112" s="31"/>
      <c r="P112" s="32"/>
      <c r="Q112" s="32"/>
      <c r="R112" s="32"/>
      <c r="S112" s="32"/>
      <c r="T112" s="31"/>
      <c r="U112" s="32"/>
      <c r="V112" s="32"/>
      <c r="W112" s="32"/>
      <c r="X112" s="32"/>
      <c r="Y112" s="32"/>
      <c r="Z112" s="29"/>
      <c r="AA112" s="29"/>
      <c r="AB112" s="29"/>
      <c r="AC112" s="29"/>
    </row>
    <row r="113" spans="3:29" s="6" customFormat="1" ht="13.5" hidden="1" thickBot="1">
      <c r="C113" s="161"/>
      <c r="D113" s="162"/>
      <c r="E113" s="163"/>
      <c r="F113" s="161"/>
      <c r="G113" s="162"/>
      <c r="H113" s="163"/>
      <c r="I113" s="33"/>
      <c r="J113" s="34"/>
      <c r="K113" s="30"/>
      <c r="L113" s="30"/>
      <c r="M113" s="30"/>
      <c r="N113" s="30"/>
      <c r="O113" s="31"/>
      <c r="P113" s="32"/>
      <c r="Q113" s="32"/>
      <c r="R113" s="32"/>
      <c r="S113" s="32"/>
      <c r="T113" s="31"/>
      <c r="U113" s="32"/>
      <c r="V113" s="32"/>
      <c r="W113" s="32"/>
      <c r="X113" s="32"/>
      <c r="Y113" s="32"/>
      <c r="Z113" s="29"/>
      <c r="AA113" s="29"/>
      <c r="AB113" s="29"/>
      <c r="AC113" s="29"/>
    </row>
    <row r="114" spans="3:29" s="6" customFormat="1" ht="2.25" customHeight="1" hidden="1" thickBot="1">
      <c r="C114" s="161"/>
      <c r="D114" s="162"/>
      <c r="E114" s="163"/>
      <c r="F114" s="161"/>
      <c r="G114" s="162"/>
      <c r="H114" s="163"/>
      <c r="I114" s="33"/>
      <c r="J114" s="34"/>
      <c r="K114" s="30"/>
      <c r="L114" s="30"/>
      <c r="M114" s="30"/>
      <c r="N114" s="30"/>
      <c r="O114" s="31"/>
      <c r="P114" s="32"/>
      <c r="Q114" s="32"/>
      <c r="R114" s="32"/>
      <c r="S114" s="32"/>
      <c r="T114" s="31"/>
      <c r="U114" s="32"/>
      <c r="V114" s="32"/>
      <c r="W114" s="32"/>
      <c r="X114" s="32"/>
      <c r="Y114" s="32"/>
      <c r="Z114" s="29"/>
      <c r="AA114" s="29"/>
      <c r="AB114" s="29"/>
      <c r="AC114" s="29"/>
    </row>
    <row r="115" spans="3:29" s="6" customFormat="1" ht="13.5" hidden="1" thickBot="1">
      <c r="C115" s="161"/>
      <c r="D115" s="162"/>
      <c r="E115" s="163"/>
      <c r="F115" s="161"/>
      <c r="G115" s="162"/>
      <c r="H115" s="163"/>
      <c r="I115" s="33"/>
      <c r="J115" s="34"/>
      <c r="K115" s="30"/>
      <c r="L115" s="30"/>
      <c r="M115" s="30"/>
      <c r="N115" s="30"/>
      <c r="O115" s="31"/>
      <c r="P115" s="32"/>
      <c r="Q115" s="32"/>
      <c r="R115" s="32"/>
      <c r="S115" s="32"/>
      <c r="T115" s="31"/>
      <c r="U115" s="32"/>
      <c r="V115" s="32"/>
      <c r="W115" s="32"/>
      <c r="X115" s="32"/>
      <c r="Y115" s="32"/>
      <c r="Z115" s="29"/>
      <c r="AA115" s="29"/>
      <c r="AB115" s="29"/>
      <c r="AC115" s="29"/>
    </row>
    <row r="116" spans="3:29" s="6" customFormat="1" ht="13.5" hidden="1" thickBot="1">
      <c r="C116" s="184"/>
      <c r="D116" s="185"/>
      <c r="E116" s="186"/>
      <c r="F116" s="184"/>
      <c r="G116" s="185"/>
      <c r="H116" s="186"/>
      <c r="I116" s="69"/>
      <c r="J116" s="70"/>
      <c r="K116" s="71"/>
      <c r="L116" s="71"/>
      <c r="M116" s="71"/>
      <c r="N116" s="71"/>
      <c r="O116" s="72"/>
      <c r="P116" s="73"/>
      <c r="Q116" s="73"/>
      <c r="R116" s="73"/>
      <c r="S116" s="73"/>
      <c r="T116" s="74"/>
      <c r="U116" s="73"/>
      <c r="V116" s="73"/>
      <c r="W116" s="73"/>
      <c r="X116" s="73"/>
      <c r="Y116" s="29"/>
      <c r="Z116" s="29"/>
      <c r="AA116" s="29"/>
      <c r="AB116" s="29"/>
      <c r="AC116" s="29"/>
    </row>
    <row r="117" spans="3:29" s="6" customFormat="1" ht="27.75" customHeight="1" hidden="1" thickBot="1">
      <c r="C117" s="171"/>
      <c r="D117" s="171"/>
      <c r="E117" s="171"/>
      <c r="F117" s="171"/>
      <c r="G117" s="171"/>
      <c r="H117" s="171"/>
      <c r="I117" s="69"/>
      <c r="J117" s="70"/>
      <c r="K117" s="71"/>
      <c r="L117" s="71"/>
      <c r="M117" s="71"/>
      <c r="N117" s="71"/>
      <c r="O117" s="72"/>
      <c r="P117" s="73"/>
      <c r="Q117" s="73"/>
      <c r="R117" s="73"/>
      <c r="S117" s="73"/>
      <c r="T117" s="72"/>
      <c r="U117" s="73"/>
      <c r="V117" s="73"/>
      <c r="W117" s="73"/>
      <c r="X117" s="73"/>
      <c r="Y117" s="75"/>
      <c r="Z117" s="38"/>
      <c r="AA117" s="38"/>
      <c r="AB117" s="38"/>
      <c r="AC117" s="38"/>
    </row>
    <row r="118" spans="3:29" s="6" customFormat="1" ht="15" hidden="1" thickBot="1">
      <c r="C118" s="201"/>
      <c r="D118" s="202"/>
      <c r="E118" s="203"/>
      <c r="F118" s="201"/>
      <c r="G118" s="202"/>
      <c r="H118" s="203"/>
      <c r="I118" s="76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8"/>
      <c r="U118" s="78"/>
      <c r="V118" s="78"/>
      <c r="W118" s="78"/>
      <c r="X118" s="78"/>
      <c r="Y118" s="79"/>
      <c r="Z118" s="79"/>
      <c r="AA118" s="79"/>
      <c r="AB118" s="79"/>
      <c r="AC118" s="79"/>
    </row>
    <row r="119" spans="3:29" s="6" customFormat="1" ht="15.75" hidden="1">
      <c r="C119" s="39"/>
      <c r="D119" s="39"/>
      <c r="E119" s="39"/>
      <c r="F119" s="39"/>
      <c r="G119" s="39"/>
      <c r="H119" s="39"/>
      <c r="I119" s="80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2"/>
      <c r="U119" s="82"/>
      <c r="V119" s="82"/>
      <c r="W119" s="82"/>
      <c r="X119" s="82"/>
      <c r="Y119" s="40"/>
      <c r="Z119" s="40"/>
      <c r="AA119" s="40"/>
      <c r="AB119" s="40"/>
      <c r="AC119" s="40"/>
    </row>
    <row r="120" spans="3:29" s="6" customFormat="1" ht="15.75" hidden="1">
      <c r="C120" s="83"/>
      <c r="D120" s="83"/>
      <c r="E120" s="83"/>
      <c r="F120" s="83"/>
      <c r="G120" s="83"/>
      <c r="H120" s="83"/>
      <c r="I120" s="84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6"/>
      <c r="U120" s="82"/>
      <c r="V120" s="52"/>
      <c r="W120" s="82"/>
      <c r="X120" s="82"/>
      <c r="Y120" s="40"/>
      <c r="Z120" s="40"/>
      <c r="AA120" s="40"/>
      <c r="AB120" s="40"/>
      <c r="AC120" s="40"/>
    </row>
    <row r="121" spans="3:29" s="6" customFormat="1" ht="27.75" customHeight="1" hidden="1">
      <c r="C121" s="180"/>
      <c r="D121" s="180"/>
      <c r="E121" s="180"/>
      <c r="F121" s="180"/>
      <c r="G121" s="180"/>
      <c r="H121" s="180"/>
      <c r="I121" s="180"/>
      <c r="J121" s="180"/>
      <c r="K121" s="87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87"/>
      <c r="Y121" s="47"/>
      <c r="Z121" s="47"/>
      <c r="AA121" s="47"/>
      <c r="AB121" s="47"/>
      <c r="AC121" s="47"/>
    </row>
    <row r="122" spans="3:29" s="6" customFormat="1" ht="15.75" hidden="1">
      <c r="C122" s="40"/>
      <c r="D122" s="39"/>
      <c r="E122" s="39"/>
      <c r="F122" s="39"/>
      <c r="G122" s="39"/>
      <c r="H122" s="39"/>
      <c r="I122" s="80"/>
      <c r="J122" s="81"/>
      <c r="K122" s="81"/>
      <c r="L122" s="81"/>
      <c r="M122" s="81"/>
      <c r="N122" s="82"/>
      <c r="O122" s="88"/>
      <c r="P122" s="88"/>
      <c r="Q122" s="88"/>
      <c r="R122" s="88"/>
      <c r="S122" s="81"/>
      <c r="T122" s="82"/>
      <c r="U122" s="82"/>
      <c r="V122" s="82"/>
      <c r="W122" s="82"/>
      <c r="X122" s="82"/>
      <c r="Y122" s="40"/>
      <c r="Z122" s="40"/>
      <c r="AA122" s="40"/>
      <c r="AB122" s="40"/>
      <c r="AC122" s="40"/>
    </row>
    <row r="123" spans="3:29" s="6" customFormat="1" ht="15.75" hidden="1">
      <c r="C123" s="89"/>
      <c r="D123" s="83"/>
      <c r="E123" s="83"/>
      <c r="F123" s="83"/>
      <c r="G123" s="83"/>
      <c r="H123" s="83"/>
      <c r="I123" s="84"/>
      <c r="J123" s="85"/>
      <c r="K123" s="85"/>
      <c r="L123" s="85"/>
      <c r="M123" s="85"/>
      <c r="N123" s="86"/>
      <c r="O123" s="192"/>
      <c r="P123" s="192"/>
      <c r="Q123" s="192"/>
      <c r="R123" s="192"/>
      <c r="S123" s="192"/>
      <c r="T123" s="192"/>
      <c r="U123" s="82"/>
      <c r="V123" s="52"/>
      <c r="W123" s="82"/>
      <c r="X123" s="82"/>
      <c r="Y123" s="40"/>
      <c r="Z123" s="40"/>
      <c r="AA123" s="40"/>
      <c r="AB123" s="40"/>
      <c r="AC123" s="40"/>
    </row>
    <row r="124" spans="4:24" s="6" customFormat="1" ht="12.75" hidden="1">
      <c r="D124" s="7"/>
      <c r="E124" s="7"/>
      <c r="F124" s="7"/>
      <c r="G124" s="7"/>
      <c r="H124" s="7"/>
      <c r="I124" s="53"/>
      <c r="J124" s="10"/>
      <c r="K124" s="10"/>
      <c r="L124" s="44"/>
      <c r="M124" s="44"/>
      <c r="N124" s="44"/>
      <c r="O124" s="44"/>
      <c r="P124" s="44"/>
      <c r="Q124" s="10"/>
      <c r="R124" s="10"/>
      <c r="S124" s="10"/>
      <c r="T124" s="10"/>
      <c r="U124" s="10"/>
      <c r="V124" s="10"/>
      <c r="W124" s="10"/>
      <c r="X124" s="10"/>
    </row>
    <row r="125" spans="3:24" s="6" customFormat="1" ht="12.75" hidden="1">
      <c r="C125" s="52"/>
      <c r="D125" s="7"/>
      <c r="E125" s="7"/>
      <c r="F125" s="7"/>
      <c r="G125" s="7"/>
      <c r="H125" s="7"/>
      <c r="I125" s="53"/>
      <c r="J125" s="10"/>
      <c r="K125" s="10"/>
      <c r="L125" s="44"/>
      <c r="M125" s="44"/>
      <c r="N125" s="44"/>
      <c r="O125" s="44"/>
      <c r="P125" s="44"/>
      <c r="Q125" s="10"/>
      <c r="R125" s="10"/>
      <c r="S125" s="10"/>
      <c r="T125" s="10"/>
      <c r="U125" s="10"/>
      <c r="V125" s="10"/>
      <c r="W125" s="10"/>
      <c r="X125" s="10"/>
    </row>
    <row r="126" spans="3:24" s="6" customFormat="1" ht="12.75" hidden="1">
      <c r="C126" s="90"/>
      <c r="D126" s="90"/>
      <c r="E126" s="91"/>
      <c r="F126" s="91"/>
      <c r="G126" s="91"/>
      <c r="H126" s="91"/>
      <c r="I126" s="92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10"/>
      <c r="V126" s="10"/>
      <c r="W126" s="10"/>
      <c r="X126" s="10"/>
    </row>
    <row r="127" spans="3:24" s="6" customFormat="1" ht="12.75" hidden="1">
      <c r="C127" s="7"/>
      <c r="D127" s="7"/>
      <c r="E127" s="7"/>
      <c r="F127" s="7"/>
      <c r="G127" s="7"/>
      <c r="H127" s="7"/>
      <c r="I127" s="8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10"/>
      <c r="U127" s="10"/>
      <c r="V127" s="10"/>
      <c r="W127" s="10"/>
      <c r="X127" s="10"/>
    </row>
    <row r="128" spans="3:29" s="6" customFormat="1" ht="12.75" hidden="1">
      <c r="C128" s="7"/>
      <c r="D128" s="7"/>
      <c r="E128" s="7"/>
      <c r="F128" s="7"/>
      <c r="G128" s="7"/>
      <c r="H128" s="7"/>
      <c r="I128" s="8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10"/>
      <c r="U128" s="164"/>
      <c r="V128" s="164"/>
      <c r="W128" s="164"/>
      <c r="X128" s="164"/>
      <c r="Y128" s="164"/>
      <c r="Z128" s="164"/>
      <c r="AA128" s="164"/>
      <c r="AB128" s="164"/>
      <c r="AC128" s="164"/>
    </row>
    <row r="129" spans="3:29" s="6" customFormat="1" ht="12.75" hidden="1">
      <c r="C129" s="7"/>
      <c r="D129" s="7"/>
      <c r="E129" s="7"/>
      <c r="F129" s="7"/>
      <c r="G129" s="7"/>
      <c r="H129" s="7"/>
      <c r="I129" s="8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10"/>
      <c r="U129" s="164"/>
      <c r="V129" s="164"/>
      <c r="W129" s="164"/>
      <c r="X129" s="164"/>
      <c r="Y129" s="164"/>
      <c r="Z129" s="164"/>
      <c r="AA129" s="164"/>
      <c r="AB129" s="164"/>
      <c r="AC129" s="164"/>
    </row>
    <row r="130" spans="3:29" s="6" customFormat="1" ht="12.75" hidden="1">
      <c r="C130" s="7"/>
      <c r="D130" s="7"/>
      <c r="E130" s="7"/>
      <c r="F130" s="7"/>
      <c r="G130" s="7"/>
      <c r="H130" s="7"/>
      <c r="I130" s="8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10"/>
      <c r="U130" s="164"/>
      <c r="V130" s="164"/>
      <c r="W130" s="164"/>
      <c r="X130" s="164"/>
      <c r="Y130" s="164"/>
      <c r="Z130" s="164"/>
      <c r="AA130" s="164"/>
      <c r="AB130" s="164"/>
      <c r="AC130" s="164"/>
    </row>
    <row r="131" spans="3:29" s="6" customFormat="1" ht="12.75" hidden="1">
      <c r="C131" s="7"/>
      <c r="D131" s="7"/>
      <c r="E131" s="7"/>
      <c r="F131" s="7"/>
      <c r="G131" s="7"/>
      <c r="H131" s="7"/>
      <c r="I131" s="8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10"/>
      <c r="U131" s="164"/>
      <c r="V131" s="164"/>
      <c r="W131" s="164"/>
      <c r="X131" s="164"/>
      <c r="Y131" s="164"/>
      <c r="Z131" s="164"/>
      <c r="AA131" s="164"/>
      <c r="AB131" s="164"/>
      <c r="AC131" s="164"/>
    </row>
    <row r="132" spans="3:29" s="6" customFormat="1" ht="12.75" hidden="1">
      <c r="C132" s="7"/>
      <c r="D132" s="7"/>
      <c r="E132" s="7"/>
      <c r="F132" s="7"/>
      <c r="G132" s="7"/>
      <c r="H132" s="7"/>
      <c r="I132" s="8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10"/>
      <c r="U132" s="164"/>
      <c r="V132" s="164"/>
      <c r="W132" s="164"/>
      <c r="X132" s="164"/>
      <c r="Y132" s="164"/>
      <c r="Z132" s="164"/>
      <c r="AA132" s="164"/>
      <c r="AB132" s="164"/>
      <c r="AC132" s="164"/>
    </row>
    <row r="133" spans="3:24" s="6" customFormat="1" ht="12.75" hidden="1">
      <c r="C133" s="7"/>
      <c r="D133" s="7"/>
      <c r="E133" s="7"/>
      <c r="F133" s="7"/>
      <c r="G133" s="7"/>
      <c r="H133" s="7"/>
      <c r="I133" s="8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10"/>
      <c r="U133" s="10"/>
      <c r="V133" s="10"/>
      <c r="W133" s="10"/>
      <c r="X133" s="10"/>
    </row>
    <row r="134" spans="4:24" s="6" customFormat="1" ht="12.75" hidden="1">
      <c r="D134" s="7"/>
      <c r="E134" s="7"/>
      <c r="F134" s="7"/>
      <c r="G134" s="7"/>
      <c r="H134" s="7"/>
      <c r="I134" s="8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10"/>
      <c r="U134" s="10"/>
      <c r="V134" s="10"/>
      <c r="W134" s="10"/>
      <c r="X134" s="10"/>
    </row>
    <row r="135" spans="3:24" s="6" customFormat="1" ht="20.25" hidden="1">
      <c r="C135" s="167"/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</row>
    <row r="136" spans="3:24" s="6" customFormat="1" ht="15.75" hidden="1"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</row>
    <row r="137" spans="3:24" s="6" customFormat="1" ht="12.75" hidden="1">
      <c r="C137" s="7"/>
      <c r="D137" s="7"/>
      <c r="E137" s="7"/>
      <c r="F137" s="7"/>
      <c r="G137" s="7"/>
      <c r="H137" s="7"/>
      <c r="I137" s="11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10"/>
      <c r="U137" s="10"/>
      <c r="V137" s="10"/>
      <c r="W137" s="10"/>
      <c r="X137" s="10"/>
    </row>
    <row r="138" spans="3:24" s="6" customFormat="1" ht="28.5" customHeight="1" hidden="1">
      <c r="C138" s="172"/>
      <c r="D138" s="172"/>
      <c r="E138" s="172"/>
      <c r="F138" s="172"/>
      <c r="G138" s="172"/>
      <c r="H138" s="172"/>
      <c r="I138" s="172"/>
      <c r="J138" s="196"/>
      <c r="K138" s="196"/>
      <c r="L138" s="196"/>
      <c r="M138" s="196"/>
      <c r="N138" s="196"/>
      <c r="O138" s="196"/>
      <c r="P138" s="196"/>
      <c r="Q138" s="196"/>
      <c r="R138" s="196"/>
      <c r="S138" s="196"/>
      <c r="T138" s="196"/>
      <c r="U138" s="12"/>
      <c r="V138" s="12"/>
      <c r="W138" s="12"/>
      <c r="X138" s="12"/>
    </row>
    <row r="139" spans="3:24" s="6" customFormat="1" ht="15.75" hidden="1">
      <c r="C139" s="13"/>
      <c r="D139" s="13"/>
      <c r="E139" s="13"/>
      <c r="F139" s="13"/>
      <c r="G139" s="13"/>
      <c r="H139" s="13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3:29" s="6" customFormat="1" ht="15.75" hidden="1">
      <c r="C140" s="16"/>
      <c r="D140" s="17"/>
      <c r="E140" s="16"/>
      <c r="F140" s="16"/>
      <c r="G140" s="16"/>
      <c r="H140" s="16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5"/>
      <c r="AA140" s="15"/>
      <c r="AB140" s="15"/>
      <c r="AC140" s="15"/>
    </row>
    <row r="141" spans="3:29" s="6" customFormat="1" ht="15.75" hidden="1">
      <c r="C141" s="16"/>
      <c r="D141" s="17"/>
      <c r="E141" s="16"/>
      <c r="F141" s="16"/>
      <c r="G141" s="16"/>
      <c r="H141" s="16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5"/>
    </row>
    <row r="142" spans="3:29" s="6" customFormat="1" ht="15.75" hidden="1">
      <c r="C142" s="16"/>
      <c r="D142" s="17"/>
      <c r="E142" s="16"/>
      <c r="F142" s="16"/>
      <c r="G142" s="16"/>
      <c r="H142" s="16"/>
      <c r="I142" s="166"/>
      <c r="J142" s="166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  <c r="V142" s="166"/>
      <c r="W142" s="166"/>
      <c r="X142" s="166"/>
      <c r="Y142" s="15"/>
      <c r="Z142" s="15"/>
      <c r="AA142" s="15"/>
      <c r="AB142" s="15"/>
      <c r="AC142" s="15"/>
    </row>
    <row r="143" spans="3:29" s="6" customFormat="1" ht="12.75" hidden="1">
      <c r="C143" s="17"/>
      <c r="D143" s="17"/>
      <c r="E143" s="16"/>
      <c r="F143" s="16"/>
      <c r="G143" s="16"/>
      <c r="H143" s="16"/>
      <c r="I143" s="19"/>
      <c r="J143" s="197"/>
      <c r="K143" s="197"/>
      <c r="L143" s="197"/>
      <c r="M143" s="197"/>
      <c r="N143" s="197"/>
      <c r="O143" s="197"/>
      <c r="P143" s="197"/>
      <c r="Q143" s="197"/>
      <c r="R143" s="197"/>
      <c r="S143" s="197"/>
      <c r="T143" s="197"/>
      <c r="U143" s="197"/>
      <c r="V143" s="197"/>
      <c r="W143" s="197"/>
      <c r="X143" s="197"/>
      <c r="Y143" s="15"/>
      <c r="Z143" s="15"/>
      <c r="AA143" s="15"/>
      <c r="AB143" s="15"/>
      <c r="AC143" s="15"/>
    </row>
    <row r="144" spans="3:29" s="6" customFormat="1" ht="61.5" customHeight="1" hidden="1">
      <c r="C144" s="173"/>
      <c r="D144" s="174"/>
      <c r="E144" s="175"/>
      <c r="F144" s="173"/>
      <c r="G144" s="174"/>
      <c r="H144" s="175"/>
      <c r="I144" s="190"/>
      <c r="J144" s="198"/>
      <c r="K144" s="199"/>
      <c r="L144" s="199"/>
      <c r="M144" s="199"/>
      <c r="N144" s="200"/>
      <c r="O144" s="181"/>
      <c r="P144" s="182"/>
      <c r="Q144" s="182"/>
      <c r="R144" s="182"/>
      <c r="S144" s="183"/>
      <c r="T144" s="181"/>
      <c r="U144" s="182"/>
      <c r="V144" s="182"/>
      <c r="W144" s="182"/>
      <c r="X144" s="183"/>
      <c r="Y144" s="181"/>
      <c r="Z144" s="182"/>
      <c r="AA144" s="182"/>
      <c r="AB144" s="182"/>
      <c r="AC144" s="183"/>
    </row>
    <row r="145" spans="3:29" s="6" customFormat="1" ht="12.75" hidden="1">
      <c r="C145" s="176"/>
      <c r="D145" s="177"/>
      <c r="E145" s="178"/>
      <c r="F145" s="176"/>
      <c r="G145" s="177"/>
      <c r="H145" s="178"/>
      <c r="I145" s="191"/>
      <c r="J145" s="22"/>
      <c r="K145" s="23"/>
      <c r="L145" s="23"/>
      <c r="M145" s="23"/>
      <c r="N145" s="23"/>
      <c r="O145" s="22"/>
      <c r="P145" s="23"/>
      <c r="Q145" s="23"/>
      <c r="R145" s="23"/>
      <c r="S145" s="23"/>
      <c r="T145" s="22"/>
      <c r="U145" s="23"/>
      <c r="V145" s="23"/>
      <c r="W145" s="23"/>
      <c r="X145" s="23"/>
      <c r="Y145" s="22"/>
      <c r="Z145" s="23"/>
      <c r="AA145" s="23"/>
      <c r="AB145" s="23"/>
      <c r="AC145" s="23"/>
    </row>
    <row r="146" spans="3:29" s="6" customFormat="1" ht="12.75" hidden="1">
      <c r="C146" s="168"/>
      <c r="D146" s="169"/>
      <c r="E146" s="170"/>
      <c r="F146" s="168"/>
      <c r="G146" s="169"/>
      <c r="H146" s="170"/>
      <c r="I146" s="26"/>
      <c r="J146" s="93"/>
      <c r="K146" s="25"/>
      <c r="L146" s="25"/>
      <c r="M146" s="25"/>
      <c r="N146" s="25"/>
      <c r="O146" s="94"/>
      <c r="P146" s="25"/>
      <c r="Q146" s="25"/>
      <c r="R146" s="25"/>
      <c r="S146" s="25"/>
      <c r="T146" s="27"/>
      <c r="U146" s="25"/>
      <c r="V146" s="25"/>
      <c r="W146" s="25"/>
      <c r="X146" s="25"/>
      <c r="Y146" s="93"/>
      <c r="Z146" s="25"/>
      <c r="AA146" s="25"/>
      <c r="AB146" s="25"/>
      <c r="AC146" s="25"/>
    </row>
    <row r="147" spans="3:29" s="6" customFormat="1" ht="12.75" hidden="1">
      <c r="C147" s="161"/>
      <c r="D147" s="162"/>
      <c r="E147" s="163"/>
      <c r="F147" s="161"/>
      <c r="G147" s="162"/>
      <c r="H147" s="163"/>
      <c r="I147" s="35"/>
      <c r="J147" s="36"/>
      <c r="K147" s="37"/>
      <c r="L147" s="37"/>
      <c r="M147" s="37"/>
      <c r="N147" s="37"/>
      <c r="O147" s="28"/>
      <c r="P147" s="29"/>
      <c r="Q147" s="29"/>
      <c r="R147" s="29"/>
      <c r="S147" s="29"/>
      <c r="T147" s="28"/>
      <c r="U147" s="29"/>
      <c r="V147" s="29"/>
      <c r="W147" s="29"/>
      <c r="X147" s="29"/>
      <c r="Y147" s="29"/>
      <c r="Z147" s="29"/>
      <c r="AA147" s="29"/>
      <c r="AB147" s="29"/>
      <c r="AC147" s="29"/>
    </row>
    <row r="148" spans="3:29" s="6" customFormat="1" ht="12.75" hidden="1">
      <c r="C148" s="161"/>
      <c r="D148" s="162"/>
      <c r="E148" s="163"/>
      <c r="F148" s="161"/>
      <c r="G148" s="162"/>
      <c r="H148" s="163"/>
      <c r="I148" s="33"/>
      <c r="J148" s="34"/>
      <c r="K148" s="30"/>
      <c r="L148" s="30"/>
      <c r="M148" s="30"/>
      <c r="N148" s="30"/>
      <c r="O148" s="31"/>
      <c r="P148" s="32"/>
      <c r="Q148" s="32"/>
      <c r="R148" s="32"/>
      <c r="S148" s="32"/>
      <c r="T148" s="31"/>
      <c r="U148" s="32"/>
      <c r="V148" s="32"/>
      <c r="W148" s="32"/>
      <c r="X148" s="32"/>
      <c r="Y148" s="32"/>
      <c r="Z148" s="29"/>
      <c r="AA148" s="29"/>
      <c r="AB148" s="29"/>
      <c r="AC148" s="29"/>
    </row>
    <row r="149" spans="3:29" s="6" customFormat="1" ht="12.75" hidden="1">
      <c r="C149" s="161"/>
      <c r="D149" s="162"/>
      <c r="E149" s="163"/>
      <c r="F149" s="161"/>
      <c r="G149" s="162"/>
      <c r="H149" s="163"/>
      <c r="I149" s="33"/>
      <c r="J149" s="34"/>
      <c r="K149" s="30"/>
      <c r="L149" s="30"/>
      <c r="M149" s="30"/>
      <c r="N149" s="30"/>
      <c r="O149" s="31"/>
      <c r="P149" s="32"/>
      <c r="Q149" s="32"/>
      <c r="R149" s="32"/>
      <c r="S149" s="32"/>
      <c r="T149" s="31"/>
      <c r="U149" s="32"/>
      <c r="V149" s="32"/>
      <c r="W149" s="32"/>
      <c r="X149" s="32"/>
      <c r="Y149" s="32"/>
      <c r="Z149" s="29"/>
      <c r="AA149" s="29"/>
      <c r="AB149" s="29"/>
      <c r="AC149" s="29"/>
    </row>
    <row r="150" spans="3:29" s="6" customFormat="1" ht="7.5" customHeight="1" hidden="1" thickBot="1">
      <c r="C150" s="161"/>
      <c r="D150" s="162"/>
      <c r="E150" s="163"/>
      <c r="F150" s="161"/>
      <c r="G150" s="162"/>
      <c r="H150" s="163"/>
      <c r="I150" s="33"/>
      <c r="J150" s="34"/>
      <c r="K150" s="30"/>
      <c r="L150" s="30"/>
      <c r="M150" s="30"/>
      <c r="N150" s="30"/>
      <c r="O150" s="31"/>
      <c r="P150" s="32"/>
      <c r="Q150" s="32"/>
      <c r="R150" s="32"/>
      <c r="S150" s="32"/>
      <c r="T150" s="31"/>
      <c r="U150" s="32"/>
      <c r="V150" s="32"/>
      <c r="W150" s="32"/>
      <c r="X150" s="32"/>
      <c r="Y150" s="32"/>
      <c r="Z150" s="29"/>
      <c r="AA150" s="29"/>
      <c r="AB150" s="29"/>
      <c r="AC150" s="29"/>
    </row>
    <row r="151" spans="3:29" s="6" customFormat="1" ht="13.5" hidden="1" thickBot="1">
      <c r="C151" s="161"/>
      <c r="D151" s="162"/>
      <c r="E151" s="163"/>
      <c r="F151" s="161"/>
      <c r="G151" s="162"/>
      <c r="H151" s="163"/>
      <c r="I151" s="33"/>
      <c r="J151" s="34"/>
      <c r="K151" s="30"/>
      <c r="L151" s="30"/>
      <c r="M151" s="30"/>
      <c r="N151" s="30"/>
      <c r="O151" s="31"/>
      <c r="P151" s="32"/>
      <c r="Q151" s="32"/>
      <c r="R151" s="32"/>
      <c r="S151" s="32"/>
      <c r="T151" s="31"/>
      <c r="U151" s="32"/>
      <c r="V151" s="32"/>
      <c r="W151" s="32"/>
      <c r="X151" s="32"/>
      <c r="Y151" s="32"/>
      <c r="Z151" s="29"/>
      <c r="AA151" s="29"/>
      <c r="AB151" s="29"/>
      <c r="AC151" s="29"/>
    </row>
    <row r="152" spans="3:29" s="6" customFormat="1" ht="13.5" hidden="1" thickBot="1">
      <c r="C152" s="161"/>
      <c r="D152" s="162"/>
      <c r="E152" s="163"/>
      <c r="F152" s="161"/>
      <c r="G152" s="162"/>
      <c r="H152" s="163"/>
      <c r="I152" s="33"/>
      <c r="J152" s="34"/>
      <c r="K152" s="30"/>
      <c r="L152" s="30"/>
      <c r="M152" s="30"/>
      <c r="N152" s="30"/>
      <c r="O152" s="31"/>
      <c r="P152" s="32"/>
      <c r="Q152" s="32"/>
      <c r="R152" s="32"/>
      <c r="S152" s="32"/>
      <c r="T152" s="31"/>
      <c r="U152" s="32"/>
      <c r="V152" s="32"/>
      <c r="W152" s="32"/>
      <c r="X152" s="32"/>
      <c r="Y152" s="32"/>
      <c r="Z152" s="29"/>
      <c r="AA152" s="29"/>
      <c r="AB152" s="29"/>
      <c r="AC152" s="29"/>
    </row>
    <row r="153" spans="3:29" s="6" customFormat="1" ht="13.5" hidden="1" thickBot="1">
      <c r="C153" s="161"/>
      <c r="D153" s="162"/>
      <c r="E153" s="163"/>
      <c r="F153" s="161"/>
      <c r="G153" s="162"/>
      <c r="H153" s="163"/>
      <c r="I153" s="33"/>
      <c r="J153" s="34"/>
      <c r="K153" s="30"/>
      <c r="L153" s="30"/>
      <c r="M153" s="30"/>
      <c r="N153" s="30"/>
      <c r="O153" s="31"/>
      <c r="P153" s="32"/>
      <c r="Q153" s="32"/>
      <c r="R153" s="32"/>
      <c r="S153" s="32"/>
      <c r="T153" s="31"/>
      <c r="U153" s="32"/>
      <c r="V153" s="32"/>
      <c r="W153" s="32"/>
      <c r="X153" s="32"/>
      <c r="Y153" s="32"/>
      <c r="Z153" s="29"/>
      <c r="AA153" s="29"/>
      <c r="AB153" s="29"/>
      <c r="AC153" s="29"/>
    </row>
    <row r="154" spans="3:29" s="6" customFormat="1" ht="13.5" hidden="1" thickBot="1">
      <c r="C154" s="161"/>
      <c r="D154" s="162"/>
      <c r="E154" s="163"/>
      <c r="F154" s="161"/>
      <c r="G154" s="162"/>
      <c r="H154" s="163"/>
      <c r="I154" s="33"/>
      <c r="J154" s="34"/>
      <c r="K154" s="30"/>
      <c r="L154" s="30"/>
      <c r="M154" s="30"/>
      <c r="N154" s="30"/>
      <c r="O154" s="31"/>
      <c r="P154" s="32"/>
      <c r="Q154" s="32"/>
      <c r="R154" s="32"/>
      <c r="S154" s="32"/>
      <c r="T154" s="31"/>
      <c r="U154" s="32"/>
      <c r="V154" s="32"/>
      <c r="W154" s="32"/>
      <c r="X154" s="32"/>
      <c r="Y154" s="32"/>
      <c r="Z154" s="29"/>
      <c r="AA154" s="29"/>
      <c r="AB154" s="29"/>
      <c r="AC154" s="29"/>
    </row>
    <row r="155" spans="3:29" s="6" customFormat="1" ht="13.5" hidden="1" thickBot="1">
      <c r="C155" s="161"/>
      <c r="D155" s="162"/>
      <c r="E155" s="163"/>
      <c r="F155" s="161"/>
      <c r="G155" s="162"/>
      <c r="H155" s="163"/>
      <c r="I155" s="33"/>
      <c r="J155" s="34"/>
      <c r="K155" s="30"/>
      <c r="L155" s="30"/>
      <c r="M155" s="30"/>
      <c r="N155" s="30"/>
      <c r="O155" s="31"/>
      <c r="P155" s="32"/>
      <c r="Q155" s="32"/>
      <c r="R155" s="32"/>
      <c r="S155" s="32"/>
      <c r="T155" s="31"/>
      <c r="U155" s="32"/>
      <c r="V155" s="32"/>
      <c r="W155" s="32"/>
      <c r="X155" s="32"/>
      <c r="Y155" s="32"/>
      <c r="Z155" s="29"/>
      <c r="AA155" s="29"/>
      <c r="AB155" s="29"/>
      <c r="AC155" s="29"/>
    </row>
    <row r="156" spans="3:29" s="6" customFormat="1" ht="13.5" hidden="1" thickBot="1">
      <c r="C156" s="161"/>
      <c r="D156" s="162"/>
      <c r="E156" s="163"/>
      <c r="F156" s="161"/>
      <c r="G156" s="162"/>
      <c r="H156" s="163"/>
      <c r="I156" s="33"/>
      <c r="J156" s="34"/>
      <c r="K156" s="30"/>
      <c r="L156" s="30"/>
      <c r="M156" s="30"/>
      <c r="N156" s="30"/>
      <c r="O156" s="31"/>
      <c r="P156" s="32"/>
      <c r="Q156" s="32"/>
      <c r="R156" s="32"/>
      <c r="S156" s="32"/>
      <c r="T156" s="31"/>
      <c r="U156" s="32"/>
      <c r="V156" s="32"/>
      <c r="W156" s="32"/>
      <c r="X156" s="32"/>
      <c r="Y156" s="32"/>
      <c r="Z156" s="29"/>
      <c r="AA156" s="29"/>
      <c r="AB156" s="29"/>
      <c r="AC156" s="29"/>
    </row>
    <row r="157" spans="3:29" s="6" customFormat="1" ht="13.5" hidden="1" thickBot="1">
      <c r="C157" s="161"/>
      <c r="D157" s="162"/>
      <c r="E157" s="163"/>
      <c r="F157" s="161"/>
      <c r="G157" s="162"/>
      <c r="H157" s="163"/>
      <c r="I157" s="33"/>
      <c r="J157" s="34"/>
      <c r="K157" s="30"/>
      <c r="L157" s="30"/>
      <c r="M157" s="30"/>
      <c r="N157" s="30"/>
      <c r="O157" s="31"/>
      <c r="P157" s="32"/>
      <c r="Q157" s="32"/>
      <c r="R157" s="32"/>
      <c r="S157" s="32"/>
      <c r="T157" s="31"/>
      <c r="U157" s="32"/>
      <c r="V157" s="32"/>
      <c r="W157" s="32"/>
      <c r="X157" s="32"/>
      <c r="Y157" s="32"/>
      <c r="Z157" s="29"/>
      <c r="AA157" s="29"/>
      <c r="AB157" s="29"/>
      <c r="AC157" s="29"/>
    </row>
    <row r="158" spans="3:29" s="6" customFormat="1" ht="13.5" hidden="1" thickBot="1">
      <c r="C158" s="161"/>
      <c r="D158" s="162"/>
      <c r="E158" s="163"/>
      <c r="F158" s="161"/>
      <c r="G158" s="162"/>
      <c r="H158" s="163"/>
      <c r="I158" s="33"/>
      <c r="J158" s="34"/>
      <c r="K158" s="30"/>
      <c r="L158" s="30"/>
      <c r="M158" s="30"/>
      <c r="N158" s="30"/>
      <c r="O158" s="31"/>
      <c r="P158" s="32"/>
      <c r="Q158" s="32"/>
      <c r="R158" s="32"/>
      <c r="S158" s="32"/>
      <c r="T158" s="31"/>
      <c r="U158" s="32"/>
      <c r="V158" s="32"/>
      <c r="W158" s="32"/>
      <c r="X158" s="32"/>
      <c r="Y158" s="32"/>
      <c r="Z158" s="29"/>
      <c r="AA158" s="29"/>
      <c r="AB158" s="29"/>
      <c r="AC158" s="29"/>
    </row>
    <row r="159" spans="3:29" s="6" customFormat="1" ht="13.5" hidden="1" thickBot="1">
      <c r="C159" s="161"/>
      <c r="D159" s="162"/>
      <c r="E159" s="163"/>
      <c r="F159" s="161"/>
      <c r="G159" s="162"/>
      <c r="H159" s="163"/>
      <c r="I159" s="33"/>
      <c r="J159" s="34"/>
      <c r="K159" s="30"/>
      <c r="L159" s="30"/>
      <c r="M159" s="30"/>
      <c r="N159" s="30"/>
      <c r="O159" s="31"/>
      <c r="P159" s="32"/>
      <c r="Q159" s="32"/>
      <c r="R159" s="32"/>
      <c r="S159" s="32"/>
      <c r="T159" s="31"/>
      <c r="U159" s="32"/>
      <c r="V159" s="32"/>
      <c r="W159" s="32"/>
      <c r="X159" s="32"/>
      <c r="Y159" s="32"/>
      <c r="Z159" s="29"/>
      <c r="AA159" s="29"/>
      <c r="AB159" s="29"/>
      <c r="AC159" s="29"/>
    </row>
    <row r="160" spans="3:29" s="6" customFormat="1" ht="13.5" hidden="1" thickBot="1">
      <c r="C160" s="193"/>
      <c r="D160" s="194"/>
      <c r="E160" s="195"/>
      <c r="F160" s="193"/>
      <c r="G160" s="194"/>
      <c r="H160" s="195"/>
      <c r="I160" s="69"/>
      <c r="J160" s="70"/>
      <c r="K160" s="71"/>
      <c r="L160" s="71"/>
      <c r="M160" s="71"/>
      <c r="N160" s="71"/>
      <c r="O160" s="72"/>
      <c r="P160" s="73"/>
      <c r="Q160" s="73"/>
      <c r="R160" s="73"/>
      <c r="S160" s="73"/>
      <c r="T160" s="72"/>
      <c r="U160" s="73"/>
      <c r="V160" s="73"/>
      <c r="W160" s="73"/>
      <c r="X160" s="73"/>
      <c r="Y160" s="38"/>
      <c r="Z160" s="95"/>
      <c r="AA160" s="95"/>
      <c r="AB160" s="95"/>
      <c r="AC160" s="95"/>
    </row>
    <row r="161" spans="3:29" s="6" customFormat="1" ht="15" hidden="1" thickBot="1">
      <c r="C161" s="187"/>
      <c r="D161" s="188"/>
      <c r="E161" s="189"/>
      <c r="F161" s="187"/>
      <c r="G161" s="188"/>
      <c r="H161" s="189"/>
      <c r="I161" s="76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96"/>
      <c r="Z161" s="96"/>
      <c r="AA161" s="96"/>
      <c r="AB161" s="96"/>
      <c r="AC161" s="96"/>
    </row>
    <row r="162" spans="3:29" s="6" customFormat="1" ht="15.75" hidden="1">
      <c r="C162" s="39"/>
      <c r="D162" s="39"/>
      <c r="E162" s="39"/>
      <c r="F162" s="39"/>
      <c r="G162" s="39"/>
      <c r="H162" s="39"/>
      <c r="I162" s="80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2"/>
      <c r="U162" s="82"/>
      <c r="V162" s="82"/>
      <c r="W162" s="82"/>
      <c r="X162" s="82"/>
      <c r="Y162" s="40"/>
      <c r="Z162" s="40"/>
      <c r="AA162" s="40"/>
      <c r="AB162" s="40"/>
      <c r="AC162" s="40"/>
    </row>
    <row r="163" spans="3:29" s="6" customFormat="1" ht="15.75" hidden="1">
      <c r="C163" s="83"/>
      <c r="D163" s="83"/>
      <c r="E163" s="83"/>
      <c r="F163" s="83"/>
      <c r="G163" s="83"/>
      <c r="H163" s="83"/>
      <c r="I163" s="84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6"/>
      <c r="U163" s="82"/>
      <c r="V163" s="52"/>
      <c r="W163" s="82"/>
      <c r="X163" s="82"/>
      <c r="Y163" s="40"/>
      <c r="Z163" s="40"/>
      <c r="AA163" s="40"/>
      <c r="AB163" s="40"/>
      <c r="AC163" s="40"/>
    </row>
    <row r="164" spans="3:29" s="6" customFormat="1" ht="26.25" customHeight="1" hidden="1">
      <c r="C164" s="180"/>
      <c r="D164" s="180"/>
      <c r="E164" s="180"/>
      <c r="F164" s="180"/>
      <c r="G164" s="180"/>
      <c r="H164" s="180"/>
      <c r="I164" s="180"/>
      <c r="J164" s="180"/>
      <c r="K164" s="87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87"/>
      <c r="Y164" s="47"/>
      <c r="Z164" s="47"/>
      <c r="AA164" s="47"/>
      <c r="AB164" s="47"/>
      <c r="AC164" s="47"/>
    </row>
    <row r="165" spans="3:29" s="6" customFormat="1" ht="15.75" hidden="1">
      <c r="C165" s="40"/>
      <c r="D165" s="39"/>
      <c r="E165" s="39"/>
      <c r="F165" s="39"/>
      <c r="G165" s="39"/>
      <c r="H165" s="39"/>
      <c r="I165" s="80"/>
      <c r="J165" s="81"/>
      <c r="K165" s="81"/>
      <c r="L165" s="81"/>
      <c r="M165" s="81"/>
      <c r="N165" s="82"/>
      <c r="O165" s="88"/>
      <c r="P165" s="88"/>
      <c r="Q165" s="88"/>
      <c r="R165" s="88"/>
      <c r="S165" s="81"/>
      <c r="T165" s="82"/>
      <c r="U165" s="82"/>
      <c r="V165" s="82"/>
      <c r="W165" s="82"/>
      <c r="X165" s="82"/>
      <c r="Y165" s="40"/>
      <c r="Z165" s="40"/>
      <c r="AA165" s="40"/>
      <c r="AB165" s="40"/>
      <c r="AC165" s="40"/>
    </row>
    <row r="166" spans="3:29" s="6" customFormat="1" ht="15.75" hidden="1">
      <c r="C166" s="97"/>
      <c r="D166" s="98"/>
      <c r="E166" s="98"/>
      <c r="F166" s="98"/>
      <c r="G166" s="98"/>
      <c r="H166" s="98"/>
      <c r="I166" s="99"/>
      <c r="J166" s="85"/>
      <c r="K166" s="85"/>
      <c r="L166" s="85"/>
      <c r="M166" s="85"/>
      <c r="N166" s="86"/>
      <c r="O166" s="192"/>
      <c r="P166" s="192"/>
      <c r="Q166" s="192"/>
      <c r="R166" s="192"/>
      <c r="S166" s="192"/>
      <c r="T166" s="192"/>
      <c r="U166" s="82"/>
      <c r="V166" s="52"/>
      <c r="W166" s="82"/>
      <c r="X166" s="82"/>
      <c r="Y166" s="40"/>
      <c r="Z166" s="40"/>
      <c r="AA166" s="40"/>
      <c r="AB166" s="40"/>
      <c r="AC166" s="40"/>
    </row>
    <row r="167" spans="4:24" s="6" customFormat="1" ht="12.75" hidden="1">
      <c r="D167" s="7"/>
      <c r="E167" s="7"/>
      <c r="F167" s="7"/>
      <c r="G167" s="7"/>
      <c r="H167" s="7"/>
      <c r="I167" s="53"/>
      <c r="J167" s="10"/>
      <c r="K167" s="10"/>
      <c r="L167" s="44"/>
      <c r="M167" s="44"/>
      <c r="N167" s="44"/>
      <c r="O167" s="44"/>
      <c r="P167" s="44"/>
      <c r="Q167" s="10"/>
      <c r="R167" s="10"/>
      <c r="S167" s="10"/>
      <c r="T167" s="10"/>
      <c r="U167" s="10"/>
      <c r="V167" s="10"/>
      <c r="W167" s="10"/>
      <c r="X167" s="10"/>
    </row>
    <row r="168" spans="3:24" s="6" customFormat="1" ht="12.75" hidden="1">
      <c r="C168" s="52"/>
      <c r="D168" s="7"/>
      <c r="E168" s="7"/>
      <c r="F168" s="7"/>
      <c r="G168" s="7"/>
      <c r="H168" s="7"/>
      <c r="I168" s="53"/>
      <c r="J168" s="10"/>
      <c r="K168" s="10"/>
      <c r="L168" s="44"/>
      <c r="M168" s="44"/>
      <c r="N168" s="44"/>
      <c r="O168" s="44"/>
      <c r="P168" s="44"/>
      <c r="Q168" s="10"/>
      <c r="R168" s="10"/>
      <c r="S168" s="10"/>
      <c r="T168" s="10"/>
      <c r="U168" s="10"/>
      <c r="V168" s="10"/>
      <c r="W168" s="10"/>
      <c r="X168" s="10"/>
    </row>
    <row r="169" spans="3:24" s="6" customFormat="1" ht="12.75" hidden="1">
      <c r="C169" s="90"/>
      <c r="D169" s="90"/>
      <c r="E169" s="91"/>
      <c r="F169" s="91"/>
      <c r="G169" s="91"/>
      <c r="H169" s="91"/>
      <c r="I169" s="92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10"/>
      <c r="V169" s="10"/>
      <c r="W169" s="10"/>
      <c r="X169" s="10"/>
    </row>
    <row r="170" spans="3:24" s="6" customFormat="1" ht="12.75" hidden="1">
      <c r="C170" s="7"/>
      <c r="D170" s="7"/>
      <c r="E170" s="7"/>
      <c r="F170" s="7"/>
      <c r="G170" s="7"/>
      <c r="H170" s="7"/>
      <c r="I170" s="8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10"/>
      <c r="U170" s="10"/>
      <c r="V170" s="10"/>
      <c r="W170" s="10"/>
      <c r="X170" s="10"/>
    </row>
    <row r="171" spans="3:24" s="6" customFormat="1" ht="12.75">
      <c r="C171" s="7"/>
      <c r="D171" s="7"/>
      <c r="E171" s="7"/>
      <c r="F171" s="2"/>
      <c r="G171" s="2"/>
      <c r="H171" s="2"/>
      <c r="I171" s="3"/>
      <c r="J171" s="4"/>
      <c r="K171" s="4"/>
      <c r="L171" s="4"/>
      <c r="M171" s="9"/>
      <c r="N171" s="9"/>
      <c r="O171" s="9"/>
      <c r="P171" s="9"/>
      <c r="Q171" s="9"/>
      <c r="R171" s="9"/>
      <c r="S171" s="9"/>
      <c r="T171" s="10"/>
      <c r="U171" s="10"/>
      <c r="V171" s="10"/>
      <c r="W171" s="10"/>
      <c r="X171" s="10"/>
    </row>
    <row r="172" spans="3:24" s="6" customFormat="1" ht="12.75">
      <c r="C172" s="7"/>
      <c r="D172" s="7"/>
      <c r="E172" s="7"/>
      <c r="F172" s="2"/>
      <c r="G172" s="2"/>
      <c r="H172" s="2"/>
      <c r="I172" s="3"/>
      <c r="J172" s="4"/>
      <c r="K172" s="4"/>
      <c r="L172" s="4"/>
      <c r="M172" s="9"/>
      <c r="N172" s="9"/>
      <c r="O172" s="9"/>
      <c r="P172" s="9"/>
      <c r="Q172" s="9"/>
      <c r="R172" s="9"/>
      <c r="S172" s="9"/>
      <c r="T172" s="10"/>
      <c r="U172" s="10"/>
      <c r="V172" s="10"/>
      <c r="W172" s="10"/>
      <c r="X172" s="10"/>
    </row>
    <row r="173" spans="3:24" s="6" customFormat="1" ht="12.75">
      <c r="C173" s="7"/>
      <c r="D173" s="7"/>
      <c r="E173" s="7"/>
      <c r="F173" s="2"/>
      <c r="G173" s="2"/>
      <c r="H173" s="2"/>
      <c r="I173" s="3"/>
      <c r="J173" s="4"/>
      <c r="K173" s="4"/>
      <c r="L173" s="4"/>
      <c r="M173" s="9"/>
      <c r="N173" s="9"/>
      <c r="O173" s="9"/>
      <c r="P173" s="9"/>
      <c r="Q173" s="9"/>
      <c r="R173" s="9"/>
      <c r="S173" s="9"/>
      <c r="T173" s="10"/>
      <c r="U173" s="10"/>
      <c r="V173" s="10"/>
      <c r="W173" s="10"/>
      <c r="X173" s="10"/>
    </row>
    <row r="174" spans="3:24" s="6" customFormat="1" ht="12.75">
      <c r="C174" s="7"/>
      <c r="D174" s="7"/>
      <c r="E174" s="7"/>
      <c r="F174" s="2"/>
      <c r="G174" s="2"/>
      <c r="H174" s="2"/>
      <c r="I174" s="3"/>
      <c r="J174" s="4"/>
      <c r="K174" s="4"/>
      <c r="L174" s="4"/>
      <c r="M174" s="9"/>
      <c r="N174" s="9"/>
      <c r="O174" s="9"/>
      <c r="P174" s="9"/>
      <c r="Q174" s="9"/>
      <c r="R174" s="9"/>
      <c r="S174" s="9"/>
      <c r="T174" s="10"/>
      <c r="U174" s="10"/>
      <c r="V174" s="10"/>
      <c r="W174" s="10"/>
      <c r="X174" s="10"/>
    </row>
    <row r="175" spans="3:24" s="6" customFormat="1" ht="12.75">
      <c r="C175" s="7"/>
      <c r="D175" s="7"/>
      <c r="E175" s="7"/>
      <c r="F175" s="2"/>
      <c r="G175" s="2"/>
      <c r="H175" s="2"/>
      <c r="I175" s="3"/>
      <c r="J175" s="4"/>
      <c r="K175" s="4"/>
      <c r="L175" s="4"/>
      <c r="M175" s="9"/>
      <c r="N175" s="9"/>
      <c r="O175" s="9"/>
      <c r="P175" s="9"/>
      <c r="Q175" s="9"/>
      <c r="R175" s="9"/>
      <c r="S175" s="9"/>
      <c r="T175" s="10"/>
      <c r="U175" s="10"/>
      <c r="V175" s="10"/>
      <c r="W175" s="10"/>
      <c r="X175" s="10"/>
    </row>
    <row r="176" spans="3:24" s="6" customFormat="1" ht="12.75">
      <c r="C176" s="7"/>
      <c r="D176" s="7"/>
      <c r="E176" s="7"/>
      <c r="F176" s="2"/>
      <c r="G176" s="2"/>
      <c r="H176" s="2"/>
      <c r="I176" s="3"/>
      <c r="J176" s="4"/>
      <c r="K176" s="4"/>
      <c r="L176" s="4"/>
      <c r="M176" s="9"/>
      <c r="N176" s="9"/>
      <c r="O176" s="9"/>
      <c r="P176" s="9"/>
      <c r="Q176" s="9"/>
      <c r="R176" s="9"/>
      <c r="S176" s="9"/>
      <c r="T176" s="10"/>
      <c r="U176" s="10"/>
      <c r="V176" s="10"/>
      <c r="W176" s="10"/>
      <c r="X176" s="10"/>
    </row>
    <row r="177" spans="3:24" s="6" customFormat="1" ht="12.75">
      <c r="C177" s="7"/>
      <c r="D177" s="7"/>
      <c r="E177" s="7"/>
      <c r="F177" s="2"/>
      <c r="G177" s="2"/>
      <c r="H177" s="2"/>
      <c r="I177" s="3"/>
      <c r="J177" s="4"/>
      <c r="K177" s="4"/>
      <c r="L177" s="4"/>
      <c r="M177" s="9"/>
      <c r="N177" s="9"/>
      <c r="O177" s="9"/>
      <c r="P177" s="9"/>
      <c r="Q177" s="9"/>
      <c r="R177" s="9"/>
      <c r="S177" s="9"/>
      <c r="T177" s="10"/>
      <c r="U177" s="10"/>
      <c r="V177" s="10"/>
      <c r="W177" s="10"/>
      <c r="X177" s="10"/>
    </row>
    <row r="178" spans="3:24" s="6" customFormat="1" ht="12.75">
      <c r="C178" s="7"/>
      <c r="D178" s="7"/>
      <c r="E178" s="7"/>
      <c r="F178" s="2"/>
      <c r="G178" s="2"/>
      <c r="H178" s="2"/>
      <c r="I178" s="3"/>
      <c r="J178" s="4"/>
      <c r="K178" s="4"/>
      <c r="L178" s="4"/>
      <c r="M178" s="9"/>
      <c r="N178" s="9"/>
      <c r="O178" s="9"/>
      <c r="P178" s="9"/>
      <c r="Q178" s="9"/>
      <c r="R178" s="9"/>
      <c r="S178" s="9"/>
      <c r="T178" s="10"/>
      <c r="U178" s="10"/>
      <c r="V178" s="10"/>
      <c r="W178" s="10"/>
      <c r="X178" s="10"/>
    </row>
    <row r="179" spans="3:24" s="6" customFormat="1" ht="12.75">
      <c r="C179" s="7"/>
      <c r="D179" s="7"/>
      <c r="E179" s="7"/>
      <c r="F179" s="2"/>
      <c r="G179" s="2"/>
      <c r="H179" s="2"/>
      <c r="I179" s="3"/>
      <c r="J179" s="4"/>
      <c r="K179" s="4"/>
      <c r="L179" s="4"/>
      <c r="M179" s="9"/>
      <c r="N179" s="9"/>
      <c r="O179" s="9"/>
      <c r="P179" s="9"/>
      <c r="Q179" s="9"/>
      <c r="R179" s="9"/>
      <c r="S179" s="9"/>
      <c r="T179" s="10"/>
      <c r="U179" s="10"/>
      <c r="V179" s="10"/>
      <c r="W179" s="10"/>
      <c r="X179" s="10"/>
    </row>
    <row r="180" spans="3:24" s="6" customFormat="1" ht="12.75">
      <c r="C180" s="7"/>
      <c r="D180" s="7"/>
      <c r="E180" s="7"/>
      <c r="F180" s="2"/>
      <c r="G180" s="2"/>
      <c r="H180" s="2"/>
      <c r="I180" s="3"/>
      <c r="J180" s="4"/>
      <c r="K180" s="4"/>
      <c r="L180" s="4"/>
      <c r="M180" s="9"/>
      <c r="N180" s="9"/>
      <c r="O180" s="9"/>
      <c r="P180" s="9"/>
      <c r="Q180" s="9"/>
      <c r="R180" s="9"/>
      <c r="S180" s="9"/>
      <c r="T180" s="10"/>
      <c r="U180" s="10"/>
      <c r="V180" s="10"/>
      <c r="W180" s="10"/>
      <c r="X180" s="10"/>
    </row>
  </sheetData>
  <sheetProtection/>
  <mergeCells count="155">
    <mergeCell ref="I14:X14"/>
    <mergeCell ref="I15:X15"/>
    <mergeCell ref="Y22:AC22"/>
    <mergeCell ref="C77:I77"/>
    <mergeCell ref="O76:R76"/>
    <mergeCell ref="I17:X17"/>
    <mergeCell ref="G22:G23"/>
    <mergeCell ref="C22:C23"/>
    <mergeCell ref="L77:T77"/>
    <mergeCell ref="C76:J76"/>
    <mergeCell ref="C75:I75"/>
    <mergeCell ref="C88:X88"/>
    <mergeCell ref="U85:AC85"/>
    <mergeCell ref="U83:AC83"/>
    <mergeCell ref="U81:AC81"/>
    <mergeCell ref="U82:AC82"/>
    <mergeCell ref="U84:AC84"/>
    <mergeCell ref="C89:X89"/>
    <mergeCell ref="J96:X96"/>
    <mergeCell ref="J97:N97"/>
    <mergeCell ref="I93:X93"/>
    <mergeCell ref="Y97:AC97"/>
    <mergeCell ref="I91:X91"/>
    <mergeCell ref="I95:X95"/>
    <mergeCell ref="I94:Z94"/>
    <mergeCell ref="O97:S97"/>
    <mergeCell ref="T97:X97"/>
    <mergeCell ref="I97:I98"/>
    <mergeCell ref="U131:AC131"/>
    <mergeCell ref="C114:E114"/>
    <mergeCell ref="C118:E118"/>
    <mergeCell ref="F118:H118"/>
    <mergeCell ref="U130:AC130"/>
    <mergeCell ref="O123:T123"/>
    <mergeCell ref="U128:AC128"/>
    <mergeCell ref="F116:H116"/>
    <mergeCell ref="U129:AC129"/>
    <mergeCell ref="C155:E155"/>
    <mergeCell ref="C158:E158"/>
    <mergeCell ref="F158:H158"/>
    <mergeCell ref="F155:H155"/>
    <mergeCell ref="C156:E156"/>
    <mergeCell ref="C159:E159"/>
    <mergeCell ref="J138:T138"/>
    <mergeCell ref="U132:AC132"/>
    <mergeCell ref="Y144:AC144"/>
    <mergeCell ref="C135:X135"/>
    <mergeCell ref="C136:X136"/>
    <mergeCell ref="I142:X142"/>
    <mergeCell ref="J143:X143"/>
    <mergeCell ref="J144:N144"/>
    <mergeCell ref="O144:S144"/>
    <mergeCell ref="I144:I145"/>
    <mergeCell ref="O166:T166"/>
    <mergeCell ref="C164:J164"/>
    <mergeCell ref="F151:H151"/>
    <mergeCell ref="C152:E152"/>
    <mergeCell ref="C160:E160"/>
    <mergeCell ref="C157:E157"/>
    <mergeCell ref="F157:H157"/>
    <mergeCell ref="C153:E153"/>
    <mergeCell ref="F160:H160"/>
    <mergeCell ref="C161:E161"/>
    <mergeCell ref="C154:E154"/>
    <mergeCell ref="F152:H152"/>
    <mergeCell ref="F156:H156"/>
    <mergeCell ref="F149:H149"/>
    <mergeCell ref="C151:E151"/>
    <mergeCell ref="F159:H159"/>
    <mergeCell ref="F161:H161"/>
    <mergeCell ref="F153:H153"/>
    <mergeCell ref="F154:H154"/>
    <mergeCell ref="C147:E147"/>
    <mergeCell ref="C150:E150"/>
    <mergeCell ref="F150:H150"/>
    <mergeCell ref="C149:E149"/>
    <mergeCell ref="F147:H147"/>
    <mergeCell ref="C148:E148"/>
    <mergeCell ref="F148:H148"/>
    <mergeCell ref="F103:H103"/>
    <mergeCell ref="F100:H100"/>
    <mergeCell ref="C91:H91"/>
    <mergeCell ref="C97:E98"/>
    <mergeCell ref="C101:E101"/>
    <mergeCell ref="F101:H101"/>
    <mergeCell ref="C100:E100"/>
    <mergeCell ref="F99:H99"/>
    <mergeCell ref="C99:E99"/>
    <mergeCell ref="F97:H98"/>
    <mergeCell ref="C116:E116"/>
    <mergeCell ref="C104:E104"/>
    <mergeCell ref="C105:E105"/>
    <mergeCell ref="C109:E109"/>
    <mergeCell ref="C108:E108"/>
    <mergeCell ref="C106:E106"/>
    <mergeCell ref="C107:E107"/>
    <mergeCell ref="C115:E115"/>
    <mergeCell ref="C110:E110"/>
    <mergeCell ref="F117:H117"/>
    <mergeCell ref="C117:E117"/>
    <mergeCell ref="F146:H146"/>
    <mergeCell ref="C138:I138"/>
    <mergeCell ref="C144:E145"/>
    <mergeCell ref="I140:Y140"/>
    <mergeCell ref="F144:H145"/>
    <mergeCell ref="C121:J121"/>
    <mergeCell ref="T144:X144"/>
    <mergeCell ref="C146:E146"/>
    <mergeCell ref="F115:H115"/>
    <mergeCell ref="C113:E113"/>
    <mergeCell ref="C111:E111"/>
    <mergeCell ref="C112:E112"/>
    <mergeCell ref="F113:H113"/>
    <mergeCell ref="F112:H112"/>
    <mergeCell ref="F111:H111"/>
    <mergeCell ref="F114:H114"/>
    <mergeCell ref="C7:X7"/>
    <mergeCell ref="F104:H104"/>
    <mergeCell ref="F106:H106"/>
    <mergeCell ref="F109:H109"/>
    <mergeCell ref="F105:H105"/>
    <mergeCell ref="F107:H107"/>
    <mergeCell ref="F108:H108"/>
    <mergeCell ref="C103:E103"/>
    <mergeCell ref="C102:E102"/>
    <mergeCell ref="F102:H102"/>
    <mergeCell ref="D22:D23"/>
    <mergeCell ref="F110:H110"/>
    <mergeCell ref="U1:AC1"/>
    <mergeCell ref="I9:X9"/>
    <mergeCell ref="I12:X12"/>
    <mergeCell ref="I10:X10"/>
    <mergeCell ref="U2:AC2"/>
    <mergeCell ref="U3:AC3"/>
    <mergeCell ref="U4:AC4"/>
    <mergeCell ref="U5:AC5"/>
    <mergeCell ref="E22:E23"/>
    <mergeCell ref="C8:X8"/>
    <mergeCell ref="I22:I23"/>
    <mergeCell ref="L75:T75"/>
    <mergeCell ref="O22:S22"/>
    <mergeCell ref="C9:H9"/>
    <mergeCell ref="C12:H12"/>
    <mergeCell ref="C10:H10"/>
    <mergeCell ref="I13:X13"/>
    <mergeCell ref="I11:X11"/>
    <mergeCell ref="I19:X19"/>
    <mergeCell ref="I16:X16"/>
    <mergeCell ref="F22:F23"/>
    <mergeCell ref="J22:N22"/>
    <mergeCell ref="H22:H23"/>
    <mergeCell ref="I18:X18"/>
    <mergeCell ref="I20:X20"/>
    <mergeCell ref="J21:X21"/>
    <mergeCell ref="T22:X22"/>
  </mergeCells>
  <printOptions horizontalCentered="1"/>
  <pageMargins left="0" right="0" top="0.5905511811023623" bottom="0.1968503937007874" header="0" footer="0"/>
  <pageSetup fitToHeight="2" fitToWidth="1" horizontalDpi="600" verticalDpi="600" orientation="landscape" paperSize="9" scale="81" r:id="rId1"/>
  <rowBreaks count="1" manualBreakCount="1">
    <brk id="127" min="2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Katya</cp:lastModifiedBy>
  <cp:lastPrinted>2015-12-03T01:04:49Z</cp:lastPrinted>
  <dcterms:created xsi:type="dcterms:W3CDTF">2009-05-14T00:29:25Z</dcterms:created>
  <dcterms:modified xsi:type="dcterms:W3CDTF">2015-12-05T01:16:26Z</dcterms:modified>
  <cp:category/>
  <cp:version/>
  <cp:contentType/>
  <cp:contentStatus/>
</cp:coreProperties>
</file>