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firstSheet="1" activeTab="2"/>
  </bookViews>
  <sheets>
    <sheet name="Приложение № 3 Свод мун.заданий" sheetId="1" r:id="rId1"/>
    <sheet name="Приложение № 4 Ресурсное обесп." sheetId="2" r:id="rId2"/>
    <sheet name="Приложение № 5 Информация о рес" sheetId="3" r:id="rId3"/>
  </sheets>
  <definedNames>
    <definedName name="_xlnm.Print_Area" localSheetId="0">'Приложение № 3 Свод мун.заданий'!$A$1:$H$16</definedName>
  </definedNames>
  <calcPr calcId="144525"/>
</workbook>
</file>

<file path=xl/calcChain.xml><?xml version="1.0" encoding="utf-8"?>
<calcChain xmlns="http://schemas.openxmlformats.org/spreadsheetml/2006/main">
  <c r="I13" i="2" l="1"/>
  <c r="J13" i="2"/>
  <c r="K13" i="2"/>
  <c r="L13" i="2"/>
  <c r="H13" i="2"/>
  <c r="I22" i="2"/>
  <c r="I21" i="2" s="1"/>
  <c r="J22" i="2"/>
  <c r="J21" i="2" s="1"/>
  <c r="K22" i="2"/>
  <c r="K21" i="2" s="1"/>
  <c r="L22" i="2"/>
  <c r="L21" i="2" s="1"/>
  <c r="G81" i="3"/>
  <c r="H81" i="3"/>
  <c r="D228" i="3"/>
  <c r="D165" i="3"/>
  <c r="D88" i="3"/>
  <c r="D67" i="3"/>
  <c r="H53" i="2"/>
  <c r="H37" i="2"/>
  <c r="H25" i="2"/>
  <c r="H20" i="2"/>
  <c r="K49" i="2"/>
  <c r="L49" i="2"/>
  <c r="K45" i="2"/>
  <c r="L45" i="2"/>
  <c r="K43" i="2"/>
  <c r="L43" i="2"/>
  <c r="K36" i="2"/>
  <c r="L36" i="2"/>
  <c r="K14" i="2"/>
  <c r="K12" i="2" s="1"/>
  <c r="L14" i="2"/>
  <c r="L12" i="2" s="1"/>
  <c r="G232" i="3"/>
  <c r="H232" i="3"/>
  <c r="G225" i="3"/>
  <c r="H225" i="3"/>
  <c r="G218" i="3"/>
  <c r="H218" i="3"/>
  <c r="G211" i="3"/>
  <c r="H211" i="3"/>
  <c r="G210" i="3"/>
  <c r="H210" i="3"/>
  <c r="H208" i="3"/>
  <c r="G209" i="3"/>
  <c r="H209" i="3"/>
  <c r="G208" i="3"/>
  <c r="G207" i="3"/>
  <c r="H207" i="3"/>
  <c r="G206" i="3"/>
  <c r="H206" i="3"/>
  <c r="G205" i="3"/>
  <c r="H205" i="3"/>
  <c r="G204" i="3"/>
  <c r="H204" i="3"/>
  <c r="G197" i="3"/>
  <c r="H197" i="3"/>
  <c r="G190" i="3"/>
  <c r="H190" i="3"/>
  <c r="E183" i="3"/>
  <c r="F183" i="3"/>
  <c r="G183" i="3"/>
  <c r="H183" i="3"/>
  <c r="D183" i="3"/>
  <c r="G176" i="3"/>
  <c r="H176" i="3"/>
  <c r="G169" i="3"/>
  <c r="H169" i="3"/>
  <c r="G162" i="3"/>
  <c r="H162" i="3"/>
  <c r="G161" i="3"/>
  <c r="H161" i="3"/>
  <c r="G160" i="3"/>
  <c r="H160" i="3"/>
  <c r="G159" i="3"/>
  <c r="H159" i="3"/>
  <c r="G158" i="3"/>
  <c r="H158" i="3"/>
  <c r="G157" i="3"/>
  <c r="H157" i="3"/>
  <c r="G156" i="3"/>
  <c r="H156" i="3"/>
  <c r="G155" i="3"/>
  <c r="H155" i="3"/>
  <c r="G148" i="3"/>
  <c r="H148" i="3"/>
  <c r="G141" i="3"/>
  <c r="H141" i="3"/>
  <c r="G134" i="3"/>
  <c r="H134" i="3"/>
  <c r="G127" i="3"/>
  <c r="H127" i="3"/>
  <c r="G120" i="3"/>
  <c r="H120" i="3"/>
  <c r="G113" i="3"/>
  <c r="H113" i="3"/>
  <c r="G106" i="3"/>
  <c r="H106" i="3"/>
  <c r="G99" i="3"/>
  <c r="H99" i="3"/>
  <c r="G92" i="3"/>
  <c r="H92" i="3"/>
  <c r="G85" i="3"/>
  <c r="H85" i="3"/>
  <c r="G78" i="3"/>
  <c r="H78" i="3"/>
  <c r="G71" i="3"/>
  <c r="H71" i="3"/>
  <c r="G64" i="3"/>
  <c r="H64" i="3"/>
  <c r="G57" i="3"/>
  <c r="H57" i="3"/>
  <c r="G50" i="3"/>
  <c r="H50" i="3"/>
  <c r="G43" i="3"/>
  <c r="H43" i="3"/>
  <c r="G36" i="3"/>
  <c r="H36" i="3"/>
  <c r="G29" i="3"/>
  <c r="H29" i="3"/>
  <c r="G28" i="3"/>
  <c r="H28" i="3"/>
  <c r="G27" i="3"/>
  <c r="H27" i="3"/>
  <c r="G26" i="3"/>
  <c r="H26" i="3"/>
  <c r="G25" i="3"/>
  <c r="G18" i="3" s="1"/>
  <c r="H25" i="3"/>
  <c r="H18" i="3" s="1"/>
  <c r="G24" i="3"/>
  <c r="H24" i="3"/>
  <c r="G23" i="3"/>
  <c r="H23" i="3"/>
  <c r="G22" i="3"/>
  <c r="H22" i="3"/>
  <c r="H15" i="3" s="1"/>
  <c r="G17" i="3"/>
  <c r="H17" i="3"/>
  <c r="G16" i="3"/>
  <c r="H16" i="3"/>
  <c r="G15" i="3"/>
  <c r="E80" i="3"/>
  <c r="F80" i="3"/>
  <c r="D80" i="3"/>
  <c r="H22" i="2" l="1"/>
  <c r="E24" i="3"/>
  <c r="F24" i="3"/>
  <c r="D24" i="3"/>
  <c r="F148" i="3"/>
  <c r="E148" i="3"/>
  <c r="D148" i="3"/>
  <c r="F141" i="3"/>
  <c r="E141" i="3"/>
  <c r="D141" i="3"/>
  <c r="F71" i="3"/>
  <c r="E71" i="3"/>
  <c r="D71" i="3"/>
  <c r="F205" i="3"/>
  <c r="F206" i="3"/>
  <c r="F207" i="3"/>
  <c r="F208" i="3"/>
  <c r="F209" i="3"/>
  <c r="F210" i="3"/>
  <c r="E205" i="3"/>
  <c r="E206" i="3"/>
  <c r="E207" i="3"/>
  <c r="E208" i="3"/>
  <c r="E209" i="3"/>
  <c r="E210" i="3"/>
  <c r="D205" i="3"/>
  <c r="D206" i="3"/>
  <c r="D207" i="3"/>
  <c r="D208" i="3"/>
  <c r="D209" i="3"/>
  <c r="D210" i="3"/>
  <c r="E218" i="3"/>
  <c r="F218" i="3"/>
  <c r="D218" i="3"/>
  <c r="F156" i="3"/>
  <c r="F157" i="3"/>
  <c r="F158" i="3"/>
  <c r="F159" i="3"/>
  <c r="F160" i="3"/>
  <c r="F161" i="3"/>
  <c r="E156" i="3"/>
  <c r="E157" i="3"/>
  <c r="E158" i="3"/>
  <c r="E159" i="3"/>
  <c r="E160" i="3"/>
  <c r="E161" i="3"/>
  <c r="D156" i="3"/>
  <c r="D157" i="3"/>
  <c r="D158" i="3"/>
  <c r="D159" i="3"/>
  <c r="D160" i="3"/>
  <c r="D161" i="3"/>
  <c r="E113" i="3"/>
  <c r="F113" i="3"/>
  <c r="D113" i="3"/>
  <c r="F79" i="3"/>
  <c r="F81" i="3"/>
  <c r="F82" i="3"/>
  <c r="F83" i="3"/>
  <c r="F84" i="3"/>
  <c r="E79" i="3"/>
  <c r="E81" i="3"/>
  <c r="E82" i="3"/>
  <c r="E83" i="3"/>
  <c r="E84" i="3"/>
  <c r="D79" i="3"/>
  <c r="D81" i="3"/>
  <c r="D82" i="3"/>
  <c r="D83" i="3"/>
  <c r="D84" i="3"/>
  <c r="E64" i="3"/>
  <c r="F64" i="3"/>
  <c r="D64" i="3"/>
  <c r="F232" i="3"/>
  <c r="E232" i="3"/>
  <c r="D232" i="3"/>
  <c r="F225" i="3"/>
  <c r="E225" i="3"/>
  <c r="D225" i="3"/>
  <c r="F211" i="3"/>
  <c r="F204" i="3" s="1"/>
  <c r="E211" i="3"/>
  <c r="E204" i="3" s="1"/>
  <c r="D211" i="3"/>
  <c r="F197" i="3"/>
  <c r="E197" i="3"/>
  <c r="D197" i="3"/>
  <c r="F190" i="3"/>
  <c r="E190" i="3"/>
  <c r="D190" i="3"/>
  <c r="F176" i="3"/>
  <c r="E176" i="3"/>
  <c r="D176" i="3"/>
  <c r="F169" i="3"/>
  <c r="E169" i="3"/>
  <c r="D169" i="3"/>
  <c r="F162" i="3"/>
  <c r="F155" i="3" s="1"/>
  <c r="E162" i="3"/>
  <c r="E155" i="3" s="1"/>
  <c r="D162" i="3"/>
  <c r="F134" i="3"/>
  <c r="E134" i="3"/>
  <c r="D134" i="3"/>
  <c r="F127" i="3"/>
  <c r="E127" i="3"/>
  <c r="D127" i="3"/>
  <c r="F120" i="3"/>
  <c r="E120" i="3"/>
  <c r="D120" i="3"/>
  <c r="F106" i="3"/>
  <c r="E106" i="3"/>
  <c r="D106" i="3"/>
  <c r="F99" i="3"/>
  <c r="E99" i="3"/>
  <c r="D99" i="3"/>
  <c r="F92" i="3"/>
  <c r="E92" i="3"/>
  <c r="D92" i="3"/>
  <c r="F85" i="3"/>
  <c r="F78" i="3" s="1"/>
  <c r="E85" i="3"/>
  <c r="E78" i="3" s="1"/>
  <c r="D85" i="3"/>
  <c r="F57" i="3"/>
  <c r="E57" i="3"/>
  <c r="D57" i="3"/>
  <c r="F50" i="3"/>
  <c r="E50" i="3"/>
  <c r="D50" i="3"/>
  <c r="F43" i="3"/>
  <c r="E43" i="3"/>
  <c r="D43" i="3"/>
  <c r="F36" i="3"/>
  <c r="E36" i="3"/>
  <c r="D36" i="3"/>
  <c r="E28" i="3"/>
  <c r="E21" i="3" s="1"/>
  <c r="F28" i="3"/>
  <c r="F21" i="3" s="1"/>
  <c r="E27" i="3"/>
  <c r="E20" i="3" s="1"/>
  <c r="F27" i="3"/>
  <c r="F20" i="3" s="1"/>
  <c r="E26" i="3"/>
  <c r="E19" i="3" s="1"/>
  <c r="F26" i="3"/>
  <c r="F19" i="3" s="1"/>
  <c r="E25" i="3"/>
  <c r="E18" i="3" s="1"/>
  <c r="F25" i="3"/>
  <c r="F18" i="3" s="1"/>
  <c r="E17" i="3"/>
  <c r="F17" i="3"/>
  <c r="E23" i="3"/>
  <c r="E16" i="3" s="1"/>
  <c r="F23" i="3"/>
  <c r="F16" i="3" s="1"/>
  <c r="D23" i="3"/>
  <c r="D16" i="3" s="1"/>
  <c r="D17" i="3"/>
  <c r="D25" i="3"/>
  <c r="D26" i="3"/>
  <c r="D19" i="3" s="1"/>
  <c r="D27" i="3"/>
  <c r="D20" i="3" s="1"/>
  <c r="D28" i="3"/>
  <c r="D21" i="3" s="1"/>
  <c r="E29" i="3"/>
  <c r="F29" i="3"/>
  <c r="D29" i="3"/>
  <c r="I49" i="2"/>
  <c r="J49" i="2"/>
  <c r="H49" i="2"/>
  <c r="I45" i="2"/>
  <c r="J45" i="2"/>
  <c r="H45" i="2"/>
  <c r="I36" i="2"/>
  <c r="J36" i="2"/>
  <c r="H36" i="2"/>
  <c r="I14" i="2"/>
  <c r="J14" i="2"/>
  <c r="H14" i="2"/>
  <c r="D16" i="1"/>
  <c r="E16" i="1"/>
  <c r="G16" i="1"/>
  <c r="H16" i="1"/>
  <c r="C16" i="1"/>
  <c r="F16" i="1"/>
  <c r="H21" i="2" l="1"/>
  <c r="H12" i="2" s="1"/>
  <c r="D18" i="3"/>
  <c r="D155" i="3"/>
  <c r="E22" i="3"/>
  <c r="D204" i="3"/>
  <c r="F22" i="3"/>
  <c r="J43" i="2"/>
  <c r="J12" i="2" s="1"/>
  <c r="H43" i="2"/>
  <c r="I43" i="2"/>
  <c r="I12" i="2" s="1"/>
  <c r="D78" i="3"/>
  <c r="D22" i="3"/>
  <c r="D15" i="3" s="1"/>
  <c r="F15" i="3"/>
  <c r="E15" i="3"/>
</calcChain>
</file>

<file path=xl/sharedStrings.xml><?xml version="1.0" encoding="utf-8"?>
<sst xmlns="http://schemas.openxmlformats.org/spreadsheetml/2006/main" count="475" uniqueCount="130">
  <si>
    <t>№ п/п</t>
  </si>
  <si>
    <t>Наименование муниципальной услуги(работы), показателя объема услуги (работы)</t>
  </si>
  <si>
    <t>Расходы бюджета Ханкайского муниципального района на оказание муниципальной услуги (выполнение работы), тыс.руб.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</si>
  <si>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</si>
  <si>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</si>
  <si>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</si>
  <si>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</si>
  <si>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Расходы (тыс.руб.), годы</t>
  </si>
  <si>
    <t>ГРБС</t>
  </si>
  <si>
    <t>РзПр</t>
  </si>
  <si>
    <t>ЦСР</t>
  </si>
  <si>
    <t>ВР</t>
  </si>
  <si>
    <t>Мероприятия по профилактике терроризма и экстремизма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</si>
  <si>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</si>
  <si>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2.2.</t>
  </si>
  <si>
    <t>Подпрограмма «Развитие системы общего образования в Ханкайском муниципальном районе» на 2014-2018 годы</t>
  </si>
  <si>
    <t>Выполнение работ, услуг, связанных, с 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</si>
  <si>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Программно-техническое обслуживание сети Интернет</t>
  </si>
  <si>
    <t>Мероприятия по противодействию незаконному обороту наркотиков</t>
  </si>
  <si>
    <t>Подпрограмма «Развитие системы дополнительного образования в Ханкайском муниципальном районе» на 2014-2018 годы</t>
  </si>
  <si>
    <t>2.1.</t>
  </si>
  <si>
    <t>Оснащение муниципальных учреждений недвижимым  и особо ценным движимым имуществом</t>
  </si>
  <si>
    <t>Отдельные мероприятия</t>
  </si>
  <si>
    <t>Мероприятия по профилактике правонарушений и борьбе с преступностью</t>
  </si>
  <si>
    <t>Руководство и управление в  сфере установленных функций органов местного самоуправления</t>
  </si>
  <si>
    <t>Обеспечение деятельности (оказание услуг, выполнение работ) муниципальных учреждений</t>
  </si>
  <si>
    <t>0117006</t>
  </si>
  <si>
    <t>0701</t>
  </si>
  <si>
    <t>0000000</t>
  </si>
  <si>
    <t>0112009</t>
  </si>
  <si>
    <t>0112010</t>
  </si>
  <si>
    <t>0112004</t>
  </si>
  <si>
    <t>0117005</t>
  </si>
  <si>
    <t>0117002</t>
  </si>
  <si>
    <t>0702</t>
  </si>
  <si>
    <t>0127003</t>
  </si>
  <si>
    <t>0127005</t>
  </si>
  <si>
    <t>0127006</t>
  </si>
  <si>
    <t>0122009</t>
  </si>
  <si>
    <t>0122012</t>
  </si>
  <si>
    <t>0122004</t>
  </si>
  <si>
    <t>0122003</t>
  </si>
  <si>
    <t>0122010</t>
  </si>
  <si>
    <t>0122002</t>
  </si>
  <si>
    <t>0137004</t>
  </si>
  <si>
    <t>0137005</t>
  </si>
  <si>
    <t>0137006</t>
  </si>
  <si>
    <t>0132009</t>
  </si>
  <si>
    <t>0132004</t>
  </si>
  <si>
    <t>0132010</t>
  </si>
  <si>
    <t>0709</t>
  </si>
  <si>
    <t>0192005</t>
  </si>
  <si>
    <t>0191003</t>
  </si>
  <si>
    <t>0197001</t>
  </si>
  <si>
    <t>0197006</t>
  </si>
  <si>
    <t>000</t>
  </si>
  <si>
    <t>Оценка расходов (тыс.руб.)</t>
  </si>
  <si>
    <t>Источники ресурсного обеспечения</t>
  </si>
  <si>
    <t>Муниципальная программа "Развитие образования в Ханкайском муниципальном районе" на 2014-2018 годы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</si>
  <si>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</si>
  <si>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</si>
  <si>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</si>
  <si>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</si>
  <si>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</si>
  <si>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</si>
  <si>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</si>
  <si>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</si>
  <si>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Организация и обеспечение оздоровления и отдыха детей в каникулярное время</t>
  </si>
  <si>
    <t>Управление народного образования Администрации Ханкайского муниципального района</t>
  </si>
  <si>
    <t>Приложение № 4  к муниципальной программе "Развитие образования в Ханкайском муниципальном районе" на 2014-2018 годы</t>
  </si>
  <si>
    <t>2.3.</t>
  </si>
  <si>
    <t>Мероприятия по энергосбережению и повышению энергетической эффективности</t>
  </si>
  <si>
    <t>2.4.</t>
  </si>
  <si>
    <t>2.5.</t>
  </si>
  <si>
    <t>2.6.</t>
  </si>
  <si>
    <t>3.</t>
  </si>
  <si>
    <t>3.1.</t>
  </si>
  <si>
    <t>3.2.</t>
  </si>
  <si>
    <t>3.3.</t>
  </si>
  <si>
    <t xml:space="preserve">Оснащение муниципальных общеобразовательных организаций недвижимым  и особо ценным движимым имуществом </t>
  </si>
  <si>
    <t>3.4.</t>
  </si>
  <si>
    <t>3.5.</t>
  </si>
  <si>
    <t>Организация питания учащихся начальных классов общеобразовательных организаций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</si>
  <si>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</si>
  <si>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Обеспечение деятельности (оказание услуг, выполнение работ) муниципальных общеобразовательных организаций</t>
  </si>
  <si>
    <t>3.6.</t>
  </si>
  <si>
    <t>3.7.</t>
  </si>
  <si>
    <t>3.8.</t>
  </si>
  <si>
    <t xml:space="preserve">Мероприятия по энергосбережению и повышению энергетической эффективности </t>
  </si>
  <si>
    <t>3.9.</t>
  </si>
  <si>
    <t>4.</t>
  </si>
  <si>
    <t>4.1.</t>
  </si>
  <si>
    <t>Обеспечение деятельности (оказание услуг, выполнение работ) муниципальных организаций дополнительного образования детей</t>
  </si>
  <si>
    <t>4.2.</t>
  </si>
  <si>
    <t>4.3.</t>
  </si>
  <si>
    <t>Оснащение муниципальных образовательных организаций недвижимым  и особо ценным движимым имуществом</t>
  </si>
  <si>
    <t>4.4.</t>
  </si>
  <si>
    <t>4.5.</t>
  </si>
  <si>
    <t>4.6.</t>
  </si>
  <si>
    <t>5</t>
  </si>
  <si>
    <t>5.1.</t>
  </si>
  <si>
    <t>5.2.</t>
  </si>
  <si>
    <t>5.3.</t>
  </si>
  <si>
    <t>5.4.</t>
  </si>
  <si>
    <t>Приложение № 3  к муниципальной программе "Развитие образования в Ханкайском муниципальном районе" на 2014-2018 годы</t>
  </si>
  <si>
    <t>ПРОГНОЗ СВОДНЫХ ПОКАЗАТЕЛЕЙ МУНИЦИПАЛЬНЫХ ЗАДАНИЙ НА ОКАЗАНИЕ МУНИЦИПАЛЬНЫХ УСЛУГ (ВЫПОЛНЕНИЕ РАБОТ) МУНИЦИПАЛЬНЫМИ И КАЗЕННЫМИ УЧРЕЖДЕНИЯМИ ПО МУНИЦИПАЛЬНОЙ ПРОГРАММЕ "РАЗВИТИЕ ОБРАЗОВАНИЯ В ХАНКАЙСКОМ МУНИЦИПАЛЬНОМ РАЙОНЕ" НА 2014-2018 ГОДЫ</t>
  </si>
  <si>
    <t>Управление народного образования Администрации Ханкайского муниципального района,комиссия по делам несовершеннолетних</t>
  </si>
  <si>
    <t>Подпрограмма Развитие дошкольного образования в Ханкайском муниципальном районе» на 2014-2018  годы</t>
  </si>
  <si>
    <t>2.</t>
  </si>
  <si>
    <t>РЕСУРСНОЕ ОБЕСПЕЧЕНИЕ РЕАЛИЗАЦИИ МУНИЦИПАЛЬНОЙ ПРОГРАММЫ   "РАЗВИТИЕ ОБРАЗОВАНИЯ В ХАНКАЙСКОМ МУНИЦИПАЛЬНОМ РАЙОНЕ" НА 2014-2018 ГОДЫ ЗА СЧЕТ СРЕДСТВ БЮДЖЕТА ХАНКАЙСКОГО МУНИЦИПАЛЬНОГО РАЙОНА, (ТЫС. РУБ.).</t>
  </si>
  <si>
    <t>Приложение № 5  к муниципальной программе "Развитие образования в Ханкайском муниципальном районе" на 2014-2018 годы</t>
  </si>
  <si>
    <t>2.7.</t>
  </si>
  <si>
    <t>3.10.</t>
  </si>
  <si>
    <t>Обеспечение деятельности (оказание услуг, выполнение работ) муниципальных организаий дополнительного образования детей</t>
  </si>
  <si>
    <t>5.</t>
  </si>
  <si>
    <t>Оснащение муниципальных  образовательных организаций недвижимым  и особо ценным движимым имуществом</t>
  </si>
  <si>
    <t>0707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</si>
  <si>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</si>
  <si>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Обеспечение беспрепятственного доступа инвалидов в образовательные организации</t>
  </si>
  <si>
    <t xml:space="preserve">Обеспечение беспрепятственного доступа инвалидов в образовательные организации </t>
  </si>
  <si>
    <t>Значение показателя объема муниципальной услуги (работы), чел.</t>
  </si>
  <si>
    <t>0700</t>
  </si>
  <si>
    <t>0120000</t>
  </si>
  <si>
    <t>0110000</t>
  </si>
  <si>
    <t>0130000</t>
  </si>
  <si>
    <t>0190000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</si>
  <si>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</si>
  <si>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общего, основного общего, среднего общего образования</t>
  </si>
  <si>
    <t>Реализация дополнительных общеобразовательных программ</t>
  </si>
  <si>
    <t>ИНФОРМАЦИЯ О РЕСУРСНОМ ОБЕСПЕЧЕНИИ МУНИЦИПАЛЬНОЙ ПРОГРАММЫ  "РАЗВИТИЕ ОБРАЗОВАНИЯ В ХАНКАЙСКОМ МУНИЦИПАЛЬНОМ РАЙОНЕ" НА 2014-2018 ГОДЫ ЗА СЧЕТ СРЕДСТВ БЮДЖЕТА ХАНКАЙСКОГО МУНИЦИПАЛЬНОГО РАЙОНА И ПРОГНОЗНАЯ ОЦЕНКА ПРИВЛЕКАЕМЫХ НА РЕАЛИЗАЦИЮ ЕЕ ЦЕЛЕЙ СРЕДСТВ КРАЕВОГО И ФЕДЕРАЛЬНОГО БЮДЖЕТОВ, БЮДЖЕТОВ ГОСУДАРСТВЕННЫХ ВНЕБЮДЖЕТНЫХ ФОНДОВ,ИНЫХ ВНЕБЮДЖЕТНЫХ ИСТОЧНИКОВ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</si>
</sst>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/>
    <xf numFmtId="49" fontId="1" fillId="0" borderId="1" xfId="0" applyNumberFormat="1" applyFont="1" applyBorder="1"/>
    <xf numFmtId="0" fontId="3" fillId="0" borderId="0" xfId="0" applyFont="1"/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/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13" workbookViewId="0">
      <selection activeCell="B28" sqref="B28"/>
    </sheetView>
  </sheetViews>
  <sheetFormatPr defaultRowHeight="15" x14ac:dyDescent="0.25"/>
  <cols>
    <col min="1" max="1" width="6.7109375" customWidth="1"/>
    <col min="2" max="2" width="49.140625" customWidth="1"/>
    <col min="3" max="3" width="11.42578125" customWidth="1"/>
    <col min="4" max="4" width="11" customWidth="1"/>
    <col min="5" max="5" width="10.140625" customWidth="1"/>
    <col min="6" max="6" width="13.85546875" customWidth="1"/>
    <col min="7" max="7" width="13.140625" customWidth="1"/>
    <col min="8" max="8" width="13.85546875" customWidth="1"/>
  </cols>
  <sheetData>
    <row r="1" spans="1:8" ht="15" customHeight="1" x14ac:dyDescent="0.25">
      <c r="A1" s="7"/>
      <c r="B1" s="7"/>
      <c r="C1" s="7"/>
      <c r="D1" s="25" t="s">
        <v>104</v>
      </c>
      <c r="E1" s="26"/>
      <c r="F1" s="26"/>
      <c r="G1" s="26"/>
      <c r="H1" s="26"/>
    </row>
    <row r="2" spans="1:8" ht="15" customHeight="1" x14ac:dyDescent="0.25">
      <c r="A2" s="7"/>
      <c r="B2" s="7"/>
      <c r="C2" s="7"/>
      <c r="D2" s="26"/>
      <c r="E2" s="26"/>
      <c r="F2" s="26"/>
      <c r="G2" s="26"/>
      <c r="H2" s="26"/>
    </row>
    <row r="3" spans="1:8" ht="15" customHeight="1" x14ac:dyDescent="0.25">
      <c r="A3" s="7"/>
      <c r="B3" s="7"/>
      <c r="C3" s="7"/>
      <c r="D3" s="26"/>
      <c r="E3" s="26"/>
      <c r="F3" s="26"/>
      <c r="G3" s="26"/>
      <c r="H3" s="26"/>
    </row>
    <row r="4" spans="1:8" ht="18.75" customHeight="1" x14ac:dyDescent="0.25">
      <c r="A4" s="7"/>
      <c r="B4" s="7"/>
      <c r="C4" s="7"/>
      <c r="D4" s="26"/>
      <c r="E4" s="26"/>
      <c r="F4" s="26"/>
      <c r="G4" s="26"/>
      <c r="H4" s="26"/>
    </row>
    <row r="5" spans="1:8" ht="15.75" x14ac:dyDescent="0.25">
      <c r="A5" s="7"/>
      <c r="B5" s="7"/>
      <c r="C5" s="7"/>
      <c r="D5" s="7"/>
      <c r="E5" s="7"/>
      <c r="F5" s="7"/>
      <c r="G5" s="7"/>
      <c r="H5" s="14"/>
    </row>
    <row r="6" spans="1:8" ht="15" customHeight="1" x14ac:dyDescent="0.25">
      <c r="A6" s="35" t="s">
        <v>105</v>
      </c>
      <c r="B6" s="35"/>
      <c r="C6" s="35"/>
      <c r="D6" s="35"/>
      <c r="E6" s="35"/>
      <c r="F6" s="35"/>
      <c r="G6" s="35"/>
      <c r="H6" s="35"/>
    </row>
    <row r="7" spans="1:8" ht="15" customHeight="1" x14ac:dyDescent="0.25">
      <c r="A7" s="35"/>
      <c r="B7" s="35"/>
      <c r="C7" s="35"/>
      <c r="D7" s="35"/>
      <c r="E7" s="35"/>
      <c r="F7" s="35"/>
      <c r="G7" s="35"/>
      <c r="H7" s="35"/>
    </row>
    <row r="8" spans="1:8" ht="15" customHeight="1" x14ac:dyDescent="0.25">
      <c r="A8" s="35"/>
      <c r="B8" s="35"/>
      <c r="C8" s="35"/>
      <c r="D8" s="35"/>
      <c r="E8" s="35"/>
      <c r="F8" s="35"/>
      <c r="G8" s="35"/>
      <c r="H8" s="35"/>
    </row>
    <row r="9" spans="1:8" ht="15" customHeight="1" x14ac:dyDescent="0.25">
      <c r="A9" s="35"/>
      <c r="B9" s="35"/>
      <c r="C9" s="35"/>
      <c r="D9" s="35"/>
      <c r="E9" s="35"/>
      <c r="F9" s="35"/>
      <c r="G9" s="35"/>
      <c r="H9" s="35"/>
    </row>
    <row r="10" spans="1:8" ht="15.75" x14ac:dyDescent="0.25">
      <c r="A10" s="7"/>
      <c r="B10" s="7"/>
      <c r="C10" s="7"/>
      <c r="D10" s="7"/>
      <c r="E10" s="7"/>
      <c r="F10" s="7"/>
      <c r="G10" s="7"/>
      <c r="H10" s="7"/>
    </row>
    <row r="11" spans="1:8" ht="76.5" customHeight="1" x14ac:dyDescent="0.25">
      <c r="A11" s="36" t="s">
        <v>0</v>
      </c>
      <c r="B11" s="33" t="s">
        <v>1</v>
      </c>
      <c r="C11" s="27" t="s">
        <v>120</v>
      </c>
      <c r="D11" s="28"/>
      <c r="E11" s="29"/>
      <c r="F11" s="30" t="s">
        <v>2</v>
      </c>
      <c r="G11" s="31"/>
      <c r="H11" s="32"/>
    </row>
    <row r="12" spans="1:8" ht="59.25" customHeight="1" x14ac:dyDescent="0.25">
      <c r="A12" s="37"/>
      <c r="B12" s="34"/>
      <c r="C12" s="4">
        <v>2014</v>
      </c>
      <c r="D12" s="4">
        <v>2015</v>
      </c>
      <c r="E12" s="4">
        <v>2016</v>
      </c>
      <c r="F12" s="4">
        <v>2014</v>
      </c>
      <c r="G12" s="4">
        <v>2015</v>
      </c>
      <c r="H12" s="4">
        <v>2016</v>
      </c>
    </row>
    <row r="13" spans="1:8" ht="45" customHeight="1" x14ac:dyDescent="0.25">
      <c r="A13" s="5">
        <v>1</v>
      </c>
      <c r="B13" s="4" t="s">
        <v>126</v>
      </c>
      <c r="C13" s="5">
        <v>717</v>
      </c>
      <c r="D13" s="5">
        <v>720</v>
      </c>
      <c r="E13" s="5">
        <v>720</v>
      </c>
      <c r="F13" s="5">
        <v>33816.25</v>
      </c>
      <c r="G13" s="5">
        <v>30686.27</v>
      </c>
      <c r="H13" s="5">
        <v>32220.58</v>
      </c>
    </row>
    <row r="14" spans="1:8" ht="45.75" customHeight="1" x14ac:dyDescent="0.25">
      <c r="A14" s="5">
        <v>2</v>
      </c>
      <c r="B14" s="4" t="s">
        <v>127</v>
      </c>
      <c r="C14" s="5">
        <v>2430</v>
      </c>
      <c r="D14" s="5">
        <v>2440</v>
      </c>
      <c r="E14" s="5">
        <v>2445</v>
      </c>
      <c r="F14" s="5">
        <v>28605.22</v>
      </c>
      <c r="G14" s="5">
        <v>16613.259999999998</v>
      </c>
      <c r="H14" s="5">
        <v>7117.79</v>
      </c>
    </row>
    <row r="15" spans="1:8" ht="46.5" customHeight="1" x14ac:dyDescent="0.25">
      <c r="A15" s="11">
        <v>3</v>
      </c>
      <c r="B15" s="4" t="s">
        <v>128</v>
      </c>
      <c r="C15" s="11">
        <v>1011</v>
      </c>
      <c r="D15" s="11">
        <v>1011</v>
      </c>
      <c r="E15" s="11">
        <v>1011</v>
      </c>
      <c r="F15" s="11">
        <v>15103.4</v>
      </c>
      <c r="G15" s="11">
        <v>16043.72</v>
      </c>
      <c r="H15" s="11">
        <v>17849.740000000002</v>
      </c>
    </row>
    <row r="16" spans="1:8" ht="15.75" x14ac:dyDescent="0.25">
      <c r="A16" s="5"/>
      <c r="B16" s="6" t="s">
        <v>3</v>
      </c>
      <c r="C16" s="5">
        <f>SUM(C13:C15)</f>
        <v>4158</v>
      </c>
      <c r="D16" s="5">
        <f t="shared" ref="D16:H16" si="0">SUM(D13:D15)</f>
        <v>4171</v>
      </c>
      <c r="E16" s="5">
        <f t="shared" si="0"/>
        <v>4176</v>
      </c>
      <c r="F16" s="5">
        <f t="shared" si="0"/>
        <v>77524.87</v>
      </c>
      <c r="G16" s="5">
        <f t="shared" si="0"/>
        <v>63343.25</v>
      </c>
      <c r="H16" s="5">
        <f t="shared" si="0"/>
        <v>57188.11</v>
      </c>
    </row>
  </sheetData>
  <mergeCells count="6">
    <mergeCell ref="D1:H4"/>
    <mergeCell ref="C11:E11"/>
    <mergeCell ref="F11:H11"/>
    <mergeCell ref="B11:B12"/>
    <mergeCell ref="A6:H9"/>
    <mergeCell ref="A11:A1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E12" sqref="E12"/>
    </sheetView>
  </sheetViews>
  <sheetFormatPr defaultRowHeight="15" x14ac:dyDescent="0.25"/>
  <cols>
    <col min="1" max="1" width="5.28515625" customWidth="1"/>
    <col min="2" max="2" width="29" customWidth="1"/>
    <col min="3" max="3" width="9.7109375" customWidth="1"/>
    <col min="4" max="4" width="7.140625" customWidth="1"/>
    <col min="5" max="5" width="6.28515625" customWidth="1"/>
    <col min="6" max="6" width="10" customWidth="1"/>
    <col min="7" max="7" width="6.7109375" customWidth="1"/>
    <col min="8" max="8" width="10" customWidth="1"/>
    <col min="9" max="9" width="11" customWidth="1"/>
    <col min="10" max="10" width="10.85546875" customWidth="1"/>
    <col min="11" max="11" width="10.28515625" customWidth="1"/>
    <col min="12" max="12" width="10.42578125" customWidth="1"/>
    <col min="13" max="13" width="12.140625" customWidth="1"/>
  </cols>
  <sheetData>
    <row r="1" spans="1:13" ht="15" customHeight="1" x14ac:dyDescent="0.3">
      <c r="A1" s="9"/>
      <c r="B1" s="9"/>
      <c r="C1" s="9"/>
      <c r="D1" s="9"/>
      <c r="E1" s="9"/>
      <c r="F1" s="9"/>
      <c r="G1" s="9"/>
      <c r="H1" s="51" t="s">
        <v>69</v>
      </c>
      <c r="I1" s="51"/>
      <c r="J1" s="51"/>
      <c r="K1" s="51"/>
      <c r="L1" s="51"/>
    </row>
    <row r="2" spans="1:13" ht="18.75" x14ac:dyDescent="0.3">
      <c r="A2" s="9"/>
      <c r="B2" s="9"/>
      <c r="C2" s="9"/>
      <c r="D2" s="9"/>
      <c r="E2" s="9"/>
      <c r="F2" s="9"/>
      <c r="G2" s="9"/>
      <c r="H2" s="51"/>
      <c r="I2" s="51"/>
      <c r="J2" s="51"/>
      <c r="K2" s="51"/>
      <c r="L2" s="51"/>
    </row>
    <row r="3" spans="1:13" ht="18.75" x14ac:dyDescent="0.3">
      <c r="A3" s="9"/>
      <c r="B3" s="9"/>
      <c r="C3" s="9"/>
      <c r="D3" s="9"/>
      <c r="E3" s="9"/>
      <c r="F3" s="9"/>
      <c r="G3" s="9"/>
      <c r="H3" s="51"/>
      <c r="I3" s="51"/>
      <c r="J3" s="51"/>
      <c r="K3" s="51"/>
      <c r="L3" s="51"/>
    </row>
    <row r="4" spans="1:13" ht="18.75" x14ac:dyDescent="0.3">
      <c r="A4" s="9"/>
      <c r="B4" s="9"/>
      <c r="C4" s="9"/>
      <c r="D4" s="9"/>
      <c r="E4" s="9"/>
      <c r="F4" s="9"/>
      <c r="G4" s="9"/>
      <c r="H4" s="51"/>
      <c r="I4" s="51"/>
      <c r="J4" s="51"/>
      <c r="K4" s="51"/>
      <c r="L4" s="51"/>
    </row>
    <row r="5" spans="1:13" ht="13.5" customHeigh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ht="15" customHeight="1" x14ac:dyDescent="0.25">
      <c r="A6" s="54" t="s">
        <v>109</v>
      </c>
      <c r="B6" s="54"/>
      <c r="C6" s="54"/>
      <c r="D6" s="54"/>
      <c r="E6" s="54"/>
      <c r="F6" s="54"/>
      <c r="G6" s="54"/>
      <c r="H6" s="54"/>
      <c r="I6" s="51"/>
      <c r="J6" s="51"/>
      <c r="K6" s="51"/>
      <c r="L6" s="51"/>
    </row>
    <row r="7" spans="1:13" x14ac:dyDescent="0.25">
      <c r="A7" s="54"/>
      <c r="B7" s="54"/>
      <c r="C7" s="54"/>
      <c r="D7" s="54"/>
      <c r="E7" s="54"/>
      <c r="F7" s="54"/>
      <c r="G7" s="54"/>
      <c r="H7" s="54"/>
      <c r="I7" s="51"/>
      <c r="J7" s="51"/>
      <c r="K7" s="51"/>
      <c r="L7" s="51"/>
    </row>
    <row r="8" spans="1:13" ht="27.75" customHeight="1" x14ac:dyDescent="0.25">
      <c r="A8" s="54"/>
      <c r="B8" s="54"/>
      <c r="C8" s="54"/>
      <c r="D8" s="54"/>
      <c r="E8" s="54"/>
      <c r="F8" s="54"/>
      <c r="G8" s="54"/>
      <c r="H8" s="54"/>
      <c r="I8" s="51"/>
      <c r="J8" s="51"/>
      <c r="K8" s="51"/>
      <c r="L8" s="51"/>
    </row>
    <row r="9" spans="1:13" ht="16.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33" customHeight="1" x14ac:dyDescent="0.25">
      <c r="A10" s="44" t="s">
        <v>0</v>
      </c>
      <c r="B10" s="45" t="s">
        <v>4</v>
      </c>
      <c r="C10" s="45" t="s">
        <v>5</v>
      </c>
      <c r="D10" s="55" t="s">
        <v>6</v>
      </c>
      <c r="E10" s="56"/>
      <c r="F10" s="56"/>
      <c r="G10" s="57"/>
      <c r="H10" s="39" t="s">
        <v>7</v>
      </c>
      <c r="I10" s="40"/>
      <c r="J10" s="40"/>
      <c r="K10" s="40"/>
      <c r="L10" s="41"/>
    </row>
    <row r="11" spans="1:13" ht="84.75" customHeight="1" x14ac:dyDescent="0.25">
      <c r="A11" s="44"/>
      <c r="B11" s="46"/>
      <c r="C11" s="46"/>
      <c r="D11" s="15" t="s">
        <v>8</v>
      </c>
      <c r="E11" s="15" t="s">
        <v>9</v>
      </c>
      <c r="F11" s="15" t="s">
        <v>10</v>
      </c>
      <c r="G11" s="15" t="s">
        <v>11</v>
      </c>
      <c r="H11" s="21">
        <v>2014</v>
      </c>
      <c r="I11" s="21">
        <v>2015</v>
      </c>
      <c r="J11" s="21">
        <v>2016</v>
      </c>
      <c r="K11" s="15">
        <v>2017</v>
      </c>
      <c r="L11" s="22">
        <v>2018</v>
      </c>
    </row>
    <row r="12" spans="1:13" ht="83.25" customHeight="1" x14ac:dyDescent="0.25">
      <c r="A12" s="49">
        <v>1</v>
      </c>
      <c r="B12" s="47" t="s">
        <v>58</v>
      </c>
      <c r="C12" s="38" t="s">
        <v>68</v>
      </c>
      <c r="D12" s="16">
        <v>954</v>
      </c>
      <c r="E12" s="17" t="s">
        <v>121</v>
      </c>
      <c r="F12" s="17" t="s">
        <v>28</v>
      </c>
      <c r="G12" s="17" t="s">
        <v>55</v>
      </c>
      <c r="H12" s="16">
        <f>H14+H21+H36+H43-H44</f>
        <v>89448.87</v>
      </c>
      <c r="I12" s="16">
        <f t="shared" ref="I12:L12" si="0">I14+I21+I36+I43-I44</f>
        <v>74721.91</v>
      </c>
      <c r="J12" s="16">
        <f t="shared" si="0"/>
        <v>69713</v>
      </c>
      <c r="K12" s="16">
        <f t="shared" si="0"/>
        <v>133418.5</v>
      </c>
      <c r="L12" s="16">
        <f t="shared" si="0"/>
        <v>139790.5</v>
      </c>
      <c r="M12" s="24"/>
    </row>
    <row r="13" spans="1:13" ht="27.75" customHeight="1" x14ac:dyDescent="0.25">
      <c r="A13" s="50"/>
      <c r="B13" s="48"/>
      <c r="C13" s="38"/>
      <c r="D13" s="16">
        <v>952</v>
      </c>
      <c r="E13" s="17" t="s">
        <v>116</v>
      </c>
      <c r="F13" s="17" t="s">
        <v>51</v>
      </c>
      <c r="G13" s="16">
        <v>244</v>
      </c>
      <c r="H13" s="16">
        <f>H44</f>
        <v>70</v>
      </c>
      <c r="I13" s="16">
        <f t="shared" ref="I13:L13" si="1">I44</f>
        <v>0</v>
      </c>
      <c r="J13" s="16">
        <f t="shared" si="1"/>
        <v>0</v>
      </c>
      <c r="K13" s="16">
        <f t="shared" si="1"/>
        <v>100</v>
      </c>
      <c r="L13" s="16">
        <f t="shared" si="1"/>
        <v>100</v>
      </c>
      <c r="M13" s="24"/>
    </row>
    <row r="14" spans="1:13" ht="66.75" customHeight="1" x14ac:dyDescent="0.25">
      <c r="A14" s="1">
        <v>2</v>
      </c>
      <c r="B14" s="3" t="s">
        <v>107</v>
      </c>
      <c r="C14" s="38"/>
      <c r="D14" s="16">
        <v>954</v>
      </c>
      <c r="E14" s="17" t="s">
        <v>27</v>
      </c>
      <c r="F14" s="17" t="s">
        <v>123</v>
      </c>
      <c r="G14" s="17" t="s">
        <v>55</v>
      </c>
      <c r="H14" s="16">
        <f>H15+H16+H17+H18+H19+H20</f>
        <v>34153.25</v>
      </c>
      <c r="I14" s="16">
        <f t="shared" ref="I14:L14" si="2">I15+I16+I17+I18+I19+I20</f>
        <v>30686.27</v>
      </c>
      <c r="J14" s="16">
        <f t="shared" si="2"/>
        <v>32220.58</v>
      </c>
      <c r="K14" s="16">
        <f t="shared" si="2"/>
        <v>45476</v>
      </c>
      <c r="L14" s="16">
        <f t="shared" si="2"/>
        <v>48084</v>
      </c>
      <c r="M14" s="24"/>
    </row>
    <row r="15" spans="1:13" ht="96" customHeight="1" x14ac:dyDescent="0.25">
      <c r="A15" s="2" t="s">
        <v>20</v>
      </c>
      <c r="B15" s="3" t="s">
        <v>83</v>
      </c>
      <c r="C15" s="38"/>
      <c r="D15" s="16">
        <v>954</v>
      </c>
      <c r="E15" s="17" t="s">
        <v>27</v>
      </c>
      <c r="F15" s="17" t="s">
        <v>26</v>
      </c>
      <c r="G15" s="16">
        <v>612</v>
      </c>
      <c r="H15" s="16">
        <v>301</v>
      </c>
      <c r="I15" s="16"/>
      <c r="J15" s="16"/>
      <c r="K15" s="16">
        <v>500</v>
      </c>
      <c r="L15" s="16">
        <v>500</v>
      </c>
      <c r="M15" s="24"/>
    </row>
    <row r="16" spans="1:13" ht="47.25" x14ac:dyDescent="0.25">
      <c r="A16" s="2" t="s">
        <v>14</v>
      </c>
      <c r="B16" s="3" t="s">
        <v>17</v>
      </c>
      <c r="C16" s="38"/>
      <c r="D16" s="16">
        <v>954</v>
      </c>
      <c r="E16" s="17" t="s">
        <v>27</v>
      </c>
      <c r="F16" s="17" t="s">
        <v>29</v>
      </c>
      <c r="G16" s="16">
        <v>612</v>
      </c>
      <c r="H16" s="16">
        <v>36</v>
      </c>
      <c r="I16" s="16"/>
      <c r="J16" s="16"/>
      <c r="K16" s="16">
        <v>92</v>
      </c>
      <c r="L16" s="16">
        <v>92</v>
      </c>
      <c r="M16" s="24"/>
    </row>
    <row r="17" spans="1:13" ht="63" customHeight="1" x14ac:dyDescent="0.25">
      <c r="A17" s="2" t="s">
        <v>70</v>
      </c>
      <c r="B17" s="3" t="s">
        <v>71</v>
      </c>
      <c r="C17" s="38"/>
      <c r="D17" s="16">
        <v>954</v>
      </c>
      <c r="E17" s="17" t="s">
        <v>27</v>
      </c>
      <c r="F17" s="17" t="s">
        <v>30</v>
      </c>
      <c r="G17" s="16">
        <v>612</v>
      </c>
      <c r="H17" s="16"/>
      <c r="I17" s="16"/>
      <c r="J17" s="16"/>
      <c r="K17" s="16">
        <v>700</v>
      </c>
      <c r="L17" s="16">
        <v>700</v>
      </c>
      <c r="M17" s="24"/>
    </row>
    <row r="18" spans="1:13" ht="47.25" x14ac:dyDescent="0.25">
      <c r="A18" s="2" t="s">
        <v>72</v>
      </c>
      <c r="B18" s="3" t="s">
        <v>12</v>
      </c>
      <c r="C18" s="38"/>
      <c r="D18" s="16">
        <v>954</v>
      </c>
      <c r="E18" s="17" t="s">
        <v>27</v>
      </c>
      <c r="F18" s="17" t="s">
        <v>31</v>
      </c>
      <c r="G18" s="16">
        <v>612</v>
      </c>
      <c r="H18" s="16"/>
      <c r="I18" s="16"/>
      <c r="J18" s="16"/>
      <c r="K18" s="16">
        <v>242</v>
      </c>
      <c r="L18" s="16">
        <v>242</v>
      </c>
      <c r="M18" s="24"/>
    </row>
    <row r="19" spans="1:13" ht="189.75" customHeight="1" x14ac:dyDescent="0.25">
      <c r="A19" s="2" t="s">
        <v>73</v>
      </c>
      <c r="B19" s="3" t="s">
        <v>13</v>
      </c>
      <c r="C19" s="38"/>
      <c r="D19" s="16">
        <v>954</v>
      </c>
      <c r="E19" s="17" t="s">
        <v>27</v>
      </c>
      <c r="F19" s="17" t="s">
        <v>32</v>
      </c>
      <c r="G19" s="16">
        <v>612</v>
      </c>
      <c r="H19" s="16"/>
      <c r="I19" s="16"/>
      <c r="J19" s="16"/>
      <c r="K19" s="18">
        <v>2000</v>
      </c>
      <c r="L19" s="18">
        <v>2500</v>
      </c>
      <c r="M19" s="24"/>
    </row>
    <row r="20" spans="1:13" ht="111" customHeight="1" x14ac:dyDescent="0.25">
      <c r="A20" s="2" t="s">
        <v>74</v>
      </c>
      <c r="B20" s="3" t="s">
        <v>117</v>
      </c>
      <c r="C20" s="38"/>
      <c r="D20" s="16">
        <v>954</v>
      </c>
      <c r="E20" s="17" t="s">
        <v>27</v>
      </c>
      <c r="F20" s="17" t="s">
        <v>33</v>
      </c>
      <c r="G20" s="16">
        <v>611</v>
      </c>
      <c r="H20" s="16">
        <f>33206.25+610</f>
        <v>33816.25</v>
      </c>
      <c r="I20" s="16">
        <v>30686.27</v>
      </c>
      <c r="J20" s="16">
        <v>32220.58</v>
      </c>
      <c r="K20" s="16">
        <v>41942</v>
      </c>
      <c r="L20" s="16">
        <v>44050</v>
      </c>
      <c r="M20" s="24"/>
    </row>
    <row r="21" spans="1:13" ht="84" customHeight="1" x14ac:dyDescent="0.25">
      <c r="A21" s="1" t="s">
        <v>75</v>
      </c>
      <c r="B21" s="3" t="s">
        <v>15</v>
      </c>
      <c r="C21" s="38" t="s">
        <v>68</v>
      </c>
      <c r="D21" s="16">
        <v>954</v>
      </c>
      <c r="E21" s="17" t="s">
        <v>34</v>
      </c>
      <c r="F21" s="17" t="s">
        <v>122</v>
      </c>
      <c r="G21" s="17" t="s">
        <v>55</v>
      </c>
      <c r="H21" s="16">
        <f>H22+H28+H29+H30+H31+H32+H33+H34+H35</f>
        <v>28605.219999999998</v>
      </c>
      <c r="I21" s="16">
        <f t="shared" ref="I21:L21" si="3">I22+I28+I29+I30+I31+I32+I33+I34+I35</f>
        <v>16613.259999999998</v>
      </c>
      <c r="J21" s="16">
        <f t="shared" si="3"/>
        <v>7117.79</v>
      </c>
      <c r="K21" s="16">
        <f t="shared" si="3"/>
        <v>51123</v>
      </c>
      <c r="L21" s="16">
        <f t="shared" si="3"/>
        <v>53767</v>
      </c>
      <c r="M21" s="24"/>
    </row>
    <row r="22" spans="1:13" ht="21.75" customHeight="1" x14ac:dyDescent="0.25">
      <c r="A22" s="52" t="s">
        <v>76</v>
      </c>
      <c r="B22" s="53" t="s">
        <v>84</v>
      </c>
      <c r="C22" s="38"/>
      <c r="D22" s="16">
        <v>954</v>
      </c>
      <c r="E22" s="17" t="s">
        <v>34</v>
      </c>
      <c r="F22" s="17" t="s">
        <v>35</v>
      </c>
      <c r="G22" s="17" t="s">
        <v>55</v>
      </c>
      <c r="H22" s="16">
        <f>H23+H24+H25+H26+H27</f>
        <v>27837.119999999999</v>
      </c>
      <c r="I22" s="16">
        <f t="shared" ref="I22:L22" si="4">I23+I24+I25+I26+I27</f>
        <v>16613.259999999998</v>
      </c>
      <c r="J22" s="16">
        <f t="shared" si="4"/>
        <v>7117.79</v>
      </c>
      <c r="K22" s="16">
        <f t="shared" si="4"/>
        <v>45285</v>
      </c>
      <c r="L22" s="16">
        <f t="shared" si="4"/>
        <v>47329</v>
      </c>
      <c r="M22" s="24"/>
    </row>
    <row r="23" spans="1:13" ht="23.25" customHeight="1" x14ac:dyDescent="0.25">
      <c r="A23" s="52"/>
      <c r="B23" s="53"/>
      <c r="C23" s="38"/>
      <c r="D23" s="16">
        <v>954</v>
      </c>
      <c r="E23" s="17" t="s">
        <v>34</v>
      </c>
      <c r="F23" s="17" t="s">
        <v>35</v>
      </c>
      <c r="G23" s="16">
        <v>212</v>
      </c>
      <c r="H23" s="16">
        <v>39.299999999999997</v>
      </c>
      <c r="I23" s="16">
        <v>40.9</v>
      </c>
      <c r="J23" s="16">
        <v>42.6</v>
      </c>
      <c r="K23" s="16">
        <v>177</v>
      </c>
      <c r="L23" s="16">
        <v>185</v>
      </c>
      <c r="M23" s="24"/>
    </row>
    <row r="24" spans="1:13" ht="21.75" customHeight="1" x14ac:dyDescent="0.25">
      <c r="A24" s="52"/>
      <c r="B24" s="53"/>
      <c r="C24" s="38"/>
      <c r="D24" s="16">
        <v>954</v>
      </c>
      <c r="E24" s="17" t="s">
        <v>34</v>
      </c>
      <c r="F24" s="17" t="s">
        <v>35</v>
      </c>
      <c r="G24" s="16">
        <v>242</v>
      </c>
      <c r="H24" s="16">
        <v>109</v>
      </c>
      <c r="I24" s="16">
        <v>226.9</v>
      </c>
      <c r="J24" s="16">
        <v>236.5</v>
      </c>
      <c r="K24" s="16">
        <v>250</v>
      </c>
      <c r="L24" s="16">
        <v>250</v>
      </c>
      <c r="M24" s="24"/>
    </row>
    <row r="25" spans="1:13" ht="24" customHeight="1" x14ac:dyDescent="0.25">
      <c r="A25" s="52"/>
      <c r="B25" s="53"/>
      <c r="C25" s="38"/>
      <c r="D25" s="16">
        <v>954</v>
      </c>
      <c r="E25" s="17" t="s">
        <v>34</v>
      </c>
      <c r="F25" s="17" t="s">
        <v>35</v>
      </c>
      <c r="G25" s="16">
        <v>244</v>
      </c>
      <c r="H25" s="16">
        <f>25850.5+895.42</f>
        <v>26745.919999999998</v>
      </c>
      <c r="I25" s="16">
        <v>12370.96</v>
      </c>
      <c r="J25" s="16">
        <v>2697.19</v>
      </c>
      <c r="K25" s="16">
        <v>40716</v>
      </c>
      <c r="L25" s="16">
        <v>42752</v>
      </c>
      <c r="M25" s="24"/>
    </row>
    <row r="26" spans="1:13" ht="24" customHeight="1" x14ac:dyDescent="0.25">
      <c r="A26" s="52"/>
      <c r="B26" s="53"/>
      <c r="C26" s="38"/>
      <c r="D26" s="16">
        <v>954</v>
      </c>
      <c r="E26" s="17" t="s">
        <v>34</v>
      </c>
      <c r="F26" s="17" t="s">
        <v>35</v>
      </c>
      <c r="G26" s="16">
        <v>851</v>
      </c>
      <c r="H26" s="16">
        <v>825.2</v>
      </c>
      <c r="I26" s="16">
        <v>3484.6</v>
      </c>
      <c r="J26" s="16">
        <v>3631</v>
      </c>
      <c r="K26" s="16">
        <v>3631</v>
      </c>
      <c r="L26" s="16">
        <v>3631</v>
      </c>
      <c r="M26" s="24"/>
    </row>
    <row r="27" spans="1:13" ht="22.5" customHeight="1" x14ac:dyDescent="0.25">
      <c r="A27" s="52"/>
      <c r="B27" s="53"/>
      <c r="C27" s="38"/>
      <c r="D27" s="16">
        <v>954</v>
      </c>
      <c r="E27" s="17" t="s">
        <v>34</v>
      </c>
      <c r="F27" s="17" t="s">
        <v>35</v>
      </c>
      <c r="G27" s="16">
        <v>852</v>
      </c>
      <c r="H27" s="16">
        <v>117.7</v>
      </c>
      <c r="I27" s="16">
        <v>489.9</v>
      </c>
      <c r="J27" s="16">
        <v>510.5</v>
      </c>
      <c r="K27" s="16">
        <v>511</v>
      </c>
      <c r="L27" s="16">
        <v>511</v>
      </c>
      <c r="M27" s="24"/>
    </row>
    <row r="28" spans="1:13" ht="162" customHeight="1" x14ac:dyDescent="0.25">
      <c r="A28" s="2" t="s">
        <v>77</v>
      </c>
      <c r="B28" s="3" t="s">
        <v>16</v>
      </c>
      <c r="C28" s="38"/>
      <c r="D28" s="16">
        <v>954</v>
      </c>
      <c r="E28" s="17" t="s">
        <v>34</v>
      </c>
      <c r="F28" s="17" t="s">
        <v>36</v>
      </c>
      <c r="G28" s="16">
        <v>243</v>
      </c>
      <c r="H28" s="16"/>
      <c r="I28" s="16"/>
      <c r="J28" s="16"/>
      <c r="K28" s="18">
        <v>2500</v>
      </c>
      <c r="L28" s="18">
        <v>3000</v>
      </c>
      <c r="M28" s="24"/>
    </row>
    <row r="29" spans="1:13" ht="86.25" customHeight="1" x14ac:dyDescent="0.25">
      <c r="A29" s="2" t="s">
        <v>78</v>
      </c>
      <c r="B29" s="3" t="s">
        <v>79</v>
      </c>
      <c r="C29" s="38"/>
      <c r="D29" s="16">
        <v>954</v>
      </c>
      <c r="E29" s="17" t="s">
        <v>34</v>
      </c>
      <c r="F29" s="17" t="s">
        <v>37</v>
      </c>
      <c r="G29" s="16">
        <v>244</v>
      </c>
      <c r="H29" s="16"/>
      <c r="I29" s="16"/>
      <c r="J29" s="16"/>
      <c r="K29" s="16">
        <v>500</v>
      </c>
      <c r="L29" s="16">
        <v>500</v>
      </c>
      <c r="M29" s="24"/>
    </row>
    <row r="30" spans="1:13" ht="48.75" customHeight="1" x14ac:dyDescent="0.25">
      <c r="A30" s="2" t="s">
        <v>80</v>
      </c>
      <c r="B30" s="3" t="s">
        <v>17</v>
      </c>
      <c r="C30" s="38"/>
      <c r="D30" s="16">
        <v>954</v>
      </c>
      <c r="E30" s="17" t="s">
        <v>34</v>
      </c>
      <c r="F30" s="17" t="s">
        <v>38</v>
      </c>
      <c r="G30" s="16">
        <v>242</v>
      </c>
      <c r="H30" s="16"/>
      <c r="I30" s="16"/>
      <c r="J30" s="16"/>
      <c r="K30" s="16">
        <v>270</v>
      </c>
      <c r="L30" s="16">
        <v>270</v>
      </c>
      <c r="M30" s="24"/>
    </row>
    <row r="31" spans="1:13" ht="66" customHeight="1" x14ac:dyDescent="0.25">
      <c r="A31" s="2" t="s">
        <v>81</v>
      </c>
      <c r="B31" s="3" t="s">
        <v>82</v>
      </c>
      <c r="C31" s="38"/>
      <c r="D31" s="16">
        <v>954</v>
      </c>
      <c r="E31" s="17" t="s">
        <v>34</v>
      </c>
      <c r="F31" s="17" t="s">
        <v>39</v>
      </c>
      <c r="G31" s="16">
        <v>244</v>
      </c>
      <c r="H31" s="16">
        <v>768.1</v>
      </c>
      <c r="I31" s="16"/>
      <c r="J31" s="16"/>
      <c r="K31" s="16">
        <v>770</v>
      </c>
      <c r="L31" s="16">
        <v>770</v>
      </c>
      <c r="M31" s="24"/>
    </row>
    <row r="32" spans="1:13" ht="49.5" customHeight="1" x14ac:dyDescent="0.25">
      <c r="A32" s="2" t="s">
        <v>85</v>
      </c>
      <c r="B32" s="3" t="s">
        <v>12</v>
      </c>
      <c r="C32" s="38"/>
      <c r="D32" s="16">
        <v>954</v>
      </c>
      <c r="E32" s="17" t="s">
        <v>34</v>
      </c>
      <c r="F32" s="17" t="s">
        <v>40</v>
      </c>
      <c r="G32" s="16">
        <v>244</v>
      </c>
      <c r="H32" s="16"/>
      <c r="I32" s="16"/>
      <c r="J32" s="16"/>
      <c r="K32" s="16">
        <v>528</v>
      </c>
      <c r="L32" s="16">
        <v>528</v>
      </c>
      <c r="M32" s="24"/>
    </row>
    <row r="33" spans="1:13" ht="64.5" customHeight="1" x14ac:dyDescent="0.25">
      <c r="A33" s="2" t="s">
        <v>86</v>
      </c>
      <c r="B33" s="3" t="s">
        <v>18</v>
      </c>
      <c r="C33" s="38"/>
      <c r="D33" s="16">
        <v>954</v>
      </c>
      <c r="E33" s="17" t="s">
        <v>34</v>
      </c>
      <c r="F33" s="17" t="s">
        <v>41</v>
      </c>
      <c r="G33" s="16">
        <v>244</v>
      </c>
      <c r="H33" s="16"/>
      <c r="I33" s="16"/>
      <c r="J33" s="16"/>
      <c r="K33" s="16">
        <v>50</v>
      </c>
      <c r="L33" s="16">
        <v>50</v>
      </c>
      <c r="M33" s="24"/>
    </row>
    <row r="34" spans="1:13" ht="71.25" customHeight="1" x14ac:dyDescent="0.25">
      <c r="A34" s="2" t="s">
        <v>87</v>
      </c>
      <c r="B34" s="3" t="s">
        <v>88</v>
      </c>
      <c r="C34" s="38"/>
      <c r="D34" s="16">
        <v>954</v>
      </c>
      <c r="E34" s="17" t="s">
        <v>34</v>
      </c>
      <c r="F34" s="17" t="s">
        <v>42</v>
      </c>
      <c r="G34" s="16">
        <v>244</v>
      </c>
      <c r="H34" s="16"/>
      <c r="I34" s="16"/>
      <c r="J34" s="16"/>
      <c r="K34" s="16">
        <v>1100</v>
      </c>
      <c r="L34" s="16">
        <v>1200</v>
      </c>
      <c r="M34" s="24"/>
    </row>
    <row r="35" spans="1:13" ht="83.25" customHeight="1" x14ac:dyDescent="0.25">
      <c r="A35" s="2" t="s">
        <v>89</v>
      </c>
      <c r="B35" s="3" t="s">
        <v>118</v>
      </c>
      <c r="C35" s="38"/>
      <c r="D35" s="16">
        <v>954</v>
      </c>
      <c r="E35" s="17" t="s">
        <v>34</v>
      </c>
      <c r="F35" s="17" t="s">
        <v>43</v>
      </c>
      <c r="G35" s="16">
        <v>244</v>
      </c>
      <c r="H35" s="16"/>
      <c r="I35" s="16"/>
      <c r="J35" s="16"/>
      <c r="K35" s="18">
        <v>120</v>
      </c>
      <c r="L35" s="18">
        <v>120</v>
      </c>
      <c r="M35" s="24"/>
    </row>
    <row r="36" spans="1:13" ht="81" customHeight="1" x14ac:dyDescent="0.25">
      <c r="A36" s="2" t="s">
        <v>90</v>
      </c>
      <c r="B36" s="3" t="s">
        <v>19</v>
      </c>
      <c r="C36" s="38" t="s">
        <v>68</v>
      </c>
      <c r="D36" s="19">
        <v>954</v>
      </c>
      <c r="E36" s="20" t="s">
        <v>34</v>
      </c>
      <c r="F36" s="20" t="s">
        <v>124</v>
      </c>
      <c r="G36" s="20" t="s">
        <v>55</v>
      </c>
      <c r="H36" s="19">
        <f>H37+H38+H39+H40+H41+H42</f>
        <v>15107</v>
      </c>
      <c r="I36" s="19">
        <f t="shared" ref="I36:L36" si="5">I37+I38+I39+I40+I41+I42</f>
        <v>16043.72</v>
      </c>
      <c r="J36" s="19">
        <f t="shared" si="5"/>
        <v>17849.740000000002</v>
      </c>
      <c r="K36" s="19">
        <f t="shared" si="5"/>
        <v>19875</v>
      </c>
      <c r="L36" s="19">
        <f t="shared" si="5"/>
        <v>20895</v>
      </c>
      <c r="M36" s="24"/>
    </row>
    <row r="37" spans="1:13" ht="93.75" customHeight="1" x14ac:dyDescent="0.25">
      <c r="A37" s="2" t="s">
        <v>91</v>
      </c>
      <c r="B37" s="3" t="s">
        <v>92</v>
      </c>
      <c r="C37" s="38"/>
      <c r="D37" s="16">
        <v>954</v>
      </c>
      <c r="E37" s="17" t="s">
        <v>34</v>
      </c>
      <c r="F37" s="17" t="s">
        <v>44</v>
      </c>
      <c r="G37" s="16">
        <v>611</v>
      </c>
      <c r="H37" s="16">
        <f>14973.4+130</f>
        <v>15103.4</v>
      </c>
      <c r="I37" s="16">
        <v>16043.72</v>
      </c>
      <c r="J37" s="16">
        <v>17849.740000000002</v>
      </c>
      <c r="K37" s="16">
        <v>18450</v>
      </c>
      <c r="L37" s="16">
        <v>19370</v>
      </c>
      <c r="M37" s="24"/>
    </row>
    <row r="38" spans="1:13" ht="195.75" customHeight="1" x14ac:dyDescent="0.25">
      <c r="A38" s="10" t="s">
        <v>93</v>
      </c>
      <c r="B38" s="3" t="s">
        <v>13</v>
      </c>
      <c r="C38" s="38"/>
      <c r="D38" s="16">
        <v>954</v>
      </c>
      <c r="E38" s="17" t="s">
        <v>34</v>
      </c>
      <c r="F38" s="17" t="s">
        <v>45</v>
      </c>
      <c r="G38" s="16">
        <v>612</v>
      </c>
      <c r="H38" s="16"/>
      <c r="I38" s="16"/>
      <c r="J38" s="16"/>
      <c r="K38" s="18">
        <v>500</v>
      </c>
      <c r="L38" s="18">
        <v>600</v>
      </c>
      <c r="M38" s="24"/>
    </row>
    <row r="39" spans="1:13" ht="79.5" customHeight="1" x14ac:dyDescent="0.25">
      <c r="A39" s="10" t="s">
        <v>94</v>
      </c>
      <c r="B39" s="3" t="s">
        <v>95</v>
      </c>
      <c r="C39" s="38"/>
      <c r="D39" s="16">
        <v>954</v>
      </c>
      <c r="E39" s="17" t="s">
        <v>34</v>
      </c>
      <c r="F39" s="17" t="s">
        <v>46</v>
      </c>
      <c r="G39" s="16">
        <v>612</v>
      </c>
      <c r="H39" s="16"/>
      <c r="I39" s="16"/>
      <c r="J39" s="16"/>
      <c r="K39" s="16">
        <v>300</v>
      </c>
      <c r="L39" s="16">
        <v>300</v>
      </c>
      <c r="M39" s="24"/>
    </row>
    <row r="40" spans="1:13" ht="47.25" x14ac:dyDescent="0.25">
      <c r="A40" s="10" t="s">
        <v>96</v>
      </c>
      <c r="B40" s="3" t="s">
        <v>17</v>
      </c>
      <c r="C40" s="38"/>
      <c r="D40" s="16">
        <v>954</v>
      </c>
      <c r="E40" s="17" t="s">
        <v>34</v>
      </c>
      <c r="F40" s="17" t="s">
        <v>47</v>
      </c>
      <c r="G40" s="16">
        <v>612</v>
      </c>
      <c r="H40" s="16">
        <v>3.6</v>
      </c>
      <c r="I40" s="16"/>
      <c r="J40" s="16"/>
      <c r="K40" s="16">
        <v>25</v>
      </c>
      <c r="L40" s="16">
        <v>25</v>
      </c>
      <c r="M40" s="24"/>
    </row>
    <row r="41" spans="1:13" ht="47.25" x14ac:dyDescent="0.25">
      <c r="A41" s="10" t="s">
        <v>97</v>
      </c>
      <c r="B41" s="3" t="s">
        <v>12</v>
      </c>
      <c r="C41" s="38"/>
      <c r="D41" s="16">
        <v>954</v>
      </c>
      <c r="E41" s="17" t="s">
        <v>34</v>
      </c>
      <c r="F41" s="17" t="s">
        <v>48</v>
      </c>
      <c r="G41" s="16">
        <v>612</v>
      </c>
      <c r="H41" s="16"/>
      <c r="I41" s="16"/>
      <c r="J41" s="16"/>
      <c r="K41" s="16">
        <v>100</v>
      </c>
      <c r="L41" s="16">
        <v>100</v>
      </c>
      <c r="M41" s="24"/>
    </row>
    <row r="42" spans="1:13" ht="66" customHeight="1" x14ac:dyDescent="0.25">
      <c r="A42" s="10" t="s">
        <v>98</v>
      </c>
      <c r="B42" s="3" t="s">
        <v>88</v>
      </c>
      <c r="C42" s="38"/>
      <c r="D42" s="16">
        <v>954</v>
      </c>
      <c r="E42" s="17" t="s">
        <v>34</v>
      </c>
      <c r="F42" s="17" t="s">
        <v>49</v>
      </c>
      <c r="G42" s="16">
        <v>612</v>
      </c>
      <c r="H42" s="16"/>
      <c r="I42" s="16"/>
      <c r="J42" s="16"/>
      <c r="K42" s="16">
        <v>500</v>
      </c>
      <c r="L42" s="16">
        <v>500</v>
      </c>
      <c r="M42" s="24"/>
    </row>
    <row r="43" spans="1:13" ht="27" customHeight="1" x14ac:dyDescent="0.25">
      <c r="A43" s="8" t="s">
        <v>99</v>
      </c>
      <c r="B43" s="3" t="s">
        <v>22</v>
      </c>
      <c r="C43" s="23"/>
      <c r="D43" s="16">
        <v>954</v>
      </c>
      <c r="E43" s="17" t="s">
        <v>50</v>
      </c>
      <c r="F43" s="17" t="s">
        <v>125</v>
      </c>
      <c r="G43" s="17" t="s">
        <v>55</v>
      </c>
      <c r="H43" s="16">
        <f>H44+H45+H49+H56</f>
        <v>11653.400000000001</v>
      </c>
      <c r="I43" s="16">
        <f t="shared" ref="I43:L43" si="6">I44+I45+I49+I56</f>
        <v>11378.66</v>
      </c>
      <c r="J43" s="16">
        <f t="shared" si="6"/>
        <v>12524.89</v>
      </c>
      <c r="K43" s="16">
        <f t="shared" si="6"/>
        <v>17044.5</v>
      </c>
      <c r="L43" s="16">
        <f t="shared" si="6"/>
        <v>17144.5</v>
      </c>
      <c r="M43" s="24"/>
    </row>
    <row r="44" spans="1:13" ht="208.5" customHeight="1" x14ac:dyDescent="0.25">
      <c r="A44" s="10" t="s">
        <v>100</v>
      </c>
      <c r="B44" s="3" t="s">
        <v>23</v>
      </c>
      <c r="C44" s="3" t="s">
        <v>106</v>
      </c>
      <c r="D44" s="16">
        <v>952</v>
      </c>
      <c r="E44" s="17" t="s">
        <v>116</v>
      </c>
      <c r="F44" s="17" t="s">
        <v>51</v>
      </c>
      <c r="G44" s="16">
        <v>244</v>
      </c>
      <c r="H44" s="16">
        <v>70</v>
      </c>
      <c r="I44" s="16"/>
      <c r="J44" s="16"/>
      <c r="K44" s="18">
        <v>100</v>
      </c>
      <c r="L44" s="18">
        <v>100</v>
      </c>
      <c r="M44" s="24"/>
    </row>
    <row r="45" spans="1:13" ht="26.25" customHeight="1" x14ac:dyDescent="0.25">
      <c r="A45" s="42" t="s">
        <v>101</v>
      </c>
      <c r="B45" s="43" t="s">
        <v>24</v>
      </c>
      <c r="C45" s="38" t="s">
        <v>68</v>
      </c>
      <c r="D45" s="16">
        <v>954</v>
      </c>
      <c r="E45" s="17" t="s">
        <v>50</v>
      </c>
      <c r="F45" s="17" t="s">
        <v>52</v>
      </c>
      <c r="G45" s="17" t="s">
        <v>55</v>
      </c>
      <c r="H45" s="16">
        <f>H46+H47+H48</f>
        <v>2243.1000000000004</v>
      </c>
      <c r="I45" s="16">
        <f t="shared" ref="I45:L45" si="7">I46+I47+I48</f>
        <v>2310.6999999999998</v>
      </c>
      <c r="J45" s="16">
        <f t="shared" si="7"/>
        <v>2380.3999999999996</v>
      </c>
      <c r="K45" s="16">
        <f t="shared" si="7"/>
        <v>2493</v>
      </c>
      <c r="L45" s="16">
        <f t="shared" si="7"/>
        <v>2493</v>
      </c>
      <c r="M45" s="24"/>
    </row>
    <row r="46" spans="1:13" ht="19.5" customHeight="1" x14ac:dyDescent="0.25">
      <c r="A46" s="42"/>
      <c r="B46" s="43"/>
      <c r="C46" s="38"/>
      <c r="D46" s="16">
        <v>954</v>
      </c>
      <c r="E46" s="17" t="s">
        <v>50</v>
      </c>
      <c r="F46" s="17" t="s">
        <v>52</v>
      </c>
      <c r="G46" s="16">
        <v>121</v>
      </c>
      <c r="H46" s="16">
        <v>2214.3000000000002</v>
      </c>
      <c r="I46" s="16">
        <v>2280.6999999999998</v>
      </c>
      <c r="J46" s="16">
        <v>2349.1999999999998</v>
      </c>
      <c r="K46" s="16">
        <v>2460</v>
      </c>
      <c r="L46" s="16">
        <v>2460</v>
      </c>
      <c r="M46" s="24"/>
    </row>
    <row r="47" spans="1:13" ht="20.25" customHeight="1" x14ac:dyDescent="0.25">
      <c r="A47" s="42"/>
      <c r="B47" s="43"/>
      <c r="C47" s="38"/>
      <c r="D47" s="16">
        <v>954</v>
      </c>
      <c r="E47" s="17" t="s">
        <v>50</v>
      </c>
      <c r="F47" s="17" t="s">
        <v>52</v>
      </c>
      <c r="G47" s="16">
        <v>122</v>
      </c>
      <c r="H47" s="16">
        <v>2.8</v>
      </c>
      <c r="I47" s="16">
        <v>2.9</v>
      </c>
      <c r="J47" s="16">
        <v>3</v>
      </c>
      <c r="K47" s="16">
        <v>3</v>
      </c>
      <c r="L47" s="16">
        <v>3</v>
      </c>
      <c r="M47" s="24"/>
    </row>
    <row r="48" spans="1:13" ht="15.75" customHeight="1" x14ac:dyDescent="0.25">
      <c r="A48" s="42"/>
      <c r="B48" s="43"/>
      <c r="C48" s="38"/>
      <c r="D48" s="16">
        <v>954</v>
      </c>
      <c r="E48" s="17" t="s">
        <v>50</v>
      </c>
      <c r="F48" s="17" t="s">
        <v>52</v>
      </c>
      <c r="G48" s="16">
        <v>244</v>
      </c>
      <c r="H48" s="16">
        <v>26</v>
      </c>
      <c r="I48" s="16">
        <v>27.1</v>
      </c>
      <c r="J48" s="16">
        <v>28.2</v>
      </c>
      <c r="K48" s="16">
        <v>30</v>
      </c>
      <c r="L48" s="16">
        <v>30</v>
      </c>
      <c r="M48" s="24"/>
    </row>
    <row r="49" spans="1:13" ht="21" customHeight="1" x14ac:dyDescent="0.25">
      <c r="A49" s="42" t="s">
        <v>102</v>
      </c>
      <c r="B49" s="43" t="s">
        <v>25</v>
      </c>
      <c r="C49" s="38"/>
      <c r="D49" s="16">
        <v>954</v>
      </c>
      <c r="E49" s="17" t="s">
        <v>50</v>
      </c>
      <c r="F49" s="17" t="s">
        <v>53</v>
      </c>
      <c r="G49" s="17" t="s">
        <v>55</v>
      </c>
      <c r="H49" s="16">
        <f>H50+H51+H52+H53+H54+H55</f>
        <v>9340.3000000000011</v>
      </c>
      <c r="I49" s="16">
        <f t="shared" ref="I49:L49" si="8">I50+I51+I52+I53+I54+I55</f>
        <v>9067.9600000000009</v>
      </c>
      <c r="J49" s="16">
        <f t="shared" si="8"/>
        <v>10144.49</v>
      </c>
      <c r="K49" s="16">
        <f t="shared" si="8"/>
        <v>14391.5</v>
      </c>
      <c r="L49" s="16">
        <f t="shared" si="8"/>
        <v>14491.5</v>
      </c>
      <c r="M49" s="24"/>
    </row>
    <row r="50" spans="1:13" ht="15.75" customHeight="1" x14ac:dyDescent="0.25">
      <c r="A50" s="42"/>
      <c r="B50" s="43"/>
      <c r="C50" s="38"/>
      <c r="D50" s="16">
        <v>954</v>
      </c>
      <c r="E50" s="17" t="s">
        <v>50</v>
      </c>
      <c r="F50" s="17" t="s">
        <v>53</v>
      </c>
      <c r="G50" s="16">
        <v>111</v>
      </c>
      <c r="H50" s="16">
        <v>8324.2000000000007</v>
      </c>
      <c r="I50" s="16">
        <v>8574</v>
      </c>
      <c r="J50" s="16">
        <v>8831</v>
      </c>
      <c r="K50" s="16">
        <v>11005</v>
      </c>
      <c r="L50" s="16">
        <v>11005</v>
      </c>
      <c r="M50" s="24"/>
    </row>
    <row r="51" spans="1:13" ht="15.75" customHeight="1" x14ac:dyDescent="0.25">
      <c r="A51" s="42"/>
      <c r="B51" s="43"/>
      <c r="C51" s="38"/>
      <c r="D51" s="16">
        <v>954</v>
      </c>
      <c r="E51" s="17" t="s">
        <v>50</v>
      </c>
      <c r="F51" s="17" t="s">
        <v>53</v>
      </c>
      <c r="G51" s="16">
        <v>112</v>
      </c>
      <c r="H51" s="16">
        <v>5.6</v>
      </c>
      <c r="I51" s="16">
        <v>5.8</v>
      </c>
      <c r="J51" s="16">
        <v>6.1</v>
      </c>
      <c r="K51" s="16">
        <v>7</v>
      </c>
      <c r="L51" s="16">
        <v>7</v>
      </c>
      <c r="M51" s="24"/>
    </row>
    <row r="52" spans="1:13" ht="15.75" customHeight="1" x14ac:dyDescent="0.25">
      <c r="A52" s="42"/>
      <c r="B52" s="43"/>
      <c r="C52" s="38"/>
      <c r="D52" s="16">
        <v>954</v>
      </c>
      <c r="E52" s="17" t="s">
        <v>50</v>
      </c>
      <c r="F52" s="17" t="s">
        <v>53</v>
      </c>
      <c r="G52" s="16">
        <v>242</v>
      </c>
      <c r="H52" s="16">
        <v>200.5</v>
      </c>
      <c r="I52" s="16"/>
      <c r="J52" s="16"/>
      <c r="K52" s="16">
        <v>650</v>
      </c>
      <c r="L52" s="16">
        <v>650</v>
      </c>
      <c r="M52" s="24"/>
    </row>
    <row r="53" spans="1:13" ht="15.75" customHeight="1" x14ac:dyDescent="0.25">
      <c r="A53" s="42"/>
      <c r="B53" s="43"/>
      <c r="C53" s="38"/>
      <c r="D53" s="16">
        <v>954</v>
      </c>
      <c r="E53" s="17" t="s">
        <v>50</v>
      </c>
      <c r="F53" s="17" t="s">
        <v>53</v>
      </c>
      <c r="G53" s="16">
        <v>244</v>
      </c>
      <c r="H53" s="16">
        <f>482.8+300</f>
        <v>782.8</v>
      </c>
      <c r="I53" s="16">
        <v>459.86</v>
      </c>
      <c r="J53" s="16">
        <v>1277.8900000000001</v>
      </c>
      <c r="K53" s="16">
        <v>2700</v>
      </c>
      <c r="L53" s="16">
        <v>2800</v>
      </c>
      <c r="M53" s="24"/>
    </row>
    <row r="54" spans="1:13" ht="21" customHeight="1" x14ac:dyDescent="0.25">
      <c r="A54" s="42"/>
      <c r="B54" s="43"/>
      <c r="C54" s="38"/>
      <c r="D54" s="16">
        <v>954</v>
      </c>
      <c r="E54" s="17" t="s">
        <v>50</v>
      </c>
      <c r="F54" s="17" t="s">
        <v>53</v>
      </c>
      <c r="G54" s="16">
        <v>851</v>
      </c>
      <c r="H54" s="16">
        <v>12.2</v>
      </c>
      <c r="I54" s="16">
        <v>12.7</v>
      </c>
      <c r="J54" s="16">
        <v>13.2</v>
      </c>
      <c r="K54" s="16">
        <v>13.2</v>
      </c>
      <c r="L54" s="16">
        <v>13.2</v>
      </c>
      <c r="M54" s="24"/>
    </row>
    <row r="55" spans="1:13" ht="19.5" customHeight="1" x14ac:dyDescent="0.25">
      <c r="A55" s="42"/>
      <c r="B55" s="43"/>
      <c r="C55" s="38"/>
      <c r="D55" s="16">
        <v>954</v>
      </c>
      <c r="E55" s="17" t="s">
        <v>50</v>
      </c>
      <c r="F55" s="17" t="s">
        <v>53</v>
      </c>
      <c r="G55" s="16">
        <v>852</v>
      </c>
      <c r="H55" s="16">
        <v>15</v>
      </c>
      <c r="I55" s="16">
        <v>15.6</v>
      </c>
      <c r="J55" s="16">
        <v>16.3</v>
      </c>
      <c r="K55" s="16">
        <v>16.3</v>
      </c>
      <c r="L55" s="16">
        <v>16.3</v>
      </c>
      <c r="M55" s="24"/>
    </row>
    <row r="56" spans="1:13" ht="63.75" customHeight="1" x14ac:dyDescent="0.25">
      <c r="A56" s="10" t="s">
        <v>103</v>
      </c>
      <c r="B56" s="4" t="s">
        <v>21</v>
      </c>
      <c r="C56" s="38"/>
      <c r="D56" s="16">
        <v>954</v>
      </c>
      <c r="E56" s="17" t="s">
        <v>50</v>
      </c>
      <c r="F56" s="17" t="s">
        <v>54</v>
      </c>
      <c r="G56" s="16"/>
      <c r="H56" s="16"/>
      <c r="I56" s="16"/>
      <c r="J56" s="16"/>
      <c r="K56" s="16">
        <v>60</v>
      </c>
      <c r="L56" s="16">
        <v>60</v>
      </c>
      <c r="M56" s="24"/>
    </row>
  </sheetData>
  <mergeCells count="19">
    <mergeCell ref="H1:L4"/>
    <mergeCell ref="A22:A27"/>
    <mergeCell ref="B22:B27"/>
    <mergeCell ref="A6:L8"/>
    <mergeCell ref="C12:C20"/>
    <mergeCell ref="C21:C35"/>
    <mergeCell ref="C10:C11"/>
    <mergeCell ref="D10:G10"/>
    <mergeCell ref="C45:C56"/>
    <mergeCell ref="H10:L10"/>
    <mergeCell ref="C36:C42"/>
    <mergeCell ref="A45:A48"/>
    <mergeCell ref="A49:A55"/>
    <mergeCell ref="B49:B55"/>
    <mergeCell ref="B45:B48"/>
    <mergeCell ref="A10:A11"/>
    <mergeCell ref="B10:B11"/>
    <mergeCell ref="B12:B13"/>
    <mergeCell ref="A12:A13"/>
  </mergeCells>
  <pageMargins left="0.7" right="0.7" top="0.75" bottom="0.75" header="0.3" footer="0.3"/>
  <pageSetup paperSize="9" scale="9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"/>
  <sheetViews>
    <sheetView tabSelected="1" workbookViewId="0">
      <selection activeCell="C4" sqref="C4"/>
    </sheetView>
  </sheetViews>
  <sheetFormatPr defaultRowHeight="15" x14ac:dyDescent="0.25"/>
  <cols>
    <col min="1" max="1" width="6.5703125" customWidth="1"/>
    <col min="2" max="2" width="22.140625" customWidth="1"/>
    <col min="3" max="3" width="43.85546875" customWidth="1"/>
    <col min="4" max="4" width="12.5703125" customWidth="1"/>
    <col min="5" max="5" width="11.7109375" customWidth="1"/>
    <col min="6" max="6" width="11.42578125" customWidth="1"/>
    <col min="7" max="8" width="11.28515625" customWidth="1"/>
  </cols>
  <sheetData>
    <row r="1" spans="1:8" ht="18.75" customHeight="1" x14ac:dyDescent="0.25">
      <c r="D1" s="51" t="s">
        <v>110</v>
      </c>
      <c r="E1" s="51"/>
      <c r="F1" s="51"/>
      <c r="G1" s="51"/>
      <c r="H1" s="51"/>
    </row>
    <row r="2" spans="1:8" x14ac:dyDescent="0.25">
      <c r="D2" s="51"/>
      <c r="E2" s="51"/>
      <c r="F2" s="51"/>
      <c r="G2" s="51"/>
      <c r="H2" s="51"/>
    </row>
    <row r="3" spans="1:8" x14ac:dyDescent="0.25">
      <c r="D3" s="51"/>
      <c r="E3" s="51"/>
      <c r="F3" s="51"/>
      <c r="G3" s="51"/>
      <c r="H3" s="51"/>
    </row>
    <row r="4" spans="1:8" ht="22.5" customHeight="1" x14ac:dyDescent="0.25">
      <c r="D4" s="51"/>
      <c r="E4" s="51"/>
      <c r="F4" s="51"/>
      <c r="G4" s="51"/>
      <c r="H4" s="51"/>
    </row>
    <row r="6" spans="1:8" ht="18" customHeight="1" x14ac:dyDescent="0.25">
      <c r="A6" s="35" t="s">
        <v>129</v>
      </c>
      <c r="B6" s="35"/>
      <c r="C6" s="35"/>
      <c r="D6" s="35"/>
      <c r="E6" s="35"/>
      <c r="F6" s="35"/>
      <c r="G6" s="59"/>
      <c r="H6" s="59"/>
    </row>
    <row r="7" spans="1:8" x14ac:dyDescent="0.25">
      <c r="A7" s="35"/>
      <c r="B7" s="35"/>
      <c r="C7" s="35"/>
      <c r="D7" s="35"/>
      <c r="E7" s="35"/>
      <c r="F7" s="35"/>
      <c r="G7" s="59"/>
      <c r="H7" s="59"/>
    </row>
    <row r="8" spans="1:8" x14ac:dyDescent="0.25">
      <c r="A8" s="35"/>
      <c r="B8" s="35"/>
      <c r="C8" s="35"/>
      <c r="D8" s="35"/>
      <c r="E8" s="35"/>
      <c r="F8" s="35"/>
      <c r="G8" s="59"/>
      <c r="H8" s="59"/>
    </row>
    <row r="9" spans="1:8" x14ac:dyDescent="0.25">
      <c r="A9" s="35"/>
      <c r="B9" s="35"/>
      <c r="C9" s="35"/>
      <c r="D9" s="35"/>
      <c r="E9" s="35"/>
      <c r="F9" s="35"/>
      <c r="G9" s="59"/>
      <c r="H9" s="59"/>
    </row>
    <row r="10" spans="1:8" ht="12.75" customHeight="1" x14ac:dyDescent="0.25">
      <c r="A10" s="35"/>
      <c r="B10" s="35"/>
      <c r="C10" s="35"/>
      <c r="D10" s="35"/>
      <c r="E10" s="35"/>
      <c r="F10" s="35"/>
      <c r="G10" s="59"/>
      <c r="H10" s="59"/>
    </row>
    <row r="11" spans="1:8" ht="0.75" customHeight="1" x14ac:dyDescent="0.25">
      <c r="A11" s="35"/>
      <c r="B11" s="35"/>
      <c r="C11" s="35"/>
      <c r="D11" s="35"/>
      <c r="E11" s="35"/>
      <c r="F11" s="35"/>
      <c r="G11" s="59"/>
      <c r="H11" s="59"/>
    </row>
    <row r="12" spans="1:8" ht="15.75" x14ac:dyDescent="0.25">
      <c r="A12" s="7"/>
      <c r="B12" s="7"/>
      <c r="C12" s="7"/>
      <c r="D12" s="7"/>
      <c r="E12" s="7"/>
      <c r="F12" s="7"/>
      <c r="G12" s="7"/>
      <c r="H12" s="7"/>
    </row>
    <row r="13" spans="1:8" ht="15.75" x14ac:dyDescent="0.25">
      <c r="A13" s="5" t="s">
        <v>0</v>
      </c>
      <c r="B13" s="45" t="s">
        <v>4</v>
      </c>
      <c r="C13" s="45" t="s">
        <v>57</v>
      </c>
      <c r="D13" s="39" t="s">
        <v>56</v>
      </c>
      <c r="E13" s="40"/>
      <c r="F13" s="40"/>
      <c r="G13" s="40"/>
      <c r="H13" s="41"/>
    </row>
    <row r="14" spans="1:8" ht="15.75" x14ac:dyDescent="0.25">
      <c r="A14" s="5"/>
      <c r="B14" s="46"/>
      <c r="C14" s="46"/>
      <c r="D14" s="21">
        <v>2014</v>
      </c>
      <c r="E14" s="21">
        <v>2015</v>
      </c>
      <c r="F14" s="21">
        <v>2016</v>
      </c>
      <c r="G14" s="21">
        <v>2017</v>
      </c>
      <c r="H14" s="21">
        <v>2018</v>
      </c>
    </row>
    <row r="15" spans="1:8" ht="15" customHeight="1" x14ac:dyDescent="0.25">
      <c r="A15" s="60">
        <v>1</v>
      </c>
      <c r="B15" s="43" t="s">
        <v>58</v>
      </c>
      <c r="C15" s="12" t="s">
        <v>59</v>
      </c>
      <c r="D15" s="15">
        <f t="shared" ref="D15:D21" si="0">D22+D78+D155+D204</f>
        <v>300408.04000000004</v>
      </c>
      <c r="E15" s="15">
        <f t="shared" ref="E15:H15" si="1">E22+E78+E155+E204</f>
        <v>285611.07999999996</v>
      </c>
      <c r="F15" s="15">
        <f t="shared" si="1"/>
        <v>280605.17000000004</v>
      </c>
      <c r="G15" s="15">
        <f t="shared" si="1"/>
        <v>133518.5</v>
      </c>
      <c r="H15" s="15">
        <f t="shared" si="1"/>
        <v>139890.5</v>
      </c>
    </row>
    <row r="16" spans="1:8" ht="27.75" customHeight="1" x14ac:dyDescent="0.25">
      <c r="A16" s="60"/>
      <c r="B16" s="43"/>
      <c r="C16" s="13" t="s">
        <v>60</v>
      </c>
      <c r="D16" s="15">
        <f t="shared" si="0"/>
        <v>0</v>
      </c>
      <c r="E16" s="15">
        <f t="shared" ref="E16:H21" si="2">E23+E79+E156+E205</f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</row>
    <row r="17" spans="1:8" ht="33.75" customHeight="1" x14ac:dyDescent="0.25">
      <c r="A17" s="60"/>
      <c r="B17" s="43"/>
      <c r="C17" s="13" t="s">
        <v>61</v>
      </c>
      <c r="D17" s="15">
        <f t="shared" si="0"/>
        <v>210889.16999999998</v>
      </c>
      <c r="E17" s="15">
        <f t="shared" si="2"/>
        <v>210889.16999999998</v>
      </c>
      <c r="F17" s="15">
        <f t="shared" si="2"/>
        <v>210892.16999999998</v>
      </c>
      <c r="G17" s="15">
        <f t="shared" si="2"/>
        <v>0</v>
      </c>
      <c r="H17" s="15">
        <f t="shared" si="2"/>
        <v>0</v>
      </c>
    </row>
    <row r="18" spans="1:8" ht="15.75" x14ac:dyDescent="0.25">
      <c r="A18" s="60"/>
      <c r="B18" s="43"/>
      <c r="C18" s="12" t="s">
        <v>62</v>
      </c>
      <c r="D18" s="15">
        <f t="shared" si="0"/>
        <v>89518.87</v>
      </c>
      <c r="E18" s="15">
        <f t="shared" si="2"/>
        <v>74721.91</v>
      </c>
      <c r="F18" s="15">
        <f t="shared" si="2"/>
        <v>69713</v>
      </c>
      <c r="G18" s="15">
        <f t="shared" si="2"/>
        <v>133518.5</v>
      </c>
      <c r="H18" s="15">
        <f t="shared" si="2"/>
        <v>139890.5</v>
      </c>
    </row>
    <row r="19" spans="1:8" ht="31.5" x14ac:dyDescent="0.25">
      <c r="A19" s="60"/>
      <c r="B19" s="43"/>
      <c r="C19" s="13" t="s">
        <v>63</v>
      </c>
      <c r="D19" s="15">
        <f t="shared" si="0"/>
        <v>0</v>
      </c>
      <c r="E19" s="15">
        <f t="shared" si="2"/>
        <v>0</v>
      </c>
      <c r="F19" s="15">
        <f t="shared" si="2"/>
        <v>0</v>
      </c>
      <c r="G19" s="15"/>
      <c r="H19" s="15"/>
    </row>
    <row r="20" spans="1:8" ht="31.5" x14ac:dyDescent="0.25">
      <c r="A20" s="60"/>
      <c r="B20" s="43"/>
      <c r="C20" s="13" t="s">
        <v>64</v>
      </c>
      <c r="D20" s="15">
        <f t="shared" si="0"/>
        <v>0</v>
      </c>
      <c r="E20" s="15">
        <f t="shared" si="2"/>
        <v>0</v>
      </c>
      <c r="F20" s="15">
        <f t="shared" si="2"/>
        <v>0</v>
      </c>
      <c r="G20" s="15"/>
      <c r="H20" s="15"/>
    </row>
    <row r="21" spans="1:8" ht="15.75" x14ac:dyDescent="0.25">
      <c r="A21" s="60"/>
      <c r="B21" s="43"/>
      <c r="C21" s="12" t="s">
        <v>65</v>
      </c>
      <c r="D21" s="15">
        <f t="shared" si="0"/>
        <v>0</v>
      </c>
      <c r="E21" s="15">
        <f t="shared" si="2"/>
        <v>0</v>
      </c>
      <c r="F21" s="15">
        <f t="shared" si="2"/>
        <v>0</v>
      </c>
      <c r="G21" s="15"/>
      <c r="H21" s="15"/>
    </row>
    <row r="22" spans="1:8" ht="20.25" customHeight="1" x14ac:dyDescent="0.25">
      <c r="A22" s="52" t="s">
        <v>108</v>
      </c>
      <c r="B22" s="43" t="s">
        <v>107</v>
      </c>
      <c r="C22" s="12" t="s">
        <v>59</v>
      </c>
      <c r="D22" s="15">
        <f>D29+D36+D43+D50+D57+D64+D71</f>
        <v>67168.42</v>
      </c>
      <c r="E22" s="15">
        <f t="shared" ref="E22:H22" si="3">E29+E36+E43+E50+E57+E64+E71</f>
        <v>63701.440000000002</v>
      </c>
      <c r="F22" s="15">
        <f t="shared" si="3"/>
        <v>65238.75</v>
      </c>
      <c r="G22" s="15">
        <f t="shared" si="3"/>
        <v>45476</v>
      </c>
      <c r="H22" s="15">
        <f t="shared" si="3"/>
        <v>48084</v>
      </c>
    </row>
    <row r="23" spans="1:8" ht="47.25" x14ac:dyDescent="0.25">
      <c r="A23" s="52"/>
      <c r="B23" s="43"/>
      <c r="C23" s="13" t="s">
        <v>60</v>
      </c>
      <c r="D23" s="15">
        <f t="shared" ref="D23:H28" si="4">D30+D37+D44+D51+D58+D65</f>
        <v>0</v>
      </c>
      <c r="E23" s="15">
        <f t="shared" si="4"/>
        <v>0</v>
      </c>
      <c r="F23" s="15">
        <f t="shared" si="4"/>
        <v>0</v>
      </c>
      <c r="G23" s="15">
        <f t="shared" si="4"/>
        <v>0</v>
      </c>
      <c r="H23" s="15">
        <f t="shared" si="4"/>
        <v>0</v>
      </c>
    </row>
    <row r="24" spans="1:8" ht="42" customHeight="1" x14ac:dyDescent="0.25">
      <c r="A24" s="52"/>
      <c r="B24" s="43"/>
      <c r="C24" s="13" t="s">
        <v>61</v>
      </c>
      <c r="D24" s="15">
        <f>D31+D38+D45+D52+D59+D66+D73</f>
        <v>33015.17</v>
      </c>
      <c r="E24" s="15">
        <f t="shared" ref="E24:H24" si="5">E31+E38+E45+E52+E59+E66+E73</f>
        <v>33015.17</v>
      </c>
      <c r="F24" s="15">
        <f t="shared" si="5"/>
        <v>33018.17</v>
      </c>
      <c r="G24" s="15">
        <f t="shared" si="5"/>
        <v>0</v>
      </c>
      <c r="H24" s="15">
        <f t="shared" si="5"/>
        <v>0</v>
      </c>
    </row>
    <row r="25" spans="1:8" ht="28.5" customHeight="1" x14ac:dyDescent="0.25">
      <c r="A25" s="52"/>
      <c r="B25" s="43"/>
      <c r="C25" s="12" t="s">
        <v>62</v>
      </c>
      <c r="D25" s="15">
        <f t="shared" si="4"/>
        <v>34153.25</v>
      </c>
      <c r="E25" s="15">
        <f t="shared" si="4"/>
        <v>30686.27</v>
      </c>
      <c r="F25" s="15">
        <f t="shared" si="4"/>
        <v>32220.58</v>
      </c>
      <c r="G25" s="15">
        <f t="shared" si="4"/>
        <v>45476</v>
      </c>
      <c r="H25" s="15">
        <f t="shared" si="4"/>
        <v>48084</v>
      </c>
    </row>
    <row r="26" spans="1:8" ht="31.5" x14ac:dyDescent="0.25">
      <c r="A26" s="52"/>
      <c r="B26" s="43"/>
      <c r="C26" s="13" t="s">
        <v>63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</row>
    <row r="27" spans="1:8" ht="32.25" customHeight="1" x14ac:dyDescent="0.25">
      <c r="A27" s="52"/>
      <c r="B27" s="43"/>
      <c r="C27" s="13" t="s">
        <v>64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</row>
    <row r="28" spans="1:8" ht="16.5" customHeight="1" x14ac:dyDescent="0.25">
      <c r="A28" s="52"/>
      <c r="B28" s="43"/>
      <c r="C28" s="12" t="s">
        <v>65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</row>
    <row r="29" spans="1:8" ht="20.25" customHeight="1" x14ac:dyDescent="0.25">
      <c r="A29" s="58" t="s">
        <v>20</v>
      </c>
      <c r="B29" s="43" t="s">
        <v>83</v>
      </c>
      <c r="C29" s="12" t="s">
        <v>59</v>
      </c>
      <c r="D29" s="15">
        <f>D30+D31+D32+D33+D34+D35</f>
        <v>301</v>
      </c>
      <c r="E29" s="15">
        <f t="shared" ref="E29:H29" si="6">E30+E31+E32+E33+E34+E35</f>
        <v>0</v>
      </c>
      <c r="F29" s="15">
        <f t="shared" si="6"/>
        <v>0</v>
      </c>
      <c r="G29" s="15">
        <f t="shared" si="6"/>
        <v>500</v>
      </c>
      <c r="H29" s="15">
        <f t="shared" si="6"/>
        <v>500</v>
      </c>
    </row>
    <row r="30" spans="1:8" ht="47.25" x14ac:dyDescent="0.25">
      <c r="A30" s="58"/>
      <c r="B30" s="43"/>
      <c r="C30" s="13" t="s">
        <v>60</v>
      </c>
      <c r="D30" s="15"/>
      <c r="E30" s="15"/>
      <c r="F30" s="15"/>
      <c r="G30" s="15"/>
      <c r="H30" s="15"/>
    </row>
    <row r="31" spans="1:8" ht="31.5" x14ac:dyDescent="0.25">
      <c r="A31" s="58"/>
      <c r="B31" s="43"/>
      <c r="C31" s="13" t="s">
        <v>61</v>
      </c>
      <c r="D31" s="15"/>
      <c r="E31" s="15"/>
      <c r="F31" s="15"/>
      <c r="G31" s="15"/>
      <c r="H31" s="15"/>
    </row>
    <row r="32" spans="1:8" ht="15.75" x14ac:dyDescent="0.25">
      <c r="A32" s="58"/>
      <c r="B32" s="43"/>
      <c r="C32" s="12" t="s">
        <v>62</v>
      </c>
      <c r="D32" s="15">
        <v>301</v>
      </c>
      <c r="E32" s="15"/>
      <c r="F32" s="15"/>
      <c r="G32" s="15">
        <v>500</v>
      </c>
      <c r="H32" s="15">
        <v>500</v>
      </c>
    </row>
    <row r="33" spans="1:8" ht="31.5" x14ac:dyDescent="0.25">
      <c r="A33" s="58"/>
      <c r="B33" s="43"/>
      <c r="C33" s="13" t="s">
        <v>63</v>
      </c>
      <c r="D33" s="15"/>
      <c r="E33" s="15"/>
      <c r="F33" s="15"/>
      <c r="G33" s="15"/>
      <c r="H33" s="15"/>
    </row>
    <row r="34" spans="1:8" ht="31.5" x14ac:dyDescent="0.25">
      <c r="A34" s="58"/>
      <c r="B34" s="43"/>
      <c r="C34" s="13" t="s">
        <v>64</v>
      </c>
      <c r="D34" s="15"/>
      <c r="E34" s="15"/>
      <c r="F34" s="15"/>
      <c r="G34" s="15"/>
      <c r="H34" s="15"/>
    </row>
    <row r="35" spans="1:8" ht="15.75" x14ac:dyDescent="0.25">
      <c r="A35" s="58"/>
      <c r="B35" s="43"/>
      <c r="C35" s="12" t="s">
        <v>65</v>
      </c>
      <c r="D35" s="15"/>
      <c r="E35" s="15"/>
      <c r="F35" s="15"/>
      <c r="G35" s="15"/>
      <c r="H35" s="15"/>
    </row>
    <row r="36" spans="1:8" ht="21" customHeight="1" x14ac:dyDescent="0.25">
      <c r="A36" s="58" t="s">
        <v>14</v>
      </c>
      <c r="B36" s="43" t="s">
        <v>17</v>
      </c>
      <c r="C36" s="12" t="s">
        <v>59</v>
      </c>
      <c r="D36" s="15">
        <f>D37+D38+D39+D40+D41+D42</f>
        <v>36</v>
      </c>
      <c r="E36" s="15">
        <f t="shared" ref="E36" si="7">E37+E38+E39+E40+E41+E42</f>
        <v>0</v>
      </c>
      <c r="F36" s="15">
        <f t="shared" ref="F36:H36" si="8">F37+F38+F39+F40+F41+F42</f>
        <v>0</v>
      </c>
      <c r="G36" s="15">
        <f t="shared" si="8"/>
        <v>92</v>
      </c>
      <c r="H36" s="15">
        <f t="shared" si="8"/>
        <v>92</v>
      </c>
    </row>
    <row r="37" spans="1:8" ht="30" customHeight="1" x14ac:dyDescent="0.25">
      <c r="A37" s="58"/>
      <c r="B37" s="43"/>
      <c r="C37" s="13" t="s">
        <v>60</v>
      </c>
      <c r="D37" s="15"/>
      <c r="E37" s="15"/>
      <c r="F37" s="15"/>
      <c r="G37" s="15"/>
      <c r="H37" s="15"/>
    </row>
    <row r="38" spans="1:8" ht="30" customHeight="1" x14ac:dyDescent="0.25">
      <c r="A38" s="58"/>
      <c r="B38" s="43"/>
      <c r="C38" s="13" t="s">
        <v>61</v>
      </c>
      <c r="D38" s="15"/>
      <c r="E38" s="15"/>
      <c r="F38" s="15"/>
      <c r="G38" s="15"/>
      <c r="H38" s="15"/>
    </row>
    <row r="39" spans="1:8" ht="18.75" customHeight="1" x14ac:dyDescent="0.25">
      <c r="A39" s="58"/>
      <c r="B39" s="43"/>
      <c r="C39" s="12" t="s">
        <v>62</v>
      </c>
      <c r="D39" s="15">
        <v>36</v>
      </c>
      <c r="E39" s="15"/>
      <c r="F39" s="15"/>
      <c r="G39" s="15">
        <v>92</v>
      </c>
      <c r="H39" s="15">
        <v>92</v>
      </c>
    </row>
    <row r="40" spans="1:8" ht="30" customHeight="1" x14ac:dyDescent="0.25">
      <c r="A40" s="58"/>
      <c r="B40" s="43"/>
      <c r="C40" s="13" t="s">
        <v>63</v>
      </c>
      <c r="D40" s="15"/>
      <c r="E40" s="15"/>
      <c r="F40" s="15"/>
      <c r="G40" s="15"/>
      <c r="H40" s="15"/>
    </row>
    <row r="41" spans="1:8" ht="33.75" customHeight="1" x14ac:dyDescent="0.25">
      <c r="A41" s="58"/>
      <c r="B41" s="43"/>
      <c r="C41" s="13" t="s">
        <v>64</v>
      </c>
      <c r="D41" s="15"/>
      <c r="E41" s="15"/>
      <c r="F41" s="15"/>
      <c r="G41" s="15"/>
      <c r="H41" s="15"/>
    </row>
    <row r="42" spans="1:8" ht="20.25" customHeight="1" x14ac:dyDescent="0.25">
      <c r="A42" s="58"/>
      <c r="B42" s="43"/>
      <c r="C42" s="12" t="s">
        <v>65</v>
      </c>
      <c r="D42" s="15"/>
      <c r="E42" s="15"/>
      <c r="F42" s="15"/>
      <c r="G42" s="15"/>
      <c r="H42" s="15"/>
    </row>
    <row r="43" spans="1:8" ht="24.75" customHeight="1" x14ac:dyDescent="0.25">
      <c r="A43" s="58" t="s">
        <v>70</v>
      </c>
      <c r="B43" s="43" t="s">
        <v>88</v>
      </c>
      <c r="C43" s="12" t="s">
        <v>59</v>
      </c>
      <c r="D43" s="15">
        <f>D44+D45+D46+D47+D48+D49</f>
        <v>0</v>
      </c>
      <c r="E43" s="15">
        <f t="shared" ref="E43" si="9">E44+E45+E46+E47+E48+E49</f>
        <v>0</v>
      </c>
      <c r="F43" s="15">
        <f t="shared" ref="F43:H43" si="10">F44+F45+F46+F47+F48+F49</f>
        <v>0</v>
      </c>
      <c r="G43" s="15">
        <f t="shared" si="10"/>
        <v>700</v>
      </c>
      <c r="H43" s="15">
        <f t="shared" si="10"/>
        <v>700</v>
      </c>
    </row>
    <row r="44" spans="1:8" ht="47.25" x14ac:dyDescent="0.25">
      <c r="A44" s="58"/>
      <c r="B44" s="43"/>
      <c r="C44" s="13" t="s">
        <v>60</v>
      </c>
      <c r="D44" s="15"/>
      <c r="E44" s="15"/>
      <c r="F44" s="15"/>
      <c r="G44" s="15"/>
      <c r="H44" s="15"/>
    </row>
    <row r="45" spans="1:8" ht="31.5" x14ac:dyDescent="0.25">
      <c r="A45" s="58"/>
      <c r="B45" s="43"/>
      <c r="C45" s="13" t="s">
        <v>61</v>
      </c>
      <c r="D45" s="15"/>
      <c r="E45" s="15"/>
      <c r="F45" s="15"/>
      <c r="G45" s="15"/>
      <c r="H45" s="15"/>
    </row>
    <row r="46" spans="1:8" ht="15.75" x14ac:dyDescent="0.25">
      <c r="A46" s="58"/>
      <c r="B46" s="43"/>
      <c r="C46" s="12" t="s">
        <v>62</v>
      </c>
      <c r="D46" s="15"/>
      <c r="E46" s="15"/>
      <c r="F46" s="15"/>
      <c r="G46" s="15">
        <v>700</v>
      </c>
      <c r="H46" s="15">
        <v>700</v>
      </c>
    </row>
    <row r="47" spans="1:8" ht="31.5" x14ac:dyDescent="0.25">
      <c r="A47" s="58"/>
      <c r="B47" s="43"/>
      <c r="C47" s="13" t="s">
        <v>63</v>
      </c>
      <c r="D47" s="15"/>
      <c r="E47" s="15"/>
      <c r="F47" s="15"/>
      <c r="G47" s="15"/>
      <c r="H47" s="15"/>
    </row>
    <row r="48" spans="1:8" ht="31.5" x14ac:dyDescent="0.25">
      <c r="A48" s="58"/>
      <c r="B48" s="43"/>
      <c r="C48" s="13" t="s">
        <v>64</v>
      </c>
      <c r="D48" s="15"/>
      <c r="E48" s="15"/>
      <c r="F48" s="15"/>
      <c r="G48" s="15"/>
      <c r="H48" s="15"/>
    </row>
    <row r="49" spans="1:8" ht="18.75" customHeight="1" x14ac:dyDescent="0.25">
      <c r="A49" s="58"/>
      <c r="B49" s="43"/>
      <c r="C49" s="12" t="s">
        <v>65</v>
      </c>
      <c r="D49" s="15"/>
      <c r="E49" s="15"/>
      <c r="F49" s="15"/>
      <c r="G49" s="15"/>
      <c r="H49" s="15"/>
    </row>
    <row r="50" spans="1:8" ht="18.75" customHeight="1" x14ac:dyDescent="0.25">
      <c r="A50" s="58" t="s">
        <v>72</v>
      </c>
      <c r="B50" s="43" t="s">
        <v>12</v>
      </c>
      <c r="C50" s="12" t="s">
        <v>59</v>
      </c>
      <c r="D50" s="15">
        <f>D51+D52+D53+D54+D55+D56</f>
        <v>0</v>
      </c>
      <c r="E50" s="15">
        <f t="shared" ref="E50" si="11">E51+E52+E53+E54+E55+E56</f>
        <v>0</v>
      </c>
      <c r="F50" s="15">
        <f t="shared" ref="F50:H50" si="12">F51+F52+F53+F54+F55+F56</f>
        <v>0</v>
      </c>
      <c r="G50" s="15">
        <f t="shared" si="12"/>
        <v>242</v>
      </c>
      <c r="H50" s="15">
        <f t="shared" si="12"/>
        <v>242</v>
      </c>
    </row>
    <row r="51" spans="1:8" ht="47.25" x14ac:dyDescent="0.25">
      <c r="A51" s="58"/>
      <c r="B51" s="43"/>
      <c r="C51" s="13" t="s">
        <v>60</v>
      </c>
      <c r="D51" s="15"/>
      <c r="E51" s="15"/>
      <c r="F51" s="15"/>
      <c r="G51" s="15"/>
      <c r="H51" s="15"/>
    </row>
    <row r="52" spans="1:8" ht="31.5" x14ac:dyDescent="0.25">
      <c r="A52" s="58"/>
      <c r="B52" s="43"/>
      <c r="C52" s="13" t="s">
        <v>61</v>
      </c>
      <c r="D52" s="15"/>
      <c r="E52" s="15"/>
      <c r="F52" s="15"/>
      <c r="G52" s="15"/>
      <c r="H52" s="15"/>
    </row>
    <row r="53" spans="1:8" ht="15.75" x14ac:dyDescent="0.25">
      <c r="A53" s="58"/>
      <c r="B53" s="43"/>
      <c r="C53" s="12" t="s">
        <v>62</v>
      </c>
      <c r="D53" s="15"/>
      <c r="E53" s="15"/>
      <c r="F53" s="15"/>
      <c r="G53" s="15">
        <v>242</v>
      </c>
      <c r="H53" s="15">
        <v>242</v>
      </c>
    </row>
    <row r="54" spans="1:8" ht="31.5" x14ac:dyDescent="0.25">
      <c r="A54" s="58"/>
      <c r="B54" s="43"/>
      <c r="C54" s="13" t="s">
        <v>63</v>
      </c>
      <c r="D54" s="15"/>
      <c r="E54" s="15"/>
      <c r="F54" s="15"/>
      <c r="G54" s="15"/>
      <c r="H54" s="15"/>
    </row>
    <row r="55" spans="1:8" ht="31.5" x14ac:dyDescent="0.25">
      <c r="A55" s="58"/>
      <c r="B55" s="43"/>
      <c r="C55" s="13" t="s">
        <v>64</v>
      </c>
      <c r="D55" s="15"/>
      <c r="E55" s="15"/>
      <c r="F55" s="15"/>
      <c r="G55" s="15"/>
      <c r="H55" s="15"/>
    </row>
    <row r="56" spans="1:8" ht="15.75" x14ac:dyDescent="0.25">
      <c r="A56" s="58"/>
      <c r="B56" s="43"/>
      <c r="C56" s="12" t="s">
        <v>65</v>
      </c>
      <c r="D56" s="15"/>
      <c r="E56" s="15"/>
      <c r="F56" s="15"/>
      <c r="G56" s="15"/>
      <c r="H56" s="15"/>
    </row>
    <row r="57" spans="1:8" ht="22.5" customHeight="1" x14ac:dyDescent="0.25">
      <c r="A57" s="58" t="s">
        <v>73</v>
      </c>
      <c r="B57" s="43" t="s">
        <v>13</v>
      </c>
      <c r="C57" s="12" t="s">
        <v>59</v>
      </c>
      <c r="D57" s="15">
        <f>D58+D59+D60+D61+D62+D63</f>
        <v>0</v>
      </c>
      <c r="E57" s="15">
        <f t="shared" ref="E57" si="13">E58+E59+E60+E61+E62+E63</f>
        <v>0</v>
      </c>
      <c r="F57" s="15">
        <f t="shared" ref="F57:H57" si="14">F58+F59+F60+F61+F62+F63</f>
        <v>0</v>
      </c>
      <c r="G57" s="15">
        <f t="shared" si="14"/>
        <v>2000</v>
      </c>
      <c r="H57" s="15">
        <f t="shared" si="14"/>
        <v>2500</v>
      </c>
    </row>
    <row r="58" spans="1:8" ht="47.25" x14ac:dyDescent="0.25">
      <c r="A58" s="58"/>
      <c r="B58" s="43"/>
      <c r="C58" s="13" t="s">
        <v>60</v>
      </c>
      <c r="D58" s="15"/>
      <c r="E58" s="15"/>
      <c r="F58" s="15"/>
      <c r="G58" s="15"/>
      <c r="H58" s="15"/>
    </row>
    <row r="59" spans="1:8" ht="31.5" x14ac:dyDescent="0.25">
      <c r="A59" s="58"/>
      <c r="B59" s="43"/>
      <c r="C59" s="13" t="s">
        <v>61</v>
      </c>
      <c r="D59" s="15"/>
      <c r="E59" s="15"/>
      <c r="F59" s="15"/>
      <c r="G59" s="15"/>
      <c r="H59" s="15"/>
    </row>
    <row r="60" spans="1:8" ht="15.75" x14ac:dyDescent="0.25">
      <c r="A60" s="58"/>
      <c r="B60" s="43"/>
      <c r="C60" s="12" t="s">
        <v>62</v>
      </c>
      <c r="D60" s="15"/>
      <c r="E60" s="15"/>
      <c r="F60" s="15"/>
      <c r="G60" s="15">
        <v>2000</v>
      </c>
      <c r="H60" s="15">
        <v>2500</v>
      </c>
    </row>
    <row r="61" spans="1:8" ht="31.5" x14ac:dyDescent="0.25">
      <c r="A61" s="58"/>
      <c r="B61" s="43"/>
      <c r="C61" s="13" t="s">
        <v>63</v>
      </c>
      <c r="D61" s="15"/>
      <c r="E61" s="15"/>
      <c r="F61" s="15"/>
      <c r="G61" s="15"/>
      <c r="H61" s="15"/>
    </row>
    <row r="62" spans="1:8" ht="31.5" x14ac:dyDescent="0.25">
      <c r="A62" s="58"/>
      <c r="B62" s="43"/>
      <c r="C62" s="13" t="s">
        <v>64</v>
      </c>
      <c r="D62" s="15"/>
      <c r="E62" s="15"/>
      <c r="F62" s="15"/>
      <c r="G62" s="15"/>
      <c r="H62" s="15"/>
    </row>
    <row r="63" spans="1:8" ht="55.5" customHeight="1" x14ac:dyDescent="0.25">
      <c r="A63" s="58"/>
      <c r="B63" s="43"/>
      <c r="C63" s="12" t="s">
        <v>65</v>
      </c>
      <c r="D63" s="15"/>
      <c r="E63" s="15"/>
      <c r="F63" s="15"/>
      <c r="G63" s="15"/>
      <c r="H63" s="15"/>
    </row>
    <row r="64" spans="1:8" ht="22.5" customHeight="1" x14ac:dyDescent="0.25">
      <c r="A64" s="58" t="s">
        <v>74</v>
      </c>
      <c r="B64" s="43" t="s">
        <v>117</v>
      </c>
      <c r="C64" s="12" t="s">
        <v>59</v>
      </c>
      <c r="D64" s="15">
        <f>D65+D66+D67+D68+D69+D70</f>
        <v>65050.42</v>
      </c>
      <c r="E64" s="15">
        <f t="shared" ref="E64:H64" si="15">E65+E66+E67+E68+E69+E70</f>
        <v>61920.44</v>
      </c>
      <c r="F64" s="15">
        <f t="shared" si="15"/>
        <v>63457.75</v>
      </c>
      <c r="G64" s="15">
        <f t="shared" si="15"/>
        <v>41942</v>
      </c>
      <c r="H64" s="15">
        <f t="shared" si="15"/>
        <v>44050</v>
      </c>
    </row>
    <row r="65" spans="1:8" ht="47.25" x14ac:dyDescent="0.25">
      <c r="A65" s="58"/>
      <c r="B65" s="43"/>
      <c r="C65" s="13" t="s">
        <v>60</v>
      </c>
      <c r="D65" s="15"/>
      <c r="E65" s="15"/>
      <c r="F65" s="15"/>
      <c r="G65" s="15"/>
      <c r="H65" s="15"/>
    </row>
    <row r="66" spans="1:8" ht="31.5" x14ac:dyDescent="0.25">
      <c r="A66" s="58"/>
      <c r="B66" s="43"/>
      <c r="C66" s="13" t="s">
        <v>61</v>
      </c>
      <c r="D66" s="15">
        <v>31234.17</v>
      </c>
      <c r="E66" s="15">
        <v>31234.17</v>
      </c>
      <c r="F66" s="15">
        <v>31237.17</v>
      </c>
      <c r="G66" s="15"/>
      <c r="H66" s="15"/>
    </row>
    <row r="67" spans="1:8" ht="15.75" x14ac:dyDescent="0.25">
      <c r="A67" s="58"/>
      <c r="B67" s="43"/>
      <c r="C67" s="12" t="s">
        <v>62</v>
      </c>
      <c r="D67" s="15">
        <f>33206.25+610</f>
        <v>33816.25</v>
      </c>
      <c r="E67" s="15">
        <v>30686.27</v>
      </c>
      <c r="F67" s="15">
        <v>32220.58</v>
      </c>
      <c r="G67" s="15">
        <v>41942</v>
      </c>
      <c r="H67" s="15">
        <v>44050</v>
      </c>
    </row>
    <row r="68" spans="1:8" ht="31.5" x14ac:dyDescent="0.25">
      <c r="A68" s="58"/>
      <c r="B68" s="43"/>
      <c r="C68" s="13" t="s">
        <v>63</v>
      </c>
      <c r="D68" s="15"/>
      <c r="E68" s="15"/>
      <c r="F68" s="15"/>
      <c r="G68" s="15"/>
      <c r="H68" s="15"/>
    </row>
    <row r="69" spans="1:8" ht="31.5" x14ac:dyDescent="0.25">
      <c r="A69" s="58"/>
      <c r="B69" s="43"/>
      <c r="C69" s="13" t="s">
        <v>64</v>
      </c>
      <c r="D69" s="15"/>
      <c r="E69" s="15"/>
      <c r="F69" s="15"/>
      <c r="G69" s="15"/>
      <c r="H69" s="15"/>
    </row>
    <row r="70" spans="1:8" ht="15.75" x14ac:dyDescent="0.25">
      <c r="A70" s="58"/>
      <c r="B70" s="43"/>
      <c r="C70" s="12" t="s">
        <v>65</v>
      </c>
      <c r="D70" s="15"/>
      <c r="E70" s="15"/>
      <c r="F70" s="15"/>
      <c r="G70" s="15"/>
      <c r="H70" s="15"/>
    </row>
    <row r="71" spans="1:8" ht="15.75" x14ac:dyDescent="0.25">
      <c r="A71" s="58" t="s">
        <v>111</v>
      </c>
      <c r="B71" s="43" t="s">
        <v>66</v>
      </c>
      <c r="C71" s="12" t="s">
        <v>59</v>
      </c>
      <c r="D71" s="15">
        <f>D72+D73+D74+D75+D76+D77</f>
        <v>1781</v>
      </c>
      <c r="E71" s="15">
        <f t="shared" ref="E71" si="16">E72+E73+E74+E75+E76+E77</f>
        <v>1781</v>
      </c>
      <c r="F71" s="15">
        <f t="shared" ref="F71:H71" si="17">F72+F73+F74+F75+F76+F77</f>
        <v>1781</v>
      </c>
      <c r="G71" s="15">
        <f t="shared" si="17"/>
        <v>0</v>
      </c>
      <c r="H71" s="15">
        <f t="shared" si="17"/>
        <v>0</v>
      </c>
    </row>
    <row r="72" spans="1:8" ht="47.25" x14ac:dyDescent="0.25">
      <c r="A72" s="58"/>
      <c r="B72" s="43"/>
      <c r="C72" s="13" t="s">
        <v>60</v>
      </c>
      <c r="D72" s="15"/>
      <c r="E72" s="15"/>
      <c r="F72" s="15"/>
      <c r="G72" s="15"/>
      <c r="H72" s="15"/>
    </row>
    <row r="73" spans="1:8" ht="31.5" x14ac:dyDescent="0.25">
      <c r="A73" s="58"/>
      <c r="B73" s="43"/>
      <c r="C73" s="13" t="s">
        <v>61</v>
      </c>
      <c r="D73" s="15">
        <v>1781</v>
      </c>
      <c r="E73" s="15">
        <v>1781</v>
      </c>
      <c r="F73" s="15">
        <v>1781</v>
      </c>
      <c r="G73" s="15"/>
      <c r="H73" s="15"/>
    </row>
    <row r="74" spans="1:8" ht="15.75" x14ac:dyDescent="0.25">
      <c r="A74" s="58"/>
      <c r="B74" s="43"/>
      <c r="C74" s="12" t="s">
        <v>62</v>
      </c>
      <c r="D74" s="15"/>
      <c r="E74" s="15"/>
      <c r="F74" s="15"/>
      <c r="G74" s="15"/>
      <c r="H74" s="15"/>
    </row>
    <row r="75" spans="1:8" ht="31.5" x14ac:dyDescent="0.25">
      <c r="A75" s="58"/>
      <c r="B75" s="43"/>
      <c r="C75" s="13" t="s">
        <v>63</v>
      </c>
      <c r="D75" s="15"/>
      <c r="E75" s="15"/>
      <c r="F75" s="15"/>
      <c r="G75" s="15"/>
      <c r="H75" s="15"/>
    </row>
    <row r="76" spans="1:8" ht="31.5" x14ac:dyDescent="0.25">
      <c r="A76" s="58"/>
      <c r="B76" s="43"/>
      <c r="C76" s="13" t="s">
        <v>64</v>
      </c>
      <c r="D76" s="15"/>
      <c r="E76" s="15"/>
      <c r="F76" s="15"/>
      <c r="G76" s="15"/>
      <c r="H76" s="15"/>
    </row>
    <row r="77" spans="1:8" ht="35.25" customHeight="1" x14ac:dyDescent="0.25">
      <c r="A77" s="58"/>
      <c r="B77" s="43"/>
      <c r="C77" s="12" t="s">
        <v>65</v>
      </c>
      <c r="D77" s="15"/>
      <c r="E77" s="15"/>
      <c r="F77" s="15"/>
      <c r="G77" s="15"/>
      <c r="H77" s="15"/>
    </row>
    <row r="78" spans="1:8" ht="27" customHeight="1" x14ac:dyDescent="0.25">
      <c r="A78" s="52" t="s">
        <v>75</v>
      </c>
      <c r="B78" s="43" t="s">
        <v>15</v>
      </c>
      <c r="C78" s="12" t="s">
        <v>59</v>
      </c>
      <c r="D78" s="15">
        <f>D85+D92+D99+D106+D113+D120+D127+D134+D141+D148</f>
        <v>206479.22</v>
      </c>
      <c r="E78" s="15">
        <f t="shared" ref="E78:H78" si="18">E85+E92+E99+E106+E113+E120+E127+E134+E141+E148</f>
        <v>194487.26</v>
      </c>
      <c r="F78" s="15">
        <f t="shared" si="18"/>
        <v>184991.79</v>
      </c>
      <c r="G78" s="15">
        <f t="shared" si="18"/>
        <v>51123</v>
      </c>
      <c r="H78" s="15">
        <f t="shared" si="18"/>
        <v>53767</v>
      </c>
    </row>
    <row r="79" spans="1:8" ht="47.25" x14ac:dyDescent="0.25">
      <c r="A79" s="52"/>
      <c r="B79" s="43"/>
      <c r="C79" s="13" t="s">
        <v>60</v>
      </c>
      <c r="D79" s="15">
        <f t="shared" ref="D79:H84" si="19">D86+D93+D100+D107+D114+D121+D128+D135+D142</f>
        <v>0</v>
      </c>
      <c r="E79" s="15">
        <f t="shared" si="19"/>
        <v>0</v>
      </c>
      <c r="F79" s="15">
        <f t="shared" si="19"/>
        <v>0</v>
      </c>
      <c r="G79" s="15"/>
      <c r="H79" s="15"/>
    </row>
    <row r="80" spans="1:8" ht="31.5" x14ac:dyDescent="0.25">
      <c r="A80" s="52"/>
      <c r="B80" s="43"/>
      <c r="C80" s="13" t="s">
        <v>61</v>
      </c>
      <c r="D80" s="15">
        <f>D87+D94+D101+D108+D115+D122+D129+D136+D143+D150</f>
        <v>177874</v>
      </c>
      <c r="E80" s="15">
        <f t="shared" ref="E80:F80" si="20">E87+E94+E101+E108+E115+E122+E129+E136+E143+E150</f>
        <v>177874</v>
      </c>
      <c r="F80" s="15">
        <f t="shared" si="20"/>
        <v>177874</v>
      </c>
      <c r="G80" s="15"/>
      <c r="H80" s="15"/>
    </row>
    <row r="81" spans="1:8" ht="15.75" x14ac:dyDescent="0.25">
      <c r="A81" s="52"/>
      <c r="B81" s="43"/>
      <c r="C81" s="12" t="s">
        <v>62</v>
      </c>
      <c r="D81" s="15">
        <f t="shared" si="19"/>
        <v>28605.219999999998</v>
      </c>
      <c r="E81" s="15">
        <f t="shared" si="19"/>
        <v>16613.259999999998</v>
      </c>
      <c r="F81" s="15">
        <f t="shared" si="19"/>
        <v>7117.79</v>
      </c>
      <c r="G81" s="15">
        <f t="shared" si="19"/>
        <v>51123</v>
      </c>
      <c r="H81" s="15">
        <f t="shared" si="19"/>
        <v>53767</v>
      </c>
    </row>
    <row r="82" spans="1:8" ht="31.5" x14ac:dyDescent="0.25">
      <c r="A82" s="52"/>
      <c r="B82" s="43"/>
      <c r="C82" s="13" t="s">
        <v>63</v>
      </c>
      <c r="D82" s="15">
        <f t="shared" si="19"/>
        <v>0</v>
      </c>
      <c r="E82" s="15">
        <f t="shared" si="19"/>
        <v>0</v>
      </c>
      <c r="F82" s="15">
        <f t="shared" si="19"/>
        <v>0</v>
      </c>
      <c r="G82" s="15"/>
      <c r="H82" s="15"/>
    </row>
    <row r="83" spans="1:8" ht="31.5" x14ac:dyDescent="0.25">
      <c r="A83" s="52"/>
      <c r="B83" s="43"/>
      <c r="C83" s="13" t="s">
        <v>64</v>
      </c>
      <c r="D83" s="15">
        <f t="shared" si="19"/>
        <v>0</v>
      </c>
      <c r="E83" s="15">
        <f t="shared" si="19"/>
        <v>0</v>
      </c>
      <c r="F83" s="15">
        <f t="shared" si="19"/>
        <v>0</v>
      </c>
      <c r="G83" s="15"/>
      <c r="H83" s="15"/>
    </row>
    <row r="84" spans="1:8" ht="15.75" x14ac:dyDescent="0.25">
      <c r="A84" s="52"/>
      <c r="B84" s="43"/>
      <c r="C84" s="12" t="s">
        <v>65</v>
      </c>
      <c r="D84" s="15">
        <f t="shared" si="19"/>
        <v>0</v>
      </c>
      <c r="E84" s="15">
        <f t="shared" si="19"/>
        <v>0</v>
      </c>
      <c r="F84" s="15">
        <f t="shared" si="19"/>
        <v>0</v>
      </c>
      <c r="G84" s="15"/>
      <c r="H84" s="15"/>
    </row>
    <row r="85" spans="1:8" ht="19.5" customHeight="1" x14ac:dyDescent="0.25">
      <c r="A85" s="58" t="s">
        <v>76</v>
      </c>
      <c r="B85" s="43" t="s">
        <v>84</v>
      </c>
      <c r="C85" s="12" t="s">
        <v>59</v>
      </c>
      <c r="D85" s="15">
        <f>D86+D87+D88+D89+D90+D91</f>
        <v>200903.12</v>
      </c>
      <c r="E85" s="15">
        <f t="shared" ref="E85" si="21">E86+E87+E88+E89+E90+E91</f>
        <v>189679.26</v>
      </c>
      <c r="F85" s="15">
        <f t="shared" ref="F85:H85" si="22">F86+F87+F88+F89+F90+F91</f>
        <v>180183.79</v>
      </c>
      <c r="G85" s="15">
        <f t="shared" si="22"/>
        <v>45285</v>
      </c>
      <c r="H85" s="15">
        <f t="shared" si="22"/>
        <v>47329</v>
      </c>
    </row>
    <row r="86" spans="1:8" ht="47.25" x14ac:dyDescent="0.25">
      <c r="A86" s="58"/>
      <c r="B86" s="43"/>
      <c r="C86" s="13" t="s">
        <v>60</v>
      </c>
      <c r="D86" s="15"/>
      <c r="E86" s="15"/>
      <c r="F86" s="15"/>
      <c r="G86" s="15"/>
      <c r="H86" s="15"/>
    </row>
    <row r="87" spans="1:8" ht="31.5" x14ac:dyDescent="0.25">
      <c r="A87" s="58"/>
      <c r="B87" s="43"/>
      <c r="C87" s="13" t="s">
        <v>61</v>
      </c>
      <c r="D87" s="15">
        <v>173066</v>
      </c>
      <c r="E87" s="15">
        <v>173066</v>
      </c>
      <c r="F87" s="15">
        <v>173066</v>
      </c>
      <c r="G87" s="15"/>
      <c r="H87" s="15"/>
    </row>
    <row r="88" spans="1:8" ht="15.75" x14ac:dyDescent="0.25">
      <c r="A88" s="58"/>
      <c r="B88" s="43"/>
      <c r="C88" s="12" t="s">
        <v>62</v>
      </c>
      <c r="D88" s="15">
        <f>26941.7+895.42</f>
        <v>27837.119999999999</v>
      </c>
      <c r="E88" s="15">
        <v>16613.259999999998</v>
      </c>
      <c r="F88" s="15">
        <v>7117.79</v>
      </c>
      <c r="G88" s="15">
        <v>45285</v>
      </c>
      <c r="H88" s="15">
        <v>47329</v>
      </c>
    </row>
    <row r="89" spans="1:8" ht="31.5" x14ac:dyDescent="0.25">
      <c r="A89" s="58"/>
      <c r="B89" s="43"/>
      <c r="C89" s="13" t="s">
        <v>63</v>
      </c>
      <c r="D89" s="15"/>
      <c r="E89" s="15"/>
      <c r="F89" s="15"/>
      <c r="G89" s="15"/>
      <c r="H89" s="15"/>
    </row>
    <row r="90" spans="1:8" ht="31.5" x14ac:dyDescent="0.25">
      <c r="A90" s="58"/>
      <c r="B90" s="43"/>
      <c r="C90" s="13" t="s">
        <v>64</v>
      </c>
      <c r="D90" s="15"/>
      <c r="E90" s="15"/>
      <c r="F90" s="15"/>
      <c r="G90" s="15"/>
      <c r="H90" s="15"/>
    </row>
    <row r="91" spans="1:8" ht="15.75" x14ac:dyDescent="0.25">
      <c r="A91" s="58"/>
      <c r="B91" s="43"/>
      <c r="C91" s="12" t="s">
        <v>65</v>
      </c>
      <c r="D91" s="15"/>
      <c r="E91" s="15"/>
      <c r="F91" s="15"/>
      <c r="G91" s="15"/>
      <c r="H91" s="15"/>
    </row>
    <row r="92" spans="1:8" ht="23.25" customHeight="1" x14ac:dyDescent="0.25">
      <c r="A92" s="58" t="s">
        <v>77</v>
      </c>
      <c r="B92" s="43" t="s">
        <v>16</v>
      </c>
      <c r="C92" s="12" t="s">
        <v>59</v>
      </c>
      <c r="D92" s="15">
        <f>D93+D94+D95+D96+D97+D98</f>
        <v>0</v>
      </c>
      <c r="E92" s="15">
        <f t="shared" ref="E92" si="23">E93+E94+E95+E96+E97+E98</f>
        <v>0</v>
      </c>
      <c r="F92" s="15">
        <f t="shared" ref="F92:H92" si="24">F93+F94+F95+F96+F97+F98</f>
        <v>0</v>
      </c>
      <c r="G92" s="15">
        <f t="shared" si="24"/>
        <v>2500</v>
      </c>
      <c r="H92" s="15">
        <f t="shared" si="24"/>
        <v>3000</v>
      </c>
    </row>
    <row r="93" spans="1:8" ht="47.25" x14ac:dyDescent="0.25">
      <c r="A93" s="58"/>
      <c r="B93" s="43"/>
      <c r="C93" s="13" t="s">
        <v>60</v>
      </c>
      <c r="D93" s="15"/>
      <c r="E93" s="15"/>
      <c r="F93" s="15"/>
      <c r="G93" s="15"/>
      <c r="H93" s="15"/>
    </row>
    <row r="94" spans="1:8" ht="31.5" x14ac:dyDescent="0.25">
      <c r="A94" s="58"/>
      <c r="B94" s="43"/>
      <c r="C94" s="13" t="s">
        <v>61</v>
      </c>
      <c r="D94" s="15"/>
      <c r="E94" s="15"/>
      <c r="F94" s="15"/>
      <c r="G94" s="15"/>
      <c r="H94" s="15"/>
    </row>
    <row r="95" spans="1:8" ht="15.75" x14ac:dyDescent="0.25">
      <c r="A95" s="58"/>
      <c r="B95" s="43"/>
      <c r="C95" s="12" t="s">
        <v>62</v>
      </c>
      <c r="D95" s="15"/>
      <c r="E95" s="15"/>
      <c r="F95" s="15"/>
      <c r="G95" s="15">
        <v>2500</v>
      </c>
      <c r="H95" s="15">
        <v>3000</v>
      </c>
    </row>
    <row r="96" spans="1:8" ht="31.5" x14ac:dyDescent="0.25">
      <c r="A96" s="58"/>
      <c r="B96" s="43"/>
      <c r="C96" s="13" t="s">
        <v>63</v>
      </c>
      <c r="D96" s="15"/>
      <c r="E96" s="15"/>
      <c r="F96" s="15"/>
      <c r="G96" s="15"/>
      <c r="H96" s="15"/>
    </row>
    <row r="97" spans="1:8" ht="31.5" x14ac:dyDescent="0.25">
      <c r="A97" s="58"/>
      <c r="B97" s="43"/>
      <c r="C97" s="13" t="s">
        <v>64</v>
      </c>
      <c r="D97" s="15"/>
      <c r="E97" s="15"/>
      <c r="F97" s="15"/>
      <c r="G97" s="15"/>
      <c r="H97" s="15"/>
    </row>
    <row r="98" spans="1:8" ht="73.5" customHeight="1" x14ac:dyDescent="0.25">
      <c r="A98" s="58"/>
      <c r="B98" s="43"/>
      <c r="C98" s="12" t="s">
        <v>65</v>
      </c>
      <c r="D98" s="15"/>
      <c r="E98" s="15"/>
      <c r="F98" s="15"/>
      <c r="G98" s="15"/>
      <c r="H98" s="15"/>
    </row>
    <row r="99" spans="1:8" ht="24" customHeight="1" x14ac:dyDescent="0.25">
      <c r="A99" s="58" t="s">
        <v>78</v>
      </c>
      <c r="B99" s="43" t="s">
        <v>79</v>
      </c>
      <c r="C99" s="12" t="s">
        <v>59</v>
      </c>
      <c r="D99" s="15">
        <f>D100+D101+D102+D103+D104+D105</f>
        <v>0</v>
      </c>
      <c r="E99" s="15">
        <f t="shared" ref="E99" si="25">E100+E101+E102+E103+E104+E105</f>
        <v>0</v>
      </c>
      <c r="F99" s="15">
        <f t="shared" ref="F99:H99" si="26">F100+F101+F102+F103+F104+F105</f>
        <v>0</v>
      </c>
      <c r="G99" s="15">
        <f t="shared" si="26"/>
        <v>500</v>
      </c>
      <c r="H99" s="15">
        <f t="shared" si="26"/>
        <v>500</v>
      </c>
    </row>
    <row r="100" spans="1:8" ht="47.25" x14ac:dyDescent="0.25">
      <c r="A100" s="58"/>
      <c r="B100" s="43"/>
      <c r="C100" s="13" t="s">
        <v>60</v>
      </c>
      <c r="D100" s="15"/>
      <c r="E100" s="15"/>
      <c r="F100" s="15"/>
      <c r="G100" s="15"/>
      <c r="H100" s="15"/>
    </row>
    <row r="101" spans="1:8" ht="31.5" x14ac:dyDescent="0.25">
      <c r="A101" s="58"/>
      <c r="B101" s="43"/>
      <c r="C101" s="13" t="s">
        <v>61</v>
      </c>
      <c r="D101" s="15"/>
      <c r="E101" s="15"/>
      <c r="F101" s="15"/>
      <c r="G101" s="15"/>
      <c r="H101" s="15"/>
    </row>
    <row r="102" spans="1:8" ht="15.75" x14ac:dyDescent="0.25">
      <c r="A102" s="58"/>
      <c r="B102" s="43"/>
      <c r="C102" s="12" t="s">
        <v>62</v>
      </c>
      <c r="D102" s="15"/>
      <c r="E102" s="15"/>
      <c r="F102" s="15"/>
      <c r="G102" s="15">
        <v>500</v>
      </c>
      <c r="H102" s="15">
        <v>500</v>
      </c>
    </row>
    <row r="103" spans="1:8" ht="31.5" x14ac:dyDescent="0.25">
      <c r="A103" s="58"/>
      <c r="B103" s="43"/>
      <c r="C103" s="13" t="s">
        <v>63</v>
      </c>
      <c r="D103" s="15"/>
      <c r="E103" s="15"/>
      <c r="F103" s="15"/>
      <c r="G103" s="15"/>
      <c r="H103" s="15"/>
    </row>
    <row r="104" spans="1:8" ht="31.5" x14ac:dyDescent="0.25">
      <c r="A104" s="58"/>
      <c r="B104" s="43"/>
      <c r="C104" s="13" t="s">
        <v>64</v>
      </c>
      <c r="D104" s="15"/>
      <c r="E104" s="15"/>
      <c r="F104" s="15"/>
      <c r="G104" s="15"/>
      <c r="H104" s="15"/>
    </row>
    <row r="105" spans="1:8" ht="15.75" x14ac:dyDescent="0.25">
      <c r="A105" s="58"/>
      <c r="B105" s="43"/>
      <c r="C105" s="12" t="s">
        <v>65</v>
      </c>
      <c r="D105" s="15"/>
      <c r="E105" s="15"/>
      <c r="F105" s="15"/>
      <c r="G105" s="15"/>
      <c r="H105" s="15"/>
    </row>
    <row r="106" spans="1:8" ht="22.5" customHeight="1" x14ac:dyDescent="0.25">
      <c r="A106" s="58" t="s">
        <v>80</v>
      </c>
      <c r="B106" s="43" t="s">
        <v>17</v>
      </c>
      <c r="C106" s="12" t="s">
        <v>59</v>
      </c>
      <c r="D106" s="15">
        <f>D107+D108+D109+D110+D111+D112</f>
        <v>0</v>
      </c>
      <c r="E106" s="15">
        <f t="shared" ref="E106" si="27">E107+E108+E109+E110+E111+E112</f>
        <v>0</v>
      </c>
      <c r="F106" s="15">
        <f t="shared" ref="F106:H106" si="28">F107+F108+F109+F110+F111+F112</f>
        <v>0</v>
      </c>
      <c r="G106" s="15">
        <f t="shared" si="28"/>
        <v>270</v>
      </c>
      <c r="H106" s="15">
        <f t="shared" si="28"/>
        <v>270</v>
      </c>
    </row>
    <row r="107" spans="1:8" ht="47.25" x14ac:dyDescent="0.25">
      <c r="A107" s="58"/>
      <c r="B107" s="43"/>
      <c r="C107" s="13" t="s">
        <v>60</v>
      </c>
      <c r="D107" s="15"/>
      <c r="E107" s="15"/>
      <c r="F107" s="15"/>
      <c r="G107" s="15"/>
      <c r="H107" s="15"/>
    </row>
    <row r="108" spans="1:8" ht="31.5" x14ac:dyDescent="0.25">
      <c r="A108" s="58"/>
      <c r="B108" s="43"/>
      <c r="C108" s="13" t="s">
        <v>61</v>
      </c>
      <c r="D108" s="15"/>
      <c r="E108" s="15"/>
      <c r="F108" s="15"/>
      <c r="G108" s="15"/>
      <c r="H108" s="15"/>
    </row>
    <row r="109" spans="1:8" ht="15.75" x14ac:dyDescent="0.25">
      <c r="A109" s="58"/>
      <c r="B109" s="43"/>
      <c r="C109" s="12" t="s">
        <v>62</v>
      </c>
      <c r="D109" s="15"/>
      <c r="E109" s="15"/>
      <c r="F109" s="15"/>
      <c r="G109" s="15">
        <v>270</v>
      </c>
      <c r="H109" s="15">
        <v>270</v>
      </c>
    </row>
    <row r="110" spans="1:8" ht="31.5" x14ac:dyDescent="0.25">
      <c r="A110" s="58"/>
      <c r="B110" s="43"/>
      <c r="C110" s="13" t="s">
        <v>63</v>
      </c>
      <c r="D110" s="15"/>
      <c r="E110" s="15"/>
      <c r="F110" s="15"/>
      <c r="G110" s="15"/>
      <c r="H110" s="15"/>
    </row>
    <row r="111" spans="1:8" ht="31.5" x14ac:dyDescent="0.25">
      <c r="A111" s="58"/>
      <c r="B111" s="43"/>
      <c r="C111" s="13" t="s">
        <v>64</v>
      </c>
      <c r="D111" s="15"/>
      <c r="E111" s="15"/>
      <c r="F111" s="15"/>
      <c r="G111" s="15"/>
      <c r="H111" s="15"/>
    </row>
    <row r="112" spans="1:8" ht="15.75" x14ac:dyDescent="0.25">
      <c r="A112" s="58"/>
      <c r="B112" s="43"/>
      <c r="C112" s="12" t="s">
        <v>65</v>
      </c>
      <c r="D112" s="15"/>
      <c r="E112" s="15"/>
      <c r="F112" s="15"/>
      <c r="G112" s="15"/>
      <c r="H112" s="15"/>
    </row>
    <row r="113" spans="1:8" ht="23.25" customHeight="1" x14ac:dyDescent="0.25">
      <c r="A113" s="58" t="s">
        <v>81</v>
      </c>
      <c r="B113" s="43" t="s">
        <v>82</v>
      </c>
      <c r="C113" s="12" t="s">
        <v>59</v>
      </c>
      <c r="D113" s="15">
        <f>D114+D115+D116+D117+D118+D119</f>
        <v>4206.1000000000004</v>
      </c>
      <c r="E113" s="15">
        <f t="shared" ref="E113:H113" si="29">E114+E115+E116+E117+E118+E119</f>
        <v>3438</v>
      </c>
      <c r="F113" s="15">
        <f t="shared" si="29"/>
        <v>3438</v>
      </c>
      <c r="G113" s="15">
        <f t="shared" si="29"/>
        <v>770</v>
      </c>
      <c r="H113" s="15">
        <f t="shared" si="29"/>
        <v>770</v>
      </c>
    </row>
    <row r="114" spans="1:8" ht="47.25" x14ac:dyDescent="0.25">
      <c r="A114" s="58"/>
      <c r="B114" s="43"/>
      <c r="C114" s="13" t="s">
        <v>60</v>
      </c>
      <c r="D114" s="15"/>
      <c r="E114" s="15"/>
      <c r="F114" s="15"/>
      <c r="G114" s="15"/>
      <c r="H114" s="15"/>
    </row>
    <row r="115" spans="1:8" ht="31.5" x14ac:dyDescent="0.25">
      <c r="A115" s="58"/>
      <c r="B115" s="43"/>
      <c r="C115" s="13" t="s">
        <v>61</v>
      </c>
      <c r="D115" s="15">
        <v>3438</v>
      </c>
      <c r="E115" s="15">
        <v>3438</v>
      </c>
      <c r="F115" s="15">
        <v>3438</v>
      </c>
      <c r="G115" s="15"/>
      <c r="H115" s="15"/>
    </row>
    <row r="116" spans="1:8" ht="15.75" x14ac:dyDescent="0.25">
      <c r="A116" s="58"/>
      <c r="B116" s="43"/>
      <c r="C116" s="12" t="s">
        <v>62</v>
      </c>
      <c r="D116" s="15">
        <v>768.1</v>
      </c>
      <c r="E116" s="15"/>
      <c r="F116" s="15"/>
      <c r="G116" s="15">
        <v>770</v>
      </c>
      <c r="H116" s="15">
        <v>770</v>
      </c>
    </row>
    <row r="117" spans="1:8" ht="31.5" x14ac:dyDescent="0.25">
      <c r="A117" s="58"/>
      <c r="B117" s="43"/>
      <c r="C117" s="13" t="s">
        <v>63</v>
      </c>
      <c r="D117" s="15"/>
      <c r="E117" s="15"/>
      <c r="F117" s="15"/>
      <c r="G117" s="15"/>
      <c r="H117" s="15"/>
    </row>
    <row r="118" spans="1:8" ht="31.5" x14ac:dyDescent="0.25">
      <c r="A118" s="58"/>
      <c r="B118" s="43"/>
      <c r="C118" s="13" t="s">
        <v>64</v>
      </c>
      <c r="D118" s="15"/>
      <c r="E118" s="15"/>
      <c r="F118" s="15"/>
      <c r="G118" s="15"/>
      <c r="H118" s="15"/>
    </row>
    <row r="119" spans="1:8" ht="15.75" x14ac:dyDescent="0.25">
      <c r="A119" s="58"/>
      <c r="B119" s="43"/>
      <c r="C119" s="12" t="s">
        <v>65</v>
      </c>
      <c r="D119" s="15"/>
      <c r="E119" s="15"/>
      <c r="F119" s="15"/>
      <c r="G119" s="15"/>
      <c r="H119" s="15"/>
    </row>
    <row r="120" spans="1:8" ht="20.25" customHeight="1" x14ac:dyDescent="0.25">
      <c r="A120" s="58" t="s">
        <v>85</v>
      </c>
      <c r="B120" s="43" t="s">
        <v>12</v>
      </c>
      <c r="C120" s="12" t="s">
        <v>59</v>
      </c>
      <c r="D120" s="15">
        <f>D121+D122+D123+D124+D125+D126</f>
        <v>0</v>
      </c>
      <c r="E120" s="15">
        <f t="shared" ref="E120" si="30">E121+E122+E123+E124+E125+E126</f>
        <v>0</v>
      </c>
      <c r="F120" s="15">
        <f t="shared" ref="F120:H120" si="31">F121+F122+F123+F124+F125+F126</f>
        <v>0</v>
      </c>
      <c r="G120" s="15">
        <f t="shared" si="31"/>
        <v>528</v>
      </c>
      <c r="H120" s="15">
        <f t="shared" si="31"/>
        <v>528</v>
      </c>
    </row>
    <row r="121" spans="1:8" ht="47.25" x14ac:dyDescent="0.25">
      <c r="A121" s="58"/>
      <c r="B121" s="43"/>
      <c r="C121" s="13" t="s">
        <v>60</v>
      </c>
      <c r="D121" s="15"/>
      <c r="E121" s="15"/>
      <c r="F121" s="15"/>
      <c r="G121" s="15"/>
      <c r="H121" s="15"/>
    </row>
    <row r="122" spans="1:8" ht="31.5" x14ac:dyDescent="0.25">
      <c r="A122" s="58"/>
      <c r="B122" s="43"/>
      <c r="C122" s="13" t="s">
        <v>61</v>
      </c>
      <c r="D122" s="15"/>
      <c r="E122" s="15"/>
      <c r="F122" s="15"/>
      <c r="G122" s="15"/>
      <c r="H122" s="15"/>
    </row>
    <row r="123" spans="1:8" ht="15.75" x14ac:dyDescent="0.25">
      <c r="A123" s="58"/>
      <c r="B123" s="43"/>
      <c r="C123" s="12" t="s">
        <v>62</v>
      </c>
      <c r="D123" s="15"/>
      <c r="E123" s="15"/>
      <c r="F123" s="15"/>
      <c r="G123" s="15">
        <v>528</v>
      </c>
      <c r="H123" s="15">
        <v>528</v>
      </c>
    </row>
    <row r="124" spans="1:8" ht="31.5" x14ac:dyDescent="0.25">
      <c r="A124" s="58"/>
      <c r="B124" s="43"/>
      <c r="C124" s="13" t="s">
        <v>63</v>
      </c>
      <c r="D124" s="15"/>
      <c r="E124" s="15"/>
      <c r="F124" s="15"/>
      <c r="G124" s="15"/>
      <c r="H124" s="15"/>
    </row>
    <row r="125" spans="1:8" ht="31.5" x14ac:dyDescent="0.25">
      <c r="A125" s="58"/>
      <c r="B125" s="43"/>
      <c r="C125" s="13" t="s">
        <v>64</v>
      </c>
      <c r="D125" s="15"/>
      <c r="E125" s="15"/>
      <c r="F125" s="15"/>
      <c r="G125" s="15"/>
      <c r="H125" s="15"/>
    </row>
    <row r="126" spans="1:8" ht="15.75" x14ac:dyDescent="0.25">
      <c r="A126" s="58"/>
      <c r="B126" s="43"/>
      <c r="C126" s="12" t="s">
        <v>65</v>
      </c>
      <c r="D126" s="15"/>
      <c r="E126" s="15"/>
      <c r="F126" s="15"/>
      <c r="G126" s="15"/>
      <c r="H126" s="15"/>
    </row>
    <row r="127" spans="1:8" ht="22.5" customHeight="1" x14ac:dyDescent="0.25">
      <c r="A127" s="58" t="s">
        <v>86</v>
      </c>
      <c r="B127" s="43" t="s">
        <v>18</v>
      </c>
      <c r="C127" s="12" t="s">
        <v>59</v>
      </c>
      <c r="D127" s="15">
        <f>D128+D129+D130+D131+D132+D133</f>
        <v>0</v>
      </c>
      <c r="E127" s="15">
        <f t="shared" ref="E127" si="32">E128+E129+E130+E131+E132+E133</f>
        <v>0</v>
      </c>
      <c r="F127" s="15">
        <f t="shared" ref="F127:H127" si="33">F128+F129+F130+F131+F132+F133</f>
        <v>0</v>
      </c>
      <c r="G127" s="15">
        <f t="shared" si="33"/>
        <v>50</v>
      </c>
      <c r="H127" s="15">
        <f t="shared" si="33"/>
        <v>50</v>
      </c>
    </row>
    <row r="128" spans="1:8" ht="47.25" x14ac:dyDescent="0.25">
      <c r="A128" s="58"/>
      <c r="B128" s="43"/>
      <c r="C128" s="13" t="s">
        <v>60</v>
      </c>
      <c r="D128" s="15"/>
      <c r="E128" s="15"/>
      <c r="F128" s="15"/>
      <c r="G128" s="15"/>
      <c r="H128" s="15"/>
    </row>
    <row r="129" spans="1:8" ht="31.5" x14ac:dyDescent="0.25">
      <c r="A129" s="58"/>
      <c r="B129" s="43"/>
      <c r="C129" s="13" t="s">
        <v>61</v>
      </c>
      <c r="D129" s="15"/>
      <c r="E129" s="15"/>
      <c r="F129" s="15"/>
      <c r="G129" s="15"/>
      <c r="H129" s="15"/>
    </row>
    <row r="130" spans="1:8" ht="15.75" x14ac:dyDescent="0.25">
      <c r="A130" s="58"/>
      <c r="B130" s="43"/>
      <c r="C130" s="12" t="s">
        <v>62</v>
      </c>
      <c r="D130" s="15"/>
      <c r="E130" s="15"/>
      <c r="F130" s="15"/>
      <c r="G130" s="15">
        <v>50</v>
      </c>
      <c r="H130" s="15">
        <v>50</v>
      </c>
    </row>
    <row r="131" spans="1:8" ht="31.5" x14ac:dyDescent="0.25">
      <c r="A131" s="58"/>
      <c r="B131" s="43"/>
      <c r="C131" s="13" t="s">
        <v>63</v>
      </c>
      <c r="D131" s="15"/>
      <c r="E131" s="15"/>
      <c r="F131" s="15"/>
      <c r="G131" s="15"/>
      <c r="H131" s="15"/>
    </row>
    <row r="132" spans="1:8" ht="31.5" x14ac:dyDescent="0.25">
      <c r="A132" s="58"/>
      <c r="B132" s="43"/>
      <c r="C132" s="13" t="s">
        <v>64</v>
      </c>
      <c r="D132" s="15"/>
      <c r="E132" s="15"/>
      <c r="F132" s="15"/>
      <c r="G132" s="15"/>
      <c r="H132" s="15"/>
    </row>
    <row r="133" spans="1:8" ht="15.75" x14ac:dyDescent="0.25">
      <c r="A133" s="58"/>
      <c r="B133" s="43"/>
      <c r="C133" s="12" t="s">
        <v>65</v>
      </c>
      <c r="D133" s="15"/>
      <c r="E133" s="15"/>
      <c r="F133" s="15"/>
      <c r="G133" s="15"/>
      <c r="H133" s="15"/>
    </row>
    <row r="134" spans="1:8" ht="21.75" customHeight="1" x14ac:dyDescent="0.25">
      <c r="A134" s="58" t="s">
        <v>87</v>
      </c>
      <c r="B134" s="43" t="s">
        <v>71</v>
      </c>
      <c r="C134" s="12" t="s">
        <v>59</v>
      </c>
      <c r="D134" s="15">
        <f>D135+D136+D137+D138+D139+D140</f>
        <v>0</v>
      </c>
      <c r="E134" s="15">
        <f t="shared" ref="E134" si="34">E135+E136+E137+E138+E139+E140</f>
        <v>0</v>
      </c>
      <c r="F134" s="15">
        <f t="shared" ref="F134:H134" si="35">F135+F136+F137+F138+F139+F140</f>
        <v>0</v>
      </c>
      <c r="G134" s="15">
        <f t="shared" si="35"/>
        <v>1100</v>
      </c>
      <c r="H134" s="15">
        <f t="shared" si="35"/>
        <v>1200</v>
      </c>
    </row>
    <row r="135" spans="1:8" ht="47.25" x14ac:dyDescent="0.25">
      <c r="A135" s="58"/>
      <c r="B135" s="43"/>
      <c r="C135" s="13" t="s">
        <v>60</v>
      </c>
      <c r="D135" s="15"/>
      <c r="E135" s="15"/>
      <c r="F135" s="15"/>
      <c r="G135" s="15"/>
      <c r="H135" s="15"/>
    </row>
    <row r="136" spans="1:8" ht="31.5" x14ac:dyDescent="0.25">
      <c r="A136" s="58"/>
      <c r="B136" s="43"/>
      <c r="C136" s="13" t="s">
        <v>61</v>
      </c>
      <c r="D136" s="15"/>
      <c r="E136" s="15"/>
      <c r="F136" s="15"/>
      <c r="G136" s="15"/>
      <c r="H136" s="15"/>
    </row>
    <row r="137" spans="1:8" ht="15.75" x14ac:dyDescent="0.25">
      <c r="A137" s="58"/>
      <c r="B137" s="43"/>
      <c r="C137" s="12" t="s">
        <v>62</v>
      </c>
      <c r="D137" s="15"/>
      <c r="E137" s="15"/>
      <c r="F137" s="15"/>
      <c r="G137" s="15">
        <v>1100</v>
      </c>
      <c r="H137" s="15">
        <v>1200</v>
      </c>
    </row>
    <row r="138" spans="1:8" ht="31.5" x14ac:dyDescent="0.25">
      <c r="A138" s="58"/>
      <c r="B138" s="43"/>
      <c r="C138" s="13" t="s">
        <v>63</v>
      </c>
      <c r="D138" s="15"/>
      <c r="E138" s="15"/>
      <c r="F138" s="15"/>
      <c r="G138" s="15"/>
      <c r="H138" s="15"/>
    </row>
    <row r="139" spans="1:8" ht="31.5" x14ac:dyDescent="0.25">
      <c r="A139" s="58"/>
      <c r="B139" s="43"/>
      <c r="C139" s="13" t="s">
        <v>64</v>
      </c>
      <c r="D139" s="15"/>
      <c r="E139" s="15"/>
      <c r="F139" s="15"/>
      <c r="G139" s="15"/>
      <c r="H139" s="15"/>
    </row>
    <row r="140" spans="1:8" ht="15.75" x14ac:dyDescent="0.25">
      <c r="A140" s="58"/>
      <c r="B140" s="43"/>
      <c r="C140" s="12" t="s">
        <v>65</v>
      </c>
      <c r="D140" s="15"/>
      <c r="E140" s="15"/>
      <c r="F140" s="15"/>
      <c r="G140" s="15"/>
      <c r="H140" s="15"/>
    </row>
    <row r="141" spans="1:8" ht="16.5" customHeight="1" x14ac:dyDescent="0.25">
      <c r="A141" s="58" t="s">
        <v>89</v>
      </c>
      <c r="B141" s="43" t="s">
        <v>119</v>
      </c>
      <c r="C141" s="12" t="s">
        <v>59</v>
      </c>
      <c r="D141" s="15">
        <f>D142+D143+D144+D145+D146+D147</f>
        <v>0</v>
      </c>
      <c r="E141" s="15">
        <f t="shared" ref="E141" si="36">E142+E143+E144+E145+E146+E147</f>
        <v>0</v>
      </c>
      <c r="F141" s="15">
        <f t="shared" ref="F141:H141" si="37">F142+F143+F144+F145+F146+F147</f>
        <v>0</v>
      </c>
      <c r="G141" s="15">
        <f t="shared" si="37"/>
        <v>120</v>
      </c>
      <c r="H141" s="15">
        <f t="shared" si="37"/>
        <v>120</v>
      </c>
    </row>
    <row r="142" spans="1:8" ht="47.25" x14ac:dyDescent="0.25">
      <c r="A142" s="58"/>
      <c r="B142" s="43"/>
      <c r="C142" s="13" t="s">
        <v>60</v>
      </c>
      <c r="D142" s="15"/>
      <c r="E142" s="15"/>
      <c r="F142" s="15"/>
      <c r="G142" s="15"/>
      <c r="H142" s="15"/>
    </row>
    <row r="143" spans="1:8" ht="31.5" x14ac:dyDescent="0.25">
      <c r="A143" s="58"/>
      <c r="B143" s="43"/>
      <c r="C143" s="13" t="s">
        <v>61</v>
      </c>
      <c r="D143" s="15"/>
      <c r="E143" s="15"/>
      <c r="F143" s="15"/>
      <c r="G143" s="15"/>
      <c r="H143" s="15"/>
    </row>
    <row r="144" spans="1:8" ht="15.75" x14ac:dyDescent="0.25">
      <c r="A144" s="58"/>
      <c r="B144" s="43"/>
      <c r="C144" s="12" t="s">
        <v>62</v>
      </c>
      <c r="D144" s="15"/>
      <c r="E144" s="15"/>
      <c r="F144" s="15"/>
      <c r="G144" s="15">
        <v>120</v>
      </c>
      <c r="H144" s="15">
        <v>120</v>
      </c>
    </row>
    <row r="145" spans="1:8" ht="31.5" x14ac:dyDescent="0.25">
      <c r="A145" s="58"/>
      <c r="B145" s="43"/>
      <c r="C145" s="13" t="s">
        <v>63</v>
      </c>
      <c r="D145" s="15"/>
      <c r="E145" s="15"/>
      <c r="F145" s="15"/>
      <c r="G145" s="15"/>
      <c r="H145" s="15"/>
    </row>
    <row r="146" spans="1:8" ht="31.5" x14ac:dyDescent="0.25">
      <c r="A146" s="58"/>
      <c r="B146" s="43"/>
      <c r="C146" s="13" t="s">
        <v>64</v>
      </c>
      <c r="D146" s="15"/>
      <c r="E146" s="15"/>
      <c r="F146" s="15"/>
      <c r="G146" s="15"/>
      <c r="H146" s="15"/>
    </row>
    <row r="147" spans="1:8" ht="15.75" x14ac:dyDescent="0.25">
      <c r="A147" s="58"/>
      <c r="B147" s="43"/>
      <c r="C147" s="12" t="s">
        <v>65</v>
      </c>
      <c r="D147" s="15"/>
      <c r="E147" s="15"/>
      <c r="F147" s="15"/>
      <c r="G147" s="15"/>
      <c r="H147" s="15"/>
    </row>
    <row r="148" spans="1:8" ht="22.5" customHeight="1" x14ac:dyDescent="0.25">
      <c r="A148" s="58" t="s">
        <v>112</v>
      </c>
      <c r="B148" s="43" t="s">
        <v>67</v>
      </c>
      <c r="C148" s="12" t="s">
        <v>59</v>
      </c>
      <c r="D148" s="15">
        <f>D149+D150+D151+D152+D153+D154</f>
        <v>1370</v>
      </c>
      <c r="E148" s="15">
        <f t="shared" ref="E148" si="38">E149+E150+E151+E152+E153+E154</f>
        <v>1370</v>
      </c>
      <c r="F148" s="15">
        <f t="shared" ref="F148:H148" si="39">F149+F150+F151+F152+F153+F154</f>
        <v>1370</v>
      </c>
      <c r="G148" s="15">
        <f t="shared" si="39"/>
        <v>0</v>
      </c>
      <c r="H148" s="15">
        <f t="shared" si="39"/>
        <v>0</v>
      </c>
    </row>
    <row r="149" spans="1:8" ht="47.25" x14ac:dyDescent="0.25">
      <c r="A149" s="58"/>
      <c r="B149" s="43"/>
      <c r="C149" s="13" t="s">
        <v>60</v>
      </c>
      <c r="D149" s="15"/>
      <c r="E149" s="15"/>
      <c r="F149" s="15"/>
      <c r="G149" s="15"/>
      <c r="H149" s="15"/>
    </row>
    <row r="150" spans="1:8" ht="31.5" x14ac:dyDescent="0.25">
      <c r="A150" s="58"/>
      <c r="B150" s="43"/>
      <c r="C150" s="13" t="s">
        <v>61</v>
      </c>
      <c r="D150" s="15">
        <v>1370</v>
      </c>
      <c r="E150" s="15">
        <v>1370</v>
      </c>
      <c r="F150" s="15">
        <v>1370</v>
      </c>
      <c r="G150" s="15"/>
      <c r="H150" s="15"/>
    </row>
    <row r="151" spans="1:8" ht="15.75" x14ac:dyDescent="0.25">
      <c r="A151" s="58"/>
      <c r="B151" s="43"/>
      <c r="C151" s="12" t="s">
        <v>62</v>
      </c>
      <c r="D151" s="15"/>
      <c r="E151" s="15"/>
      <c r="F151" s="15"/>
      <c r="G151" s="15"/>
      <c r="H151" s="15"/>
    </row>
    <row r="152" spans="1:8" ht="31.5" x14ac:dyDescent="0.25">
      <c r="A152" s="58"/>
      <c r="B152" s="43"/>
      <c r="C152" s="13" t="s">
        <v>63</v>
      </c>
      <c r="D152" s="15"/>
      <c r="E152" s="15"/>
      <c r="F152" s="15"/>
      <c r="G152" s="15"/>
      <c r="H152" s="15"/>
    </row>
    <row r="153" spans="1:8" ht="31.5" x14ac:dyDescent="0.25">
      <c r="A153" s="58"/>
      <c r="B153" s="43"/>
      <c r="C153" s="13" t="s">
        <v>64</v>
      </c>
      <c r="D153" s="15"/>
      <c r="E153" s="15"/>
      <c r="F153" s="15"/>
      <c r="G153" s="15"/>
      <c r="H153" s="15"/>
    </row>
    <row r="154" spans="1:8" ht="15.75" x14ac:dyDescent="0.25">
      <c r="A154" s="58"/>
      <c r="B154" s="43"/>
      <c r="C154" s="12" t="s">
        <v>65</v>
      </c>
      <c r="D154" s="15"/>
      <c r="E154" s="15"/>
      <c r="F154" s="15"/>
      <c r="G154" s="15"/>
      <c r="H154" s="15"/>
    </row>
    <row r="155" spans="1:8" ht="21.75" customHeight="1" x14ac:dyDescent="0.25">
      <c r="A155" s="58" t="s">
        <v>90</v>
      </c>
      <c r="B155" s="43" t="s">
        <v>19</v>
      </c>
      <c r="C155" s="12" t="s">
        <v>59</v>
      </c>
      <c r="D155" s="15">
        <f>D162+D169+D176+D183+D190+D197</f>
        <v>15107</v>
      </c>
      <c r="E155" s="15">
        <f t="shared" ref="E155:H155" si="40">E162+E169+E176+E183+E190+E197</f>
        <v>16043.72</v>
      </c>
      <c r="F155" s="15">
        <f t="shared" si="40"/>
        <v>17849.740000000002</v>
      </c>
      <c r="G155" s="15">
        <f t="shared" si="40"/>
        <v>19875</v>
      </c>
      <c r="H155" s="15">
        <f t="shared" si="40"/>
        <v>20895</v>
      </c>
    </row>
    <row r="156" spans="1:8" ht="47.25" x14ac:dyDescent="0.25">
      <c r="A156" s="58"/>
      <c r="B156" s="43"/>
      <c r="C156" s="13" t="s">
        <v>60</v>
      </c>
      <c r="D156" s="15">
        <f t="shared" ref="D156:H161" si="41">D163+D170+D177+D184+D191+D198</f>
        <v>0</v>
      </c>
      <c r="E156" s="15">
        <f t="shared" si="41"/>
        <v>0</v>
      </c>
      <c r="F156" s="15">
        <f t="shared" si="41"/>
        <v>0</v>
      </c>
      <c r="G156" s="15">
        <f t="shared" si="41"/>
        <v>0</v>
      </c>
      <c r="H156" s="15">
        <f t="shared" si="41"/>
        <v>0</v>
      </c>
    </row>
    <row r="157" spans="1:8" ht="31.5" x14ac:dyDescent="0.25">
      <c r="A157" s="58"/>
      <c r="B157" s="43"/>
      <c r="C157" s="13" t="s">
        <v>61</v>
      </c>
      <c r="D157" s="15">
        <f t="shared" si="41"/>
        <v>0</v>
      </c>
      <c r="E157" s="15">
        <f t="shared" si="41"/>
        <v>0</v>
      </c>
      <c r="F157" s="15">
        <f t="shared" si="41"/>
        <v>0</v>
      </c>
      <c r="G157" s="15">
        <f t="shared" si="41"/>
        <v>0</v>
      </c>
      <c r="H157" s="15">
        <f t="shared" si="41"/>
        <v>0</v>
      </c>
    </row>
    <row r="158" spans="1:8" ht="15.75" x14ac:dyDescent="0.25">
      <c r="A158" s="58"/>
      <c r="B158" s="43"/>
      <c r="C158" s="12" t="s">
        <v>62</v>
      </c>
      <c r="D158" s="15">
        <f t="shared" si="41"/>
        <v>15107</v>
      </c>
      <c r="E158" s="15">
        <f t="shared" si="41"/>
        <v>16043.72</v>
      </c>
      <c r="F158" s="15">
        <f t="shared" si="41"/>
        <v>17849.740000000002</v>
      </c>
      <c r="G158" s="15">
        <f t="shared" si="41"/>
        <v>19875</v>
      </c>
      <c r="H158" s="15">
        <f t="shared" si="41"/>
        <v>20895</v>
      </c>
    </row>
    <row r="159" spans="1:8" ht="31.5" x14ac:dyDescent="0.25">
      <c r="A159" s="58"/>
      <c r="B159" s="43"/>
      <c r="C159" s="13" t="s">
        <v>63</v>
      </c>
      <c r="D159" s="15">
        <f t="shared" si="41"/>
        <v>0</v>
      </c>
      <c r="E159" s="15">
        <f t="shared" si="41"/>
        <v>0</v>
      </c>
      <c r="F159" s="15">
        <f t="shared" si="41"/>
        <v>0</v>
      </c>
      <c r="G159" s="15">
        <f t="shared" si="41"/>
        <v>0</v>
      </c>
      <c r="H159" s="15">
        <f t="shared" si="41"/>
        <v>0</v>
      </c>
    </row>
    <row r="160" spans="1:8" ht="31.5" x14ac:dyDescent="0.25">
      <c r="A160" s="58"/>
      <c r="B160" s="43"/>
      <c r="C160" s="13" t="s">
        <v>64</v>
      </c>
      <c r="D160" s="15">
        <f t="shared" si="41"/>
        <v>0</v>
      </c>
      <c r="E160" s="15">
        <f t="shared" si="41"/>
        <v>0</v>
      </c>
      <c r="F160" s="15">
        <f t="shared" si="41"/>
        <v>0</v>
      </c>
      <c r="G160" s="15">
        <f t="shared" si="41"/>
        <v>0</v>
      </c>
      <c r="H160" s="15">
        <f t="shared" si="41"/>
        <v>0</v>
      </c>
    </row>
    <row r="161" spans="1:8" ht="15.75" x14ac:dyDescent="0.25">
      <c r="A161" s="58"/>
      <c r="B161" s="43"/>
      <c r="C161" s="12" t="s">
        <v>65</v>
      </c>
      <c r="D161" s="15">
        <f t="shared" si="41"/>
        <v>0</v>
      </c>
      <c r="E161" s="15">
        <f t="shared" si="41"/>
        <v>0</v>
      </c>
      <c r="F161" s="15">
        <f t="shared" si="41"/>
        <v>0</v>
      </c>
      <c r="G161" s="15">
        <f t="shared" si="41"/>
        <v>0</v>
      </c>
      <c r="H161" s="15">
        <f t="shared" si="41"/>
        <v>0</v>
      </c>
    </row>
    <row r="162" spans="1:8" ht="20.25" customHeight="1" x14ac:dyDescent="0.25">
      <c r="A162" s="58" t="s">
        <v>91</v>
      </c>
      <c r="B162" s="43" t="s">
        <v>113</v>
      </c>
      <c r="C162" s="12" t="s">
        <v>59</v>
      </c>
      <c r="D162" s="15">
        <f>D163+D164+D165+D166+D167+D168</f>
        <v>15103.4</v>
      </c>
      <c r="E162" s="15">
        <f t="shared" ref="E162" si="42">E163+E164+E165+E166+E167+E168</f>
        <v>16043.72</v>
      </c>
      <c r="F162" s="15">
        <f t="shared" ref="F162:H162" si="43">F163+F164+F165+F166+F167+F168</f>
        <v>17849.740000000002</v>
      </c>
      <c r="G162" s="15">
        <f t="shared" si="43"/>
        <v>18450</v>
      </c>
      <c r="H162" s="15">
        <f t="shared" si="43"/>
        <v>19370</v>
      </c>
    </row>
    <row r="163" spans="1:8" ht="47.25" x14ac:dyDescent="0.25">
      <c r="A163" s="58"/>
      <c r="B163" s="43"/>
      <c r="C163" s="13" t="s">
        <v>60</v>
      </c>
      <c r="D163" s="15"/>
      <c r="E163" s="15"/>
      <c r="F163" s="15"/>
      <c r="G163" s="15"/>
      <c r="H163" s="15"/>
    </row>
    <row r="164" spans="1:8" ht="31.5" x14ac:dyDescent="0.25">
      <c r="A164" s="58"/>
      <c r="B164" s="43"/>
      <c r="C164" s="13" t="s">
        <v>61</v>
      </c>
      <c r="D164" s="15"/>
      <c r="E164" s="15"/>
      <c r="F164" s="15"/>
      <c r="G164" s="15"/>
      <c r="H164" s="15"/>
    </row>
    <row r="165" spans="1:8" ht="15.75" x14ac:dyDescent="0.25">
      <c r="A165" s="58"/>
      <c r="B165" s="43"/>
      <c r="C165" s="12" t="s">
        <v>62</v>
      </c>
      <c r="D165" s="15">
        <f>14973.4+130</f>
        <v>15103.4</v>
      </c>
      <c r="E165" s="15">
        <v>16043.72</v>
      </c>
      <c r="F165" s="15">
        <v>17849.740000000002</v>
      </c>
      <c r="G165" s="15">
        <v>18450</v>
      </c>
      <c r="H165" s="15">
        <v>19370</v>
      </c>
    </row>
    <row r="166" spans="1:8" ht="31.5" x14ac:dyDescent="0.25">
      <c r="A166" s="58"/>
      <c r="B166" s="43"/>
      <c r="C166" s="13" t="s">
        <v>63</v>
      </c>
      <c r="D166" s="15"/>
      <c r="E166" s="15"/>
      <c r="F166" s="15"/>
      <c r="G166" s="15"/>
      <c r="H166" s="15"/>
    </row>
    <row r="167" spans="1:8" ht="31.5" x14ac:dyDescent="0.25">
      <c r="A167" s="58"/>
      <c r="B167" s="43"/>
      <c r="C167" s="13" t="s">
        <v>64</v>
      </c>
      <c r="D167" s="15"/>
      <c r="E167" s="15"/>
      <c r="F167" s="15"/>
      <c r="G167" s="15"/>
      <c r="H167" s="15"/>
    </row>
    <row r="168" spans="1:8" ht="15.75" x14ac:dyDescent="0.25">
      <c r="A168" s="58"/>
      <c r="B168" s="43"/>
      <c r="C168" s="12" t="s">
        <v>65</v>
      </c>
      <c r="D168" s="15"/>
      <c r="E168" s="15"/>
      <c r="F168" s="15"/>
      <c r="G168" s="15"/>
      <c r="H168" s="15"/>
    </row>
    <row r="169" spans="1:8" ht="27.75" customHeight="1" x14ac:dyDescent="0.25">
      <c r="A169" s="42" t="s">
        <v>93</v>
      </c>
      <c r="B169" s="43" t="s">
        <v>13</v>
      </c>
      <c r="C169" s="12" t="s">
        <v>59</v>
      </c>
      <c r="D169" s="15">
        <f>D170+D171+D172+D173+D174+D175</f>
        <v>0</v>
      </c>
      <c r="E169" s="15">
        <f t="shared" ref="E169" si="44">E170+E171+E172+E173+E174+E175</f>
        <v>0</v>
      </c>
      <c r="F169" s="15">
        <f t="shared" ref="F169:H169" si="45">F170+F171+F172+F173+F174+F175</f>
        <v>0</v>
      </c>
      <c r="G169" s="15">
        <f t="shared" si="45"/>
        <v>500</v>
      </c>
      <c r="H169" s="15">
        <f t="shared" si="45"/>
        <v>600</v>
      </c>
    </row>
    <row r="170" spans="1:8" ht="47.25" x14ac:dyDescent="0.25">
      <c r="A170" s="42"/>
      <c r="B170" s="43"/>
      <c r="C170" s="13" t="s">
        <v>60</v>
      </c>
      <c r="D170" s="15"/>
      <c r="E170" s="15"/>
      <c r="F170" s="15"/>
      <c r="G170" s="15"/>
      <c r="H170" s="15"/>
    </row>
    <row r="171" spans="1:8" ht="31.5" x14ac:dyDescent="0.25">
      <c r="A171" s="42"/>
      <c r="B171" s="43"/>
      <c r="C171" s="13" t="s">
        <v>61</v>
      </c>
      <c r="D171" s="15"/>
      <c r="E171" s="15"/>
      <c r="F171" s="15"/>
      <c r="G171" s="15"/>
      <c r="H171" s="15"/>
    </row>
    <row r="172" spans="1:8" ht="15.75" customHeight="1" x14ac:dyDescent="0.25">
      <c r="A172" s="42"/>
      <c r="B172" s="43"/>
      <c r="C172" s="12" t="s">
        <v>62</v>
      </c>
      <c r="D172" s="15"/>
      <c r="E172" s="15"/>
      <c r="F172" s="15"/>
      <c r="G172" s="15">
        <v>500</v>
      </c>
      <c r="H172" s="15">
        <v>600</v>
      </c>
    </row>
    <row r="173" spans="1:8" ht="31.5" x14ac:dyDescent="0.25">
      <c r="A173" s="42"/>
      <c r="B173" s="43"/>
      <c r="C173" s="13" t="s">
        <v>63</v>
      </c>
      <c r="D173" s="15"/>
      <c r="E173" s="15"/>
      <c r="F173" s="15"/>
      <c r="G173" s="15"/>
      <c r="H173" s="15"/>
    </row>
    <row r="174" spans="1:8" ht="31.5" x14ac:dyDescent="0.25">
      <c r="A174" s="42"/>
      <c r="B174" s="43"/>
      <c r="C174" s="13" t="s">
        <v>64</v>
      </c>
      <c r="D174" s="15"/>
      <c r="E174" s="15"/>
      <c r="F174" s="15"/>
      <c r="G174" s="15"/>
      <c r="H174" s="15"/>
    </row>
    <row r="175" spans="1:8" ht="80.25" customHeight="1" x14ac:dyDescent="0.25">
      <c r="A175" s="42"/>
      <c r="B175" s="43"/>
      <c r="C175" s="12" t="s">
        <v>65</v>
      </c>
      <c r="D175" s="15"/>
      <c r="E175" s="15"/>
      <c r="F175" s="15"/>
      <c r="G175" s="15"/>
      <c r="H175" s="15"/>
    </row>
    <row r="176" spans="1:8" ht="23.25" customHeight="1" x14ac:dyDescent="0.25">
      <c r="A176" s="42" t="s">
        <v>94</v>
      </c>
      <c r="B176" s="43" t="s">
        <v>115</v>
      </c>
      <c r="C176" s="12" t="s">
        <v>59</v>
      </c>
      <c r="D176" s="15">
        <f>D177+D178+D179+D180+D181+D182</f>
        <v>0</v>
      </c>
      <c r="E176" s="15">
        <f t="shared" ref="E176" si="46">E177+E178+E179+E180+E181+E182</f>
        <v>0</v>
      </c>
      <c r="F176" s="15">
        <f t="shared" ref="F176:H176" si="47">F177+F178+F179+F180+F181+F182</f>
        <v>0</v>
      </c>
      <c r="G176" s="15">
        <f t="shared" si="47"/>
        <v>300</v>
      </c>
      <c r="H176" s="15">
        <f t="shared" si="47"/>
        <v>300</v>
      </c>
    </row>
    <row r="177" spans="1:8" ht="47.25" x14ac:dyDescent="0.25">
      <c r="A177" s="42"/>
      <c r="B177" s="43"/>
      <c r="C177" s="13" t="s">
        <v>60</v>
      </c>
      <c r="D177" s="15"/>
      <c r="E177" s="15"/>
      <c r="F177" s="15"/>
      <c r="G177" s="15"/>
      <c r="H177" s="15"/>
    </row>
    <row r="178" spans="1:8" ht="31.5" x14ac:dyDescent="0.25">
      <c r="A178" s="42"/>
      <c r="B178" s="43"/>
      <c r="C178" s="13" t="s">
        <v>61</v>
      </c>
      <c r="D178" s="15"/>
      <c r="E178" s="15"/>
      <c r="F178" s="15"/>
      <c r="G178" s="15"/>
      <c r="H178" s="15"/>
    </row>
    <row r="179" spans="1:8" ht="15.75" customHeight="1" x14ac:dyDescent="0.25">
      <c r="A179" s="42"/>
      <c r="B179" s="43"/>
      <c r="C179" s="12" t="s">
        <v>62</v>
      </c>
      <c r="D179" s="15"/>
      <c r="E179" s="15"/>
      <c r="F179" s="15"/>
      <c r="G179" s="15">
        <v>300</v>
      </c>
      <c r="H179" s="15">
        <v>300</v>
      </c>
    </row>
    <row r="180" spans="1:8" ht="31.5" x14ac:dyDescent="0.25">
      <c r="A180" s="42"/>
      <c r="B180" s="43"/>
      <c r="C180" s="13" t="s">
        <v>63</v>
      </c>
      <c r="D180" s="15"/>
      <c r="E180" s="15"/>
      <c r="F180" s="15"/>
      <c r="G180" s="15"/>
      <c r="H180" s="15"/>
    </row>
    <row r="181" spans="1:8" ht="31.5" x14ac:dyDescent="0.25">
      <c r="A181" s="42"/>
      <c r="B181" s="43"/>
      <c r="C181" s="13" t="s">
        <v>64</v>
      </c>
      <c r="D181" s="15"/>
      <c r="E181" s="15"/>
      <c r="F181" s="15"/>
      <c r="G181" s="15"/>
      <c r="H181" s="15"/>
    </row>
    <row r="182" spans="1:8" ht="15.75" customHeight="1" x14ac:dyDescent="0.25">
      <c r="A182" s="42"/>
      <c r="B182" s="43"/>
      <c r="C182" s="12" t="s">
        <v>65</v>
      </c>
      <c r="D182" s="15"/>
      <c r="E182" s="15"/>
      <c r="F182" s="15"/>
      <c r="G182" s="15"/>
      <c r="H182" s="15"/>
    </row>
    <row r="183" spans="1:8" ht="26.25" customHeight="1" x14ac:dyDescent="0.25">
      <c r="A183" s="42" t="s">
        <v>96</v>
      </c>
      <c r="B183" s="43" t="s">
        <v>17</v>
      </c>
      <c r="C183" s="12" t="s">
        <v>59</v>
      </c>
      <c r="D183" s="15">
        <f>D184+D185+D186+D187+D188+D189</f>
        <v>3.6</v>
      </c>
      <c r="E183" s="15">
        <f t="shared" ref="E183:H183" si="48">E184+E185+E186+E187+E188+E189</f>
        <v>0</v>
      </c>
      <c r="F183" s="15">
        <f t="shared" si="48"/>
        <v>0</v>
      </c>
      <c r="G183" s="15">
        <f t="shared" si="48"/>
        <v>25</v>
      </c>
      <c r="H183" s="15">
        <f t="shared" si="48"/>
        <v>25</v>
      </c>
    </row>
    <row r="184" spans="1:8" ht="47.25" x14ac:dyDescent="0.25">
      <c r="A184" s="42"/>
      <c r="B184" s="43"/>
      <c r="C184" s="13" t="s">
        <v>60</v>
      </c>
      <c r="D184" s="15"/>
      <c r="E184" s="15"/>
      <c r="F184" s="15"/>
      <c r="G184" s="15"/>
      <c r="H184" s="15"/>
    </row>
    <row r="185" spans="1:8" ht="31.5" x14ac:dyDescent="0.25">
      <c r="A185" s="42"/>
      <c r="B185" s="43"/>
      <c r="C185" s="13" t="s">
        <v>61</v>
      </c>
      <c r="D185" s="15"/>
      <c r="E185" s="15"/>
      <c r="F185" s="15"/>
      <c r="G185" s="15"/>
      <c r="H185" s="15"/>
    </row>
    <row r="186" spans="1:8" ht="15.75" customHeight="1" x14ac:dyDescent="0.25">
      <c r="A186" s="42"/>
      <c r="B186" s="43"/>
      <c r="C186" s="12" t="s">
        <v>62</v>
      </c>
      <c r="D186" s="15">
        <v>3.6</v>
      </c>
      <c r="E186" s="15"/>
      <c r="F186" s="15"/>
      <c r="G186" s="15">
        <v>25</v>
      </c>
      <c r="H186" s="15">
        <v>25</v>
      </c>
    </row>
    <row r="187" spans="1:8" ht="31.5" x14ac:dyDescent="0.25">
      <c r="A187" s="42"/>
      <c r="B187" s="43"/>
      <c r="C187" s="13" t="s">
        <v>63</v>
      </c>
      <c r="D187" s="15"/>
      <c r="E187" s="15"/>
      <c r="F187" s="15"/>
      <c r="G187" s="15"/>
      <c r="H187" s="15"/>
    </row>
    <row r="188" spans="1:8" ht="31.5" x14ac:dyDescent="0.25">
      <c r="A188" s="42"/>
      <c r="B188" s="43"/>
      <c r="C188" s="13" t="s">
        <v>64</v>
      </c>
      <c r="D188" s="15"/>
      <c r="E188" s="15"/>
      <c r="F188" s="15"/>
      <c r="G188" s="15"/>
      <c r="H188" s="15"/>
    </row>
    <row r="189" spans="1:8" ht="15.75" customHeight="1" x14ac:dyDescent="0.25">
      <c r="A189" s="42"/>
      <c r="B189" s="43"/>
      <c r="C189" s="12" t="s">
        <v>65</v>
      </c>
      <c r="D189" s="15"/>
      <c r="E189" s="15"/>
      <c r="F189" s="15"/>
      <c r="G189" s="15"/>
      <c r="H189" s="15"/>
    </row>
    <row r="190" spans="1:8" ht="22.5" customHeight="1" x14ac:dyDescent="0.25">
      <c r="A190" s="42" t="s">
        <v>97</v>
      </c>
      <c r="B190" s="43" t="s">
        <v>12</v>
      </c>
      <c r="C190" s="12" t="s">
        <v>59</v>
      </c>
      <c r="D190" s="15">
        <f>D191+D192+D193+D194+D195+D196</f>
        <v>0</v>
      </c>
      <c r="E190" s="15">
        <f t="shared" ref="E190" si="49">E191+E192+E193+E194+E195+E196</f>
        <v>0</v>
      </c>
      <c r="F190" s="15">
        <f t="shared" ref="F190:H190" si="50">F191+F192+F193+F194+F195+F196</f>
        <v>0</v>
      </c>
      <c r="G190" s="15">
        <f t="shared" si="50"/>
        <v>100</v>
      </c>
      <c r="H190" s="15">
        <f t="shared" si="50"/>
        <v>100</v>
      </c>
    </row>
    <row r="191" spans="1:8" ht="47.25" x14ac:dyDescent="0.25">
      <c r="A191" s="42"/>
      <c r="B191" s="43"/>
      <c r="C191" s="13" t="s">
        <v>60</v>
      </c>
      <c r="D191" s="15"/>
      <c r="E191" s="15"/>
      <c r="F191" s="15"/>
      <c r="G191" s="15"/>
      <c r="H191" s="15"/>
    </row>
    <row r="192" spans="1:8" ht="31.5" x14ac:dyDescent="0.25">
      <c r="A192" s="42"/>
      <c r="B192" s="43"/>
      <c r="C192" s="13" t="s">
        <v>61</v>
      </c>
      <c r="D192" s="15"/>
      <c r="E192" s="15"/>
      <c r="F192" s="15"/>
      <c r="G192" s="15"/>
      <c r="H192" s="15"/>
    </row>
    <row r="193" spans="1:8" ht="15.75" customHeight="1" x14ac:dyDescent="0.25">
      <c r="A193" s="42"/>
      <c r="B193" s="43"/>
      <c r="C193" s="12" t="s">
        <v>62</v>
      </c>
      <c r="D193" s="15"/>
      <c r="E193" s="15"/>
      <c r="F193" s="15"/>
      <c r="G193" s="15">
        <v>100</v>
      </c>
      <c r="H193" s="15">
        <v>100</v>
      </c>
    </row>
    <row r="194" spans="1:8" ht="31.5" x14ac:dyDescent="0.25">
      <c r="A194" s="42"/>
      <c r="B194" s="43"/>
      <c r="C194" s="13" t="s">
        <v>63</v>
      </c>
      <c r="D194" s="15"/>
      <c r="E194" s="15"/>
      <c r="F194" s="15"/>
      <c r="G194" s="15"/>
      <c r="H194" s="15"/>
    </row>
    <row r="195" spans="1:8" ht="31.5" x14ac:dyDescent="0.25">
      <c r="A195" s="42"/>
      <c r="B195" s="43"/>
      <c r="C195" s="13" t="s">
        <v>64</v>
      </c>
      <c r="D195" s="15"/>
      <c r="E195" s="15"/>
      <c r="F195" s="15"/>
      <c r="G195" s="15"/>
      <c r="H195" s="15"/>
    </row>
    <row r="196" spans="1:8" ht="15.75" customHeight="1" x14ac:dyDescent="0.25">
      <c r="A196" s="42"/>
      <c r="B196" s="43"/>
      <c r="C196" s="12" t="s">
        <v>65</v>
      </c>
      <c r="D196" s="15"/>
      <c r="E196" s="15"/>
      <c r="F196" s="15"/>
      <c r="G196" s="15"/>
      <c r="H196" s="15"/>
    </row>
    <row r="197" spans="1:8" ht="25.5" customHeight="1" x14ac:dyDescent="0.25">
      <c r="A197" s="42" t="s">
        <v>98</v>
      </c>
      <c r="B197" s="43" t="s">
        <v>88</v>
      </c>
      <c r="C197" s="12" t="s">
        <v>59</v>
      </c>
      <c r="D197" s="15">
        <f>D198+D199+D200+D201+D202+D203</f>
        <v>0</v>
      </c>
      <c r="E197" s="15">
        <f t="shared" ref="E197" si="51">E198+E199+E200+E201+E202+E203</f>
        <v>0</v>
      </c>
      <c r="F197" s="15">
        <f t="shared" ref="F197:H197" si="52">F198+F199+F200+F201+F202+F203</f>
        <v>0</v>
      </c>
      <c r="G197" s="15">
        <f t="shared" si="52"/>
        <v>500</v>
      </c>
      <c r="H197" s="15">
        <f t="shared" si="52"/>
        <v>500</v>
      </c>
    </row>
    <row r="198" spans="1:8" ht="47.25" x14ac:dyDescent="0.25">
      <c r="A198" s="42"/>
      <c r="B198" s="43"/>
      <c r="C198" s="13" t="s">
        <v>60</v>
      </c>
      <c r="D198" s="15"/>
      <c r="E198" s="15"/>
      <c r="F198" s="15"/>
      <c r="G198" s="15"/>
      <c r="H198" s="15"/>
    </row>
    <row r="199" spans="1:8" ht="31.5" x14ac:dyDescent="0.25">
      <c r="A199" s="42"/>
      <c r="B199" s="43"/>
      <c r="C199" s="13" t="s">
        <v>61</v>
      </c>
      <c r="D199" s="15"/>
      <c r="E199" s="15"/>
      <c r="F199" s="15"/>
      <c r="G199" s="15"/>
      <c r="H199" s="15"/>
    </row>
    <row r="200" spans="1:8" ht="15.75" customHeight="1" x14ac:dyDescent="0.25">
      <c r="A200" s="42"/>
      <c r="B200" s="43"/>
      <c r="C200" s="12" t="s">
        <v>62</v>
      </c>
      <c r="D200" s="15"/>
      <c r="E200" s="15"/>
      <c r="F200" s="15"/>
      <c r="G200" s="15">
        <v>500</v>
      </c>
      <c r="H200" s="15">
        <v>500</v>
      </c>
    </row>
    <row r="201" spans="1:8" ht="31.5" x14ac:dyDescent="0.25">
      <c r="A201" s="42"/>
      <c r="B201" s="43"/>
      <c r="C201" s="13" t="s">
        <v>63</v>
      </c>
      <c r="D201" s="15"/>
      <c r="E201" s="15"/>
      <c r="F201" s="15"/>
      <c r="G201" s="15"/>
      <c r="H201" s="15"/>
    </row>
    <row r="202" spans="1:8" ht="31.5" x14ac:dyDescent="0.25">
      <c r="A202" s="42"/>
      <c r="B202" s="43"/>
      <c r="C202" s="13" t="s">
        <v>64</v>
      </c>
      <c r="D202" s="15"/>
      <c r="E202" s="15"/>
      <c r="F202" s="15"/>
      <c r="G202" s="15"/>
      <c r="H202" s="15"/>
    </row>
    <row r="203" spans="1:8" ht="15.75" customHeight="1" x14ac:dyDescent="0.25">
      <c r="A203" s="42"/>
      <c r="B203" s="43"/>
      <c r="C203" s="12" t="s">
        <v>65</v>
      </c>
      <c r="D203" s="15"/>
      <c r="E203" s="15"/>
      <c r="F203" s="15"/>
      <c r="G203" s="15"/>
      <c r="H203" s="15"/>
    </row>
    <row r="204" spans="1:8" ht="31.5" customHeight="1" x14ac:dyDescent="0.25">
      <c r="A204" s="42" t="s">
        <v>114</v>
      </c>
      <c r="B204" s="43" t="s">
        <v>22</v>
      </c>
      <c r="C204" s="12" t="s">
        <v>59</v>
      </c>
      <c r="D204" s="15">
        <f>D211+D218+D225+D232</f>
        <v>11653.4</v>
      </c>
      <c r="E204" s="15">
        <f t="shared" ref="E204:H204" si="53">E211+E218+E225+E232</f>
        <v>11378.66</v>
      </c>
      <c r="F204" s="15">
        <f t="shared" si="53"/>
        <v>12524.89</v>
      </c>
      <c r="G204" s="15">
        <f t="shared" si="53"/>
        <v>17044.5</v>
      </c>
      <c r="H204" s="15">
        <f t="shared" si="53"/>
        <v>17144.5</v>
      </c>
    </row>
    <row r="205" spans="1:8" ht="47.25" x14ac:dyDescent="0.25">
      <c r="A205" s="42"/>
      <c r="B205" s="43"/>
      <c r="C205" s="13" t="s">
        <v>60</v>
      </c>
      <c r="D205" s="15">
        <f t="shared" ref="D205:H210" si="54">D212+D219+D226+D233</f>
        <v>0</v>
      </c>
      <c r="E205" s="15">
        <f t="shared" si="54"/>
        <v>0</v>
      </c>
      <c r="F205" s="15">
        <f t="shared" si="54"/>
        <v>0</v>
      </c>
      <c r="G205" s="15">
        <f t="shared" si="54"/>
        <v>0</v>
      </c>
      <c r="H205" s="15">
        <f t="shared" si="54"/>
        <v>0</v>
      </c>
    </row>
    <row r="206" spans="1:8" ht="31.5" x14ac:dyDescent="0.25">
      <c r="A206" s="42"/>
      <c r="B206" s="43"/>
      <c r="C206" s="13" t="s">
        <v>61</v>
      </c>
      <c r="D206" s="15">
        <f t="shared" si="54"/>
        <v>0</v>
      </c>
      <c r="E206" s="15">
        <f t="shared" si="54"/>
        <v>0</v>
      </c>
      <c r="F206" s="15">
        <f t="shared" si="54"/>
        <v>0</v>
      </c>
      <c r="G206" s="15">
        <f t="shared" si="54"/>
        <v>0</v>
      </c>
      <c r="H206" s="15">
        <f t="shared" si="54"/>
        <v>0</v>
      </c>
    </row>
    <row r="207" spans="1:8" ht="15.75" customHeight="1" x14ac:dyDescent="0.25">
      <c r="A207" s="42"/>
      <c r="B207" s="43"/>
      <c r="C207" s="12" t="s">
        <v>62</v>
      </c>
      <c r="D207" s="15">
        <f t="shared" si="54"/>
        <v>11653.4</v>
      </c>
      <c r="E207" s="15">
        <f t="shared" si="54"/>
        <v>11378.66</v>
      </c>
      <c r="F207" s="15">
        <f t="shared" si="54"/>
        <v>12524.89</v>
      </c>
      <c r="G207" s="15">
        <f t="shared" si="54"/>
        <v>17044.5</v>
      </c>
      <c r="H207" s="15">
        <f t="shared" si="54"/>
        <v>17144.5</v>
      </c>
    </row>
    <row r="208" spans="1:8" ht="31.5" x14ac:dyDescent="0.25">
      <c r="A208" s="42"/>
      <c r="B208" s="43"/>
      <c r="C208" s="13" t="s">
        <v>63</v>
      </c>
      <c r="D208" s="15">
        <f t="shared" si="54"/>
        <v>0</v>
      </c>
      <c r="E208" s="15">
        <f t="shared" si="54"/>
        <v>0</v>
      </c>
      <c r="F208" s="15">
        <f t="shared" si="54"/>
        <v>0</v>
      </c>
      <c r="G208" s="15">
        <f t="shared" si="54"/>
        <v>0</v>
      </c>
      <c r="H208" s="15">
        <f t="shared" si="54"/>
        <v>0</v>
      </c>
    </row>
    <row r="209" spans="1:8" ht="31.5" x14ac:dyDescent="0.25">
      <c r="A209" s="42"/>
      <c r="B209" s="43"/>
      <c r="C209" s="13" t="s">
        <v>64</v>
      </c>
      <c r="D209" s="15">
        <f t="shared" si="54"/>
        <v>0</v>
      </c>
      <c r="E209" s="15">
        <f t="shared" si="54"/>
        <v>0</v>
      </c>
      <c r="F209" s="15">
        <f t="shared" si="54"/>
        <v>0</v>
      </c>
      <c r="G209" s="15">
        <f t="shared" si="54"/>
        <v>0</v>
      </c>
      <c r="H209" s="15">
        <f t="shared" si="54"/>
        <v>0</v>
      </c>
    </row>
    <row r="210" spans="1:8" ht="15.75" customHeight="1" x14ac:dyDescent="0.25">
      <c r="A210" s="42"/>
      <c r="B210" s="43"/>
      <c r="C210" s="12" t="s">
        <v>65</v>
      </c>
      <c r="D210" s="15">
        <f t="shared" si="54"/>
        <v>0</v>
      </c>
      <c r="E210" s="15">
        <f t="shared" si="54"/>
        <v>0</v>
      </c>
      <c r="F210" s="15">
        <f t="shared" si="54"/>
        <v>0</v>
      </c>
      <c r="G210" s="15">
        <f t="shared" si="54"/>
        <v>0</v>
      </c>
      <c r="H210" s="15">
        <f t="shared" si="54"/>
        <v>0</v>
      </c>
    </row>
    <row r="211" spans="1:8" ht="21" customHeight="1" x14ac:dyDescent="0.25">
      <c r="A211" s="42" t="s">
        <v>100</v>
      </c>
      <c r="B211" s="43" t="s">
        <v>23</v>
      </c>
      <c r="C211" s="12" t="s">
        <v>59</v>
      </c>
      <c r="D211" s="15">
        <f>D212+D213+D214+D215+D216+D217</f>
        <v>70</v>
      </c>
      <c r="E211" s="15">
        <f t="shared" ref="E211" si="55">E212+E213+E214+E215+E216+E217</f>
        <v>0</v>
      </c>
      <c r="F211" s="15">
        <f t="shared" ref="F211:H211" si="56">F212+F213+F214+F215+F216+F217</f>
        <v>0</v>
      </c>
      <c r="G211" s="15">
        <f t="shared" si="56"/>
        <v>100</v>
      </c>
      <c r="H211" s="15">
        <f t="shared" si="56"/>
        <v>100</v>
      </c>
    </row>
    <row r="212" spans="1:8" ht="47.25" x14ac:dyDescent="0.25">
      <c r="A212" s="42"/>
      <c r="B212" s="43"/>
      <c r="C212" s="13" t="s">
        <v>60</v>
      </c>
      <c r="D212" s="15"/>
      <c r="E212" s="15"/>
      <c r="F212" s="15"/>
      <c r="G212" s="15"/>
      <c r="H212" s="15"/>
    </row>
    <row r="213" spans="1:8" ht="31.5" x14ac:dyDescent="0.25">
      <c r="A213" s="42"/>
      <c r="B213" s="43"/>
      <c r="C213" s="13" t="s">
        <v>61</v>
      </c>
      <c r="D213" s="15"/>
      <c r="E213" s="15"/>
      <c r="F213" s="15"/>
      <c r="G213" s="15"/>
      <c r="H213" s="15"/>
    </row>
    <row r="214" spans="1:8" ht="15.75" customHeight="1" x14ac:dyDescent="0.25">
      <c r="A214" s="42"/>
      <c r="B214" s="43"/>
      <c r="C214" s="12" t="s">
        <v>62</v>
      </c>
      <c r="D214" s="15">
        <v>70</v>
      </c>
      <c r="E214" s="15"/>
      <c r="F214" s="15"/>
      <c r="G214" s="15">
        <v>100</v>
      </c>
      <c r="H214" s="15">
        <v>100</v>
      </c>
    </row>
    <row r="215" spans="1:8" ht="31.5" x14ac:dyDescent="0.25">
      <c r="A215" s="42"/>
      <c r="B215" s="43"/>
      <c r="C215" s="13" t="s">
        <v>63</v>
      </c>
      <c r="D215" s="15"/>
      <c r="E215" s="15"/>
      <c r="F215" s="15"/>
      <c r="G215" s="15"/>
      <c r="H215" s="15"/>
    </row>
    <row r="216" spans="1:8" ht="31.5" x14ac:dyDescent="0.25">
      <c r="A216" s="42"/>
      <c r="B216" s="43"/>
      <c r="C216" s="13" t="s">
        <v>64</v>
      </c>
      <c r="D216" s="15"/>
      <c r="E216" s="15"/>
      <c r="F216" s="15"/>
      <c r="G216" s="15"/>
      <c r="H216" s="15"/>
    </row>
    <row r="217" spans="1:8" ht="15.75" customHeight="1" x14ac:dyDescent="0.25">
      <c r="A217" s="42"/>
      <c r="B217" s="43"/>
      <c r="C217" s="12" t="s">
        <v>65</v>
      </c>
      <c r="D217" s="15"/>
      <c r="E217" s="15"/>
      <c r="F217" s="15"/>
      <c r="G217" s="15"/>
      <c r="H217" s="15"/>
    </row>
    <row r="218" spans="1:8" ht="15.75" x14ac:dyDescent="0.25">
      <c r="A218" s="42" t="s">
        <v>101</v>
      </c>
      <c r="B218" s="43" t="s">
        <v>24</v>
      </c>
      <c r="C218" s="12" t="s">
        <v>59</v>
      </c>
      <c r="D218" s="15">
        <f>D219+D220+D221+D222+D223+D224</f>
        <v>2243.1</v>
      </c>
      <c r="E218" s="15">
        <f t="shared" ref="E218:H218" si="57">E219+E220+E221+E222+E223+E224</f>
        <v>2310.6999999999998</v>
      </c>
      <c r="F218" s="15">
        <f t="shared" si="57"/>
        <v>2380.4</v>
      </c>
      <c r="G218" s="15">
        <f t="shared" si="57"/>
        <v>2493</v>
      </c>
      <c r="H218" s="15">
        <f t="shared" si="57"/>
        <v>2493</v>
      </c>
    </row>
    <row r="219" spans="1:8" ht="47.25" x14ac:dyDescent="0.25">
      <c r="A219" s="42"/>
      <c r="B219" s="43"/>
      <c r="C219" s="13" t="s">
        <v>60</v>
      </c>
      <c r="D219" s="15"/>
      <c r="E219" s="15"/>
      <c r="F219" s="15"/>
      <c r="G219" s="15"/>
      <c r="H219" s="15"/>
    </row>
    <row r="220" spans="1:8" ht="31.5" x14ac:dyDescent="0.25">
      <c r="A220" s="42"/>
      <c r="B220" s="43"/>
      <c r="C220" s="13" t="s">
        <v>61</v>
      </c>
      <c r="D220" s="15"/>
      <c r="E220" s="15"/>
      <c r="F220" s="15"/>
      <c r="G220" s="15"/>
      <c r="H220" s="15"/>
    </row>
    <row r="221" spans="1:8" ht="15.75" x14ac:dyDescent="0.25">
      <c r="A221" s="42"/>
      <c r="B221" s="43"/>
      <c r="C221" s="12" t="s">
        <v>62</v>
      </c>
      <c r="D221" s="15">
        <v>2243.1</v>
      </c>
      <c r="E221" s="15">
        <v>2310.6999999999998</v>
      </c>
      <c r="F221" s="15">
        <v>2380.4</v>
      </c>
      <c r="G221" s="15">
        <v>2493</v>
      </c>
      <c r="H221" s="15">
        <v>2493</v>
      </c>
    </row>
    <row r="222" spans="1:8" ht="31.5" x14ac:dyDescent="0.25">
      <c r="A222" s="42"/>
      <c r="B222" s="43"/>
      <c r="C222" s="13" t="s">
        <v>63</v>
      </c>
      <c r="D222" s="15"/>
      <c r="E222" s="15"/>
      <c r="F222" s="15"/>
      <c r="G222" s="15"/>
      <c r="H222" s="15"/>
    </row>
    <row r="223" spans="1:8" ht="31.5" x14ac:dyDescent="0.25">
      <c r="A223" s="42"/>
      <c r="B223" s="43"/>
      <c r="C223" s="13" t="s">
        <v>64</v>
      </c>
      <c r="D223" s="15"/>
      <c r="E223" s="15"/>
      <c r="F223" s="15"/>
      <c r="G223" s="15"/>
      <c r="H223" s="15"/>
    </row>
    <row r="224" spans="1:8" ht="15.75" x14ac:dyDescent="0.25">
      <c r="A224" s="42"/>
      <c r="B224" s="43"/>
      <c r="C224" s="12" t="s">
        <v>65</v>
      </c>
      <c r="D224" s="15"/>
      <c r="E224" s="15"/>
      <c r="F224" s="15"/>
      <c r="G224" s="15"/>
      <c r="H224" s="15"/>
    </row>
    <row r="225" spans="1:8" ht="15.75" x14ac:dyDescent="0.25">
      <c r="A225" s="42" t="s">
        <v>102</v>
      </c>
      <c r="B225" s="43" t="s">
        <v>25</v>
      </c>
      <c r="C225" s="12" t="s">
        <v>59</v>
      </c>
      <c r="D225" s="15">
        <f>D226+D227+D228+D229+D230+D231</f>
        <v>9340.2999999999993</v>
      </c>
      <c r="E225" s="15">
        <f t="shared" ref="E225" si="58">E226+E227+E228+E229+E230+E231</f>
        <v>9067.9599999999991</v>
      </c>
      <c r="F225" s="15">
        <f t="shared" ref="F225:H225" si="59">F226+F227+F228+F229+F230+F231</f>
        <v>10144.49</v>
      </c>
      <c r="G225" s="15">
        <f t="shared" si="59"/>
        <v>14391.5</v>
      </c>
      <c r="H225" s="15">
        <f t="shared" si="59"/>
        <v>14491.5</v>
      </c>
    </row>
    <row r="226" spans="1:8" ht="47.25" x14ac:dyDescent="0.25">
      <c r="A226" s="42"/>
      <c r="B226" s="43"/>
      <c r="C226" s="13" t="s">
        <v>60</v>
      </c>
      <c r="D226" s="15"/>
      <c r="E226" s="15"/>
      <c r="F226" s="15"/>
      <c r="G226" s="15"/>
      <c r="H226" s="15"/>
    </row>
    <row r="227" spans="1:8" ht="31.5" x14ac:dyDescent="0.25">
      <c r="A227" s="42"/>
      <c r="B227" s="43"/>
      <c r="C227" s="13" t="s">
        <v>61</v>
      </c>
      <c r="D227" s="15"/>
      <c r="E227" s="15"/>
      <c r="F227" s="15"/>
      <c r="G227" s="15"/>
      <c r="H227" s="15"/>
    </row>
    <row r="228" spans="1:8" ht="15.75" x14ac:dyDescent="0.25">
      <c r="A228" s="42"/>
      <c r="B228" s="43"/>
      <c r="C228" s="12" t="s">
        <v>62</v>
      </c>
      <c r="D228" s="15">
        <f>9040.3+300</f>
        <v>9340.2999999999993</v>
      </c>
      <c r="E228" s="15">
        <v>9067.9599999999991</v>
      </c>
      <c r="F228" s="15">
        <v>10144.49</v>
      </c>
      <c r="G228" s="15">
        <v>14391.5</v>
      </c>
      <c r="H228" s="15">
        <v>14491.5</v>
      </c>
    </row>
    <row r="229" spans="1:8" ht="31.5" x14ac:dyDescent="0.25">
      <c r="A229" s="42"/>
      <c r="B229" s="43"/>
      <c r="C229" s="13" t="s">
        <v>63</v>
      </c>
      <c r="D229" s="15"/>
      <c r="E229" s="15"/>
      <c r="F229" s="15"/>
      <c r="G229" s="15"/>
      <c r="H229" s="15"/>
    </row>
    <row r="230" spans="1:8" ht="31.5" x14ac:dyDescent="0.25">
      <c r="A230" s="42"/>
      <c r="B230" s="43"/>
      <c r="C230" s="13" t="s">
        <v>64</v>
      </c>
      <c r="D230" s="15"/>
      <c r="E230" s="15"/>
      <c r="F230" s="15"/>
      <c r="G230" s="15"/>
      <c r="H230" s="15"/>
    </row>
    <row r="231" spans="1:8" ht="15.75" x14ac:dyDescent="0.25">
      <c r="A231" s="42"/>
      <c r="B231" s="43"/>
      <c r="C231" s="12" t="s">
        <v>65</v>
      </c>
      <c r="D231" s="15"/>
      <c r="E231" s="15"/>
      <c r="F231" s="15"/>
      <c r="G231" s="15"/>
      <c r="H231" s="15"/>
    </row>
    <row r="232" spans="1:8" ht="30" customHeight="1" x14ac:dyDescent="0.25">
      <c r="A232" s="42" t="s">
        <v>103</v>
      </c>
      <c r="B232" s="43" t="s">
        <v>21</v>
      </c>
      <c r="C232" s="12" t="s">
        <v>59</v>
      </c>
      <c r="D232" s="15">
        <f>D233+D234+D235+D236+D237+D238</f>
        <v>0</v>
      </c>
      <c r="E232" s="15">
        <f t="shared" ref="E232" si="60">E233+E234+E235+E236+E237+E238</f>
        <v>0</v>
      </c>
      <c r="F232" s="15">
        <f t="shared" ref="F232:H232" si="61">F233+F234+F235+F236+F237+F238</f>
        <v>0</v>
      </c>
      <c r="G232" s="15">
        <f t="shared" si="61"/>
        <v>60</v>
      </c>
      <c r="H232" s="15">
        <f t="shared" si="61"/>
        <v>60</v>
      </c>
    </row>
    <row r="233" spans="1:8" ht="47.25" x14ac:dyDescent="0.25">
      <c r="A233" s="42"/>
      <c r="B233" s="43"/>
      <c r="C233" s="13" t="s">
        <v>60</v>
      </c>
      <c r="D233" s="15"/>
      <c r="E233" s="15"/>
      <c r="F233" s="15"/>
      <c r="G233" s="15"/>
      <c r="H233" s="15"/>
    </row>
    <row r="234" spans="1:8" ht="31.5" x14ac:dyDescent="0.25">
      <c r="A234" s="42"/>
      <c r="B234" s="43"/>
      <c r="C234" s="13" t="s">
        <v>61</v>
      </c>
      <c r="D234" s="15"/>
      <c r="E234" s="15"/>
      <c r="F234" s="15"/>
      <c r="G234" s="15"/>
      <c r="H234" s="15"/>
    </row>
    <row r="235" spans="1:8" ht="15.75" customHeight="1" x14ac:dyDescent="0.25">
      <c r="A235" s="42"/>
      <c r="B235" s="43"/>
      <c r="C235" s="12" t="s">
        <v>62</v>
      </c>
      <c r="D235" s="15"/>
      <c r="E235" s="15"/>
      <c r="F235" s="15"/>
      <c r="G235" s="15">
        <v>60</v>
      </c>
      <c r="H235" s="15">
        <v>60</v>
      </c>
    </row>
    <row r="236" spans="1:8" ht="31.5" x14ac:dyDescent="0.25">
      <c r="A236" s="42"/>
      <c r="B236" s="43"/>
      <c r="C236" s="13" t="s">
        <v>63</v>
      </c>
      <c r="D236" s="15"/>
      <c r="E236" s="15"/>
      <c r="F236" s="15"/>
      <c r="G236" s="15"/>
      <c r="H236" s="15"/>
    </row>
    <row r="237" spans="1:8" ht="31.5" x14ac:dyDescent="0.25">
      <c r="A237" s="42"/>
      <c r="B237" s="43"/>
      <c r="C237" s="13" t="s">
        <v>64</v>
      </c>
      <c r="D237" s="15"/>
      <c r="E237" s="15"/>
      <c r="F237" s="15"/>
      <c r="G237" s="15"/>
      <c r="H237" s="15"/>
    </row>
    <row r="238" spans="1:8" ht="15.75" x14ac:dyDescent="0.25">
      <c r="A238" s="42"/>
      <c r="B238" s="43"/>
      <c r="C238" s="12" t="s">
        <v>65</v>
      </c>
      <c r="D238" s="15"/>
      <c r="E238" s="15"/>
      <c r="F238" s="15"/>
      <c r="G238" s="15"/>
      <c r="H238" s="15"/>
    </row>
  </sheetData>
  <mergeCells count="69">
    <mergeCell ref="B211:B217"/>
    <mergeCell ref="B232:B238"/>
    <mergeCell ref="B71:B77"/>
    <mergeCell ref="B148:B154"/>
    <mergeCell ref="B176:B182"/>
    <mergeCell ref="B183:B189"/>
    <mergeCell ref="B190:B196"/>
    <mergeCell ref="B197:B203"/>
    <mergeCell ref="B204:B210"/>
    <mergeCell ref="B85:B91"/>
    <mergeCell ref="B218:B224"/>
    <mergeCell ref="B225:B231"/>
    <mergeCell ref="B106:B112"/>
    <mergeCell ref="B113:B119"/>
    <mergeCell ref="B120:B126"/>
    <mergeCell ref="B127:B133"/>
    <mergeCell ref="B141:B147"/>
    <mergeCell ref="B155:B161"/>
    <mergeCell ref="B162:B168"/>
    <mergeCell ref="B169:B175"/>
    <mergeCell ref="B22:B28"/>
    <mergeCell ref="B29:B35"/>
    <mergeCell ref="B36:B42"/>
    <mergeCell ref="B92:B98"/>
    <mergeCell ref="B99:B105"/>
    <mergeCell ref="B43:B49"/>
    <mergeCell ref="B50:B56"/>
    <mergeCell ref="B57:B63"/>
    <mergeCell ref="B64:B70"/>
    <mergeCell ref="B78:B84"/>
    <mergeCell ref="D1:H4"/>
    <mergeCell ref="A6:H11"/>
    <mergeCell ref="A29:A35"/>
    <mergeCell ref="A36:A42"/>
    <mergeCell ref="B134:B140"/>
    <mergeCell ref="B13:B14"/>
    <mergeCell ref="C13:C14"/>
    <mergeCell ref="B15:B21"/>
    <mergeCell ref="D13:H13"/>
    <mergeCell ref="A15:A21"/>
    <mergeCell ref="A43:A49"/>
    <mergeCell ref="A50:A56"/>
    <mergeCell ref="A57:A63"/>
    <mergeCell ref="A64:A70"/>
    <mergeCell ref="A22:A28"/>
    <mergeCell ref="A71:A77"/>
    <mergeCell ref="A78:A84"/>
    <mergeCell ref="A85:A91"/>
    <mergeCell ref="A92:A98"/>
    <mergeCell ref="A99:A105"/>
    <mergeCell ref="A106:A112"/>
    <mergeCell ref="A113:A119"/>
    <mergeCell ref="A120:A126"/>
    <mergeCell ref="A127:A133"/>
    <mergeCell ref="A134:A140"/>
    <mergeCell ref="A141:A147"/>
    <mergeCell ref="A148:A154"/>
    <mergeCell ref="A155:A161"/>
    <mergeCell ref="A162:A168"/>
    <mergeCell ref="A169:A175"/>
    <mergeCell ref="A218:A224"/>
    <mergeCell ref="A225:A231"/>
    <mergeCell ref="A232:A238"/>
    <mergeCell ref="A176:A182"/>
    <mergeCell ref="A183:A189"/>
    <mergeCell ref="A190:A196"/>
    <mergeCell ref="A197:A203"/>
    <mergeCell ref="A211:A217"/>
    <mergeCell ref="A204:A210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№ 3 Свод мун.заданий</vt:lpstr>
      <vt:lpstr>Приложение № 4 Ресурсное обесп.</vt:lpstr>
      <vt:lpstr>Приложение № 5 Информация о рес</vt:lpstr>
      <vt:lpstr>'Приложение № 3 Свод мун.заданий'!Область_печати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2014-01-09T04:21:18Z</dcterms:modified>
</cp:coreProperties>
</file>