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8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G25" i="1"/>
  <c r="H25" i="1"/>
  <c r="I25" i="1"/>
  <c r="F25" i="1"/>
  <c r="E28" i="1"/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F99" i="1" l="1"/>
  <c r="B99" i="1"/>
  <c r="C99" i="1" s="1"/>
  <c r="H99" i="1" l="1"/>
  <c r="G99" i="1"/>
  <c r="E99" i="1" l="1"/>
  <c r="E61" i="1"/>
  <c r="E62" i="1"/>
  <c r="E63" i="1"/>
  <c r="E64" i="1"/>
  <c r="E65" i="1"/>
  <c r="E66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  <c r="E98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6" i="1" l="1"/>
  <c r="E27" i="1"/>
  <c r="E29" i="1"/>
  <c r="E30" i="1"/>
  <c r="E31" i="1"/>
  <c r="E32" i="1"/>
  <c r="E33" i="1"/>
  <c r="E34" i="1"/>
  <c r="E36" i="1"/>
  <c r="E37" i="1"/>
  <c r="E38" i="1"/>
  <c r="E39" i="1"/>
  <c r="E40" i="1"/>
  <c r="E13" i="1" l="1"/>
  <c r="E14" i="1"/>
  <c r="E15" i="1"/>
  <c r="E16" i="1"/>
  <c r="E17" i="1"/>
  <c r="E18" i="1"/>
  <c r="E19" i="1"/>
  <c r="E20" i="1"/>
  <c r="E23" i="1"/>
  <c r="E12" i="1"/>
  <c r="C12" i="1" l="1"/>
  <c r="B13" i="1"/>
  <c r="C13" i="1" s="1"/>
</calcChain>
</file>

<file path=xl/sharedStrings.xml><?xml version="1.0" encoding="utf-8"?>
<sst xmlns="http://schemas.openxmlformats.org/spreadsheetml/2006/main" count="106" uniqueCount="104">
  <si>
    <t>УТВЕРЖДЕН</t>
  </si>
  <si>
    <t>муниципального района</t>
  </si>
  <si>
    <t>План (программа) финансово-хозяйственной деятельности муниципального унитарного предприятия"Жилищно-коммунальное хозяйство"</t>
  </si>
  <si>
    <t>Показатели</t>
  </si>
  <si>
    <t>9 мес.</t>
  </si>
  <si>
    <t>октябрь, ноябрь, декабрь</t>
  </si>
  <si>
    <t>План на 2020 год</t>
  </si>
  <si>
    <t xml:space="preserve">                                План ФХД на 2021 год</t>
  </si>
  <si>
    <t>Всего на 2021 год</t>
  </si>
  <si>
    <t>1 кв.</t>
  </si>
  <si>
    <t>2 кв.</t>
  </si>
  <si>
    <t>3 кв.</t>
  </si>
  <si>
    <t>4 кв.</t>
  </si>
  <si>
    <t>1.Доход по предприятию  ВСЕГО:</t>
  </si>
  <si>
    <t>1.1.1.  доход по централизованному водоснабжению</t>
  </si>
  <si>
    <t xml:space="preserve">1.1.4. доход за откачку септика </t>
  </si>
  <si>
    <t>1.1.5.доход по теплоснабжению</t>
  </si>
  <si>
    <t>1.7. Содержание дорог</t>
  </si>
  <si>
    <t>1.2. доход от строительно-монтажных работ</t>
  </si>
  <si>
    <t xml:space="preserve">1.3. Субсидия на возмещение затрат </t>
  </si>
  <si>
    <t>1.5. Доход прочие услуги и проч.реализация(ВС,ВО,общежитие)</t>
  </si>
  <si>
    <t>2. Расходы   ВСЕГО:</t>
  </si>
  <si>
    <t>Топливо (УГОЛЬ)</t>
  </si>
  <si>
    <t>Электроэнергия</t>
  </si>
  <si>
    <t xml:space="preserve">Материалы </t>
  </si>
  <si>
    <t>Амортизация ОС</t>
  </si>
  <si>
    <t>Водоснабжение</t>
  </si>
  <si>
    <t>Водоотведение</t>
  </si>
  <si>
    <t>Прочие прямые расходы всего в т.ч.:</t>
  </si>
  <si>
    <t>2.1 себестоимость реализации,    всего, в т.ч.</t>
  </si>
  <si>
    <t>1.1.2. доход по центральному                      водоотведению</t>
  </si>
  <si>
    <t>1.1.3.доход по подвозу воды</t>
  </si>
  <si>
    <t>ОСАГО</t>
  </si>
  <si>
    <t>Анализы воды (ЦГСЭН)</t>
  </si>
  <si>
    <t>Страхование опасных объектов</t>
  </si>
  <si>
    <t>Оплата больничных за счет работодателя</t>
  </si>
  <si>
    <t>Цеховые расходы всего в т.ч.:</t>
  </si>
  <si>
    <t>Техосмотр транспорт.средств</t>
  </si>
  <si>
    <t xml:space="preserve">Содержание автотранспорта: </t>
  </si>
  <si>
    <t>- ГСМ</t>
  </si>
  <si>
    <t>- запчасти</t>
  </si>
  <si>
    <t>Охрана труда:</t>
  </si>
  <si>
    <t>- спецпитание</t>
  </si>
  <si>
    <t>- спецодежда</t>
  </si>
  <si>
    <t>- медосмотр</t>
  </si>
  <si>
    <t>- другие (аптечки и т.д)</t>
  </si>
  <si>
    <t>Аренда гаража</t>
  </si>
  <si>
    <t>Амортизация транспорта</t>
  </si>
  <si>
    <t>Содержание гаража:</t>
  </si>
  <si>
    <t>- Электроэнергия</t>
  </si>
  <si>
    <t xml:space="preserve"> - отопление (уголь)</t>
  </si>
  <si>
    <t xml:space="preserve">   - материалы</t>
  </si>
  <si>
    <t>Автоперевозки</t>
  </si>
  <si>
    <t>Аренда спецтехники</t>
  </si>
  <si>
    <t>Общеэксплуатационные расходы всего в т.ч.:</t>
  </si>
  <si>
    <t>Командировочные расходы</t>
  </si>
  <si>
    <t>Канцелярские расходы</t>
  </si>
  <si>
    <t>Почтово-телеграфные расходы</t>
  </si>
  <si>
    <t>Услуги связи (Телефонные расходы)</t>
  </si>
  <si>
    <t>Содержание вычислит. и копиров.-множит. техники</t>
  </si>
  <si>
    <t>Содержание зданий (офиса):</t>
  </si>
  <si>
    <t>электроэнергия</t>
  </si>
  <si>
    <t>отопление</t>
  </si>
  <si>
    <t>- вывоз ТБО</t>
  </si>
  <si>
    <t>- материалы для нужд офиса</t>
  </si>
  <si>
    <t>Использование личного транспорта</t>
  </si>
  <si>
    <t xml:space="preserve"> Налоги и сборы: </t>
  </si>
  <si>
    <t>Водный налог</t>
  </si>
  <si>
    <t>Налог на загрязнение</t>
  </si>
  <si>
    <t>Налог УСНО</t>
  </si>
  <si>
    <t>Транспортный налог</t>
  </si>
  <si>
    <t>налог на землю</t>
  </si>
  <si>
    <t>Другие:</t>
  </si>
  <si>
    <t>гос пошлина</t>
  </si>
  <si>
    <t>Нотариус</t>
  </si>
  <si>
    <t>штрафы, пеня</t>
  </si>
  <si>
    <t>Затраты на оплату труда с учетом ЕСН:</t>
  </si>
  <si>
    <t>1.  Затраты на оплату труда :</t>
  </si>
  <si>
    <t>производственный персонал</t>
  </si>
  <si>
    <t>АУП</t>
  </si>
  <si>
    <t>2.   ЕСН- 30,2%</t>
  </si>
  <si>
    <t>2.3. Прочая реализация:</t>
  </si>
  <si>
    <t>услуги банка</t>
  </si>
  <si>
    <t>материальная помощь</t>
  </si>
  <si>
    <t>Материалы</t>
  </si>
  <si>
    <t>5. Чистая прибыль (убыток)</t>
  </si>
  <si>
    <t>7. Среднесписочная численность работающих, чел.( штатное расписание)</t>
  </si>
  <si>
    <t>8. Среднемесячная заработная плата одного работника (руб.)</t>
  </si>
  <si>
    <t xml:space="preserve">1.1. Доход от реализации продукции (работ, услуг),   в т.ч. </t>
  </si>
  <si>
    <t>Разработка проектов ПДВ,ПДС, экспертизы</t>
  </si>
  <si>
    <t>2.2. Прочие услуги( проч. Вс,Кс, СМР, общеж, найм , паспорт):</t>
  </si>
  <si>
    <t>Топливо (уголь объекты ВС и ВО)</t>
  </si>
  <si>
    <t>Расходы по подготовке кадров,обучению персонала</t>
  </si>
  <si>
    <t>Расходы на оплату консультац, информац. услуг и СМИ</t>
  </si>
  <si>
    <t>Услуги сторон.Организаций(транспорт и др.)</t>
  </si>
  <si>
    <t>Акт раграничения, установка счетчика, проверка приборов учета</t>
  </si>
  <si>
    <t>Другие (шиномонтаж)</t>
  </si>
  <si>
    <t>Расходы на (полиграф услуги)</t>
  </si>
  <si>
    <t>Расходы на инф.-тех.сопровождение программы 1С</t>
  </si>
  <si>
    <t>Списание дебит.задолженности</t>
  </si>
  <si>
    <t>1.6 Субсидия на возмещение (эл.водовод)</t>
  </si>
  <si>
    <t xml:space="preserve">                                                          Ханкайского муниципального района Приморского края на  2021 год </t>
  </si>
  <si>
    <t>постановлением Администрации</t>
  </si>
  <si>
    <t>от  30.12.2020 № 1514-па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</si>
</sst>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2" fontId="3" fillId="0" borderId="0" xfId="0" applyNumberFormat="1" applyFont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zoomScale="90" zoomScaleNormal="90" workbookViewId="0">
      <selection activeCell="G4" sqref="G4:I4"/>
    </sheetView>
  </sheetViews>
  <sheetFormatPr defaultRowHeight="15" x14ac:dyDescent="0.25"/>
  <cols>
    <col min="1" max="1" width="44.42578125" customWidth="1"/>
    <col min="2" max="2" width="14.140625" customWidth="1"/>
    <col min="3" max="3" width="14.85546875" customWidth="1"/>
    <col min="4" max="4" width="16" customWidth="1"/>
    <col min="5" max="5" width="16.42578125" customWidth="1"/>
    <col min="6" max="6" width="18" customWidth="1"/>
    <col min="7" max="7" width="18.5703125" customWidth="1"/>
    <col min="8" max="8" width="16.7109375" customWidth="1"/>
    <col min="9" max="9" width="18.140625" customWidth="1"/>
    <col min="11" max="11" width="14.140625" customWidth="1"/>
    <col min="12" max="12" width="12.85546875" customWidth="1"/>
    <col min="13" max="13" width="13" customWidth="1"/>
    <col min="14" max="14" width="12.7109375" customWidth="1"/>
    <col min="15" max="16" width="12.85546875" customWidth="1"/>
    <col min="17" max="17" width="11.85546875" customWidth="1"/>
    <col min="18" max="18" width="12.42578125" customWidth="1"/>
  </cols>
  <sheetData>
    <row r="1" spans="1:23" ht="18.75" x14ac:dyDescent="0.3">
      <c r="F1" s="3"/>
      <c r="G1" s="3"/>
      <c r="H1" s="42" t="s">
        <v>0</v>
      </c>
      <c r="I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8.75" x14ac:dyDescent="0.3">
      <c r="F2" s="3"/>
      <c r="G2" s="43" t="s">
        <v>102</v>
      </c>
      <c r="H2" s="43"/>
      <c r="I2" s="43"/>
      <c r="Q2" s="1"/>
      <c r="R2" s="1"/>
      <c r="S2" s="1"/>
      <c r="T2" s="1"/>
      <c r="U2" s="1"/>
      <c r="V2" s="1"/>
      <c r="W2" s="1"/>
    </row>
    <row r="3" spans="1:23" ht="18.75" x14ac:dyDescent="0.3">
      <c r="F3" s="3"/>
      <c r="G3" s="49" t="s">
        <v>1</v>
      </c>
      <c r="H3" s="49"/>
      <c r="I3" s="49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" customHeight="1" x14ac:dyDescent="0.3">
      <c r="G4" s="43" t="s">
        <v>103</v>
      </c>
      <c r="H4" s="43"/>
      <c r="I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6.75" customHeight="1" x14ac:dyDescent="0.3"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9.75" customHeight="1" x14ac:dyDescent="0.3"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.75" x14ac:dyDescent="0.3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8.75" x14ac:dyDescent="0.3">
      <c r="A8" s="48" t="s">
        <v>101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5" customHeight="1" x14ac:dyDescent="0.25"/>
    <row r="10" spans="1:23" ht="21" customHeight="1" x14ac:dyDescent="0.3">
      <c r="A10" s="46" t="s">
        <v>3</v>
      </c>
      <c r="B10" s="46" t="s">
        <v>4</v>
      </c>
      <c r="C10" s="44" t="s">
        <v>5</v>
      </c>
      <c r="D10" s="44" t="s">
        <v>6</v>
      </c>
      <c r="E10" s="20" t="s">
        <v>7</v>
      </c>
      <c r="F10" s="21"/>
      <c r="G10" s="21"/>
      <c r="H10" s="21"/>
      <c r="I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ht="36.75" customHeight="1" x14ac:dyDescent="0.25">
      <c r="A11" s="47"/>
      <c r="B11" s="47"/>
      <c r="C11" s="45"/>
      <c r="D11" s="45"/>
      <c r="E11" s="23" t="s">
        <v>8</v>
      </c>
      <c r="F11" s="24" t="s">
        <v>9</v>
      </c>
      <c r="G11" s="24" t="s">
        <v>10</v>
      </c>
      <c r="H11" s="24" t="s">
        <v>11</v>
      </c>
      <c r="I11" s="25" t="s">
        <v>12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30.75" customHeight="1" x14ac:dyDescent="0.3">
      <c r="A12" s="26" t="s">
        <v>13</v>
      </c>
      <c r="B12" s="27">
        <v>32882.9</v>
      </c>
      <c r="C12" s="28">
        <f>D12-B12</f>
        <v>11103.729999999996</v>
      </c>
      <c r="D12" s="27">
        <v>43986.63</v>
      </c>
      <c r="E12" s="27">
        <f>F12+G12+H12+I12</f>
        <v>45600.34</v>
      </c>
      <c r="F12" s="29">
        <v>13519.38</v>
      </c>
      <c r="G12" s="29">
        <v>10350.82</v>
      </c>
      <c r="H12" s="29">
        <v>10046.84</v>
      </c>
      <c r="I12" s="28">
        <v>11683.3</v>
      </c>
      <c r="J12" s="19"/>
      <c r="K12" s="19"/>
      <c r="L12" s="19"/>
      <c r="M12" s="19"/>
      <c r="N12" s="19"/>
      <c r="O12" s="2"/>
      <c r="P12" s="2"/>
      <c r="Q12" s="2"/>
      <c r="R12" s="2"/>
      <c r="S12" s="2"/>
      <c r="T12" s="2"/>
      <c r="U12" s="2"/>
      <c r="V12" s="2"/>
    </row>
    <row r="13" spans="1:23" ht="35.25" customHeight="1" x14ac:dyDescent="0.3">
      <c r="A13" s="30" t="s">
        <v>88</v>
      </c>
      <c r="B13" s="31">
        <f>B14+B15+B16+B17+B18</f>
        <v>23826.89</v>
      </c>
      <c r="C13" s="32">
        <f t="shared" ref="C13:C76" si="0">D13-B13</f>
        <v>14547.46</v>
      </c>
      <c r="D13" s="31">
        <v>38374.35</v>
      </c>
      <c r="E13" s="31">
        <f t="shared" ref="E13:E79" si="1">F13+G13+H13+I13</f>
        <v>38321.896999999997</v>
      </c>
      <c r="F13" s="33">
        <v>12226.377</v>
      </c>
      <c r="G13" s="34">
        <v>7936.82</v>
      </c>
      <c r="H13" s="34">
        <v>7530.84</v>
      </c>
      <c r="I13" s="34">
        <v>10627.86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ht="35.25" customHeight="1" x14ac:dyDescent="0.3">
      <c r="A14" s="30" t="s">
        <v>14</v>
      </c>
      <c r="B14" s="31">
        <v>11237.8</v>
      </c>
      <c r="C14" s="32">
        <f t="shared" si="0"/>
        <v>6983.8500000000022</v>
      </c>
      <c r="D14" s="31">
        <v>18221.650000000001</v>
      </c>
      <c r="E14" s="31">
        <f t="shared" si="1"/>
        <v>18108.189999999999</v>
      </c>
      <c r="F14" s="34">
        <v>4575.2700000000004</v>
      </c>
      <c r="G14" s="34">
        <v>4301.37</v>
      </c>
      <c r="H14" s="34">
        <v>4566.7299999999996</v>
      </c>
      <c r="I14" s="34">
        <v>4664.82</v>
      </c>
      <c r="J14" s="2"/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36.75" customHeight="1" x14ac:dyDescent="0.3">
      <c r="A15" s="35" t="s">
        <v>30</v>
      </c>
      <c r="B15" s="31">
        <v>4042.53</v>
      </c>
      <c r="C15" s="32">
        <f t="shared" si="0"/>
        <v>1467.4199999999996</v>
      </c>
      <c r="D15" s="31">
        <v>5509.95</v>
      </c>
      <c r="E15" s="31">
        <f t="shared" si="1"/>
        <v>5989.3</v>
      </c>
      <c r="F15" s="34">
        <v>1598.03</v>
      </c>
      <c r="G15" s="34">
        <v>1348.85</v>
      </c>
      <c r="H15" s="34">
        <v>1508.53</v>
      </c>
      <c r="I15" s="34">
        <v>1533.89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3" ht="23.25" customHeight="1" x14ac:dyDescent="0.3">
      <c r="A16" s="30" t="s">
        <v>31</v>
      </c>
      <c r="B16" s="31">
        <v>1042.5999999999999</v>
      </c>
      <c r="C16" s="32">
        <f t="shared" si="0"/>
        <v>252.91000000000008</v>
      </c>
      <c r="D16" s="31">
        <v>1295.51</v>
      </c>
      <c r="E16" s="31">
        <f t="shared" si="1"/>
        <v>1458.37</v>
      </c>
      <c r="F16" s="34">
        <v>390.46</v>
      </c>
      <c r="G16" s="34">
        <v>340.16</v>
      </c>
      <c r="H16" s="34">
        <v>356.48</v>
      </c>
      <c r="I16" s="34">
        <v>371.27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4.75" customHeight="1" x14ac:dyDescent="0.3">
      <c r="A17" s="30" t="s">
        <v>15</v>
      </c>
      <c r="B17" s="31">
        <v>2737.52</v>
      </c>
      <c r="C17" s="32">
        <f t="shared" si="0"/>
        <v>866.7199999999998</v>
      </c>
      <c r="D17" s="31">
        <v>3604.24</v>
      </c>
      <c r="E17" s="31">
        <f t="shared" si="1"/>
        <v>3749.6800000000003</v>
      </c>
      <c r="F17" s="34">
        <v>799.97</v>
      </c>
      <c r="G17" s="34">
        <v>912.94</v>
      </c>
      <c r="H17" s="34">
        <v>1099.0999999999999</v>
      </c>
      <c r="I17" s="34">
        <v>937.67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5.5" customHeight="1" x14ac:dyDescent="0.3">
      <c r="A18" s="30" t="s">
        <v>16</v>
      </c>
      <c r="B18" s="31">
        <v>4766.4399999999996</v>
      </c>
      <c r="C18" s="32">
        <f t="shared" si="0"/>
        <v>4976.5600000000004</v>
      </c>
      <c r="D18" s="31">
        <v>9743</v>
      </c>
      <c r="E18" s="31">
        <f t="shared" si="1"/>
        <v>9016.369999999999</v>
      </c>
      <c r="F18" s="34">
        <v>4862.6499999999996</v>
      </c>
      <c r="G18" s="33">
        <v>1033.5</v>
      </c>
      <c r="H18" s="33">
        <v>0</v>
      </c>
      <c r="I18" s="34">
        <v>3120.22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4.5" customHeight="1" x14ac:dyDescent="0.3">
      <c r="A19" s="30" t="s">
        <v>18</v>
      </c>
      <c r="B19" s="31">
        <v>3293.13</v>
      </c>
      <c r="C19" s="32">
        <f t="shared" si="0"/>
        <v>-2693.13</v>
      </c>
      <c r="D19" s="31">
        <v>600</v>
      </c>
      <c r="E19" s="31">
        <f t="shared" si="1"/>
        <v>600</v>
      </c>
      <c r="F19" s="33">
        <v>150</v>
      </c>
      <c r="G19" s="33">
        <v>150</v>
      </c>
      <c r="H19" s="33">
        <v>150</v>
      </c>
      <c r="I19" s="33">
        <v>150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4" customHeight="1" x14ac:dyDescent="0.3">
      <c r="A20" s="30" t="s">
        <v>19</v>
      </c>
      <c r="B20" s="31">
        <v>0</v>
      </c>
      <c r="C20" s="32">
        <f t="shared" si="0"/>
        <v>0</v>
      </c>
      <c r="D20" s="31">
        <v>0</v>
      </c>
      <c r="E20" s="31">
        <f t="shared" si="1"/>
        <v>0</v>
      </c>
      <c r="F20" s="33">
        <v>0</v>
      </c>
      <c r="G20" s="33">
        <v>0</v>
      </c>
      <c r="H20" s="33">
        <v>0</v>
      </c>
      <c r="I20" s="33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34.5" customHeight="1" x14ac:dyDescent="0.3">
      <c r="A21" s="36" t="s">
        <v>20</v>
      </c>
      <c r="B21" s="31">
        <v>1677.93</v>
      </c>
      <c r="C21" s="32">
        <f t="shared" si="0"/>
        <v>-1677.93</v>
      </c>
      <c r="D21" s="31">
        <v>0</v>
      </c>
      <c r="E21" s="31">
        <v>0</v>
      </c>
      <c r="F21" s="33">
        <v>0</v>
      </c>
      <c r="G21" s="33">
        <v>0</v>
      </c>
      <c r="H21" s="33">
        <v>0</v>
      </c>
      <c r="I21" s="33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7.75" customHeight="1" x14ac:dyDescent="0.3">
      <c r="A22" s="36" t="s">
        <v>100</v>
      </c>
      <c r="B22" s="31">
        <v>905.21</v>
      </c>
      <c r="C22" s="32">
        <f t="shared" si="0"/>
        <v>-405.21000000000004</v>
      </c>
      <c r="D22" s="31">
        <v>500</v>
      </c>
      <c r="E22" s="31">
        <v>2900</v>
      </c>
      <c r="F22" s="33">
        <v>725</v>
      </c>
      <c r="G22" s="33">
        <v>725</v>
      </c>
      <c r="H22" s="33">
        <v>725</v>
      </c>
      <c r="I22" s="33">
        <v>725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5.5" customHeight="1" x14ac:dyDescent="0.3">
      <c r="A23" s="30" t="s">
        <v>17</v>
      </c>
      <c r="B23" s="31">
        <v>3179.73</v>
      </c>
      <c r="C23" s="32">
        <f t="shared" si="0"/>
        <v>1332.5499999999997</v>
      </c>
      <c r="D23" s="31">
        <v>4512.28</v>
      </c>
      <c r="E23" s="31">
        <f t="shared" si="1"/>
        <v>3778.44</v>
      </c>
      <c r="F23" s="33">
        <v>418</v>
      </c>
      <c r="G23" s="33">
        <v>1539</v>
      </c>
      <c r="H23" s="33">
        <v>1641</v>
      </c>
      <c r="I23" s="33">
        <v>180.44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5.5" customHeight="1" x14ac:dyDescent="0.3">
      <c r="A24" s="29" t="s">
        <v>21</v>
      </c>
      <c r="B24" s="29">
        <v>43810.51</v>
      </c>
      <c r="C24" s="28">
        <f t="shared" si="0"/>
        <v>9639.5999999999985</v>
      </c>
      <c r="D24" s="27">
        <v>53450.11</v>
      </c>
      <c r="E24" s="28">
        <f>F24+G24+H24+I24</f>
        <v>56627.759999999995</v>
      </c>
      <c r="F24" s="28">
        <v>15859.49</v>
      </c>
      <c r="G24" s="28">
        <v>13242.07</v>
      </c>
      <c r="H24" s="28">
        <v>12096.71</v>
      </c>
      <c r="I24" s="28">
        <v>15429.49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37.5" x14ac:dyDescent="0.3">
      <c r="A25" s="37" t="s">
        <v>29</v>
      </c>
      <c r="B25" s="29">
        <v>43810.51</v>
      </c>
      <c r="C25" s="28">
        <f t="shared" si="0"/>
        <v>9262.93</v>
      </c>
      <c r="D25" s="27">
        <v>53073.440000000002</v>
      </c>
      <c r="E25" s="29">
        <v>56627.76</v>
      </c>
      <c r="F25" s="28">
        <f>F26+F27+F28+F29+F30+F31+F32+F38+F59+F87</f>
        <v>15859.488000000001</v>
      </c>
      <c r="G25" s="28">
        <f t="shared" ref="G25:I25" si="2">G26+G27+G28+G29+G30+G31+G32+G38+G59+G87</f>
        <v>13242.067000000001</v>
      </c>
      <c r="H25" s="28">
        <f t="shared" si="2"/>
        <v>12096.706999999999</v>
      </c>
      <c r="I25" s="28">
        <f t="shared" si="2"/>
        <v>15429.487000000001</v>
      </c>
      <c r="J25" s="2"/>
      <c r="K25" s="1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2.5" customHeight="1" x14ac:dyDescent="0.3">
      <c r="A26" s="29" t="s">
        <v>22</v>
      </c>
      <c r="B26" s="29">
        <v>1640.06</v>
      </c>
      <c r="C26" s="28">
        <f t="shared" si="0"/>
        <v>1510.2000000000003</v>
      </c>
      <c r="D26" s="27">
        <v>3150.26</v>
      </c>
      <c r="E26" s="29">
        <f t="shared" si="1"/>
        <v>2852.96</v>
      </c>
      <c r="F26" s="28">
        <v>1558.2</v>
      </c>
      <c r="G26" s="28">
        <v>322.88</v>
      </c>
      <c r="H26" s="28">
        <v>0</v>
      </c>
      <c r="I26" s="28">
        <v>971.88</v>
      </c>
      <c r="J26" s="2"/>
      <c r="K26" s="38"/>
      <c r="L26" s="39"/>
      <c r="M26" s="40"/>
      <c r="N26" s="38"/>
      <c r="O26" s="39"/>
      <c r="P26" s="39"/>
      <c r="Q26" s="39"/>
      <c r="R26" s="39"/>
      <c r="S26" s="2"/>
      <c r="T26" s="2"/>
      <c r="U26" s="2"/>
      <c r="V26" s="2"/>
    </row>
    <row r="27" spans="1:22" ht="23.25" customHeight="1" x14ac:dyDescent="0.3">
      <c r="A27" s="12" t="s">
        <v>23</v>
      </c>
      <c r="B27" s="29">
        <v>5399.43</v>
      </c>
      <c r="C27" s="28">
        <f t="shared" si="0"/>
        <v>858.96999999999935</v>
      </c>
      <c r="D27" s="27">
        <v>6258.4</v>
      </c>
      <c r="E27" s="29">
        <f t="shared" si="1"/>
        <v>7253.03</v>
      </c>
      <c r="F27" s="28">
        <v>2021.28</v>
      </c>
      <c r="G27" s="28">
        <v>1679.27</v>
      </c>
      <c r="H27" s="28">
        <v>1560.28</v>
      </c>
      <c r="I27" s="28">
        <v>1992.2</v>
      </c>
      <c r="J27" s="2"/>
      <c r="K27" s="38"/>
      <c r="L27" s="39"/>
      <c r="M27" s="40"/>
      <c r="N27" s="38"/>
      <c r="O27" s="39"/>
      <c r="P27" s="39"/>
      <c r="Q27" s="39"/>
      <c r="R27" s="39"/>
      <c r="S27" s="2"/>
      <c r="T27" s="2"/>
      <c r="U27" s="2"/>
      <c r="V27" s="2"/>
    </row>
    <row r="28" spans="1:22" ht="20.25" customHeight="1" x14ac:dyDescent="0.3">
      <c r="A28" s="12" t="s">
        <v>24</v>
      </c>
      <c r="B28" s="29">
        <v>3317.32</v>
      </c>
      <c r="C28" s="28">
        <f t="shared" si="0"/>
        <v>-3317.32</v>
      </c>
      <c r="D28" s="27">
        <v>0</v>
      </c>
      <c r="E28" s="29">
        <f t="shared" si="1"/>
        <v>2546.1990000000001</v>
      </c>
      <c r="F28" s="28">
        <v>98.007999999999996</v>
      </c>
      <c r="G28" s="28">
        <v>768.09699999999998</v>
      </c>
      <c r="H28" s="28">
        <v>840.04700000000003</v>
      </c>
      <c r="I28" s="28">
        <v>840.04700000000003</v>
      </c>
      <c r="J28" s="2"/>
      <c r="K28" s="38"/>
      <c r="L28" s="39"/>
      <c r="M28" s="40"/>
      <c r="N28" s="38"/>
      <c r="O28" s="39"/>
      <c r="P28" s="39"/>
      <c r="Q28" s="39"/>
      <c r="R28" s="39"/>
      <c r="S28" s="2"/>
      <c r="T28" s="2"/>
      <c r="U28" s="2"/>
      <c r="V28" s="2"/>
    </row>
    <row r="29" spans="1:22" ht="20.25" customHeight="1" x14ac:dyDescent="0.3">
      <c r="A29" s="12" t="s">
        <v>25</v>
      </c>
      <c r="B29" s="29">
        <v>4489.7299999999996</v>
      </c>
      <c r="C29" s="28">
        <f t="shared" si="0"/>
        <v>3312.7400000000007</v>
      </c>
      <c r="D29" s="27">
        <v>7802.47</v>
      </c>
      <c r="E29" s="29">
        <f t="shared" si="1"/>
        <v>6003.6</v>
      </c>
      <c r="F29" s="28">
        <v>1500.9</v>
      </c>
      <c r="G29" s="28">
        <v>1500.9</v>
      </c>
      <c r="H29" s="28">
        <v>1500.9</v>
      </c>
      <c r="I29" s="28">
        <v>1500.9</v>
      </c>
      <c r="J29" s="2"/>
      <c r="K29" s="38"/>
      <c r="L29" s="39"/>
      <c r="M29" s="40"/>
      <c r="N29" s="38"/>
      <c r="O29" s="39"/>
      <c r="P29" s="39"/>
      <c r="Q29" s="39"/>
      <c r="R29" s="39"/>
      <c r="S29" s="2"/>
      <c r="T29" s="2"/>
      <c r="U29" s="2"/>
      <c r="V29" s="2"/>
    </row>
    <row r="30" spans="1:22" ht="20.25" customHeight="1" x14ac:dyDescent="0.3">
      <c r="A30" s="12" t="s">
        <v>26</v>
      </c>
      <c r="B30" s="28">
        <v>0</v>
      </c>
      <c r="C30" s="28">
        <f t="shared" si="0"/>
        <v>43.61</v>
      </c>
      <c r="D30" s="27">
        <v>43.61</v>
      </c>
      <c r="E30" s="29">
        <f t="shared" si="1"/>
        <v>43.26</v>
      </c>
      <c r="F30" s="28">
        <v>22.15</v>
      </c>
      <c r="G30" s="28">
        <v>5.04</v>
      </c>
      <c r="H30" s="28">
        <v>0</v>
      </c>
      <c r="I30" s="28">
        <v>16.07</v>
      </c>
      <c r="J30" s="2"/>
      <c r="K30" s="39"/>
      <c r="L30" s="39"/>
      <c r="M30" s="40"/>
      <c r="N30" s="38"/>
      <c r="O30" s="39"/>
      <c r="P30" s="39"/>
      <c r="Q30" s="39"/>
      <c r="R30" s="39"/>
      <c r="S30" s="2"/>
      <c r="T30" s="2"/>
      <c r="U30" s="2"/>
      <c r="V30" s="2"/>
    </row>
    <row r="31" spans="1:22" ht="21" customHeight="1" x14ac:dyDescent="0.3">
      <c r="A31" s="12" t="s">
        <v>27</v>
      </c>
      <c r="B31" s="28">
        <v>0</v>
      </c>
      <c r="C31" s="28">
        <f t="shared" si="0"/>
        <v>4.43</v>
      </c>
      <c r="D31" s="27">
        <v>4.43</v>
      </c>
      <c r="E31" s="29">
        <f t="shared" si="1"/>
        <v>4.1099999999999994</v>
      </c>
      <c r="F31" s="28">
        <v>2.09</v>
      </c>
      <c r="G31" s="28">
        <v>0.48</v>
      </c>
      <c r="H31" s="28">
        <v>0</v>
      </c>
      <c r="I31" s="28">
        <v>1.54</v>
      </c>
      <c r="J31" s="2"/>
      <c r="K31" s="39"/>
      <c r="L31" s="39"/>
      <c r="M31" s="40"/>
      <c r="N31" s="38"/>
      <c r="O31" s="39"/>
      <c r="P31" s="39"/>
      <c r="Q31" s="39"/>
      <c r="R31" s="39"/>
      <c r="S31" s="2"/>
      <c r="T31" s="2"/>
      <c r="U31" s="2"/>
      <c r="V31" s="2"/>
    </row>
    <row r="32" spans="1:22" ht="22.5" customHeight="1" x14ac:dyDescent="0.3">
      <c r="A32" s="15" t="s">
        <v>28</v>
      </c>
      <c r="B32" s="28">
        <v>380.93</v>
      </c>
      <c r="C32" s="28">
        <f t="shared" si="0"/>
        <v>-159.71</v>
      </c>
      <c r="D32" s="27">
        <v>221.22</v>
      </c>
      <c r="E32" s="29">
        <f t="shared" si="1"/>
        <v>221.24</v>
      </c>
      <c r="F32" s="28">
        <v>55.31</v>
      </c>
      <c r="G32" s="28">
        <v>55.31</v>
      </c>
      <c r="H32" s="28">
        <v>55.31</v>
      </c>
      <c r="I32" s="28">
        <v>55.31</v>
      </c>
      <c r="J32" s="2"/>
      <c r="K32" s="39"/>
      <c r="L32" s="39"/>
      <c r="M32" s="40"/>
      <c r="N32" s="38"/>
      <c r="O32" s="39"/>
      <c r="P32" s="39"/>
      <c r="Q32" s="39"/>
      <c r="R32" s="39"/>
      <c r="S32" s="2"/>
      <c r="T32" s="2"/>
      <c r="U32" s="2"/>
      <c r="V32" s="2"/>
    </row>
    <row r="33" spans="1:22" ht="18.75" x14ac:dyDescent="0.3">
      <c r="A33" s="5" t="s">
        <v>32</v>
      </c>
      <c r="B33" s="31">
        <v>0</v>
      </c>
      <c r="C33" s="32">
        <f t="shared" si="0"/>
        <v>27.05</v>
      </c>
      <c r="D33" s="31">
        <v>27.05</v>
      </c>
      <c r="E33" s="6">
        <f t="shared" si="1"/>
        <v>26.28</v>
      </c>
      <c r="F33" s="31">
        <v>6.76</v>
      </c>
      <c r="G33" s="31">
        <v>6.76</v>
      </c>
      <c r="H33" s="31">
        <v>6.76</v>
      </c>
      <c r="I33" s="31">
        <v>6</v>
      </c>
      <c r="J33" s="2"/>
      <c r="K33" s="40"/>
      <c r="L33" s="39"/>
      <c r="M33" s="40"/>
      <c r="N33" s="39"/>
      <c r="O33" s="40"/>
      <c r="P33" s="40"/>
      <c r="Q33" s="40"/>
      <c r="R33" s="40"/>
      <c r="S33" s="2"/>
      <c r="T33" s="2"/>
      <c r="U33" s="2"/>
      <c r="V33" s="2"/>
    </row>
    <row r="34" spans="1:22" ht="18.75" x14ac:dyDescent="0.3">
      <c r="A34" s="5" t="s">
        <v>33</v>
      </c>
      <c r="B34" s="31">
        <v>5.04</v>
      </c>
      <c r="C34" s="32">
        <f t="shared" si="0"/>
        <v>165.13</v>
      </c>
      <c r="D34" s="31">
        <v>170.17</v>
      </c>
      <c r="E34" s="32">
        <f t="shared" si="1"/>
        <v>170.16</v>
      </c>
      <c r="F34" s="31">
        <v>42.54</v>
      </c>
      <c r="G34" s="31">
        <v>42.54</v>
      </c>
      <c r="H34" s="31">
        <v>42.54</v>
      </c>
      <c r="I34" s="31">
        <v>42.54</v>
      </c>
      <c r="J34" s="2"/>
      <c r="K34" s="40"/>
      <c r="L34" s="40"/>
      <c r="M34" s="40"/>
      <c r="N34" s="39"/>
      <c r="O34" s="39"/>
      <c r="P34" s="39"/>
      <c r="Q34" s="39"/>
      <c r="R34" s="39"/>
      <c r="S34" s="2"/>
      <c r="T34" s="2"/>
      <c r="U34" s="2"/>
      <c r="V34" s="2"/>
    </row>
    <row r="35" spans="1:22" ht="28.5" customHeight="1" x14ac:dyDescent="0.3">
      <c r="A35" s="18" t="s">
        <v>95</v>
      </c>
      <c r="B35" s="31">
        <v>362.5</v>
      </c>
      <c r="C35" s="32">
        <f t="shared" si="0"/>
        <v>-362.5</v>
      </c>
      <c r="D35" s="31">
        <v>0</v>
      </c>
      <c r="E35" s="32">
        <v>0</v>
      </c>
      <c r="F35" s="31">
        <v>0</v>
      </c>
      <c r="G35" s="31">
        <v>0</v>
      </c>
      <c r="H35" s="31">
        <v>0</v>
      </c>
      <c r="I35" s="31">
        <v>0</v>
      </c>
      <c r="J35" s="2"/>
      <c r="K35" s="38"/>
      <c r="L35" s="38"/>
      <c r="M35" s="40"/>
      <c r="N35" s="39"/>
      <c r="O35" s="39"/>
      <c r="P35" s="39"/>
      <c r="Q35" s="39"/>
      <c r="R35" s="39"/>
      <c r="S35" s="2"/>
      <c r="T35" s="2"/>
      <c r="U35" s="2"/>
      <c r="V35" s="2"/>
    </row>
    <row r="36" spans="1:22" ht="18.75" x14ac:dyDescent="0.3">
      <c r="A36" s="6" t="s">
        <v>34</v>
      </c>
      <c r="B36" s="31">
        <v>0</v>
      </c>
      <c r="C36" s="32">
        <f t="shared" si="0"/>
        <v>24</v>
      </c>
      <c r="D36" s="31">
        <v>24</v>
      </c>
      <c r="E36" s="32">
        <f t="shared" si="1"/>
        <v>24</v>
      </c>
      <c r="F36" s="31">
        <v>6</v>
      </c>
      <c r="G36" s="31">
        <v>6</v>
      </c>
      <c r="H36" s="31">
        <v>6</v>
      </c>
      <c r="I36" s="31">
        <v>6</v>
      </c>
      <c r="K36" s="38"/>
      <c r="L36" s="39"/>
      <c r="M36" s="39"/>
      <c r="N36" s="38"/>
      <c r="O36" s="39"/>
      <c r="P36" s="39"/>
      <c r="Q36" s="39"/>
      <c r="R36" s="39"/>
    </row>
    <row r="37" spans="1:22" ht="18.75" x14ac:dyDescent="0.3">
      <c r="A37" s="9" t="s">
        <v>35</v>
      </c>
      <c r="B37" s="31">
        <v>13.4</v>
      </c>
      <c r="C37" s="32">
        <f t="shared" si="0"/>
        <v>-13.4</v>
      </c>
      <c r="D37" s="31">
        <v>0</v>
      </c>
      <c r="E37" s="32">
        <f t="shared" si="1"/>
        <v>0</v>
      </c>
      <c r="F37" s="31">
        <v>0</v>
      </c>
      <c r="G37" s="31">
        <v>0</v>
      </c>
      <c r="H37" s="31">
        <v>0</v>
      </c>
      <c r="I37" s="31">
        <v>0</v>
      </c>
      <c r="K37" s="41"/>
      <c r="L37" s="41"/>
      <c r="M37" s="41"/>
      <c r="N37" s="41"/>
      <c r="O37" s="41"/>
      <c r="P37" s="41"/>
      <c r="Q37" s="41"/>
      <c r="R37" s="41"/>
    </row>
    <row r="38" spans="1:22" ht="18.75" x14ac:dyDescent="0.3">
      <c r="A38" s="8" t="s">
        <v>36</v>
      </c>
      <c r="B38" s="27">
        <v>4143</v>
      </c>
      <c r="C38" s="28">
        <f t="shared" si="0"/>
        <v>-285.15000000000009</v>
      </c>
      <c r="D38" s="27">
        <v>3857.85</v>
      </c>
      <c r="E38" s="28">
        <f t="shared" si="1"/>
        <v>3783.2</v>
      </c>
      <c r="F38" s="27">
        <v>1224.9100000000001</v>
      </c>
      <c r="G38" s="27">
        <v>828.17</v>
      </c>
      <c r="H38" s="27">
        <v>717.15</v>
      </c>
      <c r="I38" s="27">
        <v>1012.97</v>
      </c>
      <c r="K38" s="41"/>
      <c r="L38" s="41"/>
      <c r="M38" s="41"/>
      <c r="N38" s="41"/>
      <c r="O38" s="41"/>
      <c r="P38" s="41"/>
      <c r="Q38" s="41"/>
      <c r="R38" s="41"/>
    </row>
    <row r="39" spans="1:22" ht="18.75" x14ac:dyDescent="0.3">
      <c r="A39" s="4" t="s">
        <v>37</v>
      </c>
      <c r="B39" s="31">
        <v>18.46</v>
      </c>
      <c r="C39" s="32">
        <f t="shared" si="0"/>
        <v>7.34</v>
      </c>
      <c r="D39" s="31">
        <v>25.8</v>
      </c>
      <c r="E39" s="32">
        <f t="shared" si="1"/>
        <v>14.4</v>
      </c>
      <c r="F39" s="31">
        <v>3.6</v>
      </c>
      <c r="G39" s="31">
        <v>3.6</v>
      </c>
      <c r="H39" s="31">
        <v>3.6</v>
      </c>
      <c r="I39" s="31">
        <v>3.6</v>
      </c>
    </row>
    <row r="40" spans="1:22" ht="18.75" x14ac:dyDescent="0.3">
      <c r="A40" s="4" t="s">
        <v>38</v>
      </c>
      <c r="B40" s="31">
        <v>3068.24</v>
      </c>
      <c r="C40" s="32">
        <f t="shared" si="0"/>
        <v>-384.11999999999989</v>
      </c>
      <c r="D40" s="31">
        <v>2684.12</v>
      </c>
      <c r="E40" s="32">
        <f t="shared" si="1"/>
        <v>2801.6</v>
      </c>
      <c r="F40" s="31">
        <v>700.4</v>
      </c>
      <c r="G40" s="31">
        <v>700.4</v>
      </c>
      <c r="H40" s="31">
        <v>700.4</v>
      </c>
      <c r="I40" s="31">
        <v>700.4</v>
      </c>
    </row>
    <row r="41" spans="1:22" ht="18.75" x14ac:dyDescent="0.3">
      <c r="A41" s="4" t="s">
        <v>39</v>
      </c>
      <c r="B41" s="31">
        <v>2558.34</v>
      </c>
      <c r="C41" s="32">
        <f t="shared" si="0"/>
        <v>-209.22000000000025</v>
      </c>
      <c r="D41" s="31">
        <v>2349.12</v>
      </c>
      <c r="E41" s="32">
        <f t="shared" si="1"/>
        <v>2466.6</v>
      </c>
      <c r="F41" s="31">
        <v>616.65</v>
      </c>
      <c r="G41" s="31">
        <v>616.65</v>
      </c>
      <c r="H41" s="31">
        <v>616.65</v>
      </c>
      <c r="I41" s="31">
        <v>616.65</v>
      </c>
    </row>
    <row r="42" spans="1:22" ht="18.75" x14ac:dyDescent="0.3">
      <c r="A42" s="4" t="s">
        <v>40</v>
      </c>
      <c r="B42" s="31">
        <v>509.9</v>
      </c>
      <c r="C42" s="32">
        <f t="shared" si="0"/>
        <v>-174.89999999999998</v>
      </c>
      <c r="D42" s="31">
        <v>335</v>
      </c>
      <c r="E42" s="32">
        <f t="shared" si="1"/>
        <v>335</v>
      </c>
      <c r="F42" s="31">
        <v>83.75</v>
      </c>
      <c r="G42" s="31">
        <v>83.75</v>
      </c>
      <c r="H42" s="31">
        <v>83.75</v>
      </c>
      <c r="I42" s="31">
        <v>83.75</v>
      </c>
    </row>
    <row r="43" spans="1:22" ht="18.75" x14ac:dyDescent="0.3">
      <c r="A43" s="4" t="s">
        <v>41</v>
      </c>
      <c r="B43" s="31">
        <v>9.94</v>
      </c>
      <c r="C43" s="32">
        <f t="shared" si="0"/>
        <v>193.73</v>
      </c>
      <c r="D43" s="31">
        <v>203.67</v>
      </c>
      <c r="E43" s="32">
        <f t="shared" si="1"/>
        <v>165.22</v>
      </c>
      <c r="F43" s="31">
        <v>74.42</v>
      </c>
      <c r="G43" s="31">
        <v>26.31</v>
      </c>
      <c r="H43" s="31">
        <v>2.25</v>
      </c>
      <c r="I43" s="31">
        <v>62.24</v>
      </c>
    </row>
    <row r="44" spans="1:22" ht="18.75" x14ac:dyDescent="0.3">
      <c r="A44" s="4" t="s">
        <v>42</v>
      </c>
      <c r="B44" s="31">
        <v>0</v>
      </c>
      <c r="C44" s="32">
        <f t="shared" si="0"/>
        <v>0</v>
      </c>
      <c r="D44" s="31">
        <v>0</v>
      </c>
      <c r="E44" s="32">
        <f t="shared" si="1"/>
        <v>0</v>
      </c>
      <c r="F44" s="31">
        <v>0</v>
      </c>
      <c r="G44" s="31">
        <v>0</v>
      </c>
      <c r="H44" s="31">
        <v>0</v>
      </c>
      <c r="I44" s="31">
        <v>0</v>
      </c>
    </row>
    <row r="45" spans="1:22" ht="18.75" x14ac:dyDescent="0.3">
      <c r="A45" s="4" t="s">
        <v>43</v>
      </c>
      <c r="B45" s="31">
        <v>5.17</v>
      </c>
      <c r="C45" s="32">
        <f t="shared" si="0"/>
        <v>3.83</v>
      </c>
      <c r="D45" s="31">
        <v>9</v>
      </c>
      <c r="E45" s="32">
        <f t="shared" si="1"/>
        <v>9</v>
      </c>
      <c r="F45" s="31">
        <v>2.25</v>
      </c>
      <c r="G45" s="31">
        <v>2.25</v>
      </c>
      <c r="H45" s="31">
        <v>2.25</v>
      </c>
      <c r="I45" s="31">
        <v>2.25</v>
      </c>
    </row>
    <row r="46" spans="1:22" ht="18.75" x14ac:dyDescent="0.3">
      <c r="A46" s="4" t="s">
        <v>44</v>
      </c>
      <c r="B46" s="31">
        <v>0</v>
      </c>
      <c r="C46" s="32">
        <f t="shared" si="0"/>
        <v>29.45</v>
      </c>
      <c r="D46" s="31">
        <v>29.45</v>
      </c>
      <c r="E46" s="32">
        <f t="shared" si="1"/>
        <v>0</v>
      </c>
      <c r="F46" s="31">
        <v>0</v>
      </c>
      <c r="G46" s="31">
        <v>0</v>
      </c>
      <c r="H46" s="31">
        <v>0</v>
      </c>
      <c r="I46" s="31">
        <v>0</v>
      </c>
    </row>
    <row r="47" spans="1:22" ht="18.75" x14ac:dyDescent="0.3">
      <c r="A47" s="4" t="s">
        <v>45</v>
      </c>
      <c r="B47" s="31">
        <v>4.7699999999999996</v>
      </c>
      <c r="C47" s="32">
        <f t="shared" si="0"/>
        <v>160.44</v>
      </c>
      <c r="D47" s="31">
        <v>165.21</v>
      </c>
      <c r="E47" s="32">
        <f t="shared" si="1"/>
        <v>165.22</v>
      </c>
      <c r="F47" s="31">
        <v>74.42</v>
      </c>
      <c r="G47" s="31">
        <v>26.31</v>
      </c>
      <c r="H47" s="31">
        <v>2.25</v>
      </c>
      <c r="I47" s="31">
        <v>62.24</v>
      </c>
    </row>
    <row r="48" spans="1:22" ht="18.75" x14ac:dyDescent="0.3">
      <c r="A48" s="4" t="s">
        <v>46</v>
      </c>
      <c r="B48" s="31">
        <v>0</v>
      </c>
      <c r="C48" s="32">
        <f t="shared" si="0"/>
        <v>0</v>
      </c>
      <c r="D48" s="31">
        <v>0</v>
      </c>
      <c r="E48" s="32">
        <f t="shared" si="1"/>
        <v>0</v>
      </c>
      <c r="F48" s="31">
        <v>0</v>
      </c>
      <c r="G48" s="31">
        <v>0</v>
      </c>
      <c r="H48" s="31">
        <v>0</v>
      </c>
      <c r="I48" s="31">
        <v>0</v>
      </c>
    </row>
    <row r="49" spans="1:9" ht="32.25" customHeight="1" x14ac:dyDescent="0.3">
      <c r="A49" s="13" t="s">
        <v>94</v>
      </c>
      <c r="B49" s="31">
        <v>621.88</v>
      </c>
      <c r="C49" s="32">
        <f t="shared" si="0"/>
        <v>-599.91999999999996</v>
      </c>
      <c r="D49" s="31">
        <v>21.96</v>
      </c>
      <c r="E49" s="32">
        <f t="shared" si="1"/>
        <v>0</v>
      </c>
      <c r="F49" s="31">
        <v>0</v>
      </c>
      <c r="G49" s="31">
        <v>0</v>
      </c>
      <c r="H49" s="31">
        <v>0</v>
      </c>
      <c r="I49" s="31">
        <v>0</v>
      </c>
    </row>
    <row r="50" spans="1:9" ht="18.75" x14ac:dyDescent="0.3">
      <c r="A50" s="4" t="s">
        <v>47</v>
      </c>
      <c r="B50" s="31">
        <v>0</v>
      </c>
      <c r="C50" s="32">
        <f t="shared" si="0"/>
        <v>0</v>
      </c>
      <c r="D50" s="31">
        <v>0</v>
      </c>
      <c r="E50" s="32">
        <f t="shared" si="1"/>
        <v>0</v>
      </c>
      <c r="F50" s="31">
        <v>0</v>
      </c>
      <c r="G50" s="31">
        <v>0</v>
      </c>
      <c r="H50" s="31">
        <v>0</v>
      </c>
      <c r="I50" s="31">
        <v>0</v>
      </c>
    </row>
    <row r="51" spans="1:9" ht="18.75" x14ac:dyDescent="0.3">
      <c r="A51" s="4" t="s">
        <v>48</v>
      </c>
      <c r="B51" s="31">
        <v>392.28</v>
      </c>
      <c r="C51" s="32">
        <f t="shared" si="0"/>
        <v>-323.45999999999998</v>
      </c>
      <c r="D51" s="31">
        <v>68.819999999999993</v>
      </c>
      <c r="E51" s="32">
        <f t="shared" si="1"/>
        <v>104.11000000000001</v>
      </c>
      <c r="F51" s="31">
        <v>78.849999999999994</v>
      </c>
      <c r="G51" s="31">
        <v>7.26</v>
      </c>
      <c r="H51" s="31">
        <v>1.29</v>
      </c>
      <c r="I51" s="31">
        <v>16.71</v>
      </c>
    </row>
    <row r="52" spans="1:9" ht="18.75" x14ac:dyDescent="0.3">
      <c r="A52" s="4" t="s">
        <v>49</v>
      </c>
      <c r="B52" s="31">
        <v>0</v>
      </c>
      <c r="C52" s="32">
        <f t="shared" si="0"/>
        <v>0</v>
      </c>
      <c r="D52" s="31">
        <v>0</v>
      </c>
      <c r="E52" s="32">
        <f t="shared" si="1"/>
        <v>0</v>
      </c>
      <c r="F52" s="31">
        <v>0</v>
      </c>
      <c r="G52" s="31">
        <v>0</v>
      </c>
      <c r="H52" s="31">
        <v>0</v>
      </c>
      <c r="I52" s="31">
        <v>0</v>
      </c>
    </row>
    <row r="53" spans="1:9" ht="18.75" x14ac:dyDescent="0.3">
      <c r="A53" s="4" t="s">
        <v>50</v>
      </c>
      <c r="B53" s="31">
        <v>191.19</v>
      </c>
      <c r="C53" s="32">
        <f t="shared" si="0"/>
        <v>-124.63</v>
      </c>
      <c r="D53" s="31">
        <v>66.56</v>
      </c>
      <c r="E53" s="32">
        <f t="shared" si="1"/>
        <v>98.95</v>
      </c>
      <c r="F53" s="31">
        <v>77.56</v>
      </c>
      <c r="G53" s="31">
        <v>5.97</v>
      </c>
      <c r="H53" s="31">
        <v>0</v>
      </c>
      <c r="I53" s="31">
        <v>15.42</v>
      </c>
    </row>
    <row r="54" spans="1:9" ht="18.75" x14ac:dyDescent="0.3">
      <c r="A54" s="4" t="s">
        <v>51</v>
      </c>
      <c r="B54" s="31">
        <v>41.64</v>
      </c>
      <c r="C54" s="32">
        <f t="shared" si="0"/>
        <v>-39.380000000000003</v>
      </c>
      <c r="D54" s="31">
        <v>2.2599999999999998</v>
      </c>
      <c r="E54" s="32">
        <f t="shared" si="1"/>
        <v>5.16</v>
      </c>
      <c r="F54" s="31">
        <v>1.29</v>
      </c>
      <c r="G54" s="31">
        <v>1.29</v>
      </c>
      <c r="H54" s="31">
        <v>1.29</v>
      </c>
      <c r="I54" s="31">
        <v>1.29</v>
      </c>
    </row>
    <row r="55" spans="1:9" ht="18.75" x14ac:dyDescent="0.3">
      <c r="A55" s="4" t="s">
        <v>91</v>
      </c>
      <c r="B55" s="31">
        <v>125.8</v>
      </c>
      <c r="C55" s="32">
        <f t="shared" si="0"/>
        <v>-73.77</v>
      </c>
      <c r="D55" s="31">
        <v>52.03</v>
      </c>
      <c r="E55" s="32">
        <f t="shared" si="1"/>
        <v>52.03</v>
      </c>
      <c r="F55" s="31">
        <v>23.55</v>
      </c>
      <c r="G55" s="31">
        <v>7.85</v>
      </c>
      <c r="H55" s="31">
        <v>0</v>
      </c>
      <c r="I55" s="31">
        <v>20.63</v>
      </c>
    </row>
    <row r="56" spans="1:9" ht="18.75" x14ac:dyDescent="0.3">
      <c r="A56" s="4" t="s">
        <v>96</v>
      </c>
      <c r="B56" s="31">
        <v>33.659999999999997</v>
      </c>
      <c r="C56" s="32">
        <f t="shared" si="0"/>
        <v>-33.659999999999997</v>
      </c>
      <c r="D56" s="31">
        <v>0</v>
      </c>
      <c r="E56" s="32">
        <f t="shared" si="1"/>
        <v>0</v>
      </c>
      <c r="F56" s="32">
        <v>0</v>
      </c>
      <c r="G56" s="32">
        <v>0</v>
      </c>
      <c r="H56" s="32">
        <v>0</v>
      </c>
      <c r="I56" s="32">
        <v>0</v>
      </c>
    </row>
    <row r="57" spans="1:9" ht="18.75" x14ac:dyDescent="0.3">
      <c r="A57" s="4" t="s">
        <v>52</v>
      </c>
      <c r="B57" s="31">
        <v>32.200000000000003</v>
      </c>
      <c r="C57" s="32">
        <f t="shared" si="0"/>
        <v>769.26</v>
      </c>
      <c r="D57" s="31">
        <v>801.46</v>
      </c>
      <c r="E57" s="32">
        <f t="shared" si="1"/>
        <v>607.39</v>
      </c>
      <c r="F57" s="32">
        <v>334.47</v>
      </c>
      <c r="G57" s="32">
        <v>73.14</v>
      </c>
      <c r="H57" s="32">
        <v>0</v>
      </c>
      <c r="I57" s="32">
        <v>199.78</v>
      </c>
    </row>
    <row r="58" spans="1:9" ht="18.75" x14ac:dyDescent="0.3">
      <c r="A58" s="4" t="s">
        <v>53</v>
      </c>
      <c r="B58" s="31">
        <v>0</v>
      </c>
      <c r="C58" s="32">
        <f t="shared" si="0"/>
        <v>0</v>
      </c>
      <c r="D58" s="31">
        <v>0</v>
      </c>
      <c r="E58" s="32">
        <f t="shared" si="1"/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33.75" customHeight="1" x14ac:dyDescent="0.3">
      <c r="A59" s="26" t="s">
        <v>54</v>
      </c>
      <c r="B59" s="27">
        <v>1171.45</v>
      </c>
      <c r="C59" s="28">
        <f t="shared" si="0"/>
        <v>44.049999999999955</v>
      </c>
      <c r="D59" s="27">
        <v>1215.5</v>
      </c>
      <c r="E59" s="28">
        <f t="shared" si="1"/>
        <v>1235.53</v>
      </c>
      <c r="F59" s="28">
        <v>355.46</v>
      </c>
      <c r="G59" s="28">
        <v>289.88</v>
      </c>
      <c r="H59" s="28">
        <v>262.66000000000003</v>
      </c>
      <c r="I59" s="28">
        <v>327.52999999999997</v>
      </c>
    </row>
    <row r="60" spans="1:9" ht="21" customHeight="1" x14ac:dyDescent="0.3">
      <c r="A60" s="4" t="s">
        <v>55</v>
      </c>
      <c r="B60" s="31">
        <v>16.55</v>
      </c>
      <c r="C60" s="32">
        <f t="shared" si="0"/>
        <v>2.629999999999999</v>
      </c>
      <c r="D60" s="31">
        <v>19.18</v>
      </c>
      <c r="E60" s="32">
        <f t="shared" si="1"/>
        <v>31.93</v>
      </c>
      <c r="F60" s="32">
        <v>12.41</v>
      </c>
      <c r="G60" s="32">
        <v>5.97</v>
      </c>
      <c r="H60" s="32">
        <v>2.75</v>
      </c>
      <c r="I60" s="32">
        <v>10.8</v>
      </c>
    </row>
    <row r="61" spans="1:9" ht="28.5" customHeight="1" x14ac:dyDescent="0.3">
      <c r="A61" s="14" t="s">
        <v>92</v>
      </c>
      <c r="B61" s="31">
        <v>35.6</v>
      </c>
      <c r="C61" s="32">
        <f t="shared" si="0"/>
        <v>-9.8800000000000026</v>
      </c>
      <c r="D61" s="31">
        <v>25.72</v>
      </c>
      <c r="E61" s="32">
        <f t="shared" si="1"/>
        <v>32.92</v>
      </c>
      <c r="F61" s="32">
        <v>5.48</v>
      </c>
      <c r="G61" s="32">
        <v>4.47</v>
      </c>
      <c r="H61" s="32">
        <v>4.04</v>
      </c>
      <c r="I61" s="32">
        <v>18.93</v>
      </c>
    </row>
    <row r="62" spans="1:9" ht="33" customHeight="1" x14ac:dyDescent="0.3">
      <c r="A62" s="14" t="s">
        <v>93</v>
      </c>
      <c r="B62" s="31">
        <v>15</v>
      </c>
      <c r="C62" s="32">
        <f t="shared" si="0"/>
        <v>-4</v>
      </c>
      <c r="D62" s="31">
        <v>11</v>
      </c>
      <c r="E62" s="32">
        <f t="shared" si="1"/>
        <v>11</v>
      </c>
      <c r="F62" s="32">
        <v>2.75</v>
      </c>
      <c r="G62" s="32">
        <v>2.75</v>
      </c>
      <c r="H62" s="32">
        <v>2.75</v>
      </c>
      <c r="I62" s="32">
        <v>2.75</v>
      </c>
    </row>
    <row r="63" spans="1:9" ht="21.75" customHeight="1" x14ac:dyDescent="0.3">
      <c r="A63" s="4" t="s">
        <v>56</v>
      </c>
      <c r="B63" s="31">
        <v>56.57</v>
      </c>
      <c r="C63" s="32">
        <f t="shared" si="0"/>
        <v>-7.7999999999999972</v>
      </c>
      <c r="D63" s="31">
        <v>48.77</v>
      </c>
      <c r="E63" s="32">
        <f t="shared" si="1"/>
        <v>48.76</v>
      </c>
      <c r="F63" s="32">
        <v>12.19</v>
      </c>
      <c r="G63" s="32">
        <v>12.19</v>
      </c>
      <c r="H63" s="32">
        <v>12.19</v>
      </c>
      <c r="I63" s="32">
        <v>12.19</v>
      </c>
    </row>
    <row r="64" spans="1:9" ht="18.75" x14ac:dyDescent="0.3">
      <c r="A64" s="4" t="s">
        <v>57</v>
      </c>
      <c r="B64" s="6">
        <v>13.69</v>
      </c>
      <c r="C64" s="32">
        <f t="shared" si="0"/>
        <v>-5.51</v>
      </c>
      <c r="D64" s="31">
        <v>8.18</v>
      </c>
      <c r="E64" s="32">
        <f t="shared" si="1"/>
        <v>8.1999999999999993</v>
      </c>
      <c r="F64" s="32">
        <v>2.0499999999999998</v>
      </c>
      <c r="G64" s="32">
        <v>2.0499999999999998</v>
      </c>
      <c r="H64" s="32">
        <v>2.0499999999999998</v>
      </c>
      <c r="I64" s="32">
        <v>2.0499999999999998</v>
      </c>
    </row>
    <row r="65" spans="1:9" ht="21.75" customHeight="1" x14ac:dyDescent="0.3">
      <c r="A65" s="4" t="s">
        <v>58</v>
      </c>
      <c r="B65" s="6">
        <v>119.37</v>
      </c>
      <c r="C65" s="32">
        <f t="shared" si="0"/>
        <v>116.41</v>
      </c>
      <c r="D65" s="31">
        <v>235.78</v>
      </c>
      <c r="E65" s="32">
        <f t="shared" si="1"/>
        <v>235.78</v>
      </c>
      <c r="F65" s="32">
        <v>69.739999999999995</v>
      </c>
      <c r="G65" s="32">
        <v>54.07</v>
      </c>
      <c r="H65" s="32">
        <v>48.25</v>
      </c>
      <c r="I65" s="32">
        <v>63.72</v>
      </c>
    </row>
    <row r="66" spans="1:9" ht="30" customHeight="1" x14ac:dyDescent="0.3">
      <c r="A66" s="13" t="s">
        <v>59</v>
      </c>
      <c r="B66" s="6">
        <v>168.48</v>
      </c>
      <c r="C66" s="32">
        <f t="shared" si="0"/>
        <v>-87.759999999999991</v>
      </c>
      <c r="D66" s="31">
        <v>80.72</v>
      </c>
      <c r="E66" s="32">
        <f t="shared" si="1"/>
        <v>80.72999999999999</v>
      </c>
      <c r="F66" s="32">
        <v>26.93</v>
      </c>
      <c r="G66" s="32">
        <v>17.12</v>
      </c>
      <c r="H66" s="32">
        <v>12.21</v>
      </c>
      <c r="I66" s="32">
        <v>24.47</v>
      </c>
    </row>
    <row r="67" spans="1:9" ht="20.25" customHeight="1" x14ac:dyDescent="0.3">
      <c r="A67" s="13" t="s">
        <v>97</v>
      </c>
      <c r="B67" s="6">
        <v>22.31</v>
      </c>
      <c r="C67" s="32">
        <f t="shared" si="0"/>
        <v>-22.31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</row>
    <row r="68" spans="1:9" ht="30" customHeight="1" x14ac:dyDescent="0.3">
      <c r="A68" s="13" t="s">
        <v>98</v>
      </c>
      <c r="B68" s="6">
        <v>97.53</v>
      </c>
      <c r="C68" s="32">
        <f t="shared" si="0"/>
        <v>-97.53</v>
      </c>
      <c r="D68" s="31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</row>
    <row r="69" spans="1:9" ht="18.75" x14ac:dyDescent="0.3">
      <c r="A69" s="4" t="s">
        <v>60</v>
      </c>
      <c r="B69" s="6">
        <v>131.76</v>
      </c>
      <c r="C69" s="32">
        <f t="shared" si="0"/>
        <v>-34.929999999999993</v>
      </c>
      <c r="D69" s="31">
        <v>96.83</v>
      </c>
      <c r="E69" s="32">
        <f t="shared" si="1"/>
        <v>112.34</v>
      </c>
      <c r="F69" s="32">
        <v>38.28</v>
      </c>
      <c r="G69" s="32">
        <v>23.54</v>
      </c>
      <c r="H69" s="32">
        <v>16.170000000000002</v>
      </c>
      <c r="I69" s="32">
        <v>34.35</v>
      </c>
    </row>
    <row r="70" spans="1:9" ht="18.75" x14ac:dyDescent="0.3">
      <c r="A70" s="4" t="s">
        <v>61</v>
      </c>
      <c r="B70" s="6">
        <v>17.739999999999998</v>
      </c>
      <c r="C70" s="32">
        <f t="shared" si="0"/>
        <v>19.260000000000002</v>
      </c>
      <c r="D70" s="31">
        <v>37</v>
      </c>
      <c r="E70" s="32">
        <f t="shared" si="1"/>
        <v>37.010000000000005</v>
      </c>
      <c r="F70" s="32">
        <v>10.97</v>
      </c>
      <c r="G70" s="32">
        <v>8.3800000000000008</v>
      </c>
      <c r="H70" s="32">
        <v>7.09</v>
      </c>
      <c r="I70" s="32">
        <v>10.57</v>
      </c>
    </row>
    <row r="71" spans="1:9" ht="18.75" x14ac:dyDescent="0.3">
      <c r="A71" s="4" t="s">
        <v>62</v>
      </c>
      <c r="B71" s="32">
        <v>85.67</v>
      </c>
      <c r="C71" s="32">
        <f t="shared" si="0"/>
        <v>-46.660000000000004</v>
      </c>
      <c r="D71" s="31">
        <v>39.01</v>
      </c>
      <c r="E71" s="32">
        <f t="shared" si="1"/>
        <v>39.010000000000005</v>
      </c>
      <c r="F71" s="32">
        <v>18.23</v>
      </c>
      <c r="G71" s="32">
        <v>6.08</v>
      </c>
      <c r="H71" s="32">
        <v>0</v>
      </c>
      <c r="I71" s="32">
        <v>14.7</v>
      </c>
    </row>
    <row r="72" spans="1:9" ht="18.75" x14ac:dyDescent="0.3">
      <c r="A72" s="4" t="s">
        <v>63</v>
      </c>
      <c r="B72" s="6">
        <v>0</v>
      </c>
      <c r="C72" s="32">
        <f t="shared" si="0"/>
        <v>15.67</v>
      </c>
      <c r="D72" s="31">
        <v>15.67</v>
      </c>
      <c r="E72" s="32">
        <f t="shared" si="1"/>
        <v>15.68</v>
      </c>
      <c r="F72" s="32">
        <v>3.92</v>
      </c>
      <c r="G72" s="32">
        <v>3.92</v>
      </c>
      <c r="H72" s="32">
        <v>3.92</v>
      </c>
      <c r="I72" s="32">
        <v>3.92</v>
      </c>
    </row>
    <row r="73" spans="1:9" ht="18.75" x14ac:dyDescent="0.3">
      <c r="A73" s="4" t="s">
        <v>64</v>
      </c>
      <c r="B73" s="6">
        <v>28.36</v>
      </c>
      <c r="C73" s="32">
        <f t="shared" si="0"/>
        <v>-23.21</v>
      </c>
      <c r="D73" s="31">
        <v>5.15</v>
      </c>
      <c r="E73" s="32">
        <f t="shared" si="1"/>
        <v>20.64</v>
      </c>
      <c r="F73" s="32">
        <v>5.16</v>
      </c>
      <c r="G73" s="32">
        <v>5.16</v>
      </c>
      <c r="H73" s="32">
        <v>5.16</v>
      </c>
      <c r="I73" s="32">
        <v>5.16</v>
      </c>
    </row>
    <row r="74" spans="1:9" ht="21" customHeight="1" x14ac:dyDescent="0.3">
      <c r="A74" s="16" t="s">
        <v>89</v>
      </c>
      <c r="B74" s="32">
        <v>0</v>
      </c>
      <c r="C74" s="32">
        <f t="shared" si="0"/>
        <v>0</v>
      </c>
      <c r="D74" s="31">
        <v>0</v>
      </c>
      <c r="E74" s="32">
        <f t="shared" si="1"/>
        <v>0</v>
      </c>
      <c r="F74" s="32">
        <v>0</v>
      </c>
      <c r="G74" s="32">
        <v>0</v>
      </c>
      <c r="H74" s="32">
        <v>0</v>
      </c>
      <c r="I74" s="32">
        <v>0</v>
      </c>
    </row>
    <row r="75" spans="1:9" ht="18.75" x14ac:dyDescent="0.3">
      <c r="A75" s="4" t="s">
        <v>65</v>
      </c>
      <c r="B75" s="32">
        <v>0</v>
      </c>
      <c r="C75" s="32">
        <f t="shared" si="0"/>
        <v>0</v>
      </c>
      <c r="D75" s="31">
        <v>0</v>
      </c>
      <c r="E75" s="32">
        <f t="shared" si="1"/>
        <v>0</v>
      </c>
      <c r="F75" s="32">
        <v>0</v>
      </c>
      <c r="G75" s="32">
        <v>0</v>
      </c>
      <c r="H75" s="32">
        <v>0</v>
      </c>
      <c r="I75" s="32">
        <v>0</v>
      </c>
    </row>
    <row r="76" spans="1:9" ht="18.75" x14ac:dyDescent="0.3">
      <c r="A76" s="4" t="s">
        <v>66</v>
      </c>
      <c r="B76" s="32">
        <v>116.34</v>
      </c>
      <c r="C76" s="32">
        <f t="shared" si="0"/>
        <v>566.98</v>
      </c>
      <c r="D76" s="31">
        <v>683.32</v>
      </c>
      <c r="E76" s="32">
        <f t="shared" si="1"/>
        <v>686.04</v>
      </c>
      <c r="F76" s="32">
        <v>184.5</v>
      </c>
      <c r="G76" s="32">
        <v>167.89</v>
      </c>
      <c r="H76" s="32">
        <v>162.41</v>
      </c>
      <c r="I76" s="32">
        <v>171.24</v>
      </c>
    </row>
    <row r="77" spans="1:9" ht="18.75" x14ac:dyDescent="0.3">
      <c r="A77" s="4" t="s">
        <v>67</v>
      </c>
      <c r="B77" s="6">
        <v>116.34</v>
      </c>
      <c r="C77" s="32">
        <f t="shared" ref="C77:C99" si="3">D77-B77</f>
        <v>96.66</v>
      </c>
      <c r="D77" s="31">
        <v>213</v>
      </c>
      <c r="E77" s="32">
        <f t="shared" si="1"/>
        <v>213</v>
      </c>
      <c r="F77" s="32">
        <v>53.25</v>
      </c>
      <c r="G77" s="32">
        <v>53.25</v>
      </c>
      <c r="H77" s="32">
        <v>53.25</v>
      </c>
      <c r="I77" s="32">
        <v>53.25</v>
      </c>
    </row>
    <row r="78" spans="1:9" ht="18.75" x14ac:dyDescent="0.3">
      <c r="A78" s="4" t="s">
        <v>68</v>
      </c>
      <c r="B78" s="32">
        <v>0</v>
      </c>
      <c r="C78" s="32">
        <f t="shared" si="3"/>
        <v>81.69</v>
      </c>
      <c r="D78" s="31">
        <v>81.69</v>
      </c>
      <c r="E78" s="32">
        <f t="shared" si="1"/>
        <v>91.68</v>
      </c>
      <c r="F78" s="32">
        <v>30.45</v>
      </c>
      <c r="G78" s="32">
        <v>19.5</v>
      </c>
      <c r="H78" s="32">
        <v>14.02</v>
      </c>
      <c r="I78" s="32">
        <v>27.71</v>
      </c>
    </row>
    <row r="79" spans="1:9" ht="18.75" x14ac:dyDescent="0.3">
      <c r="A79" s="4" t="s">
        <v>69</v>
      </c>
      <c r="B79" s="32">
        <v>0</v>
      </c>
      <c r="C79" s="32">
        <f t="shared" si="3"/>
        <v>382.61</v>
      </c>
      <c r="D79" s="31">
        <v>382.61</v>
      </c>
      <c r="E79" s="32">
        <f t="shared" si="1"/>
        <v>377.75</v>
      </c>
      <c r="F79" s="32">
        <v>99.9</v>
      </c>
      <c r="G79" s="32">
        <v>94.24</v>
      </c>
      <c r="H79" s="32">
        <v>94.24</v>
      </c>
      <c r="I79" s="32">
        <v>89.37</v>
      </c>
    </row>
    <row r="80" spans="1:9" ht="18.75" x14ac:dyDescent="0.3">
      <c r="A80" s="4" t="s">
        <v>70</v>
      </c>
      <c r="B80" s="32">
        <v>0</v>
      </c>
      <c r="C80" s="32">
        <f t="shared" si="3"/>
        <v>4.0199999999999996</v>
      </c>
      <c r="D80" s="31">
        <v>4.0199999999999996</v>
      </c>
      <c r="E80" s="32">
        <f t="shared" ref="E80:E98" si="4">F80+G80+H80+I80</f>
        <v>1.6439999999999999</v>
      </c>
      <c r="F80" s="32">
        <v>0.41399999999999998</v>
      </c>
      <c r="G80" s="32">
        <v>0.41</v>
      </c>
      <c r="H80" s="32">
        <v>0.41</v>
      </c>
      <c r="I80" s="32">
        <v>0.41</v>
      </c>
    </row>
    <row r="81" spans="1:9" ht="18.75" x14ac:dyDescent="0.3">
      <c r="A81" s="4" t="s">
        <v>71</v>
      </c>
      <c r="B81" s="32">
        <v>0</v>
      </c>
      <c r="C81" s="32">
        <f t="shared" si="3"/>
        <v>2</v>
      </c>
      <c r="D81" s="31">
        <v>2</v>
      </c>
      <c r="E81" s="32">
        <f t="shared" si="4"/>
        <v>2</v>
      </c>
      <c r="F81" s="32">
        <v>0.5</v>
      </c>
      <c r="G81" s="32">
        <v>0.5</v>
      </c>
      <c r="H81" s="32">
        <v>0.5</v>
      </c>
      <c r="I81" s="32">
        <v>0.5</v>
      </c>
    </row>
    <row r="82" spans="1:9" ht="18.75" x14ac:dyDescent="0.3">
      <c r="A82" s="4" t="s">
        <v>72</v>
      </c>
      <c r="B82" s="6">
        <v>378.26</v>
      </c>
      <c r="C82" s="32">
        <f t="shared" si="3"/>
        <v>-372.26</v>
      </c>
      <c r="D82" s="31">
        <v>6</v>
      </c>
      <c r="E82" s="32">
        <f t="shared" si="4"/>
        <v>3.8499999999999996</v>
      </c>
      <c r="F82" s="32">
        <v>1.69</v>
      </c>
      <c r="G82" s="32">
        <v>0.4</v>
      </c>
      <c r="H82" s="32">
        <v>0.4</v>
      </c>
      <c r="I82" s="32">
        <v>1.36</v>
      </c>
    </row>
    <row r="83" spans="1:9" ht="18.75" x14ac:dyDescent="0.3">
      <c r="A83" s="4" t="s">
        <v>73</v>
      </c>
      <c r="B83" s="6">
        <v>44.76</v>
      </c>
      <c r="C83" s="32">
        <f t="shared" si="3"/>
        <v>-44.76</v>
      </c>
      <c r="D83" s="31">
        <v>0</v>
      </c>
      <c r="E83" s="32">
        <f t="shared" si="4"/>
        <v>0</v>
      </c>
      <c r="F83" s="32">
        <v>0</v>
      </c>
      <c r="G83" s="32">
        <v>0</v>
      </c>
      <c r="H83" s="32">
        <v>0</v>
      </c>
      <c r="I83" s="32">
        <v>0</v>
      </c>
    </row>
    <row r="84" spans="1:9" ht="18.75" x14ac:dyDescent="0.3">
      <c r="A84" s="4" t="s">
        <v>74</v>
      </c>
      <c r="B84" s="32">
        <v>4.38</v>
      </c>
      <c r="C84" s="32">
        <f t="shared" si="3"/>
        <v>1.62</v>
      </c>
      <c r="D84" s="31">
        <v>6</v>
      </c>
      <c r="E84" s="32">
        <f t="shared" si="4"/>
        <v>3.8499999999999996</v>
      </c>
      <c r="F84" s="32">
        <v>1.69</v>
      </c>
      <c r="G84" s="32">
        <v>0.4</v>
      </c>
      <c r="H84" s="32">
        <v>0.4</v>
      </c>
      <c r="I84" s="32">
        <v>1.36</v>
      </c>
    </row>
    <row r="85" spans="1:9" ht="18.75" x14ac:dyDescent="0.3">
      <c r="A85" s="4" t="s">
        <v>75</v>
      </c>
      <c r="B85" s="6">
        <v>229.96</v>
      </c>
      <c r="C85" s="32">
        <f t="shared" si="3"/>
        <v>-229.96</v>
      </c>
      <c r="D85" s="31">
        <v>0</v>
      </c>
      <c r="E85" s="32">
        <f t="shared" si="4"/>
        <v>0</v>
      </c>
      <c r="F85" s="32">
        <v>0</v>
      </c>
      <c r="G85" s="32">
        <v>0</v>
      </c>
      <c r="H85" s="32">
        <v>0</v>
      </c>
      <c r="I85" s="32">
        <v>0</v>
      </c>
    </row>
    <row r="86" spans="1:9" ht="18.75" x14ac:dyDescent="0.3">
      <c r="A86" s="4" t="s">
        <v>99</v>
      </c>
      <c r="B86" s="6">
        <v>99.16</v>
      </c>
      <c r="C86" s="32">
        <f t="shared" si="3"/>
        <v>-99.16</v>
      </c>
      <c r="D86" s="31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</row>
    <row r="87" spans="1:9" ht="34.5" customHeight="1" x14ac:dyDescent="0.3">
      <c r="A87" s="26" t="s">
        <v>76</v>
      </c>
      <c r="B87" s="29">
        <v>23268.59</v>
      </c>
      <c r="C87" s="28">
        <f t="shared" si="3"/>
        <v>7629.6100000000006</v>
      </c>
      <c r="D87" s="27">
        <v>30898.2</v>
      </c>
      <c r="E87" s="28">
        <f t="shared" si="4"/>
        <v>32684.620000000003</v>
      </c>
      <c r="F87" s="28">
        <v>9021.18</v>
      </c>
      <c r="G87" s="28">
        <v>7792.04</v>
      </c>
      <c r="H87" s="28">
        <v>7160.36</v>
      </c>
      <c r="I87" s="28">
        <v>8711.0400000000009</v>
      </c>
    </row>
    <row r="88" spans="1:9" ht="21.75" customHeight="1" x14ac:dyDescent="0.3">
      <c r="A88" s="7" t="s">
        <v>77</v>
      </c>
      <c r="B88" s="32">
        <v>17871.419999999998</v>
      </c>
      <c r="C88" s="32">
        <f t="shared" si="3"/>
        <v>5859.9200000000019</v>
      </c>
      <c r="D88" s="31">
        <v>23731.34</v>
      </c>
      <c r="E88" s="32">
        <f t="shared" si="4"/>
        <v>25094.639999999999</v>
      </c>
      <c r="F88" s="32">
        <v>6928.71</v>
      </c>
      <c r="G88" s="32">
        <v>5975.91</v>
      </c>
      <c r="H88" s="32">
        <v>5499.51</v>
      </c>
      <c r="I88" s="32">
        <v>6690.51</v>
      </c>
    </row>
    <row r="89" spans="1:9" ht="18.75" x14ac:dyDescent="0.3">
      <c r="A89" s="10" t="s">
        <v>78</v>
      </c>
      <c r="B89" s="6">
        <v>12609.65</v>
      </c>
      <c r="C89" s="32">
        <f t="shared" si="3"/>
        <v>4807.4800000000014</v>
      </c>
      <c r="D89" s="31">
        <v>17417.13</v>
      </c>
      <c r="E89" s="32">
        <f t="shared" si="4"/>
        <v>17835.72</v>
      </c>
      <c r="F89" s="32">
        <v>5113.9799999999996</v>
      </c>
      <c r="G89" s="32">
        <v>4161.18</v>
      </c>
      <c r="H89" s="32">
        <v>3684.78</v>
      </c>
      <c r="I89" s="32">
        <v>4875.78</v>
      </c>
    </row>
    <row r="90" spans="1:9" ht="18.75" x14ac:dyDescent="0.3">
      <c r="A90" s="10" t="s">
        <v>79</v>
      </c>
      <c r="B90" s="6">
        <v>5261.77</v>
      </c>
      <c r="C90" s="32">
        <f t="shared" si="3"/>
        <v>1052.4399999999996</v>
      </c>
      <c r="D90" s="31">
        <v>6314.21</v>
      </c>
      <c r="E90" s="32">
        <f t="shared" si="4"/>
        <v>7258.92</v>
      </c>
      <c r="F90" s="32">
        <v>1814.73</v>
      </c>
      <c r="G90" s="32">
        <v>1814.73</v>
      </c>
      <c r="H90" s="32">
        <v>1814.73</v>
      </c>
      <c r="I90" s="32">
        <v>1814.73</v>
      </c>
    </row>
    <row r="91" spans="1:9" ht="18.75" x14ac:dyDescent="0.3">
      <c r="A91" s="10" t="s">
        <v>80</v>
      </c>
      <c r="B91" s="6">
        <v>5397.17</v>
      </c>
      <c r="C91" s="32">
        <f t="shared" si="3"/>
        <v>1769.6899999999996</v>
      </c>
      <c r="D91" s="31">
        <v>7166.86</v>
      </c>
      <c r="E91" s="32">
        <f t="shared" si="4"/>
        <v>3509.71</v>
      </c>
      <c r="F91" s="32">
        <v>979.67</v>
      </c>
      <c r="G91" s="32">
        <v>703.33</v>
      </c>
      <c r="H91" s="32">
        <v>918.98</v>
      </c>
      <c r="I91" s="32">
        <v>907.73</v>
      </c>
    </row>
    <row r="92" spans="1:9" ht="18.75" x14ac:dyDescent="0.3">
      <c r="A92" s="10" t="s">
        <v>78</v>
      </c>
      <c r="B92" s="6">
        <v>3808.12</v>
      </c>
      <c r="C92" s="32">
        <f t="shared" si="3"/>
        <v>1451.8500000000004</v>
      </c>
      <c r="D92" s="31">
        <v>5259.97</v>
      </c>
      <c r="E92" s="32">
        <f t="shared" si="4"/>
        <v>5386.380000000001</v>
      </c>
      <c r="F92" s="32">
        <v>1544.42</v>
      </c>
      <c r="G92" s="32">
        <v>1256.68</v>
      </c>
      <c r="H92" s="32">
        <v>1112.8</v>
      </c>
      <c r="I92" s="32">
        <v>1472.48</v>
      </c>
    </row>
    <row r="93" spans="1:9" ht="18.75" x14ac:dyDescent="0.3">
      <c r="A93" s="10" t="s">
        <v>79</v>
      </c>
      <c r="B93" s="6">
        <v>1589.05</v>
      </c>
      <c r="C93" s="32">
        <f t="shared" si="3"/>
        <v>317.84000000000015</v>
      </c>
      <c r="D93" s="31">
        <v>1906.89</v>
      </c>
      <c r="E93" s="32">
        <f t="shared" si="4"/>
        <v>2203.6099999999997</v>
      </c>
      <c r="F93" s="32">
        <v>548.04999999999995</v>
      </c>
      <c r="G93" s="32">
        <v>559.46</v>
      </c>
      <c r="H93" s="32">
        <v>548.04999999999995</v>
      </c>
      <c r="I93" s="32">
        <v>548.04999999999995</v>
      </c>
    </row>
    <row r="94" spans="1:9" ht="29.25" customHeight="1" x14ac:dyDescent="0.3">
      <c r="A94" s="17" t="s">
        <v>90</v>
      </c>
      <c r="B94" s="32">
        <v>0</v>
      </c>
      <c r="C94" s="32">
        <f t="shared" si="3"/>
        <v>0</v>
      </c>
      <c r="D94" s="31">
        <v>0</v>
      </c>
      <c r="E94" s="32">
        <f t="shared" si="4"/>
        <v>0</v>
      </c>
      <c r="F94" s="32">
        <v>0</v>
      </c>
      <c r="G94" s="32">
        <v>0</v>
      </c>
      <c r="H94" s="32">
        <v>0</v>
      </c>
      <c r="I94" s="32">
        <v>0</v>
      </c>
    </row>
    <row r="95" spans="1:9" ht="18.75" x14ac:dyDescent="0.3">
      <c r="A95" s="4" t="s">
        <v>81</v>
      </c>
      <c r="B95" s="32">
        <v>0</v>
      </c>
      <c r="C95" s="32">
        <f t="shared" si="3"/>
        <v>0</v>
      </c>
      <c r="D95" s="31">
        <v>0</v>
      </c>
      <c r="E95" s="32">
        <f t="shared" si="4"/>
        <v>0</v>
      </c>
      <c r="F95" s="32">
        <v>0</v>
      </c>
      <c r="G95" s="32">
        <v>0</v>
      </c>
      <c r="H95" s="32">
        <v>0</v>
      </c>
      <c r="I95" s="32">
        <v>0</v>
      </c>
    </row>
    <row r="96" spans="1:9" ht="18.75" x14ac:dyDescent="0.3">
      <c r="A96" s="4" t="s">
        <v>82</v>
      </c>
      <c r="B96" s="32">
        <v>0</v>
      </c>
      <c r="C96" s="32">
        <f t="shared" si="3"/>
        <v>0</v>
      </c>
      <c r="D96" s="31">
        <v>0</v>
      </c>
      <c r="E96" s="32">
        <f t="shared" si="4"/>
        <v>0</v>
      </c>
      <c r="F96" s="32">
        <v>0</v>
      </c>
      <c r="G96" s="32">
        <v>0</v>
      </c>
      <c r="H96" s="32">
        <v>0</v>
      </c>
      <c r="I96" s="32">
        <v>0</v>
      </c>
    </row>
    <row r="97" spans="1:9" ht="18.75" x14ac:dyDescent="0.3">
      <c r="A97" s="4" t="s">
        <v>83</v>
      </c>
      <c r="B97" s="32">
        <v>12</v>
      </c>
      <c r="C97" s="32">
        <f t="shared" si="3"/>
        <v>-12</v>
      </c>
      <c r="D97" s="31">
        <v>0</v>
      </c>
      <c r="E97" s="32">
        <f t="shared" si="4"/>
        <v>0</v>
      </c>
      <c r="F97" s="32">
        <v>0</v>
      </c>
      <c r="G97" s="32">
        <v>0</v>
      </c>
      <c r="H97" s="32">
        <v>0</v>
      </c>
      <c r="I97" s="32">
        <v>0</v>
      </c>
    </row>
    <row r="98" spans="1:9" ht="18.75" x14ac:dyDescent="0.3">
      <c r="A98" s="4" t="s">
        <v>84</v>
      </c>
      <c r="B98" s="32">
        <v>0</v>
      </c>
      <c r="C98" s="32">
        <f t="shared" si="3"/>
        <v>0</v>
      </c>
      <c r="D98" s="31">
        <v>0</v>
      </c>
      <c r="E98" s="32">
        <f t="shared" si="4"/>
        <v>0</v>
      </c>
      <c r="F98" s="32">
        <v>0</v>
      </c>
      <c r="G98" s="32">
        <v>0</v>
      </c>
      <c r="H98" s="32">
        <v>0</v>
      </c>
      <c r="I98" s="32">
        <v>0</v>
      </c>
    </row>
    <row r="99" spans="1:9" ht="26.25" customHeight="1" x14ac:dyDescent="0.3">
      <c r="A99" s="26" t="s">
        <v>85</v>
      </c>
      <c r="B99" s="28">
        <f>B12-B24</f>
        <v>-10927.61</v>
      </c>
      <c r="C99" s="28">
        <f t="shared" si="3"/>
        <v>1464.08</v>
      </c>
      <c r="D99" s="27">
        <v>-9463.5300000000007</v>
      </c>
      <c r="E99" s="28">
        <f>F99+G99+H99+I99</f>
        <v>-10422.32</v>
      </c>
      <c r="F99" s="28">
        <f>F12-F24</f>
        <v>-2340.1100000000006</v>
      </c>
      <c r="G99" s="28">
        <f>G12-G24</f>
        <v>-2891.25</v>
      </c>
      <c r="H99" s="28">
        <f>H12-H24</f>
        <v>-2049.869999999999</v>
      </c>
      <c r="I99" s="28">
        <v>-3141.09</v>
      </c>
    </row>
    <row r="100" spans="1:9" ht="33" x14ac:dyDescent="0.3">
      <c r="A100" s="11" t="s">
        <v>86</v>
      </c>
      <c r="B100" s="6">
        <v>88.69</v>
      </c>
      <c r="C100" s="32">
        <v>89.6</v>
      </c>
      <c r="D100" s="31">
        <v>90.5</v>
      </c>
      <c r="E100" s="32">
        <v>82.88</v>
      </c>
      <c r="F100" s="32">
        <v>92.67</v>
      </c>
      <c r="G100" s="32">
        <v>76.5</v>
      </c>
      <c r="H100" s="32">
        <v>72.5</v>
      </c>
      <c r="I100" s="32">
        <v>89.83</v>
      </c>
    </row>
    <row r="101" spans="1:9" ht="33" x14ac:dyDescent="0.3">
      <c r="A101" s="11" t="s">
        <v>87</v>
      </c>
      <c r="B101" s="6">
        <v>22389.37</v>
      </c>
      <c r="C101" s="32">
        <v>22120.720000000001</v>
      </c>
      <c r="D101" s="31">
        <v>21852.06</v>
      </c>
      <c r="E101" s="32">
        <v>23466.81</v>
      </c>
      <c r="F101" s="32">
        <v>21286.05</v>
      </c>
      <c r="G101" s="32">
        <v>26038.82</v>
      </c>
      <c r="H101" s="32">
        <v>25285.1</v>
      </c>
      <c r="I101" s="32">
        <v>21257.26</v>
      </c>
    </row>
  </sheetData>
  <mergeCells count="13">
    <mergeCell ref="M1:W1"/>
    <mergeCell ref="M3:W3"/>
    <mergeCell ref="M4:W4"/>
    <mergeCell ref="M5:W5"/>
    <mergeCell ref="A7:W7"/>
    <mergeCell ref="G2:I2"/>
    <mergeCell ref="G3:I3"/>
    <mergeCell ref="G4:I4"/>
    <mergeCell ref="D10:D11"/>
    <mergeCell ref="C10:C11"/>
    <mergeCell ref="B10:B11"/>
    <mergeCell ref="A10:A11"/>
    <mergeCell ref="A8:W8"/>
  </mergeCells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2021-01-10T23:21:19Z</dcterms:modified>
</cp:coreProperties>
</file>