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05" windowWidth="12645" windowHeight="10905"/>
  </bookViews>
  <sheets>
    <sheet name="прил 1" sheetId="3" r:id="rId1"/>
    <sheet name="прил 7 " sheetId="4" r:id="rId2"/>
    <sheet name="прил 9  " sheetId="10" r:id="rId3"/>
    <sheet name="прил 11" sheetId="1" r:id="rId4"/>
    <sheet name="прил 13" sheetId="9" r:id="rId5"/>
    <sheet name="прил 15" sheetId="8" r:id="rId6"/>
  </sheets>
  <definedNames>
    <definedName name="_xlnm.Print_Area" localSheetId="3">'прил 11'!$A$1:$F$466</definedName>
    <definedName name="_xlnm.Print_Area" localSheetId="4">'прил 13'!$A$1:$E$435</definedName>
    <definedName name="_xlnm.Print_Area" localSheetId="5">'прил 15'!$A$1:$C$63</definedName>
    <definedName name="_xlnm.Print_Area" localSheetId="1">'прил 7 '!$A$1:$C$56</definedName>
    <definedName name="_xlnm.Print_Area" localSheetId="2">'прил 9  '!$A$1:$C$40</definedName>
  </definedNames>
  <calcPr calcId="145621"/>
</workbook>
</file>

<file path=xl/calcChain.xml><?xml version="1.0" encoding="utf-8"?>
<calcChain xmlns="http://schemas.openxmlformats.org/spreadsheetml/2006/main">
  <c r="C38" i="8" l="1"/>
  <c r="C22" i="8"/>
  <c r="E492" i="9"/>
  <c r="E493" i="9"/>
  <c r="E461" i="9"/>
  <c r="E472" i="9"/>
  <c r="E471" i="9"/>
  <c r="E448" i="9"/>
  <c r="E315" i="9"/>
  <c r="E326" i="9"/>
  <c r="E325" i="9" s="1"/>
  <c r="E68" i="9"/>
  <c r="E67" i="9"/>
  <c r="E66" i="9"/>
  <c r="E65" i="9" s="1"/>
  <c r="F492" i="1"/>
  <c r="F408" i="1"/>
  <c r="F419" i="1"/>
  <c r="F418" i="1"/>
  <c r="F77" i="1"/>
  <c r="F76" i="1"/>
  <c r="F75" i="1" s="1"/>
  <c r="F74" i="1" s="1"/>
  <c r="C40" i="10"/>
  <c r="C41" i="8" l="1"/>
  <c r="E489" i="9"/>
  <c r="E387" i="9"/>
  <c r="E227" i="9"/>
  <c r="E226" i="9"/>
  <c r="E224" i="9"/>
  <c r="E223" i="9" s="1"/>
  <c r="E73" i="9"/>
  <c r="E72" i="9" s="1"/>
  <c r="E71" i="9" s="1"/>
  <c r="E70" i="9" s="1"/>
  <c r="F289" i="1"/>
  <c r="F229" i="1"/>
  <c r="F228" i="1"/>
  <c r="F226" i="1"/>
  <c r="F225" i="1" s="1"/>
  <c r="F82" i="1"/>
  <c r="F81" i="1"/>
  <c r="F80" i="1" s="1"/>
  <c r="F79" i="1" s="1"/>
  <c r="C46" i="4" l="1"/>
  <c r="E275" i="9" l="1"/>
  <c r="E274" i="9" s="1"/>
  <c r="E212" i="9"/>
  <c r="E211" i="9" s="1"/>
  <c r="E128" i="9"/>
  <c r="E127" i="9" s="1"/>
  <c r="E109" i="9"/>
  <c r="E108" i="9" s="1"/>
  <c r="E106" i="9"/>
  <c r="F368" i="1"/>
  <c r="F367" i="1" s="1"/>
  <c r="F212" i="1"/>
  <c r="F211" i="1" s="1"/>
  <c r="F134" i="1"/>
  <c r="F133" i="1" s="1"/>
  <c r="F118" i="1"/>
  <c r="F117" i="1" s="1"/>
  <c r="F115" i="1"/>
  <c r="E403" i="9" l="1"/>
  <c r="E402" i="9" s="1"/>
  <c r="F298" i="1"/>
  <c r="F297" i="1" s="1"/>
  <c r="E401" i="9" l="1"/>
  <c r="E400" i="9" s="1"/>
  <c r="E417" i="9" l="1"/>
  <c r="E416" i="9" s="1"/>
  <c r="E385" i="9"/>
  <c r="E384" i="9" s="1"/>
  <c r="E370" i="9"/>
  <c r="E369" i="9" s="1"/>
  <c r="E308" i="9"/>
  <c r="E307" i="9" s="1"/>
  <c r="E287" i="9"/>
  <c r="E286" i="9" s="1"/>
  <c r="E284" i="9"/>
  <c r="E283" i="9" s="1"/>
  <c r="E272" i="9"/>
  <c r="E271" i="9" s="1"/>
  <c r="E246" i="9"/>
  <c r="E245" i="9" s="1"/>
  <c r="E244" i="9" s="1"/>
  <c r="E243" i="9" s="1"/>
  <c r="E242" i="9" s="1"/>
  <c r="E190" i="9"/>
  <c r="E189" i="9" s="1"/>
  <c r="E178" i="9"/>
  <c r="E177" i="9" s="1"/>
  <c r="E124" i="9"/>
  <c r="E123" i="9" s="1"/>
  <c r="F456" i="1"/>
  <c r="F455" i="1" s="1"/>
  <c r="F401" i="1"/>
  <c r="F400" i="1" s="1"/>
  <c r="F380" i="1"/>
  <c r="F379" i="1" s="1"/>
  <c r="F377" i="1"/>
  <c r="F376" i="1" s="1"/>
  <c r="F365" i="1"/>
  <c r="F364" i="1" s="1"/>
  <c r="F312" i="1"/>
  <c r="F311" i="1" s="1"/>
  <c r="F296" i="1"/>
  <c r="F295" i="1" s="1"/>
  <c r="F294" i="1" s="1"/>
  <c r="F276" i="1"/>
  <c r="F275" i="1" s="1"/>
  <c r="F248" i="1"/>
  <c r="F247" i="1" s="1"/>
  <c r="F246" i="1" s="1"/>
  <c r="F245" i="1" s="1"/>
  <c r="F244" i="1" s="1"/>
  <c r="F187" i="1"/>
  <c r="F186" i="1" s="1"/>
  <c r="F178" i="1"/>
  <c r="F177" i="1" s="1"/>
  <c r="F176" i="1" s="1"/>
  <c r="F175" i="1" s="1"/>
  <c r="F130" i="1"/>
  <c r="F129" i="1" s="1"/>
  <c r="F454" i="1" l="1"/>
  <c r="F453" i="1" s="1"/>
  <c r="E464" i="9"/>
  <c r="E383" i="9"/>
  <c r="E176" i="9"/>
  <c r="E175" i="9" s="1"/>
  <c r="E476" i="9"/>
  <c r="E320" i="9" l="1"/>
  <c r="E319" i="9" s="1"/>
  <c r="E240" i="9"/>
  <c r="E239" i="9" s="1"/>
  <c r="E238" i="9" s="1"/>
  <c r="E237" i="9" s="1"/>
  <c r="E121" i="9"/>
  <c r="E120" i="9" s="1"/>
  <c r="F413" i="1" l="1"/>
  <c r="F412" i="1" s="1"/>
  <c r="F242" i="1"/>
  <c r="F241" i="1" s="1"/>
  <c r="F240" i="1" s="1"/>
  <c r="F239" i="1" s="1"/>
  <c r="F127" i="1"/>
  <c r="F126" i="1" s="1"/>
  <c r="C30" i="4"/>
  <c r="C51" i="8" l="1"/>
  <c r="E281" i="9" l="1"/>
  <c r="E280" i="9" s="1"/>
  <c r="E409" i="9"/>
  <c r="E408" i="9" s="1"/>
  <c r="E373" i="9"/>
  <c r="E372" i="9" s="1"/>
  <c r="E218" i="9"/>
  <c r="E187" i="9"/>
  <c r="E186" i="9" s="1"/>
  <c r="E160" i="9"/>
  <c r="E159" i="9" s="1"/>
  <c r="E158" i="9" s="1"/>
  <c r="E157" i="9" s="1"/>
  <c r="E56" i="9"/>
  <c r="E467" i="9" l="1"/>
  <c r="F495" i="1" l="1"/>
  <c r="F395" i="1"/>
  <c r="F394" i="1" s="1"/>
  <c r="F374" i="1" l="1"/>
  <c r="F373" i="1" s="1"/>
  <c r="F304" i="1"/>
  <c r="F303" i="1" s="1"/>
  <c r="F190" i="1"/>
  <c r="F189" i="1" s="1"/>
  <c r="F160" i="1"/>
  <c r="F159" i="1" s="1"/>
  <c r="F158" i="1" s="1"/>
  <c r="F157" i="1" s="1"/>
  <c r="F156" i="1" s="1"/>
  <c r="F279" i="1" l="1"/>
  <c r="F278" i="1" s="1"/>
  <c r="F139" i="1"/>
  <c r="C36" i="4" l="1"/>
  <c r="F113" i="1" l="1"/>
  <c r="F112" i="1" s="1"/>
  <c r="E299" i="9" l="1"/>
  <c r="E298" i="9" s="1"/>
  <c r="F217" i="1" l="1"/>
  <c r="C22" i="4" l="1"/>
  <c r="E87" i="9" l="1"/>
  <c r="F96" i="1"/>
  <c r="E414" i="9" l="1"/>
  <c r="E278" i="9"/>
  <c r="E277" i="9" s="1"/>
  <c r="E454" i="9" s="1"/>
  <c r="F371" i="1"/>
  <c r="F370" i="1" s="1"/>
  <c r="F309" i="1"/>
  <c r="F392" i="1" l="1"/>
  <c r="F391" i="1" s="1"/>
  <c r="E305" i="9" l="1"/>
  <c r="E304" i="9" s="1"/>
  <c r="E302" i="9"/>
  <c r="E301" i="9" s="1"/>
  <c r="E230" i="9"/>
  <c r="E229" i="9" s="1"/>
  <c r="E221" i="9"/>
  <c r="E220" i="9" s="1"/>
  <c r="E118" i="9"/>
  <c r="E117" i="9" s="1"/>
  <c r="F398" i="1"/>
  <c r="F397" i="1" s="1"/>
  <c r="F351" i="1"/>
  <c r="F350" i="1" s="1"/>
  <c r="F349" i="1" s="1"/>
  <c r="F232" i="1"/>
  <c r="F231" i="1" s="1"/>
  <c r="F223" i="1"/>
  <c r="F222" i="1" s="1"/>
  <c r="E48" i="9" l="1"/>
  <c r="E47" i="9" s="1"/>
  <c r="F67" i="1"/>
  <c r="F66" i="1" s="1"/>
  <c r="C50" i="4"/>
  <c r="C45" i="4" s="1"/>
  <c r="C44" i="4" l="1"/>
  <c r="E46" i="9"/>
  <c r="E45" i="9" s="1"/>
  <c r="F64" i="1"/>
  <c r="F63" i="1" s="1"/>
  <c r="F65" i="1"/>
  <c r="E44" i="9" l="1"/>
  <c r="E143" i="9"/>
  <c r="F149" i="1" l="1"/>
  <c r="F307" i="1" l="1"/>
  <c r="F306" i="1" l="1"/>
  <c r="F302" i="1" s="1"/>
  <c r="F487" i="1" l="1"/>
  <c r="F301" i="1" l="1"/>
  <c r="F300" i="1" s="1"/>
  <c r="F479" i="1" s="1"/>
  <c r="E217" i="9" l="1"/>
  <c r="E115" i="9"/>
  <c r="E114" i="9" s="1"/>
  <c r="F220" i="1"/>
  <c r="F219" i="1" s="1"/>
  <c r="F124" i="1"/>
  <c r="F123" i="1" s="1"/>
  <c r="E341" i="9" l="1"/>
  <c r="C18" i="8" l="1"/>
  <c r="F428" i="1" l="1"/>
  <c r="C34" i="8" l="1"/>
  <c r="C33" i="8" s="1"/>
  <c r="F196" i="1" l="1"/>
  <c r="F195" i="1" s="1"/>
  <c r="E196" i="9"/>
  <c r="E195" i="9" s="1"/>
  <c r="E253" i="9"/>
  <c r="E252" i="9" s="1"/>
  <c r="E256" i="9"/>
  <c r="E255" i="9" s="1"/>
  <c r="E469" i="9" s="1"/>
  <c r="E53" i="9"/>
  <c r="E251" i="9" l="1"/>
  <c r="E468" i="9"/>
  <c r="F255" i="1"/>
  <c r="F254" i="1" s="1"/>
  <c r="F253" i="1" s="1"/>
  <c r="F61" i="1" l="1"/>
  <c r="C33" i="4"/>
  <c r="C61" i="8" l="1"/>
  <c r="C58" i="8"/>
  <c r="C56" i="8"/>
  <c r="C49" i="8"/>
  <c r="C48" i="8" s="1"/>
  <c r="C44" i="8"/>
  <c r="C42" i="8"/>
  <c r="C29" i="8"/>
  <c r="C14" i="8"/>
  <c r="E433" i="9"/>
  <c r="E432" i="9" s="1"/>
  <c r="E430" i="9"/>
  <c r="E429" i="9" s="1"/>
  <c r="E424" i="9"/>
  <c r="E423" i="9" s="1"/>
  <c r="E483" i="9" s="1"/>
  <c r="E412" i="9"/>
  <c r="E411" i="9" s="1"/>
  <c r="E398" i="9"/>
  <c r="E396" i="9"/>
  <c r="E390" i="9"/>
  <c r="E389" i="9" s="1"/>
  <c r="E473" i="9" s="1"/>
  <c r="E380" i="9"/>
  <c r="E379" i="9" s="1"/>
  <c r="E378" i="9" s="1"/>
  <c r="E377" i="9" s="1"/>
  <c r="E367" i="9"/>
  <c r="E366" i="9" s="1"/>
  <c r="E361" i="9"/>
  <c r="E360" i="9" s="1"/>
  <c r="E358" i="9"/>
  <c r="E356" i="9"/>
  <c r="E354" i="9"/>
  <c r="E351" i="9"/>
  <c r="E349" i="9"/>
  <c r="E344" i="9"/>
  <c r="E343" i="9" s="1"/>
  <c r="E463" i="9" s="1"/>
  <c r="E339" i="9"/>
  <c r="E338" i="9" s="1"/>
  <c r="E336" i="9"/>
  <c r="E335" i="9" s="1"/>
  <c r="E457" i="9" s="1"/>
  <c r="E330" i="9"/>
  <c r="E329" i="9" s="1"/>
  <c r="E317" i="9"/>
  <c r="E316" i="9" s="1"/>
  <c r="E459" i="9" s="1"/>
  <c r="E323" i="9"/>
  <c r="E322" i="9" s="1"/>
  <c r="E296" i="9"/>
  <c r="E295" i="9" s="1"/>
  <c r="E311" i="9"/>
  <c r="E310" i="9" s="1"/>
  <c r="E293" i="9"/>
  <c r="E292" i="9" s="1"/>
  <c r="E269" i="9"/>
  <c r="E268" i="9" s="1"/>
  <c r="E266" i="9"/>
  <c r="E265" i="9" s="1"/>
  <c r="E259" i="9"/>
  <c r="E235" i="9"/>
  <c r="E234" i="9" s="1"/>
  <c r="E490" i="9" s="1"/>
  <c r="E215" i="9"/>
  <c r="E214" i="9" s="1"/>
  <c r="E206" i="9"/>
  <c r="E205" i="9" s="1"/>
  <c r="E199" i="9"/>
  <c r="E198" i="9" s="1"/>
  <c r="E475" i="9" s="1"/>
  <c r="E184" i="9"/>
  <c r="E183" i="9" s="1"/>
  <c r="E173" i="9"/>
  <c r="E172" i="9" s="1"/>
  <c r="E171" i="9" s="1"/>
  <c r="E170" i="9" s="1"/>
  <c r="E166" i="9"/>
  <c r="E165" i="9" s="1"/>
  <c r="E164" i="9" s="1"/>
  <c r="E163" i="9" s="1"/>
  <c r="E162" i="9" s="1"/>
  <c r="E155" i="9"/>
  <c r="E154" i="9" s="1"/>
  <c r="E148" i="9"/>
  <c r="E146" i="9"/>
  <c r="E141" i="9"/>
  <c r="E140" i="9" s="1"/>
  <c r="E138" i="9"/>
  <c r="E136" i="9"/>
  <c r="E133" i="9"/>
  <c r="E131" i="9"/>
  <c r="E112" i="9"/>
  <c r="E111" i="9" s="1"/>
  <c r="E104" i="9"/>
  <c r="E103" i="9" s="1"/>
  <c r="E100" i="9"/>
  <c r="E99" i="9" s="1"/>
  <c r="E491" i="9" s="1"/>
  <c r="E96" i="9"/>
  <c r="E94" i="9"/>
  <c r="E92" i="9"/>
  <c r="E85" i="9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64" i="1"/>
  <c r="F462" i="1"/>
  <c r="F450" i="1"/>
  <c r="F449" i="1" s="1"/>
  <c r="F447" i="1"/>
  <c r="F445" i="1"/>
  <c r="F443" i="1"/>
  <c r="F440" i="1"/>
  <c r="F438" i="1"/>
  <c r="F433" i="1"/>
  <c r="F432" i="1" s="1"/>
  <c r="F430" i="1"/>
  <c r="F427" i="1" s="1"/>
  <c r="F425" i="1"/>
  <c r="F424" i="1" s="1"/>
  <c r="F410" i="1"/>
  <c r="F409" i="1" s="1"/>
  <c r="F416" i="1"/>
  <c r="F415" i="1" s="1"/>
  <c r="F389" i="1"/>
  <c r="F388" i="1" s="1"/>
  <c r="F404" i="1"/>
  <c r="F403" i="1" s="1"/>
  <c r="F386" i="1"/>
  <c r="F385" i="1" s="1"/>
  <c r="F362" i="1"/>
  <c r="F361" i="1" s="1"/>
  <c r="F359" i="1"/>
  <c r="F358" i="1" s="1"/>
  <c r="F357" i="1" s="1"/>
  <c r="F347" i="1"/>
  <c r="F346" i="1" s="1"/>
  <c r="F345" i="1" s="1"/>
  <c r="F344" i="1" s="1"/>
  <c r="F343" i="1" s="1"/>
  <c r="F341" i="1"/>
  <c r="F340" i="1" s="1"/>
  <c r="F339" i="1" s="1"/>
  <c r="F338" i="1" s="1"/>
  <c r="F336" i="1"/>
  <c r="F335" i="1" s="1"/>
  <c r="F333" i="1"/>
  <c r="F331" i="1"/>
  <c r="F329" i="1"/>
  <c r="F326" i="1"/>
  <c r="F325" i="1" s="1"/>
  <c r="F319" i="1"/>
  <c r="F318" i="1" s="1"/>
  <c r="F317" i="1" s="1"/>
  <c r="F292" i="1"/>
  <c r="F291" i="1" s="1"/>
  <c r="F290" i="1" s="1"/>
  <c r="F286" i="1"/>
  <c r="F285" i="1" s="1"/>
  <c r="F284" i="1" s="1"/>
  <c r="F283" i="1" s="1"/>
  <c r="F273" i="1"/>
  <c r="F272" i="1" s="1"/>
  <c r="F271" i="1" s="1"/>
  <c r="F267" i="1"/>
  <c r="F266" i="1" s="1"/>
  <c r="F265" i="1" s="1"/>
  <c r="F261" i="1"/>
  <c r="F260" i="1" s="1"/>
  <c r="F258" i="1"/>
  <c r="F257" i="1" s="1"/>
  <c r="F237" i="1"/>
  <c r="F236" i="1" s="1"/>
  <c r="F235" i="1" s="1"/>
  <c r="F234" i="1" s="1"/>
  <c r="F215" i="1"/>
  <c r="F206" i="1"/>
  <c r="F205" i="1" s="1"/>
  <c r="F204" i="1" s="1"/>
  <c r="F203" i="1" s="1"/>
  <c r="F202" i="1" s="1"/>
  <c r="F199" i="1"/>
  <c r="F198" i="1" s="1"/>
  <c r="F194" i="1" s="1"/>
  <c r="F193" i="1" s="1"/>
  <c r="F184" i="1"/>
  <c r="F183" i="1" s="1"/>
  <c r="F182" i="1" s="1"/>
  <c r="F173" i="1"/>
  <c r="F172" i="1" s="1"/>
  <c r="F166" i="1"/>
  <c r="F165" i="1" s="1"/>
  <c r="F164" i="1" s="1"/>
  <c r="F163" i="1" s="1"/>
  <c r="F162" i="1" s="1"/>
  <c r="F472" i="1" s="1"/>
  <c r="F154" i="1"/>
  <c r="F152" i="1"/>
  <c r="F147" i="1"/>
  <c r="F146" i="1" s="1"/>
  <c r="F144" i="1"/>
  <c r="F142" i="1"/>
  <c r="F137" i="1"/>
  <c r="F121" i="1"/>
  <c r="F120" i="1" s="1"/>
  <c r="F109" i="1"/>
  <c r="F108" i="1" s="1"/>
  <c r="F105" i="1"/>
  <c r="F103" i="1"/>
  <c r="F101" i="1"/>
  <c r="F94" i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8" i="4"/>
  <c r="C24" i="4"/>
  <c r="C18" i="4"/>
  <c r="C16" i="4"/>
  <c r="C14" i="4"/>
  <c r="C15" i="3"/>
  <c r="C18" i="3" s="1"/>
  <c r="C13" i="8" l="1"/>
  <c r="E210" i="9"/>
  <c r="E488" i="9"/>
  <c r="E182" i="9"/>
  <c r="E181" i="9" s="1"/>
  <c r="E264" i="9"/>
  <c r="E263" i="9" s="1"/>
  <c r="E458" i="9"/>
  <c r="E465" i="9"/>
  <c r="E365" i="9"/>
  <c r="E428" i="9"/>
  <c r="E478" i="9"/>
  <c r="E291" i="9"/>
  <c r="E290" i="9" s="1"/>
  <c r="E407" i="9"/>
  <c r="E443" i="9" s="1"/>
  <c r="E38" i="8" s="1"/>
  <c r="E314" i="9"/>
  <c r="E460" i="9"/>
  <c r="E456" i="9"/>
  <c r="F384" i="1"/>
  <c r="F383" i="1" s="1"/>
  <c r="F382" i="1" s="1"/>
  <c r="F407" i="1"/>
  <c r="F42" i="1"/>
  <c r="F356" i="1"/>
  <c r="E153" i="9"/>
  <c r="E152" i="9" s="1"/>
  <c r="E151" i="9" s="1"/>
  <c r="E150" i="9" s="1"/>
  <c r="E98" i="9"/>
  <c r="E447" i="9" s="1"/>
  <c r="E61" i="8" s="1"/>
  <c r="E453" i="9"/>
  <c r="E481" i="9"/>
  <c r="F170" i="1"/>
  <c r="F169" i="1" s="1"/>
  <c r="F171" i="1"/>
  <c r="F52" i="1"/>
  <c r="F51" i="1" s="1"/>
  <c r="F36" i="1"/>
  <c r="F35" i="1" s="1"/>
  <c r="F107" i="1"/>
  <c r="F491" i="1" s="1"/>
  <c r="C13" i="4"/>
  <c r="E328" i="9"/>
  <c r="E466" i="9"/>
  <c r="F214" i="1"/>
  <c r="F210" i="1" s="1"/>
  <c r="E169" i="9"/>
  <c r="E422" i="9"/>
  <c r="E421" i="9" s="1"/>
  <c r="E420" i="9" s="1"/>
  <c r="E419" i="9" s="1"/>
  <c r="E194" i="9"/>
  <c r="E193" i="9" s="1"/>
  <c r="E388" i="9"/>
  <c r="E382" i="9" s="1"/>
  <c r="E258" i="9"/>
  <c r="E470" i="9" s="1"/>
  <c r="E348" i="9"/>
  <c r="F316" i="1"/>
  <c r="F315" i="1" s="1"/>
  <c r="F314" i="1" s="1"/>
  <c r="F480" i="1" s="1"/>
  <c r="F485" i="1"/>
  <c r="F252" i="1"/>
  <c r="F486" i="1" s="1"/>
  <c r="C55" i="8"/>
  <c r="E395" i="9"/>
  <c r="E455" i="9" s="1"/>
  <c r="E353" i="9"/>
  <c r="E334" i="9"/>
  <c r="E233" i="9"/>
  <c r="E232" i="9" s="1"/>
  <c r="E204" i="9"/>
  <c r="E203" i="9" s="1"/>
  <c r="E202" i="9" s="1"/>
  <c r="E145" i="9"/>
  <c r="E135" i="9"/>
  <c r="E130" i="9"/>
  <c r="E91" i="9"/>
  <c r="E485" i="9" s="1"/>
  <c r="E84" i="9"/>
  <c r="E484" i="9" s="1"/>
  <c r="E77" i="9"/>
  <c r="E52" i="9"/>
  <c r="E51" i="9" s="1"/>
  <c r="E39" i="9"/>
  <c r="E38" i="9" s="1"/>
  <c r="E27" i="9"/>
  <c r="E23" i="9" s="1"/>
  <c r="E22" i="9" s="1"/>
  <c r="E18" i="9"/>
  <c r="F461" i="1"/>
  <c r="F460" i="1" s="1"/>
  <c r="F459" i="1" s="1"/>
  <c r="F458" i="1" s="1"/>
  <c r="F452" i="1" s="1"/>
  <c r="F442" i="1"/>
  <c r="F437" i="1"/>
  <c r="F423" i="1"/>
  <c r="F422" i="1" s="1"/>
  <c r="F421" i="1" s="1"/>
  <c r="F328" i="1"/>
  <c r="F324" i="1" s="1"/>
  <c r="F323" i="1" s="1"/>
  <c r="F322" i="1" s="1"/>
  <c r="F321" i="1" s="1"/>
  <c r="F264" i="1"/>
  <c r="F263" i="1" s="1"/>
  <c r="F181" i="1"/>
  <c r="F151" i="1"/>
  <c r="F141" i="1"/>
  <c r="F136" i="1"/>
  <c r="F100" i="1"/>
  <c r="F93" i="1"/>
  <c r="F86" i="1"/>
  <c r="F26" i="1"/>
  <c r="F25" i="1" s="1"/>
  <c r="F17" i="1"/>
  <c r="F498" i="1" l="1"/>
  <c r="F469" i="1"/>
  <c r="E126" i="9"/>
  <c r="E102" i="9" s="1"/>
  <c r="F132" i="1"/>
  <c r="F111" i="1" s="1"/>
  <c r="E444" i="9"/>
  <c r="E41" i="8" s="1"/>
  <c r="E289" i="9"/>
  <c r="F488" i="1"/>
  <c r="F288" i="1"/>
  <c r="F282" i="1" s="1"/>
  <c r="F478" i="1" s="1"/>
  <c r="F34" i="1"/>
  <c r="F33" i="1" s="1"/>
  <c r="F471" i="1" s="1"/>
  <c r="E76" i="9"/>
  <c r="E445" i="9" s="1"/>
  <c r="E48" i="8" s="1"/>
  <c r="F85" i="1"/>
  <c r="F489" i="1" s="1"/>
  <c r="F496" i="1"/>
  <c r="E394" i="9"/>
  <c r="E393" i="9" s="1"/>
  <c r="E392" i="9" s="1"/>
  <c r="E376" i="9" s="1"/>
  <c r="E462" i="9"/>
  <c r="E441" i="9"/>
  <c r="E29" i="8" s="1"/>
  <c r="E262" i="9"/>
  <c r="F41" i="1"/>
  <c r="F40" i="1" s="1"/>
  <c r="F481" i="1" s="1"/>
  <c r="E333" i="9"/>
  <c r="E332" i="9" s="1"/>
  <c r="E347" i="9"/>
  <c r="E346" i="9" s="1"/>
  <c r="E209" i="9"/>
  <c r="F209" i="1"/>
  <c r="F208" i="1" s="1"/>
  <c r="F201" i="1" s="1"/>
  <c r="E313" i="9"/>
  <c r="F406" i="1"/>
  <c r="E50" i="9"/>
  <c r="F24" i="1"/>
  <c r="E37" i="9"/>
  <c r="E427" i="9"/>
  <c r="E426" i="9" s="1"/>
  <c r="E250" i="9"/>
  <c r="E442" i="9" s="1"/>
  <c r="E33" i="8" s="1"/>
  <c r="F16" i="1"/>
  <c r="F270" i="1"/>
  <c r="F269" i="1" s="1"/>
  <c r="F477" i="1" s="1"/>
  <c r="F251" i="1"/>
  <c r="F250" i="1" s="1"/>
  <c r="F475" i="1" s="1"/>
  <c r="F180" i="1"/>
  <c r="C63" i="8"/>
  <c r="E406" i="9"/>
  <c r="E405" i="9" s="1"/>
  <c r="E192" i="9"/>
  <c r="E180" i="9"/>
  <c r="E17" i="9"/>
  <c r="F436" i="1"/>
  <c r="F435" i="1" s="1"/>
  <c r="F355" i="1"/>
  <c r="C56" i="4"/>
  <c r="F500" i="1" l="1"/>
  <c r="E440" i="9"/>
  <c r="E13" i="8" s="1"/>
  <c r="E446" i="9"/>
  <c r="E55" i="8" s="1"/>
  <c r="E168" i="9"/>
  <c r="F484" i="1"/>
  <c r="F490" i="1"/>
  <c r="E364" i="9"/>
  <c r="E363" i="9" s="1"/>
  <c r="F491" i="9"/>
  <c r="E261" i="9"/>
  <c r="E208" i="9"/>
  <c r="E201" i="9" s="1"/>
  <c r="E249" i="9"/>
  <c r="E248" i="9" s="1"/>
  <c r="F474" i="1"/>
  <c r="F354" i="1"/>
  <c r="F15" i="1"/>
  <c r="F14" i="1" s="1"/>
  <c r="E75" i="9"/>
  <c r="E16" i="9" s="1"/>
  <c r="F192" i="1"/>
  <c r="F168" i="1" s="1"/>
  <c r="F84" i="1"/>
  <c r="F50" i="1" s="1"/>
  <c r="F470" i="1" l="1"/>
  <c r="E449" i="9"/>
  <c r="F493" i="9" s="1"/>
  <c r="F473" i="1"/>
  <c r="F493" i="1"/>
  <c r="H491" i="1"/>
  <c r="F353" i="1"/>
  <c r="F476" i="1"/>
  <c r="F13" i="1"/>
  <c r="E435" i="9"/>
  <c r="F376" i="9" l="1"/>
  <c r="F201" i="9"/>
  <c r="F426" i="9"/>
  <c r="F363" i="9"/>
  <c r="F168" i="9"/>
  <c r="F419" i="9"/>
  <c r="F261" i="9"/>
  <c r="F162" i="9"/>
  <c r="F405" i="9"/>
  <c r="F248" i="9"/>
  <c r="F150" i="9"/>
  <c r="F16" i="9"/>
  <c r="F49" i="1"/>
  <c r="F466" i="1" s="1"/>
  <c r="F468" i="1" s="1"/>
  <c r="E451" i="9"/>
  <c r="F482" i="1"/>
  <c r="G482" i="1" l="1"/>
</calcChain>
</file>

<file path=xl/sharedStrings.xml><?xml version="1.0" encoding="utf-8"?>
<sst xmlns="http://schemas.openxmlformats.org/spreadsheetml/2006/main" count="4325" uniqueCount="628">
  <si>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</si>
  <si>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</si>
  <si>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</si>
  <si>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</si>
  <si>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</si>
  <si>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</si>
  <si>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</si>
  <si>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</si>
  <si>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</si>
  <si>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</si>
  <si>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</si>
  <si>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</si>
  <si>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</si>
  <si>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</si>
  <si>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</si>
  <si>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</si>
  <si>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</si>
  <si>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</si>
  <si>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</si>
  <si>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</si>
  <si>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</si>
  <si>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</si>
  <si>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</si>
  <si>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</si>
  <si>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</si>
  <si>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</si>
  <si>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</si>
  <si>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</si>
  <si>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</si>
  <si>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</si>
  <si>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</si>
  <si>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</si>
  <si>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</si>
  <si>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</si>
  <si>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</si>
  <si>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</si>
  <si>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</si>
  <si>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</si>
  <si>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</si>
  <si>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</si>
  <si>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</si>
  <si>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</si>
  <si>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</si>
  <si>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</si>
  <si>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</si>
  <si>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</si>
  <si>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</si>
  <si>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</si>
  <si>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</si>
  <si>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</si>
  <si>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</si>
  <si>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</si>
  <si>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</si>
  <si>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</si>
  <si>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</si>
  <si>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</si>
  <si>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</si>
  <si>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</si>
  <si>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</si>
  <si>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</si>
  <si>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</si>
  <si>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</si>
  <si>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</si>
  <si>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</si>
  <si>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</si>
  <si>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</si>
  <si>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</si>
  <si>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</si>
  <si>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</si>
  <si>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</si>
  <si>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</si>
  <si>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</si>
  <si>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</si>
  <si>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</si>
  <si>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</si>
  <si>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</si>
  <si>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</si>
  <si>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</si>
  <si>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</si>
  <si>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</si>
  <si>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</si>
  <si>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</si>
  <si>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</si>
  <si>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</si>
  <si>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</si>
  <si>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</si>
  <si>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</si>
  <si>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</si>
  <si>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</si>
  <si>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</si>
  <si>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</si>
  <si>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</si>
  <si>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</si>
  <si>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</si>
  <si>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</si>
  <si>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</si>
  <si>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</si>
  <si>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</si>
  <si>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</si>
  <si>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</si>
  <si>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</si>
  <si>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</si>
  <si>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</si>
  <si>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</si>
  <si>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</si>
  <si>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</si>
  <si>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</si>
  <si>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</si>
  <si>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</si>
  <si>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</si>
  <si>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</si>
  <si>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</si>
  <si>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</si>
  <si>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</si>
  <si>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</si>
  <si>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</si>
  <si>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</si>
  <si>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</si>
  <si>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</si>
  <si>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</si>
  <si>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</si>
  <si>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</si>
  <si>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</si>
  <si>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</si>
  <si>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</si>
  <si>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</si>
  <si>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</si>
  <si>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</si>
  <si>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</si>
  <si>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</si>
  <si>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</si>
  <si>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</si>
  <si>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</si>
  <si>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</si>
  <si>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</si>
  <si>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</si>
  <si>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</si>
  <si>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</si>
  <si>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</si>
  <si>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</si>
  <si>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</si>
  <si>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</si>
  <si>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</si>
  <si>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</si>
  <si>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</si>
  <si>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</si>
  <si>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</si>
  <si>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</si>
  <si>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</si>
  <si>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</si>
  <si>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</si>
  <si>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</si>
  <si>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</si>
  <si>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</si>
  <si>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</si>
  <si>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</si>
  <si>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</si>
  <si>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</si>
  <si>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</si>
  <si>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</si>
  <si>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</si>
  <si>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</si>
  <si>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</si>
  <si>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</si>
  <si>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</si>
  <si>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</si>
  <si>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</si>
  <si>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</si>
  <si>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</si>
  <si>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</si>
  <si>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</si>
  <si>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</si>
  <si>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</si>
  <si>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</si>
  <si>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</si>
  <si>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</si>
  <si>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</si>
  <si>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</si>
  <si>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</si>
  <si>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</si>
  <si>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</si>
  <si>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</si>
  <si>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</si>
  <si>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</si>
  <si>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</si>
  <si>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</si>
  <si>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</si>
  <si>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</si>
  <si>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</si>
  <si>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</si>
  <si>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</si>
  <si>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</si>
  <si>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</si>
  <si>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</si>
  <si>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</si>
  <si>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</si>
  <si>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</si>
  <si>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</si>
  <si>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</si>
  <si>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</si>
  <si>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</si>
  <si>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</si>
  <si>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</si>
  <si>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</si>
  <si>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</si>
  <si>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</si>
  <si>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</si>
  <si>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</si>
  <si>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</si>
  <si>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</si>
  <si>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</si>
  <si>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</si>
  <si>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</si>
  <si>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</si>
  <si>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</si>
  <si>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</si>
  <si>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</si>
  <si>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</si>
  <si>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</si>
  <si>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</si>
  <si>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</si>
  <si>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</si>
  <si>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</si>
  <si>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</si>
  <si>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</si>
  <si>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</si>
  <si>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</si>
  <si>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</si>
  <si>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</si>
  <si>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</si>
  <si>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</si>
  <si>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</si>
  <si>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</si>
  <si>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</si>
  <si>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</si>
  <si>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</si>
  <si>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</si>
  <si>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</si>
  <si>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</si>
  <si>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</si>
  <si>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</si>
  <si>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</si>
  <si>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</si>
  <si>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</si>
  <si>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</si>
  <si>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</si>
  <si>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</si>
  <si>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</si>
  <si>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</si>
  <si>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</si>
  <si>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</si>
  <si>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</si>
  <si>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</si>
  <si>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</si>
  <si>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</si>
  <si>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</si>
  <si>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</si>
  <si>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</si>
  <si>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</si>
  <si>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</si>
  <si>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</si>
  <si>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</si>
  <si>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</si>
  <si>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</si>
  <si>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</si>
  <si>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</si>
  <si>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</si>
  <si>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</si>
  <si>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</si>
  <si>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</si>
  <si>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</si>
  <si>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</si>
  <si>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</si>
  <si>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</si>
  <si>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</si>
  <si>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</si>
  <si>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</si>
  <si>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</si>
  <si>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</si>
  <si>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</si>
  <si>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</si>
  <si>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</si>
  <si>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</si>
  <si>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</si>
  <si>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</si>
  <si>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</si>
  <si>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</si>
  <si>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</si>
  <si>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</si>
  <si>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</si>
  <si>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</si>
  <si>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</si>
  <si>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</si>
  <si>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</si>
  <si>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</si>
  <si>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</si>
  <si>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</si>
  <si>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</si>
  <si>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</si>
  <si>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</si>
  <si>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</si>
  <si>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</si>
  <si>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</si>
  <si>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</si>
  <si>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</si>
  <si>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</si>
  <si>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</si>
  <si>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</si>
  <si>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</si>
  <si>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</si>
  <si>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</si>
  <si>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</si>
  <si>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</si>
  <si>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</si>
  <si>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</si>
  <si>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</si>
  <si>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</si>
  <si>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</si>
  <si>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</si>
  <si>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</si>
  <si>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</si>
  <si>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</si>
  <si>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</si>
  <si>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</si>
  <si>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</si>
  <si>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</si>
  <si>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</si>
  <si>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</si>
  <si>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</si>
  <si>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</si>
  <si>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</si>
  <si>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</si>
  <si>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</si>
  <si>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</si>
  <si>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</si>
  <si>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</si>
  <si>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</si>
  <si>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</si>
  <si>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</si>
  <si>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</si>
  <si>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</si>
  <si>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</si>
  <si>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</si>
  <si>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</si>
  <si>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</si>
  <si>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</si>
  <si>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</si>
  <si>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</si>
  <si>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</si>
  <si>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</si>
  <si>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</si>
  <si>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</si>
  <si>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</si>
  <si>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</si>
  <si>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</si>
  <si>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</si>
  <si>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</si>
  <si>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</si>
  <si>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</si>
  <si>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</si>
  <si>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</si>
  <si>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</si>
  <si>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</si>
  <si>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</si>
  <si>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</si>
  <si>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</si>
  <si>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</si>
  <si>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</si>
  <si>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</si>
  <si>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</si>
  <si>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</si>
  <si>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</si>
  <si>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</si>
  <si>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</si>
  <si>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</si>
  <si>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</si>
  <si>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</si>
  <si>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</si>
  <si>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</si>
  <si>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</si>
  <si>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</si>
  <si>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</si>
  <si>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</si>
  <si>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</si>
  <si>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</si>
  <si>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</si>
  <si>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</si>
  <si>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</si>
  <si>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</si>
  <si>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</si>
  <si>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</si>
  <si>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</si>
  <si>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</si>
  <si>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</si>
  <si>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</si>
  <si>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</si>
  <si>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</si>
  <si>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</si>
  <si>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</si>
  <si>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</si>
  <si>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</si>
  <si>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</si>
  <si>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</si>
  <si>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</si>
  <si>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</si>
  <si>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</si>
  <si>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</si>
  <si>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</si>
  <si>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</si>
  <si>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</si>
  <si>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</si>
  <si>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</si>
  <si>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</si>
  <si>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</si>
  <si>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</si>
  <si>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</si>
  <si>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</si>
  <si>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</si>
  <si>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</si>
  <si>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</si>
  <si>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</si>
  <si>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</si>
  <si>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</si>
  <si>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</si>
  <si>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</si>
  <si>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</si>
  <si>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</si>
  <si>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</si>
  <si>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</si>
  <si>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</si>
  <si>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</si>
  <si>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</si>
  <si>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</si>
  <si>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</si>
  <si>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</si>
  <si>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</si>
  <si>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</si>
  <si>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</si>
  <si>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</si>
  <si>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</si>
  <si>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</si>
  <si>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</si>
  <si>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</si>
  <si>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</si>
  <si>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</si>
  <si>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</si>
  <si>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</si>
  <si>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</si>
  <si>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</si>
  <si>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</si>
  <si>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</si>
  <si>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</si>
  <si>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</si>
  <si>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</si>
  <si>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</si>
  <si>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</si>
  <si>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</si>
  <si>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</si>
  <si>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</si>
  <si>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</si>
  <si>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</si>
  <si>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</si>
  <si>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</si>
  <si>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</si>
  <si>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</si>
  <si>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</si>
  <si>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</si>
  <si>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</si>
  <si>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</si>
  <si>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</si>
  <si>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</si>
  <si>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</si>
  <si>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</si>
  <si>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</si>
  <si>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</si>
  <si>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</si>
  <si>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</si>
  <si>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</si>
  <si>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</si>
  <si>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</si>
  <si>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</si>
  <si>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</si>
  <si>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</si>
  <si>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</si>
  <si>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</si>
  <si>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</si>
  <si>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</si>
  <si>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</si>
  <si>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</si>
  <si>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</si>
  <si>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</si>
  <si>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</si>
  <si>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</si>
  <si>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</si>
  <si>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</si>
  <si>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</si>
  <si>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</si>
  <si>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</si>
  <si>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</si>
  <si>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</si>
  <si>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</si>
  <si>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</si>
  <si>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</si>
  <si>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</si>
  <si>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</si>
  <si>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</si>
  <si>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</si>
  <si>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</si>
  <si>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</si>
  <si>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</si>
  <si>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</si>
  <si>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</si>
  <si>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</si>
  <si>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</si>
  <si>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</si>
  <si>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</si>
  <si>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</si>
  <si>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дефицит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</si>
  <si>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</si>
  <si>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</si>
  <si>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</si>
  <si>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</si>
  <si>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</si>
  <si>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</si>
  <si>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</si>
  <si>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</si>
  <si>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</si>
  <si>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</si>
  <si>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</si>
  <si>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</si>
  <si>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</si>
  <si>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</si>
  <si>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</si>
  <si>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</si>
  <si>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</si>
  <si>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</si>
  <si>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</si>
  <si>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</si>
  <si>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</si>
  <si>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Ханкайского муниципального района</t>
  </si>
  <si>
    <t xml:space="preserve">к проекту решению Думы </t>
  </si>
  <si>
    <t>к проекту решению Думы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</si>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</sst>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4" fontId="0" fillId="0" borderId="0" xfId="0" applyNumberFormat="1"/>
    <xf numFmtId="4" fontId="18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tabSelected="1"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337</v>
      </c>
    </row>
    <row r="2" spans="1:3" x14ac:dyDescent="0.3">
      <c r="C2" s="132" t="s">
        <v>540</v>
      </c>
    </row>
    <row r="3" spans="1:3" x14ac:dyDescent="0.3">
      <c r="C3" s="132" t="s">
        <v>539</v>
      </c>
    </row>
    <row r="4" spans="1:3" x14ac:dyDescent="0.3">
      <c r="C4" s="138"/>
    </row>
    <row r="5" spans="1:3" x14ac:dyDescent="0.3">
      <c r="C5" s="140" t="s">
        <v>337</v>
      </c>
    </row>
    <row r="6" spans="1:3" x14ac:dyDescent="0.3">
      <c r="C6" s="140" t="s">
        <v>579</v>
      </c>
    </row>
    <row r="7" spans="1:3" x14ac:dyDescent="0.3">
      <c r="C7" s="140" t="s">
        <v>580</v>
      </c>
    </row>
    <row r="8" spans="1:3" x14ac:dyDescent="0.3">
      <c r="B8" s="17"/>
      <c r="C8" s="140" t="s">
        <v>581</v>
      </c>
    </row>
    <row r="9" spans="1:3" s="8" customFormat="1" x14ac:dyDescent="0.25">
      <c r="A9" s="146" t="s">
        <v>210</v>
      </c>
      <c r="B9" s="146"/>
      <c r="C9" s="146"/>
    </row>
    <row r="10" spans="1:3" ht="37.5" customHeight="1" x14ac:dyDescent="0.25">
      <c r="A10" s="145" t="s">
        <v>444</v>
      </c>
      <c r="B10" s="145"/>
      <c r="C10" s="145"/>
    </row>
    <row r="11" spans="1:3" x14ac:dyDescent="0.25">
      <c r="A11" s="18"/>
      <c r="B11" s="18"/>
      <c r="C11" s="18"/>
    </row>
    <row r="12" spans="1:3" x14ac:dyDescent="0.3">
      <c r="A12" s="17" t="s">
        <v>211</v>
      </c>
      <c r="B12" s="15"/>
      <c r="C12" s="19"/>
    </row>
    <row r="13" spans="1:3" x14ac:dyDescent="0.3">
      <c r="A13" s="17"/>
      <c r="C13" s="17" t="s">
        <v>212</v>
      </c>
    </row>
    <row r="14" spans="1:3" ht="56.25" x14ac:dyDescent="0.25">
      <c r="A14" s="20" t="s">
        <v>213</v>
      </c>
      <c r="B14" s="20" t="s">
        <v>214</v>
      </c>
      <c r="C14" s="20" t="s">
        <v>340</v>
      </c>
    </row>
    <row r="15" spans="1:3" ht="37.5" x14ac:dyDescent="0.3">
      <c r="A15" s="21" t="s">
        <v>215</v>
      </c>
      <c r="B15" s="22" t="s">
        <v>216</v>
      </c>
      <c r="C15" s="91">
        <f>C16+C17</f>
        <v>31470.251000000047</v>
      </c>
    </row>
    <row r="16" spans="1:3" ht="56.25" x14ac:dyDescent="0.3">
      <c r="A16" s="21" t="s">
        <v>217</v>
      </c>
      <c r="B16" s="22" t="s">
        <v>218</v>
      </c>
      <c r="C16" s="91">
        <v>-674582.799</v>
      </c>
    </row>
    <row r="17" spans="1:3" ht="56.25" x14ac:dyDescent="0.3">
      <c r="A17" s="21" t="s">
        <v>219</v>
      </c>
      <c r="B17" s="22" t="s">
        <v>220</v>
      </c>
      <c r="C17" s="91">
        <v>706053.05</v>
      </c>
    </row>
    <row r="18" spans="1:3" x14ac:dyDescent="0.3">
      <c r="A18" s="21"/>
      <c r="B18" s="23" t="s">
        <v>221</v>
      </c>
      <c r="C18" s="92">
        <f>C15</f>
        <v>31470.251000000047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43" zoomScale="93" zoomScaleNormal="100" zoomScaleSheetLayoutView="93" workbookViewId="0">
      <selection activeCell="C50" sqref="C50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415</v>
      </c>
    </row>
    <row r="2" spans="1:3" x14ac:dyDescent="0.3">
      <c r="C2" s="136" t="s">
        <v>541</v>
      </c>
    </row>
    <row r="3" spans="1:3" x14ac:dyDescent="0.3">
      <c r="C3" s="136" t="s">
        <v>539</v>
      </c>
    </row>
    <row r="4" spans="1:3" x14ac:dyDescent="0.3">
      <c r="C4" s="135"/>
    </row>
    <row r="5" spans="1:3" x14ac:dyDescent="0.3">
      <c r="C5" s="140" t="s">
        <v>371</v>
      </c>
    </row>
    <row r="6" spans="1:3" x14ac:dyDescent="0.3">
      <c r="C6" s="140" t="s">
        <v>579</v>
      </c>
    </row>
    <row r="7" spans="1:3" x14ac:dyDescent="0.3">
      <c r="C7" s="140" t="s">
        <v>580</v>
      </c>
    </row>
    <row r="8" spans="1:3" x14ac:dyDescent="0.3">
      <c r="C8" s="140" t="s">
        <v>581</v>
      </c>
    </row>
    <row r="9" spans="1:3" x14ac:dyDescent="0.3">
      <c r="A9" s="148" t="s">
        <v>342</v>
      </c>
      <c r="B9" s="148"/>
      <c r="C9" s="148"/>
    </row>
    <row r="10" spans="1:3" x14ac:dyDescent="0.3">
      <c r="A10" s="147" t="s">
        <v>445</v>
      </c>
      <c r="B10" s="147"/>
      <c r="C10" s="147"/>
    </row>
    <row r="11" spans="1:3" x14ac:dyDescent="0.3">
      <c r="C11" s="93" t="s">
        <v>222</v>
      </c>
    </row>
    <row r="12" spans="1:3" ht="57.75" customHeight="1" x14ac:dyDescent="0.3">
      <c r="A12" s="27" t="s">
        <v>213</v>
      </c>
      <c r="B12" s="28" t="s">
        <v>223</v>
      </c>
      <c r="C12" s="94" t="s">
        <v>340</v>
      </c>
    </row>
    <row r="13" spans="1:3" x14ac:dyDescent="0.3">
      <c r="A13" s="29" t="s">
        <v>224</v>
      </c>
      <c r="B13" s="30" t="s">
        <v>225</v>
      </c>
      <c r="C13" s="95">
        <f>C14+C18+C22+C24+C28+C30+C33+C36+C16</f>
        <v>266796.614</v>
      </c>
    </row>
    <row r="14" spans="1:3" x14ac:dyDescent="0.3">
      <c r="A14" s="29" t="s">
        <v>226</v>
      </c>
      <c r="B14" s="31" t="s">
        <v>227</v>
      </c>
      <c r="C14" s="91">
        <f>SUM(C15:C15)</f>
        <v>218897.94</v>
      </c>
    </row>
    <row r="15" spans="1:3" x14ac:dyDescent="0.3">
      <c r="A15" s="29" t="s">
        <v>228</v>
      </c>
      <c r="B15" s="31" t="s">
        <v>229</v>
      </c>
      <c r="C15" s="91">
        <v>218897.94</v>
      </c>
    </row>
    <row r="16" spans="1:3" ht="37.5" x14ac:dyDescent="0.3">
      <c r="A16" s="29" t="s">
        <v>230</v>
      </c>
      <c r="B16" s="31" t="s">
        <v>231</v>
      </c>
      <c r="C16" s="91">
        <f>C17</f>
        <v>9365</v>
      </c>
    </row>
    <row r="17" spans="1:3" ht="37.5" x14ac:dyDescent="0.3">
      <c r="A17" s="29" t="s">
        <v>232</v>
      </c>
      <c r="B17" s="31" t="s">
        <v>233</v>
      </c>
      <c r="C17" s="91">
        <v>9365</v>
      </c>
    </row>
    <row r="18" spans="1:3" x14ac:dyDescent="0.3">
      <c r="A18" s="29" t="s">
        <v>234</v>
      </c>
      <c r="B18" s="31" t="s">
        <v>235</v>
      </c>
      <c r="C18" s="91">
        <f>SUM(C19:C21)</f>
        <v>12435</v>
      </c>
    </row>
    <row r="19" spans="1:3" ht="19.5" customHeight="1" x14ac:dyDescent="0.3">
      <c r="A19" s="29" t="s">
        <v>236</v>
      </c>
      <c r="B19" s="31" t="s">
        <v>237</v>
      </c>
      <c r="C19" s="91">
        <v>10000</v>
      </c>
    </row>
    <row r="20" spans="1:3" x14ac:dyDescent="0.3">
      <c r="A20" s="29" t="s">
        <v>238</v>
      </c>
      <c r="B20" s="31" t="s">
        <v>239</v>
      </c>
      <c r="C20" s="91">
        <v>2000</v>
      </c>
    </row>
    <row r="21" spans="1:3" ht="37.5" x14ac:dyDescent="0.3">
      <c r="A21" s="29" t="s">
        <v>240</v>
      </c>
      <c r="B21" s="31" t="s">
        <v>241</v>
      </c>
      <c r="C21" s="91">
        <v>435</v>
      </c>
    </row>
    <row r="22" spans="1:3" x14ac:dyDescent="0.3">
      <c r="A22" s="29" t="s">
        <v>242</v>
      </c>
      <c r="B22" s="31" t="s">
        <v>243</v>
      </c>
      <c r="C22" s="91">
        <f>C23</f>
        <v>2828</v>
      </c>
    </row>
    <row r="23" spans="1:3" ht="37.5" x14ac:dyDescent="0.3">
      <c r="A23" s="29" t="s">
        <v>244</v>
      </c>
      <c r="B23" s="31" t="s">
        <v>245</v>
      </c>
      <c r="C23" s="91">
        <v>2828</v>
      </c>
    </row>
    <row r="24" spans="1:3" ht="36" customHeight="1" x14ac:dyDescent="0.3">
      <c r="A24" s="29" t="s">
        <v>246</v>
      </c>
      <c r="B24" s="32" t="s">
        <v>247</v>
      </c>
      <c r="C24" s="91">
        <f>SUM(C25:C27)</f>
        <v>18718.256000000001</v>
      </c>
    </row>
    <row r="25" spans="1:3" ht="91.5" customHeight="1" x14ac:dyDescent="0.3">
      <c r="A25" s="29" t="s">
        <v>386</v>
      </c>
      <c r="B25" s="31" t="s">
        <v>385</v>
      </c>
      <c r="C25" s="91">
        <v>13909</v>
      </c>
    </row>
    <row r="26" spans="1:3" ht="37.5" customHeight="1" x14ac:dyDescent="0.3">
      <c r="A26" s="29" t="s">
        <v>383</v>
      </c>
      <c r="B26" s="31" t="s">
        <v>382</v>
      </c>
      <c r="C26" s="96">
        <v>1909.2560000000001</v>
      </c>
    </row>
    <row r="27" spans="1:3" ht="93.75" x14ac:dyDescent="0.3">
      <c r="A27" s="29" t="s">
        <v>384</v>
      </c>
      <c r="B27" s="31" t="s">
        <v>248</v>
      </c>
      <c r="C27" s="91">
        <v>2900</v>
      </c>
    </row>
    <row r="28" spans="1:3" ht="24" customHeight="1" x14ac:dyDescent="0.3">
      <c r="A28" s="29" t="s">
        <v>249</v>
      </c>
      <c r="B28" s="32" t="s">
        <v>250</v>
      </c>
      <c r="C28" s="91">
        <f>SUM(C29:C29)</f>
        <v>410</v>
      </c>
    </row>
    <row r="29" spans="1:3" x14ac:dyDescent="0.3">
      <c r="A29" s="29" t="s">
        <v>251</v>
      </c>
      <c r="B29" s="31" t="s">
        <v>252</v>
      </c>
      <c r="C29" s="91">
        <v>410</v>
      </c>
    </row>
    <row r="30" spans="1:3" ht="37.5" x14ac:dyDescent="0.3">
      <c r="A30" s="29" t="s">
        <v>253</v>
      </c>
      <c r="B30" s="31" t="s">
        <v>254</v>
      </c>
      <c r="C30" s="91">
        <f>C31+C32</f>
        <v>820.41800000000001</v>
      </c>
    </row>
    <row r="31" spans="1:3" ht="36.75" customHeight="1" x14ac:dyDescent="0.3">
      <c r="A31" s="29" t="s">
        <v>255</v>
      </c>
      <c r="B31" s="31" t="s">
        <v>256</v>
      </c>
      <c r="C31" s="91">
        <v>744</v>
      </c>
    </row>
    <row r="32" spans="1:3" ht="21.75" customHeight="1" x14ac:dyDescent="0.3">
      <c r="A32" s="29" t="s">
        <v>531</v>
      </c>
      <c r="B32" s="31" t="s">
        <v>532</v>
      </c>
      <c r="C32" s="91">
        <v>76.418000000000006</v>
      </c>
    </row>
    <row r="33" spans="1:3" ht="37.5" x14ac:dyDescent="0.3">
      <c r="A33" s="29" t="s">
        <v>257</v>
      </c>
      <c r="B33" s="31" t="s">
        <v>258</v>
      </c>
      <c r="C33" s="91">
        <f>C34+C35</f>
        <v>1500</v>
      </c>
    </row>
    <row r="34" spans="1:3" ht="92.25" customHeight="1" x14ac:dyDescent="0.3">
      <c r="A34" s="29" t="s">
        <v>259</v>
      </c>
      <c r="B34" s="33" t="s">
        <v>260</v>
      </c>
      <c r="C34" s="91">
        <v>1000</v>
      </c>
    </row>
    <row r="35" spans="1:3" ht="36" customHeight="1" x14ac:dyDescent="0.3">
      <c r="A35" s="29" t="s">
        <v>387</v>
      </c>
      <c r="B35" s="31" t="s">
        <v>261</v>
      </c>
      <c r="C35" s="91">
        <v>500</v>
      </c>
    </row>
    <row r="36" spans="1:3" x14ac:dyDescent="0.3">
      <c r="A36" s="29" t="s">
        <v>262</v>
      </c>
      <c r="B36" s="32" t="s">
        <v>263</v>
      </c>
      <c r="C36" s="96">
        <f>C37+C38+C39+C40+C41+C42+C43</f>
        <v>1822</v>
      </c>
    </row>
    <row r="37" spans="1:3" ht="37.5" x14ac:dyDescent="0.3">
      <c r="A37" s="29" t="s">
        <v>264</v>
      </c>
      <c r="B37" s="34" t="s">
        <v>265</v>
      </c>
      <c r="C37" s="97">
        <v>125</v>
      </c>
    </row>
    <row r="38" spans="1:3" ht="57.75" customHeight="1" x14ac:dyDescent="0.3">
      <c r="A38" s="29" t="s">
        <v>416</v>
      </c>
      <c r="B38" s="34" t="s">
        <v>417</v>
      </c>
      <c r="C38" s="97">
        <v>35</v>
      </c>
    </row>
    <row r="39" spans="1:3" ht="112.5" customHeight="1" x14ac:dyDescent="0.3">
      <c r="A39" s="29" t="s">
        <v>266</v>
      </c>
      <c r="B39" s="34" t="s">
        <v>267</v>
      </c>
      <c r="C39" s="97">
        <v>220</v>
      </c>
    </row>
    <row r="40" spans="1:3" ht="54.75" customHeight="1" x14ac:dyDescent="0.3">
      <c r="A40" s="29" t="s">
        <v>418</v>
      </c>
      <c r="B40" s="34" t="s">
        <v>419</v>
      </c>
      <c r="C40" s="97">
        <v>25</v>
      </c>
    </row>
    <row r="41" spans="1:3" ht="74.25" customHeight="1" x14ac:dyDescent="0.3">
      <c r="A41" s="29" t="s">
        <v>425</v>
      </c>
      <c r="B41" s="56" t="s">
        <v>426</v>
      </c>
      <c r="C41" s="97">
        <v>5</v>
      </c>
    </row>
    <row r="42" spans="1:3" ht="75" x14ac:dyDescent="0.3">
      <c r="A42" s="29" t="s">
        <v>268</v>
      </c>
      <c r="B42" s="31" t="s">
        <v>269</v>
      </c>
      <c r="C42" s="96">
        <v>257</v>
      </c>
    </row>
    <row r="43" spans="1:3" ht="34.5" customHeight="1" x14ac:dyDescent="0.3">
      <c r="A43" s="29" t="s">
        <v>270</v>
      </c>
      <c r="B43" s="34" t="s">
        <v>271</v>
      </c>
      <c r="C43" s="96">
        <v>1155</v>
      </c>
    </row>
    <row r="44" spans="1:3" s="8" customFormat="1" ht="20.25" customHeight="1" collapsed="1" x14ac:dyDescent="0.3">
      <c r="A44" s="35" t="s">
        <v>272</v>
      </c>
      <c r="B44" s="35" t="s">
        <v>273</v>
      </c>
      <c r="C44" s="98">
        <f>C45</f>
        <v>407786.18499999994</v>
      </c>
    </row>
    <row r="45" spans="1:3" ht="38.25" customHeight="1" x14ac:dyDescent="0.3">
      <c r="A45" s="36" t="s">
        <v>274</v>
      </c>
      <c r="B45" s="36" t="s">
        <v>345</v>
      </c>
      <c r="C45" s="97">
        <f>C46+C50</f>
        <v>407786.18499999994</v>
      </c>
    </row>
    <row r="46" spans="1:3" ht="38.25" customHeight="1" x14ac:dyDescent="0.3">
      <c r="A46" s="36" t="s">
        <v>597</v>
      </c>
      <c r="B46" s="36" t="s">
        <v>542</v>
      </c>
      <c r="C46" s="97">
        <f>C47+C48+C49</f>
        <v>52591.894</v>
      </c>
    </row>
    <row r="47" spans="1:3" ht="56.25" x14ac:dyDescent="0.3">
      <c r="A47" s="36" t="s">
        <v>598</v>
      </c>
      <c r="B47" s="36" t="s">
        <v>543</v>
      </c>
      <c r="C47" s="97">
        <v>964.8</v>
      </c>
    </row>
    <row r="48" spans="1:3" ht="53.25" customHeight="1" x14ac:dyDescent="0.3">
      <c r="A48" s="36" t="s">
        <v>599</v>
      </c>
      <c r="B48" s="38" t="s">
        <v>544</v>
      </c>
      <c r="C48" s="97">
        <v>557.24300000000005</v>
      </c>
    </row>
    <row r="49" spans="1:3" ht="20.25" customHeight="1" x14ac:dyDescent="0.3">
      <c r="A49" s="36" t="s">
        <v>600</v>
      </c>
      <c r="B49" s="36" t="s">
        <v>545</v>
      </c>
      <c r="C49" s="97">
        <v>51069.851000000002</v>
      </c>
    </row>
    <row r="50" spans="1:3" ht="18.75" customHeight="1" x14ac:dyDescent="0.3">
      <c r="A50" s="37" t="s">
        <v>530</v>
      </c>
      <c r="B50" s="36" t="s">
        <v>367</v>
      </c>
      <c r="C50" s="97">
        <f>C55+C51+C52+C54+C53</f>
        <v>355194.29099999997</v>
      </c>
    </row>
    <row r="51" spans="1:3" ht="37.5" x14ac:dyDescent="0.3">
      <c r="A51" s="36" t="s">
        <v>529</v>
      </c>
      <c r="B51" s="36" t="s">
        <v>277</v>
      </c>
      <c r="C51" s="97">
        <v>347654.18599999999</v>
      </c>
    </row>
    <row r="52" spans="1:3" ht="75.75" customHeight="1" x14ac:dyDescent="0.3">
      <c r="A52" s="36" t="s">
        <v>528</v>
      </c>
      <c r="B52" s="38" t="s">
        <v>381</v>
      </c>
      <c r="C52" s="97">
        <v>4094</v>
      </c>
    </row>
    <row r="53" spans="1:3" ht="56.25" x14ac:dyDescent="0.3">
      <c r="A53" s="36" t="s">
        <v>527</v>
      </c>
      <c r="B53" s="36" t="s">
        <v>276</v>
      </c>
      <c r="C53" s="97">
        <v>1110.6479999999999</v>
      </c>
    </row>
    <row r="54" spans="1:3" ht="56.25" customHeight="1" x14ac:dyDescent="0.3">
      <c r="A54" s="36" t="s">
        <v>526</v>
      </c>
      <c r="B54" s="38" t="s">
        <v>388</v>
      </c>
      <c r="C54" s="97">
        <v>21.016999999999999</v>
      </c>
    </row>
    <row r="55" spans="1:3" ht="37.5" x14ac:dyDescent="0.3">
      <c r="A55" s="36" t="s">
        <v>525</v>
      </c>
      <c r="B55" s="36" t="s">
        <v>275</v>
      </c>
      <c r="C55" s="97">
        <v>2314.44</v>
      </c>
    </row>
    <row r="56" spans="1:3" x14ac:dyDescent="0.3">
      <c r="A56" s="39"/>
      <c r="B56" s="40" t="s">
        <v>156</v>
      </c>
      <c r="C56" s="99">
        <f>C13+C44</f>
        <v>674582.79899999988</v>
      </c>
    </row>
    <row r="57" spans="1:3" x14ac:dyDescent="0.3">
      <c r="A57" s="41"/>
      <c r="B57" s="42"/>
      <c r="C57" s="100"/>
    </row>
    <row r="58" spans="1:3" x14ac:dyDescent="0.3">
      <c r="A58" s="41"/>
      <c r="B58" s="42"/>
      <c r="C58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98" zoomScaleNormal="100" zoomScaleSheetLayoutView="98" workbookViewId="0">
      <selection activeCell="C40" sqref="C40"/>
    </sheetView>
  </sheetViews>
  <sheetFormatPr defaultRowHeight="18.75" x14ac:dyDescent="0.3"/>
  <cols>
    <col min="1" max="1" width="5.42578125" style="125" customWidth="1"/>
    <col min="2" max="2" width="116.42578125" style="125" customWidth="1"/>
    <col min="3" max="3" width="16.28515625" style="125" customWidth="1"/>
    <col min="4" max="4" width="17.85546875" style="142" customWidth="1"/>
  </cols>
  <sheetData>
    <row r="1" spans="1:4" x14ac:dyDescent="0.3">
      <c r="C1" s="121" t="s">
        <v>589</v>
      </c>
    </row>
    <row r="2" spans="1:4" x14ac:dyDescent="0.3">
      <c r="C2" s="136" t="s">
        <v>541</v>
      </c>
    </row>
    <row r="3" spans="1:4" x14ac:dyDescent="0.3">
      <c r="C3" s="136" t="s">
        <v>539</v>
      </c>
    </row>
    <row r="4" spans="1:4" x14ac:dyDescent="0.3">
      <c r="C4" s="135"/>
    </row>
    <row r="5" spans="1:4" x14ac:dyDescent="0.3">
      <c r="C5" s="140" t="s">
        <v>420</v>
      </c>
    </row>
    <row r="6" spans="1:4" x14ac:dyDescent="0.3">
      <c r="C6" s="140" t="s">
        <v>579</v>
      </c>
    </row>
    <row r="7" spans="1:4" x14ac:dyDescent="0.3">
      <c r="C7" s="140" t="s">
        <v>580</v>
      </c>
    </row>
    <row r="8" spans="1:4" x14ac:dyDescent="0.3">
      <c r="C8" s="140" t="s">
        <v>581</v>
      </c>
    </row>
    <row r="9" spans="1:4" x14ac:dyDescent="0.3">
      <c r="A9" s="149" t="s">
        <v>342</v>
      </c>
      <c r="B9" s="149"/>
      <c r="C9" s="149"/>
    </row>
    <row r="10" spans="1:4" x14ac:dyDescent="0.3">
      <c r="A10" s="150" t="s">
        <v>446</v>
      </c>
      <c r="B10" s="150"/>
      <c r="C10" s="150"/>
    </row>
    <row r="11" spans="1:4" x14ac:dyDescent="0.3">
      <c r="A11" s="126"/>
      <c r="B11" s="126"/>
      <c r="C11" s="124" t="s">
        <v>336</v>
      </c>
    </row>
    <row r="12" spans="1:4" ht="37.5" x14ac:dyDescent="0.3">
      <c r="A12" s="127" t="s">
        <v>421</v>
      </c>
      <c r="B12" s="128" t="s">
        <v>422</v>
      </c>
      <c r="C12" s="28" t="s">
        <v>279</v>
      </c>
    </row>
    <row r="13" spans="1:4" ht="75" x14ac:dyDescent="0.3">
      <c r="A13" s="27">
        <v>1</v>
      </c>
      <c r="B13" s="32" t="s">
        <v>546</v>
      </c>
      <c r="C13" s="97">
        <v>7462.5</v>
      </c>
      <c r="D13" s="143">
        <v>7462500</v>
      </c>
    </row>
    <row r="14" spans="1:4" ht="56.25" x14ac:dyDescent="0.3">
      <c r="A14" s="129">
        <v>2</v>
      </c>
      <c r="B14" s="32" t="s">
        <v>547</v>
      </c>
      <c r="C14" s="97">
        <v>11827.861999999999</v>
      </c>
      <c r="D14" s="143">
        <v>11827862.35</v>
      </c>
    </row>
    <row r="15" spans="1:4" ht="37.5" x14ac:dyDescent="0.3">
      <c r="A15" s="129">
        <v>3</v>
      </c>
      <c r="B15" s="32" t="s">
        <v>548</v>
      </c>
      <c r="C15" s="97">
        <v>845.76400000000001</v>
      </c>
      <c r="D15" s="143">
        <v>845763.93</v>
      </c>
    </row>
    <row r="16" spans="1:4" ht="56.25" x14ac:dyDescent="0.3">
      <c r="A16" s="129">
        <v>4</v>
      </c>
      <c r="B16" s="32" t="s">
        <v>549</v>
      </c>
      <c r="C16" s="97">
        <v>557.24300000000005</v>
      </c>
      <c r="D16" s="143"/>
    </row>
    <row r="17" spans="1:4" ht="56.25" x14ac:dyDescent="0.3">
      <c r="A17" s="130">
        <v>5</v>
      </c>
      <c r="B17" s="32" t="s">
        <v>550</v>
      </c>
      <c r="C17" s="97">
        <v>146.096</v>
      </c>
      <c r="D17" s="143"/>
    </row>
    <row r="18" spans="1:4" ht="37.5" x14ac:dyDescent="0.3">
      <c r="A18" s="130">
        <v>6</v>
      </c>
      <c r="B18" s="32" t="s">
        <v>551</v>
      </c>
      <c r="C18" s="97">
        <v>5425.5</v>
      </c>
      <c r="D18" s="143">
        <v>5425500</v>
      </c>
    </row>
    <row r="19" spans="1:4" ht="37.5" x14ac:dyDescent="0.3">
      <c r="A19" s="130">
        <v>7</v>
      </c>
      <c r="B19" s="32" t="s">
        <v>552</v>
      </c>
      <c r="C19" s="97">
        <v>5784</v>
      </c>
      <c r="D19" s="143"/>
    </row>
    <row r="20" spans="1:4" ht="56.25" x14ac:dyDescent="0.3">
      <c r="A20" s="130">
        <v>8</v>
      </c>
      <c r="B20" s="32" t="s">
        <v>553</v>
      </c>
      <c r="C20" s="97">
        <v>11749.102999999999</v>
      </c>
      <c r="D20" s="143">
        <v>11749103.199999999</v>
      </c>
    </row>
    <row r="21" spans="1:4" ht="77.25" customHeight="1" x14ac:dyDescent="0.3">
      <c r="A21" s="130">
        <v>9</v>
      </c>
      <c r="B21" s="32" t="s">
        <v>554</v>
      </c>
      <c r="C21" s="97">
        <v>3.2229999999999999</v>
      </c>
      <c r="D21" s="143"/>
    </row>
    <row r="22" spans="1:4" ht="57.75" customHeight="1" x14ac:dyDescent="0.3">
      <c r="A22" s="130">
        <v>10</v>
      </c>
      <c r="B22" s="32" t="s">
        <v>555</v>
      </c>
      <c r="C22" s="97">
        <v>2550</v>
      </c>
      <c r="D22" s="143"/>
    </row>
    <row r="23" spans="1:4" ht="57.75" customHeight="1" x14ac:dyDescent="0.3">
      <c r="A23" s="130">
        <v>11</v>
      </c>
      <c r="B23" s="32" t="s">
        <v>556</v>
      </c>
      <c r="C23" s="97">
        <v>13013.745999999999</v>
      </c>
      <c r="D23" s="143"/>
    </row>
    <row r="24" spans="1:4" ht="56.25" x14ac:dyDescent="0.3">
      <c r="A24" s="130">
        <v>12</v>
      </c>
      <c r="B24" s="32" t="s">
        <v>456</v>
      </c>
      <c r="C24" s="97">
        <v>2314.44</v>
      </c>
      <c r="D24" s="143"/>
    </row>
    <row r="25" spans="1:4" ht="54.75" customHeight="1" x14ac:dyDescent="0.3">
      <c r="A25" s="130">
        <v>13</v>
      </c>
      <c r="B25" s="32" t="s">
        <v>450</v>
      </c>
      <c r="C25" s="97">
        <v>13320.797</v>
      </c>
      <c r="D25" s="143"/>
    </row>
    <row r="26" spans="1:4" ht="56.25" x14ac:dyDescent="0.3">
      <c r="A26" s="130">
        <v>14</v>
      </c>
      <c r="B26" s="32" t="s">
        <v>461</v>
      </c>
      <c r="C26" s="97">
        <v>1137.9059999999999</v>
      </c>
      <c r="D26" s="143"/>
    </row>
    <row r="27" spans="1:4" ht="93.75" x14ac:dyDescent="0.3">
      <c r="A27" s="130">
        <v>15</v>
      </c>
      <c r="B27" s="32" t="s">
        <v>451</v>
      </c>
      <c r="C27" s="97">
        <v>217508</v>
      </c>
      <c r="D27" s="143"/>
    </row>
    <row r="28" spans="1:4" ht="39" customHeight="1" x14ac:dyDescent="0.3">
      <c r="A28" s="130">
        <v>16</v>
      </c>
      <c r="B28" s="32" t="s">
        <v>455</v>
      </c>
      <c r="C28" s="97">
        <v>747.15700000000004</v>
      </c>
      <c r="D28" s="143"/>
    </row>
    <row r="29" spans="1:4" ht="39" customHeight="1" x14ac:dyDescent="0.3">
      <c r="A29" s="130">
        <v>17</v>
      </c>
      <c r="B29" s="32" t="s">
        <v>454</v>
      </c>
      <c r="C29" s="97">
        <v>737.87300000000005</v>
      </c>
      <c r="D29" s="143"/>
    </row>
    <row r="30" spans="1:4" ht="93.75" x14ac:dyDescent="0.3">
      <c r="A30" s="130">
        <v>18</v>
      </c>
      <c r="B30" s="32" t="s">
        <v>452</v>
      </c>
      <c r="C30" s="97">
        <v>4094</v>
      </c>
      <c r="D30" s="143"/>
    </row>
    <row r="31" spans="1:4" ht="56.25" x14ac:dyDescent="0.3">
      <c r="A31" s="130">
        <v>19</v>
      </c>
      <c r="B31" s="32" t="s">
        <v>457</v>
      </c>
      <c r="C31" s="97">
        <v>1110.6479999999999</v>
      </c>
      <c r="D31" s="143"/>
    </row>
    <row r="32" spans="1:4" ht="59.25" customHeight="1" x14ac:dyDescent="0.3">
      <c r="A32" s="130">
        <v>20</v>
      </c>
      <c r="B32" s="32" t="s">
        <v>453</v>
      </c>
      <c r="C32" s="97">
        <v>72007</v>
      </c>
      <c r="D32" s="143"/>
    </row>
    <row r="33" spans="1:4" ht="60.75" customHeight="1" x14ac:dyDescent="0.3">
      <c r="A33" s="130">
        <v>21</v>
      </c>
      <c r="B33" s="32" t="s">
        <v>460</v>
      </c>
      <c r="C33" s="97">
        <v>3358.058</v>
      </c>
      <c r="D33" s="143"/>
    </row>
    <row r="34" spans="1:4" ht="93.75" x14ac:dyDescent="0.3">
      <c r="A34" s="130">
        <v>22</v>
      </c>
      <c r="B34" s="32" t="s">
        <v>458</v>
      </c>
      <c r="C34" s="97">
        <v>374.49</v>
      </c>
      <c r="D34" s="143"/>
    </row>
    <row r="35" spans="1:4" ht="75" x14ac:dyDescent="0.3">
      <c r="A35" s="130">
        <v>23</v>
      </c>
      <c r="B35" s="32" t="s">
        <v>459</v>
      </c>
      <c r="C35" s="97">
        <v>21.016999999999999</v>
      </c>
      <c r="D35" s="143"/>
    </row>
    <row r="36" spans="1:4" ht="37.5" x14ac:dyDescent="0.3">
      <c r="A36" s="130">
        <v>24</v>
      </c>
      <c r="B36" s="32" t="s">
        <v>557</v>
      </c>
      <c r="C36" s="97">
        <v>964.8</v>
      </c>
      <c r="D36" s="143">
        <v>964800</v>
      </c>
    </row>
    <row r="37" spans="1:4" ht="37.5" x14ac:dyDescent="0.3">
      <c r="A37" s="130">
        <v>25</v>
      </c>
      <c r="B37" s="32" t="s">
        <v>558</v>
      </c>
      <c r="C37" s="97">
        <v>22895.936000000002</v>
      </c>
      <c r="D37" s="143">
        <v>22895935.920000002</v>
      </c>
    </row>
    <row r="38" spans="1:4" ht="56.25" x14ac:dyDescent="0.3">
      <c r="A38" s="130">
        <v>26</v>
      </c>
      <c r="B38" s="32" t="s">
        <v>601</v>
      </c>
      <c r="C38" s="97">
        <v>5829.0259999999998</v>
      </c>
      <c r="D38" s="143"/>
    </row>
    <row r="39" spans="1:4" x14ac:dyDescent="0.3">
      <c r="A39" s="130">
        <v>27</v>
      </c>
      <c r="B39" s="32" t="s">
        <v>614</v>
      </c>
      <c r="C39" s="97">
        <v>2000</v>
      </c>
      <c r="D39" s="143"/>
    </row>
    <row r="40" spans="1:4" x14ac:dyDescent="0.3">
      <c r="A40" s="130"/>
      <c r="B40" s="131" t="s">
        <v>156</v>
      </c>
      <c r="C40" s="98">
        <f>SUM(C13:C39)</f>
        <v>407786.185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view="pageBreakPreview" topLeftCell="A447" zoomScaleNormal="100" zoomScaleSheetLayoutView="100" workbookViewId="0">
      <selection activeCell="F493" sqref="F493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596</v>
      </c>
    </row>
    <row r="2" spans="1:7" x14ac:dyDescent="0.3">
      <c r="F2" s="136" t="s">
        <v>541</v>
      </c>
    </row>
    <row r="3" spans="1:7" x14ac:dyDescent="0.3">
      <c r="F3" s="136" t="s">
        <v>539</v>
      </c>
    </row>
    <row r="4" spans="1:7" x14ac:dyDescent="0.3">
      <c r="F4" s="135"/>
    </row>
    <row r="5" spans="1:7" x14ac:dyDescent="0.3">
      <c r="F5" s="140" t="s">
        <v>370</v>
      </c>
    </row>
    <row r="6" spans="1:7" x14ac:dyDescent="0.3">
      <c r="F6" s="140" t="s">
        <v>579</v>
      </c>
    </row>
    <row r="7" spans="1:7" x14ac:dyDescent="0.3">
      <c r="F7" s="140" t="s">
        <v>580</v>
      </c>
    </row>
    <row r="8" spans="1:7" x14ac:dyDescent="0.3">
      <c r="F8" s="140" t="s">
        <v>581</v>
      </c>
    </row>
    <row r="9" spans="1:7" s="1" customFormat="1" x14ac:dyDescent="0.3">
      <c r="A9" s="152" t="s">
        <v>341</v>
      </c>
      <c r="B9" s="152"/>
      <c r="C9" s="152"/>
      <c r="D9" s="152"/>
      <c r="E9" s="152"/>
      <c r="F9" s="152"/>
    </row>
    <row r="10" spans="1:7" s="1" customFormat="1" ht="36" customHeight="1" x14ac:dyDescent="0.3">
      <c r="A10" s="150" t="s">
        <v>447</v>
      </c>
      <c r="B10" s="150"/>
      <c r="C10" s="150"/>
      <c r="D10" s="150"/>
      <c r="E10" s="150"/>
      <c r="F10" s="150"/>
    </row>
    <row r="11" spans="1:7" s="1" customFormat="1" x14ac:dyDescent="0.3">
      <c r="A11" s="44"/>
      <c r="B11" s="90"/>
      <c r="C11" s="90"/>
      <c r="D11" s="90"/>
      <c r="E11" s="90"/>
      <c r="F11" s="46" t="s">
        <v>336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279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157</v>
      </c>
      <c r="E13" s="51" t="s">
        <v>8</v>
      </c>
      <c r="F13" s="102">
        <f>F14+F40+F33</f>
        <v>25590.248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157</v>
      </c>
      <c r="E14" s="53" t="s">
        <v>8</v>
      </c>
      <c r="F14" s="103">
        <f>F15+F24</f>
        <v>5927.6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157</v>
      </c>
      <c r="E15" s="53" t="s">
        <v>8</v>
      </c>
      <c r="F15" s="103">
        <f>F16</f>
        <v>5446</v>
      </c>
    </row>
    <row r="16" spans="1:7" ht="20.25" customHeight="1" outlineLevel="4" x14ac:dyDescent="0.25">
      <c r="A16" s="52" t="s">
        <v>172</v>
      </c>
      <c r="B16" s="53" t="s">
        <v>6</v>
      </c>
      <c r="C16" s="53" t="s">
        <v>12</v>
      </c>
      <c r="D16" s="53" t="s">
        <v>158</v>
      </c>
      <c r="E16" s="53" t="s">
        <v>8</v>
      </c>
      <c r="F16" s="103">
        <f>F17</f>
        <v>5446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159</v>
      </c>
      <c r="E17" s="53" t="s">
        <v>8</v>
      </c>
      <c r="F17" s="103">
        <f>F18+F20+F22</f>
        <v>5446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159</v>
      </c>
      <c r="E18" s="53" t="s">
        <v>15</v>
      </c>
      <c r="F18" s="103">
        <f>F19</f>
        <v>5312.6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159</v>
      </c>
      <c r="E19" s="53" t="s">
        <v>17</v>
      </c>
      <c r="F19" s="104">
        <v>5312.6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159</v>
      </c>
      <c r="E20" s="53" t="s">
        <v>19</v>
      </c>
      <c r="F20" s="103">
        <f>F21</f>
        <v>132.4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159</v>
      </c>
      <c r="E21" s="53" t="s">
        <v>21</v>
      </c>
      <c r="F21" s="105">
        <v>132.4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159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159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157</v>
      </c>
      <c r="E24" s="53" t="s">
        <v>8</v>
      </c>
      <c r="F24" s="103">
        <f>F25</f>
        <v>481.6</v>
      </c>
    </row>
    <row r="25" spans="1:6" ht="39.75" customHeight="1" outlineLevel="3" x14ac:dyDescent="0.25">
      <c r="A25" s="52" t="s">
        <v>479</v>
      </c>
      <c r="B25" s="53" t="s">
        <v>6</v>
      </c>
      <c r="C25" s="53" t="s">
        <v>27</v>
      </c>
      <c r="D25" s="53" t="s">
        <v>160</v>
      </c>
      <c r="E25" s="53" t="s">
        <v>8</v>
      </c>
      <c r="F25" s="103">
        <f>F26</f>
        <v>481.6</v>
      </c>
    </row>
    <row r="26" spans="1:6" ht="17.25" customHeight="1" outlineLevel="4" x14ac:dyDescent="0.25">
      <c r="A26" s="52" t="s">
        <v>480</v>
      </c>
      <c r="B26" s="53" t="s">
        <v>6</v>
      </c>
      <c r="C26" s="53" t="s">
        <v>27</v>
      </c>
      <c r="D26" s="53" t="s">
        <v>161</v>
      </c>
      <c r="E26" s="53" t="s">
        <v>8</v>
      </c>
      <c r="F26" s="103">
        <f>F27+F30</f>
        <v>481.6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162</v>
      </c>
      <c r="E27" s="53" t="s">
        <v>8</v>
      </c>
      <c r="F27" s="103">
        <f>F28</f>
        <v>452.3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162</v>
      </c>
      <c r="E28" s="53" t="s">
        <v>19</v>
      </c>
      <c r="F28" s="103">
        <f>F29</f>
        <v>452.3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162</v>
      </c>
      <c r="E29" s="53" t="s">
        <v>21</v>
      </c>
      <c r="F29" s="105">
        <v>452.3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163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163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163</v>
      </c>
      <c r="E32" s="53" t="s">
        <v>21</v>
      </c>
      <c r="F32" s="105">
        <v>29.3</v>
      </c>
    </row>
    <row r="33" spans="1:6" outlineLevel="7" x14ac:dyDescent="0.25">
      <c r="A33" s="52" t="s">
        <v>151</v>
      </c>
      <c r="B33" s="53" t="s">
        <v>6</v>
      </c>
      <c r="C33" s="53" t="s">
        <v>30</v>
      </c>
      <c r="D33" s="53" t="s">
        <v>157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152</v>
      </c>
      <c r="B34" s="53" t="s">
        <v>6</v>
      </c>
      <c r="C34" s="53" t="s">
        <v>153</v>
      </c>
      <c r="D34" s="53" t="s">
        <v>157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172</v>
      </c>
      <c r="B35" s="53" t="s">
        <v>6</v>
      </c>
      <c r="C35" s="53" t="s">
        <v>153</v>
      </c>
      <c r="D35" s="53" t="s">
        <v>158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463</v>
      </c>
      <c r="B36" s="53" t="s">
        <v>6</v>
      </c>
      <c r="C36" s="53" t="s">
        <v>153</v>
      </c>
      <c r="D36" s="53" t="s">
        <v>462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457</v>
      </c>
      <c r="B37" s="53" t="s">
        <v>6</v>
      </c>
      <c r="C37" s="53" t="s">
        <v>153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153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154</v>
      </c>
      <c r="B39" s="53" t="s">
        <v>6</v>
      </c>
      <c r="C39" s="53" t="s">
        <v>153</v>
      </c>
      <c r="D39" s="54">
        <v>9919951180</v>
      </c>
      <c r="E39" s="53" t="s">
        <v>155</v>
      </c>
      <c r="F39" s="105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157</v>
      </c>
      <c r="E40" s="53" t="s">
        <v>8</v>
      </c>
      <c r="F40" s="103">
        <f>F41</f>
        <v>18552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157</v>
      </c>
      <c r="E41" s="53" t="s">
        <v>8</v>
      </c>
      <c r="F41" s="103">
        <f>F42</f>
        <v>18552</v>
      </c>
    </row>
    <row r="42" spans="1:6" ht="38.25" customHeight="1" outlineLevel="3" x14ac:dyDescent="0.25">
      <c r="A42" s="52" t="s">
        <v>481</v>
      </c>
      <c r="B42" s="53" t="s">
        <v>6</v>
      </c>
      <c r="C42" s="53" t="s">
        <v>36</v>
      </c>
      <c r="D42" s="53" t="s">
        <v>164</v>
      </c>
      <c r="E42" s="53" t="s">
        <v>8</v>
      </c>
      <c r="F42" s="103">
        <f>F43+F46</f>
        <v>18552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165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165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165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450</v>
      </c>
      <c r="B46" s="53" t="s">
        <v>6</v>
      </c>
      <c r="C46" s="53" t="s">
        <v>36</v>
      </c>
      <c r="D46" s="53" t="s">
        <v>348</v>
      </c>
      <c r="E46" s="53" t="s">
        <v>8</v>
      </c>
      <c r="F46" s="105">
        <f>F47</f>
        <v>13320.797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348</v>
      </c>
      <c r="E47" s="53" t="s">
        <v>32</v>
      </c>
      <c r="F47" s="105">
        <f>F48</f>
        <v>13320.797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348</v>
      </c>
      <c r="E48" s="53" t="s">
        <v>39</v>
      </c>
      <c r="F48" s="105">
        <v>13320.797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157</v>
      </c>
      <c r="E49" s="51" t="s">
        <v>8</v>
      </c>
      <c r="F49" s="102">
        <f>F50+F156+F162+F201+F250+F263+F269+F282+F314+F300+F168</f>
        <v>178236.81200000001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157</v>
      </c>
      <c r="E50" s="53" t="s">
        <v>8</v>
      </c>
      <c r="F50" s="103">
        <f>F51+F56+F63+F69+F74+F79+F84</f>
        <v>56032.055999999997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157</v>
      </c>
      <c r="E51" s="53" t="s">
        <v>8</v>
      </c>
      <c r="F51" s="103">
        <f>F52</f>
        <v>1899.9069999999999</v>
      </c>
    </row>
    <row r="52" spans="1:7" ht="20.25" customHeight="1" outlineLevel="3" x14ac:dyDescent="0.25">
      <c r="A52" s="52" t="s">
        <v>172</v>
      </c>
      <c r="B52" s="53" t="s">
        <v>41</v>
      </c>
      <c r="C52" s="53" t="s">
        <v>43</v>
      </c>
      <c r="D52" s="53" t="s">
        <v>158</v>
      </c>
      <c r="E52" s="53" t="s">
        <v>8</v>
      </c>
      <c r="F52" s="103">
        <f>F53</f>
        <v>1899.9069999999999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166</v>
      </c>
      <c r="E53" s="53" t="s">
        <v>8</v>
      </c>
      <c r="F53" s="103">
        <f>F54</f>
        <v>1899.9069999999999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166</v>
      </c>
      <c r="E54" s="53" t="s">
        <v>15</v>
      </c>
      <c r="F54" s="103">
        <f>F55</f>
        <v>1899.9069999999999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166</v>
      </c>
      <c r="E55" s="53" t="s">
        <v>17</v>
      </c>
      <c r="F55" s="105">
        <v>1899.9069999999999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157</v>
      </c>
      <c r="E56" s="53" t="s">
        <v>8</v>
      </c>
      <c r="F56" s="103">
        <f>F57</f>
        <v>12790.743</v>
      </c>
    </row>
    <row r="57" spans="1:7" ht="19.5" customHeight="1" outlineLevel="3" x14ac:dyDescent="0.25">
      <c r="A57" s="52" t="s">
        <v>172</v>
      </c>
      <c r="B57" s="53" t="s">
        <v>41</v>
      </c>
      <c r="C57" s="53" t="s">
        <v>46</v>
      </c>
      <c r="D57" s="53" t="s">
        <v>158</v>
      </c>
      <c r="E57" s="53" t="s">
        <v>8</v>
      </c>
      <c r="F57" s="103">
        <f>F58</f>
        <v>12790.743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159</v>
      </c>
      <c r="E58" s="53" t="s">
        <v>8</v>
      </c>
      <c r="F58" s="103">
        <f>F59+F61</f>
        <v>12790.743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159</v>
      </c>
      <c r="E59" s="53" t="s">
        <v>15</v>
      </c>
      <c r="F59" s="103">
        <f>F60</f>
        <v>12699.743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159</v>
      </c>
      <c r="E60" s="53" t="s">
        <v>17</v>
      </c>
      <c r="F60" s="105">
        <v>12699.743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159</v>
      </c>
      <c r="E61" s="53" t="s">
        <v>19</v>
      </c>
      <c r="F61" s="103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159</v>
      </c>
      <c r="E62" s="53" t="s">
        <v>21</v>
      </c>
      <c r="F62" s="105">
        <v>91</v>
      </c>
    </row>
    <row r="63" spans="1:7" outlineLevel="7" x14ac:dyDescent="0.25">
      <c r="A63" s="52" t="s">
        <v>389</v>
      </c>
      <c r="B63" s="53" t="s">
        <v>41</v>
      </c>
      <c r="C63" s="53" t="s">
        <v>390</v>
      </c>
      <c r="D63" s="53" t="s">
        <v>157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172</v>
      </c>
      <c r="B64" s="53" t="s">
        <v>41</v>
      </c>
      <c r="C64" s="53" t="s">
        <v>390</v>
      </c>
      <c r="D64" s="53" t="s">
        <v>158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463</v>
      </c>
      <c r="B65" s="53" t="s">
        <v>41</v>
      </c>
      <c r="C65" s="53" t="s">
        <v>390</v>
      </c>
      <c r="D65" s="53" t="s">
        <v>462</v>
      </c>
      <c r="E65" s="53" t="s">
        <v>8</v>
      </c>
      <c r="F65" s="105">
        <f>F66</f>
        <v>21.016999999999999</v>
      </c>
    </row>
    <row r="66" spans="1:6" ht="94.5" customHeight="1" outlineLevel="7" x14ac:dyDescent="0.25">
      <c r="A66" s="52" t="s">
        <v>482</v>
      </c>
      <c r="B66" s="53" t="s">
        <v>41</v>
      </c>
      <c r="C66" s="53" t="s">
        <v>390</v>
      </c>
      <c r="D66" s="53" t="s">
        <v>477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390</v>
      </c>
      <c r="D67" s="53" t="s">
        <v>477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390</v>
      </c>
      <c r="D68" s="53" t="s">
        <v>477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157</v>
      </c>
      <c r="E69" s="53" t="s">
        <v>8</v>
      </c>
      <c r="F69" s="103">
        <f>F70</f>
        <v>594.24</v>
      </c>
    </row>
    <row r="70" spans="1:6" ht="18.75" customHeight="1" outlineLevel="4" x14ac:dyDescent="0.25">
      <c r="A70" s="52" t="s">
        <v>172</v>
      </c>
      <c r="B70" s="53" t="s">
        <v>41</v>
      </c>
      <c r="C70" s="53" t="s">
        <v>12</v>
      </c>
      <c r="D70" s="53" t="s">
        <v>158</v>
      </c>
      <c r="E70" s="53" t="s">
        <v>8</v>
      </c>
      <c r="F70" s="103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167</v>
      </c>
      <c r="E71" s="53" t="s">
        <v>8</v>
      </c>
      <c r="F71" s="103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167</v>
      </c>
      <c r="E72" s="53" t="s">
        <v>15</v>
      </c>
      <c r="F72" s="103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167</v>
      </c>
      <c r="E73" s="53" t="s">
        <v>17</v>
      </c>
      <c r="F73" s="105">
        <v>594.24</v>
      </c>
    </row>
    <row r="74" spans="1:6" ht="23.25" customHeight="1" outlineLevel="7" x14ac:dyDescent="0.25">
      <c r="A74" s="52" t="s">
        <v>615</v>
      </c>
      <c r="B74" s="53" t="s">
        <v>41</v>
      </c>
      <c r="C74" s="53" t="s">
        <v>616</v>
      </c>
      <c r="D74" s="53" t="s">
        <v>157</v>
      </c>
      <c r="E74" s="53" t="s">
        <v>8</v>
      </c>
      <c r="F74" s="105">
        <f>F75</f>
        <v>695.26</v>
      </c>
    </row>
    <row r="75" spans="1:6" ht="23.25" customHeight="1" outlineLevel="7" x14ac:dyDescent="0.25">
      <c r="A75" s="52" t="s">
        <v>172</v>
      </c>
      <c r="B75" s="53" t="s">
        <v>41</v>
      </c>
      <c r="C75" s="53" t="s">
        <v>616</v>
      </c>
      <c r="D75" s="53" t="s">
        <v>158</v>
      </c>
      <c r="E75" s="53" t="s">
        <v>8</v>
      </c>
      <c r="F75" s="105">
        <f>F76</f>
        <v>695.26</v>
      </c>
    </row>
    <row r="76" spans="1:6" ht="23.25" customHeight="1" outlineLevel="7" x14ac:dyDescent="0.25">
      <c r="A76" s="52" t="s">
        <v>617</v>
      </c>
      <c r="B76" s="53" t="s">
        <v>41</v>
      </c>
      <c r="C76" s="53" t="s">
        <v>616</v>
      </c>
      <c r="D76" s="53" t="s">
        <v>618</v>
      </c>
      <c r="E76" s="53" t="s">
        <v>8</v>
      </c>
      <c r="F76" s="105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616</v>
      </c>
      <c r="D77" s="53" t="s">
        <v>618</v>
      </c>
      <c r="E77" s="53" t="s">
        <v>23</v>
      </c>
      <c r="F77" s="105">
        <f>F78</f>
        <v>695.26</v>
      </c>
    </row>
    <row r="78" spans="1:6" ht="23.25" customHeight="1" outlineLevel="7" x14ac:dyDescent="0.25">
      <c r="A78" s="52" t="s">
        <v>407</v>
      </c>
      <c r="B78" s="53" t="s">
        <v>41</v>
      </c>
      <c r="C78" s="53" t="s">
        <v>616</v>
      </c>
      <c r="D78" s="53" t="s">
        <v>618</v>
      </c>
      <c r="E78" s="53" t="s">
        <v>408</v>
      </c>
      <c r="F78" s="105">
        <v>695.26</v>
      </c>
    </row>
    <row r="79" spans="1:6" ht="21.75" customHeight="1" outlineLevel="7" x14ac:dyDescent="0.25">
      <c r="A79" s="52" t="s">
        <v>602</v>
      </c>
      <c r="B79" s="53" t="s">
        <v>41</v>
      </c>
      <c r="C79" s="53" t="s">
        <v>603</v>
      </c>
      <c r="D79" s="53" t="s">
        <v>157</v>
      </c>
      <c r="E79" s="53" t="s">
        <v>8</v>
      </c>
      <c r="F79" s="105">
        <f>F80</f>
        <v>243.37</v>
      </c>
    </row>
    <row r="80" spans="1:6" ht="23.25" customHeight="1" outlineLevel="7" x14ac:dyDescent="0.25">
      <c r="A80" s="52" t="s">
        <v>172</v>
      </c>
      <c r="B80" s="53" t="s">
        <v>41</v>
      </c>
      <c r="C80" s="53" t="s">
        <v>603</v>
      </c>
      <c r="D80" s="53" t="s">
        <v>158</v>
      </c>
      <c r="E80" s="53" t="s">
        <v>8</v>
      </c>
      <c r="F80" s="105">
        <f>F81</f>
        <v>243.37</v>
      </c>
    </row>
    <row r="81" spans="1:6" ht="21" customHeight="1" outlineLevel="7" x14ac:dyDescent="0.25">
      <c r="A81" s="52" t="s">
        <v>604</v>
      </c>
      <c r="B81" s="53" t="s">
        <v>41</v>
      </c>
      <c r="C81" s="53" t="s">
        <v>603</v>
      </c>
      <c r="D81" s="53" t="s">
        <v>605</v>
      </c>
      <c r="E81" s="53" t="s">
        <v>8</v>
      </c>
      <c r="F81" s="105">
        <f>F82</f>
        <v>243.37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603</v>
      </c>
      <c r="D82" s="53" t="s">
        <v>605</v>
      </c>
      <c r="E82" s="53" t="s">
        <v>23</v>
      </c>
      <c r="F82" s="105">
        <f>F83</f>
        <v>243.37</v>
      </c>
    </row>
    <row r="83" spans="1:6" ht="19.5" customHeight="1" outlineLevel="7" x14ac:dyDescent="0.25">
      <c r="A83" s="52" t="s">
        <v>606</v>
      </c>
      <c r="B83" s="53" t="s">
        <v>41</v>
      </c>
      <c r="C83" s="53" t="s">
        <v>603</v>
      </c>
      <c r="D83" s="53" t="s">
        <v>605</v>
      </c>
      <c r="E83" s="53" t="s">
        <v>607</v>
      </c>
      <c r="F83" s="105">
        <v>243.37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157</v>
      </c>
      <c r="E84" s="53" t="s">
        <v>8</v>
      </c>
      <c r="F84" s="103">
        <f>F85+F111+F107</f>
        <v>39787.519</v>
      </c>
    </row>
    <row r="85" spans="1:6" ht="37.5" customHeight="1" outlineLevel="3" x14ac:dyDescent="0.25">
      <c r="A85" s="52" t="s">
        <v>479</v>
      </c>
      <c r="B85" s="53" t="s">
        <v>41</v>
      </c>
      <c r="C85" s="53" t="s">
        <v>27</v>
      </c>
      <c r="D85" s="53" t="s">
        <v>160</v>
      </c>
      <c r="E85" s="53" t="s">
        <v>8</v>
      </c>
      <c r="F85" s="103">
        <f>F86+F93+F100</f>
        <v>16798.109</v>
      </c>
    </row>
    <row r="86" spans="1:6" ht="18.75" customHeight="1" outlineLevel="4" x14ac:dyDescent="0.25">
      <c r="A86" s="52" t="s">
        <v>480</v>
      </c>
      <c r="B86" s="53" t="s">
        <v>41</v>
      </c>
      <c r="C86" s="53" t="s">
        <v>27</v>
      </c>
      <c r="D86" s="53" t="s">
        <v>168</v>
      </c>
      <c r="E86" s="53" t="s">
        <v>8</v>
      </c>
      <c r="F86" s="103">
        <f>F87+F90</f>
        <v>560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162</v>
      </c>
      <c r="E87" s="53" t="s">
        <v>8</v>
      </c>
      <c r="F87" s="103">
        <f>F88</f>
        <v>240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162</v>
      </c>
      <c r="E88" s="53" t="s">
        <v>19</v>
      </c>
      <c r="F88" s="103">
        <f>F89</f>
        <v>240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162</v>
      </c>
      <c r="E89" s="53" t="s">
        <v>21</v>
      </c>
      <c r="F89" s="105">
        <v>240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163</v>
      </c>
      <c r="E90" s="53" t="s">
        <v>8</v>
      </c>
      <c r="F90" s="103">
        <f>F91</f>
        <v>320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163</v>
      </c>
      <c r="E91" s="53" t="s">
        <v>19</v>
      </c>
      <c r="F91" s="103">
        <f>F92</f>
        <v>320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163</v>
      </c>
      <c r="E92" s="53" t="s">
        <v>21</v>
      </c>
      <c r="F92" s="106">
        <v>320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169</v>
      </c>
      <c r="E93" s="53" t="s">
        <v>8</v>
      </c>
      <c r="F93" s="103">
        <f>F94+F96</f>
        <v>1232.68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169</v>
      </c>
      <c r="E94" s="53" t="s">
        <v>19</v>
      </c>
      <c r="F94" s="103">
        <f>F95</f>
        <v>1074.9000000000001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169</v>
      </c>
      <c r="E95" s="53" t="s">
        <v>21</v>
      </c>
      <c r="F95" s="105">
        <v>1074.9000000000001</v>
      </c>
    </row>
    <row r="96" spans="1:6" outlineLevel="6" x14ac:dyDescent="0.25">
      <c r="A96" s="52" t="s">
        <v>22</v>
      </c>
      <c r="B96" s="53" t="s">
        <v>41</v>
      </c>
      <c r="C96" s="53" t="s">
        <v>27</v>
      </c>
      <c r="D96" s="53" t="s">
        <v>169</v>
      </c>
      <c r="E96" s="53" t="s">
        <v>23</v>
      </c>
      <c r="F96" s="103">
        <f>F97+F98+F99</f>
        <v>157.78</v>
      </c>
    </row>
    <row r="97" spans="1:6" ht="0.75" customHeight="1" outlineLevel="6" x14ac:dyDescent="0.25">
      <c r="A97" s="52" t="s">
        <v>413</v>
      </c>
      <c r="B97" s="53" t="s">
        <v>41</v>
      </c>
      <c r="C97" s="53" t="s">
        <v>27</v>
      </c>
      <c r="D97" s="53" t="s">
        <v>169</v>
      </c>
      <c r="E97" s="53" t="s">
        <v>414</v>
      </c>
      <c r="F97" s="103">
        <v>0</v>
      </c>
    </row>
    <row r="98" spans="1:6" outlineLevel="7" x14ac:dyDescent="0.25">
      <c r="A98" s="52" t="s">
        <v>24</v>
      </c>
      <c r="B98" s="53" t="s">
        <v>41</v>
      </c>
      <c r="C98" s="53" t="s">
        <v>27</v>
      </c>
      <c r="D98" s="53" t="s">
        <v>169</v>
      </c>
      <c r="E98" s="53" t="s">
        <v>25</v>
      </c>
      <c r="F98" s="105">
        <v>157.78</v>
      </c>
    </row>
    <row r="99" spans="1:6" hidden="1" outlineLevel="7" x14ac:dyDescent="0.25">
      <c r="A99" s="52" t="s">
        <v>407</v>
      </c>
      <c r="B99" s="53" t="s">
        <v>41</v>
      </c>
      <c r="C99" s="53" t="s">
        <v>27</v>
      </c>
      <c r="D99" s="53" t="s">
        <v>169</v>
      </c>
      <c r="E99" s="53" t="s">
        <v>408</v>
      </c>
      <c r="F99" s="105">
        <v>0</v>
      </c>
    </row>
    <row r="100" spans="1:6" ht="37.5" outlineLevel="5" collapsed="1" x14ac:dyDescent="0.25">
      <c r="A100" s="52" t="s">
        <v>49</v>
      </c>
      <c r="B100" s="53" t="s">
        <v>41</v>
      </c>
      <c r="C100" s="53" t="s">
        <v>27</v>
      </c>
      <c r="D100" s="53" t="s">
        <v>170</v>
      </c>
      <c r="E100" s="53" t="s">
        <v>8</v>
      </c>
      <c r="F100" s="103">
        <f>F101+F103+F105</f>
        <v>15005.429</v>
      </c>
    </row>
    <row r="101" spans="1:6" ht="58.5" customHeight="1" outlineLevel="6" x14ac:dyDescent="0.25">
      <c r="A101" s="52" t="s">
        <v>14</v>
      </c>
      <c r="B101" s="53" t="s">
        <v>41</v>
      </c>
      <c r="C101" s="53" t="s">
        <v>27</v>
      </c>
      <c r="D101" s="53" t="s">
        <v>170</v>
      </c>
      <c r="E101" s="53" t="s">
        <v>15</v>
      </c>
      <c r="F101" s="103">
        <f>F102</f>
        <v>6727.6</v>
      </c>
    </row>
    <row r="102" spans="1:6" outlineLevel="7" x14ac:dyDescent="0.25">
      <c r="A102" s="52" t="s">
        <v>50</v>
      </c>
      <c r="B102" s="53" t="s">
        <v>41</v>
      </c>
      <c r="C102" s="53" t="s">
        <v>27</v>
      </c>
      <c r="D102" s="53" t="s">
        <v>170</v>
      </c>
      <c r="E102" s="53" t="s">
        <v>51</v>
      </c>
      <c r="F102" s="105">
        <v>6727.6</v>
      </c>
    </row>
    <row r="103" spans="1:6" ht="20.25" customHeight="1" outlineLevel="6" x14ac:dyDescent="0.25">
      <c r="A103" s="52" t="s">
        <v>18</v>
      </c>
      <c r="B103" s="53" t="s">
        <v>41</v>
      </c>
      <c r="C103" s="53" t="s">
        <v>27</v>
      </c>
      <c r="D103" s="53" t="s">
        <v>170</v>
      </c>
      <c r="E103" s="53" t="s">
        <v>19</v>
      </c>
      <c r="F103" s="103">
        <f>F104</f>
        <v>7572.1090000000004</v>
      </c>
    </row>
    <row r="104" spans="1:6" ht="37.5" outlineLevel="7" x14ac:dyDescent="0.25">
      <c r="A104" s="52" t="s">
        <v>20</v>
      </c>
      <c r="B104" s="53" t="s">
        <v>41</v>
      </c>
      <c r="C104" s="53" t="s">
        <v>27</v>
      </c>
      <c r="D104" s="53" t="s">
        <v>170</v>
      </c>
      <c r="E104" s="53" t="s">
        <v>21</v>
      </c>
      <c r="F104" s="105">
        <v>7572.1090000000004</v>
      </c>
    </row>
    <row r="105" spans="1:6" outlineLevel="6" x14ac:dyDescent="0.25">
      <c r="A105" s="52" t="s">
        <v>22</v>
      </c>
      <c r="B105" s="53" t="s">
        <v>41</v>
      </c>
      <c r="C105" s="53" t="s">
        <v>27</v>
      </c>
      <c r="D105" s="53" t="s">
        <v>170</v>
      </c>
      <c r="E105" s="53" t="s">
        <v>23</v>
      </c>
      <c r="F105" s="103">
        <f>F106</f>
        <v>705.72</v>
      </c>
    </row>
    <row r="106" spans="1:6" outlineLevel="7" x14ac:dyDescent="0.25">
      <c r="A106" s="52" t="s">
        <v>24</v>
      </c>
      <c r="B106" s="53" t="s">
        <v>41</v>
      </c>
      <c r="C106" s="53" t="s">
        <v>27</v>
      </c>
      <c r="D106" s="53" t="s">
        <v>170</v>
      </c>
      <c r="E106" s="53" t="s">
        <v>25</v>
      </c>
      <c r="F106" s="105">
        <v>705.72</v>
      </c>
    </row>
    <row r="107" spans="1:6" ht="54.75" customHeight="1" outlineLevel="7" x14ac:dyDescent="0.25">
      <c r="A107" s="52" t="s">
        <v>491</v>
      </c>
      <c r="B107" s="53" t="s">
        <v>41</v>
      </c>
      <c r="C107" s="53" t="s">
        <v>27</v>
      </c>
      <c r="D107" s="53" t="s">
        <v>171</v>
      </c>
      <c r="E107" s="53" t="s">
        <v>8</v>
      </c>
      <c r="F107" s="103">
        <f>F108</f>
        <v>84.519000000000005</v>
      </c>
    </row>
    <row r="108" spans="1:6" ht="37.5" outlineLevel="7" x14ac:dyDescent="0.25">
      <c r="A108" s="52" t="s">
        <v>377</v>
      </c>
      <c r="B108" s="53" t="s">
        <v>41</v>
      </c>
      <c r="C108" s="53" t="s">
        <v>27</v>
      </c>
      <c r="D108" s="53" t="s">
        <v>376</v>
      </c>
      <c r="E108" s="53" t="s">
        <v>8</v>
      </c>
      <c r="F108" s="103">
        <f>F109</f>
        <v>84.519000000000005</v>
      </c>
    </row>
    <row r="109" spans="1:6" ht="37.5" outlineLevel="7" x14ac:dyDescent="0.25">
      <c r="A109" s="52" t="s">
        <v>53</v>
      </c>
      <c r="B109" s="53" t="s">
        <v>41</v>
      </c>
      <c r="C109" s="53" t="s">
        <v>27</v>
      </c>
      <c r="D109" s="53" t="s">
        <v>376</v>
      </c>
      <c r="E109" s="53" t="s">
        <v>54</v>
      </c>
      <c r="F109" s="103">
        <f>F110</f>
        <v>84.519000000000005</v>
      </c>
    </row>
    <row r="110" spans="1:6" outlineLevel="7" x14ac:dyDescent="0.25">
      <c r="A110" s="52" t="s">
        <v>55</v>
      </c>
      <c r="B110" s="53" t="s">
        <v>41</v>
      </c>
      <c r="C110" s="53" t="s">
        <v>27</v>
      </c>
      <c r="D110" s="53" t="s">
        <v>376</v>
      </c>
      <c r="E110" s="53" t="s">
        <v>56</v>
      </c>
      <c r="F110" s="105">
        <v>84.519000000000005</v>
      </c>
    </row>
    <row r="111" spans="1:6" ht="21" customHeight="1" outlineLevel="3" x14ac:dyDescent="0.25">
      <c r="A111" s="52" t="s">
        <v>172</v>
      </c>
      <c r="B111" s="53" t="s">
        <v>41</v>
      </c>
      <c r="C111" s="53" t="s">
        <v>27</v>
      </c>
      <c r="D111" s="53" t="s">
        <v>158</v>
      </c>
      <c r="E111" s="53" t="s">
        <v>8</v>
      </c>
      <c r="F111" s="103">
        <f>F132+F117+F112+F120+F123+F126+F129</f>
        <v>22904.890999999996</v>
      </c>
    </row>
    <row r="112" spans="1:6" ht="36.75" customHeight="1" outlineLevel="5" x14ac:dyDescent="0.25">
      <c r="A112" s="52" t="s">
        <v>13</v>
      </c>
      <c r="B112" s="53" t="s">
        <v>41</v>
      </c>
      <c r="C112" s="53" t="s">
        <v>27</v>
      </c>
      <c r="D112" s="53" t="s">
        <v>159</v>
      </c>
      <c r="E112" s="53" t="s">
        <v>8</v>
      </c>
      <c r="F112" s="103">
        <f>F113+F115</f>
        <v>16592.37</v>
      </c>
    </row>
    <row r="113" spans="1:6" ht="54.75" customHeight="1" outlineLevel="6" x14ac:dyDescent="0.25">
      <c r="A113" s="52" t="s">
        <v>14</v>
      </c>
      <c r="B113" s="53" t="s">
        <v>41</v>
      </c>
      <c r="C113" s="53" t="s">
        <v>27</v>
      </c>
      <c r="D113" s="53" t="s">
        <v>159</v>
      </c>
      <c r="E113" s="53" t="s">
        <v>15</v>
      </c>
      <c r="F113" s="103">
        <f>F114</f>
        <v>16588.37</v>
      </c>
    </row>
    <row r="114" spans="1:6" ht="22.5" customHeight="1" outlineLevel="7" x14ac:dyDescent="0.25">
      <c r="A114" s="52" t="s">
        <v>16</v>
      </c>
      <c r="B114" s="53" t="s">
        <v>41</v>
      </c>
      <c r="C114" s="53" t="s">
        <v>27</v>
      </c>
      <c r="D114" s="53" t="s">
        <v>159</v>
      </c>
      <c r="E114" s="53" t="s">
        <v>17</v>
      </c>
      <c r="F114" s="105">
        <v>16588.37</v>
      </c>
    </row>
    <row r="115" spans="1:6" ht="22.5" customHeight="1" outlineLevel="7" x14ac:dyDescent="0.25">
      <c r="A115" s="52" t="s">
        <v>111</v>
      </c>
      <c r="B115" s="53" t="s">
        <v>41</v>
      </c>
      <c r="C115" s="53" t="s">
        <v>27</v>
      </c>
      <c r="D115" s="53" t="s">
        <v>159</v>
      </c>
      <c r="E115" s="53" t="s">
        <v>112</v>
      </c>
      <c r="F115" s="105">
        <f>F116</f>
        <v>4</v>
      </c>
    </row>
    <row r="116" spans="1:6" ht="22.5" customHeight="1" outlineLevel="7" x14ac:dyDescent="0.25">
      <c r="A116" s="52" t="s">
        <v>117</v>
      </c>
      <c r="B116" s="53" t="s">
        <v>41</v>
      </c>
      <c r="C116" s="53" t="s">
        <v>27</v>
      </c>
      <c r="D116" s="53" t="s">
        <v>159</v>
      </c>
      <c r="E116" s="53" t="s">
        <v>118</v>
      </c>
      <c r="F116" s="105">
        <v>4</v>
      </c>
    </row>
    <row r="117" spans="1:6" ht="22.5" customHeight="1" outlineLevel="7" x14ac:dyDescent="0.25">
      <c r="A117" s="52" t="s">
        <v>590</v>
      </c>
      <c r="B117" s="53" t="s">
        <v>41</v>
      </c>
      <c r="C117" s="53" t="s">
        <v>27</v>
      </c>
      <c r="D117" s="53" t="s">
        <v>591</v>
      </c>
      <c r="E117" s="53" t="s">
        <v>8</v>
      </c>
      <c r="F117" s="105">
        <f>F118</f>
        <v>61.802999999999997</v>
      </c>
    </row>
    <row r="118" spans="1:6" ht="19.5" customHeight="1" outlineLevel="7" x14ac:dyDescent="0.25">
      <c r="A118" s="52" t="s">
        <v>111</v>
      </c>
      <c r="B118" s="53" t="s">
        <v>41</v>
      </c>
      <c r="C118" s="53" t="s">
        <v>27</v>
      </c>
      <c r="D118" s="53" t="s">
        <v>591</v>
      </c>
      <c r="E118" s="53" t="s">
        <v>112</v>
      </c>
      <c r="F118" s="105">
        <f>F119</f>
        <v>61.802999999999997</v>
      </c>
    </row>
    <row r="119" spans="1:6" ht="22.5" customHeight="1" outlineLevel="7" x14ac:dyDescent="0.25">
      <c r="A119" s="52" t="s">
        <v>117</v>
      </c>
      <c r="B119" s="53" t="s">
        <v>41</v>
      </c>
      <c r="C119" s="53" t="s">
        <v>27</v>
      </c>
      <c r="D119" s="53" t="s">
        <v>591</v>
      </c>
      <c r="E119" s="53" t="s">
        <v>118</v>
      </c>
      <c r="F119" s="105">
        <v>61.802999999999997</v>
      </c>
    </row>
    <row r="120" spans="1:6" ht="37.5" customHeight="1" outlineLevel="7" x14ac:dyDescent="0.25">
      <c r="A120" s="52" t="s">
        <v>346</v>
      </c>
      <c r="B120" s="53" t="s">
        <v>41</v>
      </c>
      <c r="C120" s="53" t="s">
        <v>27</v>
      </c>
      <c r="D120" s="53" t="s">
        <v>347</v>
      </c>
      <c r="E120" s="53" t="s">
        <v>8</v>
      </c>
      <c r="F120" s="105">
        <f>F121</f>
        <v>76.349999999999994</v>
      </c>
    </row>
    <row r="121" spans="1:6" ht="56.25" customHeight="1" outlineLevel="7" x14ac:dyDescent="0.25">
      <c r="A121" s="52" t="s">
        <v>14</v>
      </c>
      <c r="B121" s="53" t="s">
        <v>41</v>
      </c>
      <c r="C121" s="53" t="s">
        <v>27</v>
      </c>
      <c r="D121" s="53" t="s">
        <v>347</v>
      </c>
      <c r="E121" s="53" t="s">
        <v>15</v>
      </c>
      <c r="F121" s="105">
        <f>F122</f>
        <v>76.349999999999994</v>
      </c>
    </row>
    <row r="122" spans="1:6" ht="19.5" customHeight="1" outlineLevel="7" x14ac:dyDescent="0.25">
      <c r="A122" s="52" t="s">
        <v>16</v>
      </c>
      <c r="B122" s="53" t="s">
        <v>41</v>
      </c>
      <c r="C122" s="53" t="s">
        <v>27</v>
      </c>
      <c r="D122" s="53" t="s">
        <v>347</v>
      </c>
      <c r="E122" s="53" t="s">
        <v>17</v>
      </c>
      <c r="F122" s="105">
        <v>76.349999999999994</v>
      </c>
    </row>
    <row r="123" spans="1:6" ht="20.25" customHeight="1" outlineLevel="7" x14ac:dyDescent="0.25">
      <c r="A123" s="52" t="s">
        <v>364</v>
      </c>
      <c r="B123" s="53" t="s">
        <v>41</v>
      </c>
      <c r="C123" s="53" t="s">
        <v>27</v>
      </c>
      <c r="D123" s="53" t="s">
        <v>363</v>
      </c>
      <c r="E123" s="53" t="s">
        <v>8</v>
      </c>
      <c r="F123" s="105">
        <f>F124</f>
        <v>188</v>
      </c>
    </row>
    <row r="124" spans="1:6" ht="19.5" customHeight="1" outlineLevel="7" x14ac:dyDescent="0.25">
      <c r="A124" s="52" t="s">
        <v>18</v>
      </c>
      <c r="B124" s="53" t="s">
        <v>41</v>
      </c>
      <c r="C124" s="53" t="s">
        <v>27</v>
      </c>
      <c r="D124" s="53" t="s">
        <v>363</v>
      </c>
      <c r="E124" s="53" t="s">
        <v>19</v>
      </c>
      <c r="F124" s="105">
        <f>F125</f>
        <v>188</v>
      </c>
    </row>
    <row r="125" spans="1:6" ht="37.5" outlineLevel="7" x14ac:dyDescent="0.25">
      <c r="A125" s="52" t="s">
        <v>20</v>
      </c>
      <c r="B125" s="53" t="s">
        <v>41</v>
      </c>
      <c r="C125" s="53" t="s">
        <v>27</v>
      </c>
      <c r="D125" s="53" t="s">
        <v>363</v>
      </c>
      <c r="E125" s="53" t="s">
        <v>21</v>
      </c>
      <c r="F125" s="105">
        <v>188</v>
      </c>
    </row>
    <row r="126" spans="1:6" outlineLevel="7" x14ac:dyDescent="0.25">
      <c r="A126" s="52" t="s">
        <v>533</v>
      </c>
      <c r="B126" s="53" t="s">
        <v>41</v>
      </c>
      <c r="C126" s="53" t="s">
        <v>27</v>
      </c>
      <c r="D126" s="53" t="s">
        <v>534</v>
      </c>
      <c r="E126" s="53" t="s">
        <v>8</v>
      </c>
      <c r="F126" s="105">
        <f>F127</f>
        <v>305.67399999999998</v>
      </c>
    </row>
    <row r="127" spans="1:6" ht="20.25" customHeight="1" outlineLevel="7" x14ac:dyDescent="0.25">
      <c r="A127" s="52" t="s">
        <v>18</v>
      </c>
      <c r="B127" s="53" t="s">
        <v>41</v>
      </c>
      <c r="C127" s="53" t="s">
        <v>27</v>
      </c>
      <c r="D127" s="53" t="s">
        <v>534</v>
      </c>
      <c r="E127" s="53" t="s">
        <v>19</v>
      </c>
      <c r="F127" s="105">
        <f>F128</f>
        <v>305.67399999999998</v>
      </c>
    </row>
    <row r="128" spans="1:6" ht="37.5" outlineLevel="7" x14ac:dyDescent="0.25">
      <c r="A128" s="52" t="s">
        <v>20</v>
      </c>
      <c r="B128" s="53" t="s">
        <v>41</v>
      </c>
      <c r="C128" s="53" t="s">
        <v>27</v>
      </c>
      <c r="D128" s="53" t="s">
        <v>534</v>
      </c>
      <c r="E128" s="53" t="s">
        <v>21</v>
      </c>
      <c r="F128" s="105">
        <v>305.67399999999998</v>
      </c>
    </row>
    <row r="129" spans="1:6" ht="37.5" outlineLevel="7" x14ac:dyDescent="0.25">
      <c r="A129" s="52" t="s">
        <v>559</v>
      </c>
      <c r="B129" s="53" t="s">
        <v>41</v>
      </c>
      <c r="C129" s="53" t="s">
        <v>27</v>
      </c>
      <c r="D129" s="53" t="s">
        <v>560</v>
      </c>
      <c r="E129" s="53" t="s">
        <v>8</v>
      </c>
      <c r="F129" s="105">
        <f>F130</f>
        <v>56.44</v>
      </c>
    </row>
    <row r="130" spans="1:6" outlineLevel="7" x14ac:dyDescent="0.25">
      <c r="A130" s="52" t="s">
        <v>22</v>
      </c>
      <c r="B130" s="53" t="s">
        <v>41</v>
      </c>
      <c r="C130" s="53" t="s">
        <v>27</v>
      </c>
      <c r="D130" s="53" t="s">
        <v>560</v>
      </c>
      <c r="E130" s="53" t="s">
        <v>23</v>
      </c>
      <c r="F130" s="105">
        <f>F131</f>
        <v>56.44</v>
      </c>
    </row>
    <row r="131" spans="1:6" ht="20.25" customHeight="1" outlineLevel="7" x14ac:dyDescent="0.25">
      <c r="A131" s="52" t="s">
        <v>413</v>
      </c>
      <c r="B131" s="53" t="s">
        <v>41</v>
      </c>
      <c r="C131" s="53" t="s">
        <v>27</v>
      </c>
      <c r="D131" s="53" t="s">
        <v>560</v>
      </c>
      <c r="E131" s="53" t="s">
        <v>414</v>
      </c>
      <c r="F131" s="105">
        <v>56.44</v>
      </c>
    </row>
    <row r="132" spans="1:6" ht="21" customHeight="1" outlineLevel="3" x14ac:dyDescent="0.25">
      <c r="A132" s="52" t="s">
        <v>463</v>
      </c>
      <c r="B132" s="53" t="s">
        <v>41</v>
      </c>
      <c r="C132" s="53" t="s">
        <v>27</v>
      </c>
      <c r="D132" s="53" t="s">
        <v>462</v>
      </c>
      <c r="E132" s="53" t="s">
        <v>8</v>
      </c>
      <c r="F132" s="103">
        <f>F133+F136+F141+F146+F151</f>
        <v>5624.2539999999999</v>
      </c>
    </row>
    <row r="133" spans="1:6" ht="56.25" outlineLevel="3" x14ac:dyDescent="0.25">
      <c r="A133" s="32" t="s">
        <v>558</v>
      </c>
      <c r="B133" s="53" t="s">
        <v>41</v>
      </c>
      <c r="C133" s="53" t="s">
        <v>27</v>
      </c>
      <c r="D133" s="53" t="s">
        <v>588</v>
      </c>
      <c r="E133" s="53" t="s">
        <v>8</v>
      </c>
      <c r="F133" s="103">
        <f>F134</f>
        <v>686.87800000000004</v>
      </c>
    </row>
    <row r="134" spans="1:6" ht="21" customHeight="1" outlineLevel="3" x14ac:dyDescent="0.25">
      <c r="A134" s="52" t="s">
        <v>14</v>
      </c>
      <c r="B134" s="53" t="s">
        <v>41</v>
      </c>
      <c r="C134" s="53" t="s">
        <v>27</v>
      </c>
      <c r="D134" s="53" t="s">
        <v>588</v>
      </c>
      <c r="E134" s="53" t="s">
        <v>15</v>
      </c>
      <c r="F134" s="103">
        <f>F135</f>
        <v>686.87800000000004</v>
      </c>
    </row>
    <row r="135" spans="1:6" ht="21" customHeight="1" outlineLevel="3" x14ac:dyDescent="0.25">
      <c r="A135" s="52" t="s">
        <v>16</v>
      </c>
      <c r="B135" s="53" t="s">
        <v>41</v>
      </c>
      <c r="C135" s="53" t="s">
        <v>27</v>
      </c>
      <c r="D135" s="53" t="s">
        <v>588</v>
      </c>
      <c r="E135" s="53" t="s">
        <v>17</v>
      </c>
      <c r="F135" s="103">
        <v>686.87800000000004</v>
      </c>
    </row>
    <row r="136" spans="1:6" ht="54.75" customHeight="1" outlineLevel="7" x14ac:dyDescent="0.25">
      <c r="A136" s="32" t="s">
        <v>456</v>
      </c>
      <c r="B136" s="53" t="s">
        <v>41</v>
      </c>
      <c r="C136" s="53" t="s">
        <v>27</v>
      </c>
      <c r="D136" s="53" t="s">
        <v>464</v>
      </c>
      <c r="E136" s="53" t="s">
        <v>8</v>
      </c>
      <c r="F136" s="103">
        <f>F137+F139</f>
        <v>2314.44</v>
      </c>
    </row>
    <row r="137" spans="1:6" ht="55.5" customHeight="1" outlineLevel="7" x14ac:dyDescent="0.25">
      <c r="A137" s="52" t="s">
        <v>14</v>
      </c>
      <c r="B137" s="53" t="s">
        <v>41</v>
      </c>
      <c r="C137" s="53" t="s">
        <v>27</v>
      </c>
      <c r="D137" s="53" t="s">
        <v>464</v>
      </c>
      <c r="E137" s="53" t="s">
        <v>15</v>
      </c>
      <c r="F137" s="103">
        <f>F138</f>
        <v>1976.1</v>
      </c>
    </row>
    <row r="138" spans="1:6" ht="18.75" customHeight="1" outlineLevel="7" x14ac:dyDescent="0.25">
      <c r="A138" s="52" t="s">
        <v>16</v>
      </c>
      <c r="B138" s="53" t="s">
        <v>41</v>
      </c>
      <c r="C138" s="53" t="s">
        <v>27</v>
      </c>
      <c r="D138" s="53" t="s">
        <v>464</v>
      </c>
      <c r="E138" s="53" t="s">
        <v>17</v>
      </c>
      <c r="F138" s="105">
        <v>1976.1</v>
      </c>
    </row>
    <row r="139" spans="1:6" ht="21" customHeight="1" outlineLevel="7" x14ac:dyDescent="0.25">
      <c r="A139" s="52" t="s">
        <v>18</v>
      </c>
      <c r="B139" s="53" t="s">
        <v>41</v>
      </c>
      <c r="C139" s="53" t="s">
        <v>27</v>
      </c>
      <c r="D139" s="53" t="s">
        <v>464</v>
      </c>
      <c r="E139" s="53" t="s">
        <v>19</v>
      </c>
      <c r="F139" s="103">
        <f>F140</f>
        <v>338.34</v>
      </c>
    </row>
    <row r="140" spans="1:6" ht="37.5" outlineLevel="7" x14ac:dyDescent="0.25">
      <c r="A140" s="52" t="s">
        <v>20</v>
      </c>
      <c r="B140" s="53" t="s">
        <v>41</v>
      </c>
      <c r="C140" s="53" t="s">
        <v>27</v>
      </c>
      <c r="D140" s="53" t="s">
        <v>464</v>
      </c>
      <c r="E140" s="53" t="s">
        <v>21</v>
      </c>
      <c r="F140" s="105">
        <v>338.34</v>
      </c>
    </row>
    <row r="141" spans="1:6" ht="55.5" customHeight="1" outlineLevel="7" x14ac:dyDescent="0.25">
      <c r="A141" s="32" t="s">
        <v>461</v>
      </c>
      <c r="B141" s="53" t="s">
        <v>41</v>
      </c>
      <c r="C141" s="53" t="s">
        <v>27</v>
      </c>
      <c r="D141" s="53" t="s">
        <v>465</v>
      </c>
      <c r="E141" s="53" t="s">
        <v>8</v>
      </c>
      <c r="F141" s="103">
        <f>F142+F144</f>
        <v>1137.9059999999999</v>
      </c>
    </row>
    <row r="142" spans="1:6" ht="56.25" customHeight="1" outlineLevel="7" x14ac:dyDescent="0.25">
      <c r="A142" s="52" t="s">
        <v>14</v>
      </c>
      <c r="B142" s="53" t="s">
        <v>41</v>
      </c>
      <c r="C142" s="53" t="s">
        <v>27</v>
      </c>
      <c r="D142" s="53" t="s">
        <v>465</v>
      </c>
      <c r="E142" s="53" t="s">
        <v>15</v>
      </c>
      <c r="F142" s="103">
        <f>F143</f>
        <v>1099.2159999999999</v>
      </c>
    </row>
    <row r="143" spans="1:6" ht="18" customHeight="1" outlineLevel="7" x14ac:dyDescent="0.25">
      <c r="A143" s="52" t="s">
        <v>16</v>
      </c>
      <c r="B143" s="53" t="s">
        <v>41</v>
      </c>
      <c r="C143" s="53" t="s">
        <v>27</v>
      </c>
      <c r="D143" s="53" t="s">
        <v>465</v>
      </c>
      <c r="E143" s="53" t="s">
        <v>17</v>
      </c>
      <c r="F143" s="105">
        <v>1099.2159999999999</v>
      </c>
    </row>
    <row r="144" spans="1:6" ht="18.75" customHeight="1" outlineLevel="7" x14ac:dyDescent="0.25">
      <c r="A144" s="52" t="s">
        <v>18</v>
      </c>
      <c r="B144" s="53" t="s">
        <v>41</v>
      </c>
      <c r="C144" s="53" t="s">
        <v>27</v>
      </c>
      <c r="D144" s="53" t="s">
        <v>465</v>
      </c>
      <c r="E144" s="53" t="s">
        <v>19</v>
      </c>
      <c r="F144" s="103">
        <f>F145</f>
        <v>38.69</v>
      </c>
    </row>
    <row r="145" spans="1:6" ht="37.5" outlineLevel="7" x14ac:dyDescent="0.25">
      <c r="A145" s="52" t="s">
        <v>20</v>
      </c>
      <c r="B145" s="53" t="s">
        <v>41</v>
      </c>
      <c r="C145" s="53" t="s">
        <v>27</v>
      </c>
      <c r="D145" s="53" t="s">
        <v>465</v>
      </c>
      <c r="E145" s="53" t="s">
        <v>21</v>
      </c>
      <c r="F145" s="105">
        <v>38.69</v>
      </c>
    </row>
    <row r="146" spans="1:6" ht="55.5" customHeight="1" outlineLevel="7" x14ac:dyDescent="0.25">
      <c r="A146" s="32" t="s">
        <v>454</v>
      </c>
      <c r="B146" s="53" t="s">
        <v>41</v>
      </c>
      <c r="C146" s="53" t="s">
        <v>27</v>
      </c>
      <c r="D146" s="53" t="s">
        <v>466</v>
      </c>
      <c r="E146" s="53" t="s">
        <v>8</v>
      </c>
      <c r="F146" s="103">
        <f>F147+F149</f>
        <v>737.87300000000005</v>
      </c>
    </row>
    <row r="147" spans="1:6" ht="54" customHeight="1" outlineLevel="7" x14ac:dyDescent="0.25">
      <c r="A147" s="52" t="s">
        <v>14</v>
      </c>
      <c r="B147" s="53" t="s">
        <v>41</v>
      </c>
      <c r="C147" s="53" t="s">
        <v>27</v>
      </c>
      <c r="D147" s="53" t="s">
        <v>466</v>
      </c>
      <c r="E147" s="53" t="s">
        <v>15</v>
      </c>
      <c r="F147" s="103">
        <f>F148</f>
        <v>709.947</v>
      </c>
    </row>
    <row r="148" spans="1:6" ht="18" customHeight="1" outlineLevel="7" x14ac:dyDescent="0.25">
      <c r="A148" s="52" t="s">
        <v>16</v>
      </c>
      <c r="B148" s="53" t="s">
        <v>41</v>
      </c>
      <c r="C148" s="53" t="s">
        <v>27</v>
      </c>
      <c r="D148" s="53" t="s">
        <v>466</v>
      </c>
      <c r="E148" s="53" t="s">
        <v>17</v>
      </c>
      <c r="F148" s="105">
        <v>709.947</v>
      </c>
    </row>
    <row r="149" spans="1:6" ht="18" customHeight="1" outlineLevel="7" x14ac:dyDescent="0.25">
      <c r="A149" s="52" t="s">
        <v>18</v>
      </c>
      <c r="B149" s="53" t="s">
        <v>41</v>
      </c>
      <c r="C149" s="53" t="s">
        <v>27</v>
      </c>
      <c r="D149" s="53" t="s">
        <v>466</v>
      </c>
      <c r="E149" s="53" t="s">
        <v>19</v>
      </c>
      <c r="F149" s="105">
        <f>F150</f>
        <v>27.925999999999998</v>
      </c>
    </row>
    <row r="150" spans="1:6" ht="37.5" outlineLevel="7" x14ac:dyDescent="0.25">
      <c r="A150" s="52" t="s">
        <v>20</v>
      </c>
      <c r="B150" s="53" t="s">
        <v>41</v>
      </c>
      <c r="C150" s="53" t="s">
        <v>27</v>
      </c>
      <c r="D150" s="53" t="s">
        <v>466</v>
      </c>
      <c r="E150" s="53" t="s">
        <v>21</v>
      </c>
      <c r="F150" s="105">
        <v>27.925999999999998</v>
      </c>
    </row>
    <row r="151" spans="1:6" ht="54.75" customHeight="1" outlineLevel="7" x14ac:dyDescent="0.25">
      <c r="A151" s="32" t="s">
        <v>455</v>
      </c>
      <c r="B151" s="53" t="s">
        <v>41</v>
      </c>
      <c r="C151" s="53" t="s">
        <v>27</v>
      </c>
      <c r="D151" s="53" t="s">
        <v>467</v>
      </c>
      <c r="E151" s="53" t="s">
        <v>8</v>
      </c>
      <c r="F151" s="103">
        <f>F152+F154</f>
        <v>747.15699999999993</v>
      </c>
    </row>
    <row r="152" spans="1:6" ht="54.75" customHeight="1" outlineLevel="7" x14ac:dyDescent="0.25">
      <c r="A152" s="52" t="s">
        <v>14</v>
      </c>
      <c r="B152" s="53" t="s">
        <v>41</v>
      </c>
      <c r="C152" s="53" t="s">
        <v>27</v>
      </c>
      <c r="D152" s="53" t="s">
        <v>467</v>
      </c>
      <c r="E152" s="53" t="s">
        <v>15</v>
      </c>
      <c r="F152" s="103">
        <f>F153</f>
        <v>723.33299999999997</v>
      </c>
    </row>
    <row r="153" spans="1:6" ht="18.75" customHeight="1" outlineLevel="7" x14ac:dyDescent="0.25">
      <c r="A153" s="52" t="s">
        <v>16</v>
      </c>
      <c r="B153" s="53" t="s">
        <v>41</v>
      </c>
      <c r="C153" s="53" t="s">
        <v>27</v>
      </c>
      <c r="D153" s="53" t="s">
        <v>467</v>
      </c>
      <c r="E153" s="53" t="s">
        <v>17</v>
      </c>
      <c r="F153" s="105">
        <v>723.33299999999997</v>
      </c>
    </row>
    <row r="154" spans="1:6" ht="18.75" customHeight="1" outlineLevel="7" x14ac:dyDescent="0.25">
      <c r="A154" s="52" t="s">
        <v>18</v>
      </c>
      <c r="B154" s="53" t="s">
        <v>41</v>
      </c>
      <c r="C154" s="53" t="s">
        <v>27</v>
      </c>
      <c r="D154" s="53" t="s">
        <v>467</v>
      </c>
      <c r="E154" s="53" t="s">
        <v>19</v>
      </c>
      <c r="F154" s="103">
        <f>F155</f>
        <v>23.824000000000002</v>
      </c>
    </row>
    <row r="155" spans="1:6" ht="37.5" outlineLevel="7" x14ac:dyDescent="0.25">
      <c r="A155" s="52" t="s">
        <v>20</v>
      </c>
      <c r="B155" s="53" t="s">
        <v>41</v>
      </c>
      <c r="C155" s="53" t="s">
        <v>27</v>
      </c>
      <c r="D155" s="53" t="s">
        <v>467</v>
      </c>
      <c r="E155" s="53" t="s">
        <v>21</v>
      </c>
      <c r="F155" s="105">
        <v>23.824000000000002</v>
      </c>
    </row>
    <row r="156" spans="1:6" outlineLevel="7" x14ac:dyDescent="0.25">
      <c r="A156" s="52" t="s">
        <v>151</v>
      </c>
      <c r="B156" s="53" t="s">
        <v>41</v>
      </c>
      <c r="C156" s="53" t="s">
        <v>30</v>
      </c>
      <c r="D156" s="53" t="s">
        <v>157</v>
      </c>
      <c r="E156" s="53" t="s">
        <v>8</v>
      </c>
      <c r="F156" s="105">
        <f>F157</f>
        <v>150</v>
      </c>
    </row>
    <row r="157" spans="1:6" outlineLevel="7" x14ac:dyDescent="0.25">
      <c r="A157" s="52" t="s">
        <v>468</v>
      </c>
      <c r="B157" s="53" t="s">
        <v>41</v>
      </c>
      <c r="C157" s="53" t="s">
        <v>469</v>
      </c>
      <c r="D157" s="53" t="s">
        <v>157</v>
      </c>
      <c r="E157" s="53" t="s">
        <v>8</v>
      </c>
      <c r="F157" s="105">
        <f>F158</f>
        <v>150</v>
      </c>
    </row>
    <row r="158" spans="1:6" outlineLevel="7" x14ac:dyDescent="0.25">
      <c r="A158" s="52" t="s">
        <v>280</v>
      </c>
      <c r="B158" s="53" t="s">
        <v>41</v>
      </c>
      <c r="C158" s="53" t="s">
        <v>469</v>
      </c>
      <c r="D158" s="53" t="s">
        <v>158</v>
      </c>
      <c r="E158" s="53" t="s">
        <v>8</v>
      </c>
      <c r="F158" s="105">
        <f>F159</f>
        <v>150</v>
      </c>
    </row>
    <row r="159" spans="1:6" outlineLevel="7" x14ac:dyDescent="0.25">
      <c r="A159" s="52" t="s">
        <v>470</v>
      </c>
      <c r="B159" s="53" t="s">
        <v>41</v>
      </c>
      <c r="C159" s="53" t="s">
        <v>469</v>
      </c>
      <c r="D159" s="53" t="s">
        <v>471</v>
      </c>
      <c r="E159" s="53" t="s">
        <v>8</v>
      </c>
      <c r="F159" s="105">
        <f>F160</f>
        <v>150</v>
      </c>
    </row>
    <row r="160" spans="1:6" ht="19.5" customHeight="1" outlineLevel="7" x14ac:dyDescent="0.25">
      <c r="A160" s="52" t="s">
        <v>18</v>
      </c>
      <c r="B160" s="53" t="s">
        <v>41</v>
      </c>
      <c r="C160" s="53" t="s">
        <v>469</v>
      </c>
      <c r="D160" s="53" t="s">
        <v>471</v>
      </c>
      <c r="E160" s="53" t="s">
        <v>19</v>
      </c>
      <c r="F160" s="105">
        <f>F161</f>
        <v>150</v>
      </c>
    </row>
    <row r="161" spans="1:6" ht="37.5" outlineLevel="7" x14ac:dyDescent="0.25">
      <c r="A161" s="52" t="s">
        <v>20</v>
      </c>
      <c r="B161" s="53" t="s">
        <v>41</v>
      </c>
      <c r="C161" s="53" t="s">
        <v>469</v>
      </c>
      <c r="D161" s="53" t="s">
        <v>471</v>
      </c>
      <c r="E161" s="53" t="s">
        <v>21</v>
      </c>
      <c r="F161" s="105">
        <v>150</v>
      </c>
    </row>
    <row r="162" spans="1:6" ht="37.5" outlineLevel="1" x14ac:dyDescent="0.25">
      <c r="A162" s="52" t="s">
        <v>57</v>
      </c>
      <c r="B162" s="53" t="s">
        <v>41</v>
      </c>
      <c r="C162" s="53" t="s">
        <v>58</v>
      </c>
      <c r="D162" s="53" t="s">
        <v>157</v>
      </c>
      <c r="E162" s="53" t="s">
        <v>8</v>
      </c>
      <c r="F162" s="103">
        <f>F163</f>
        <v>265</v>
      </c>
    </row>
    <row r="163" spans="1:6" ht="38.25" customHeight="1" outlineLevel="2" x14ac:dyDescent="0.25">
      <c r="A163" s="52" t="s">
        <v>59</v>
      </c>
      <c r="B163" s="53" t="s">
        <v>41</v>
      </c>
      <c r="C163" s="53" t="s">
        <v>60</v>
      </c>
      <c r="D163" s="53" t="s">
        <v>157</v>
      </c>
      <c r="E163" s="53" t="s">
        <v>8</v>
      </c>
      <c r="F163" s="103">
        <f>F164</f>
        <v>265</v>
      </c>
    </row>
    <row r="164" spans="1:6" ht="18.75" customHeight="1" outlineLevel="4" x14ac:dyDescent="0.25">
      <c r="A164" s="52" t="s">
        <v>172</v>
      </c>
      <c r="B164" s="53" t="s">
        <v>41</v>
      </c>
      <c r="C164" s="53" t="s">
        <v>60</v>
      </c>
      <c r="D164" s="53" t="s">
        <v>158</v>
      </c>
      <c r="E164" s="53" t="s">
        <v>8</v>
      </c>
      <c r="F164" s="103">
        <f>F165</f>
        <v>265</v>
      </c>
    </row>
    <row r="165" spans="1:6" ht="37.5" outlineLevel="5" x14ac:dyDescent="0.25">
      <c r="A165" s="52" t="s">
        <v>61</v>
      </c>
      <c r="B165" s="53" t="s">
        <v>41</v>
      </c>
      <c r="C165" s="53" t="s">
        <v>60</v>
      </c>
      <c r="D165" s="53" t="s">
        <v>173</v>
      </c>
      <c r="E165" s="53" t="s">
        <v>8</v>
      </c>
      <c r="F165" s="103">
        <f>F166</f>
        <v>265</v>
      </c>
    </row>
    <row r="166" spans="1:6" ht="19.5" customHeight="1" outlineLevel="6" x14ac:dyDescent="0.25">
      <c r="A166" s="52" t="s">
        <v>18</v>
      </c>
      <c r="B166" s="53" t="s">
        <v>41</v>
      </c>
      <c r="C166" s="53" t="s">
        <v>60</v>
      </c>
      <c r="D166" s="53" t="s">
        <v>173</v>
      </c>
      <c r="E166" s="53" t="s">
        <v>19</v>
      </c>
      <c r="F166" s="103">
        <f>F167</f>
        <v>265</v>
      </c>
    </row>
    <row r="167" spans="1:6" ht="37.5" outlineLevel="7" x14ac:dyDescent="0.25">
      <c r="A167" s="52" t="s">
        <v>20</v>
      </c>
      <c r="B167" s="53" t="s">
        <v>41</v>
      </c>
      <c r="C167" s="53" t="s">
        <v>60</v>
      </c>
      <c r="D167" s="53" t="s">
        <v>173</v>
      </c>
      <c r="E167" s="53" t="s">
        <v>21</v>
      </c>
      <c r="F167" s="105">
        <v>265</v>
      </c>
    </row>
    <row r="168" spans="1:6" outlineLevel="7" x14ac:dyDescent="0.25">
      <c r="A168" s="52" t="s">
        <v>145</v>
      </c>
      <c r="B168" s="53" t="s">
        <v>41</v>
      </c>
      <c r="C168" s="53" t="s">
        <v>62</v>
      </c>
      <c r="D168" s="53" t="s">
        <v>157</v>
      </c>
      <c r="E168" s="53" t="s">
        <v>8</v>
      </c>
      <c r="F168" s="103">
        <f>F180+F175+F192+F169</f>
        <v>28764.517</v>
      </c>
    </row>
    <row r="169" spans="1:6" outlineLevel="7" x14ac:dyDescent="0.25">
      <c r="A169" s="52" t="s">
        <v>147</v>
      </c>
      <c r="B169" s="53" t="s">
        <v>41</v>
      </c>
      <c r="C169" s="53" t="s">
        <v>148</v>
      </c>
      <c r="D169" s="53" t="s">
        <v>157</v>
      </c>
      <c r="E169" s="53" t="s">
        <v>8</v>
      </c>
      <c r="F169" s="103">
        <f>F170</f>
        <v>374.49</v>
      </c>
    </row>
    <row r="170" spans="1:6" ht="18.75" customHeight="1" outlineLevel="7" x14ac:dyDescent="0.25">
      <c r="A170" s="52" t="s">
        <v>172</v>
      </c>
      <c r="B170" s="53" t="s">
        <v>41</v>
      </c>
      <c r="C170" s="53" t="s">
        <v>148</v>
      </c>
      <c r="D170" s="53" t="s">
        <v>158</v>
      </c>
      <c r="E170" s="53" t="s">
        <v>8</v>
      </c>
      <c r="F170" s="103">
        <f>F172</f>
        <v>374.49</v>
      </c>
    </row>
    <row r="171" spans="1:6" ht="18.75" customHeight="1" outlineLevel="7" x14ac:dyDescent="0.25">
      <c r="A171" s="52" t="s">
        <v>463</v>
      </c>
      <c r="B171" s="53" t="s">
        <v>41</v>
      </c>
      <c r="C171" s="53" t="s">
        <v>148</v>
      </c>
      <c r="D171" s="53" t="s">
        <v>462</v>
      </c>
      <c r="E171" s="53" t="s">
        <v>8</v>
      </c>
      <c r="F171" s="103">
        <f>F172</f>
        <v>374.49</v>
      </c>
    </row>
    <row r="172" spans="1:6" ht="92.25" customHeight="1" outlineLevel="7" x14ac:dyDescent="0.25">
      <c r="A172" s="57" t="s">
        <v>483</v>
      </c>
      <c r="B172" s="53" t="s">
        <v>41</v>
      </c>
      <c r="C172" s="53" t="s">
        <v>148</v>
      </c>
      <c r="D172" s="53" t="s">
        <v>478</v>
      </c>
      <c r="E172" s="53" t="s">
        <v>8</v>
      </c>
      <c r="F172" s="103">
        <f>F173</f>
        <v>374.49</v>
      </c>
    </row>
    <row r="173" spans="1:6" ht="21" customHeight="1" outlineLevel="7" x14ac:dyDescent="0.25">
      <c r="A173" s="52" t="s">
        <v>18</v>
      </c>
      <c r="B173" s="53" t="s">
        <v>41</v>
      </c>
      <c r="C173" s="53" t="s">
        <v>148</v>
      </c>
      <c r="D173" s="53" t="s">
        <v>478</v>
      </c>
      <c r="E173" s="53" t="s">
        <v>19</v>
      </c>
      <c r="F173" s="103">
        <f>F174</f>
        <v>374.49</v>
      </c>
    </row>
    <row r="174" spans="1:6" ht="37.5" outlineLevel="7" x14ac:dyDescent="0.25">
      <c r="A174" s="52" t="s">
        <v>20</v>
      </c>
      <c r="B174" s="53" t="s">
        <v>41</v>
      </c>
      <c r="C174" s="53" t="s">
        <v>148</v>
      </c>
      <c r="D174" s="53" t="s">
        <v>478</v>
      </c>
      <c r="E174" s="53" t="s">
        <v>21</v>
      </c>
      <c r="F174" s="103">
        <v>374.49</v>
      </c>
    </row>
    <row r="175" spans="1:6" outlineLevel="7" x14ac:dyDescent="0.25">
      <c r="A175" s="52" t="s">
        <v>561</v>
      </c>
      <c r="B175" s="53" t="s">
        <v>41</v>
      </c>
      <c r="C175" s="53" t="s">
        <v>562</v>
      </c>
      <c r="D175" s="53" t="s">
        <v>157</v>
      </c>
      <c r="E175" s="53" t="s">
        <v>8</v>
      </c>
      <c r="F175" s="103">
        <f>F176</f>
        <v>3.2229999999999999</v>
      </c>
    </row>
    <row r="176" spans="1:6" ht="37.5" outlineLevel="7" x14ac:dyDescent="0.25">
      <c r="A176" s="52" t="s">
        <v>486</v>
      </c>
      <c r="B176" s="53" t="s">
        <v>41</v>
      </c>
      <c r="C176" s="53" t="s">
        <v>562</v>
      </c>
      <c r="D176" s="53" t="s">
        <v>164</v>
      </c>
      <c r="E176" s="53" t="s">
        <v>8</v>
      </c>
      <c r="F176" s="103">
        <f>F177</f>
        <v>3.2229999999999999</v>
      </c>
    </row>
    <row r="177" spans="1:6" ht="92.25" customHeight="1" outlineLevel="7" x14ac:dyDescent="0.25">
      <c r="A177" s="32" t="s">
        <v>554</v>
      </c>
      <c r="B177" s="53" t="s">
        <v>41</v>
      </c>
      <c r="C177" s="53" t="s">
        <v>562</v>
      </c>
      <c r="D177" s="53" t="s">
        <v>563</v>
      </c>
      <c r="E177" s="53" t="s">
        <v>8</v>
      </c>
      <c r="F177" s="103">
        <f>F178</f>
        <v>3.2229999999999999</v>
      </c>
    </row>
    <row r="178" spans="1:6" ht="21.75" customHeight="1" outlineLevel="7" x14ac:dyDescent="0.25">
      <c r="A178" s="52" t="s">
        <v>18</v>
      </c>
      <c r="B178" s="53" t="s">
        <v>41</v>
      </c>
      <c r="C178" s="53" t="s">
        <v>562</v>
      </c>
      <c r="D178" s="53" t="s">
        <v>563</v>
      </c>
      <c r="E178" s="53" t="s">
        <v>19</v>
      </c>
      <c r="F178" s="103">
        <f>F179</f>
        <v>3.2229999999999999</v>
      </c>
    </row>
    <row r="179" spans="1:6" ht="37.5" outlineLevel="7" x14ac:dyDescent="0.25">
      <c r="A179" s="52" t="s">
        <v>20</v>
      </c>
      <c r="B179" s="53" t="s">
        <v>41</v>
      </c>
      <c r="C179" s="53" t="s">
        <v>562</v>
      </c>
      <c r="D179" s="53" t="s">
        <v>563</v>
      </c>
      <c r="E179" s="53" t="s">
        <v>21</v>
      </c>
      <c r="F179" s="103">
        <v>3.2229999999999999</v>
      </c>
    </row>
    <row r="180" spans="1:6" outlineLevel="7" x14ac:dyDescent="0.25">
      <c r="A180" s="52" t="s">
        <v>65</v>
      </c>
      <c r="B180" s="53" t="s">
        <v>41</v>
      </c>
      <c r="C180" s="53" t="s">
        <v>66</v>
      </c>
      <c r="D180" s="53" t="s">
        <v>157</v>
      </c>
      <c r="E180" s="53" t="s">
        <v>8</v>
      </c>
      <c r="F180" s="103">
        <f>F181</f>
        <v>25796.483999999997</v>
      </c>
    </row>
    <row r="181" spans="1:6" ht="56.25" outlineLevel="7" x14ac:dyDescent="0.25">
      <c r="A181" s="52" t="s">
        <v>484</v>
      </c>
      <c r="B181" s="53" t="s">
        <v>41</v>
      </c>
      <c r="C181" s="53" t="s">
        <v>66</v>
      </c>
      <c r="D181" s="53" t="s">
        <v>174</v>
      </c>
      <c r="E181" s="53" t="s">
        <v>8</v>
      </c>
      <c r="F181" s="103">
        <f>F182</f>
        <v>25796.483999999997</v>
      </c>
    </row>
    <row r="182" spans="1:6" ht="37.5" outlineLevel="7" x14ac:dyDescent="0.25">
      <c r="A182" s="52" t="s">
        <v>485</v>
      </c>
      <c r="B182" s="53" t="s">
        <v>41</v>
      </c>
      <c r="C182" s="53" t="s">
        <v>66</v>
      </c>
      <c r="D182" s="53" t="s">
        <v>175</v>
      </c>
      <c r="E182" s="53" t="s">
        <v>8</v>
      </c>
      <c r="F182" s="103">
        <f>F183+F189+F186</f>
        <v>25796.483999999997</v>
      </c>
    </row>
    <row r="183" spans="1:6" ht="55.5" customHeight="1" outlineLevel="7" x14ac:dyDescent="0.25">
      <c r="A183" s="52" t="s">
        <v>67</v>
      </c>
      <c r="B183" s="53" t="s">
        <v>41</v>
      </c>
      <c r="C183" s="53" t="s">
        <v>66</v>
      </c>
      <c r="D183" s="53" t="s">
        <v>176</v>
      </c>
      <c r="E183" s="53" t="s">
        <v>8</v>
      </c>
      <c r="F183" s="103">
        <f>F184</f>
        <v>11507.380999999999</v>
      </c>
    </row>
    <row r="184" spans="1:6" ht="21" customHeight="1" outlineLevel="7" x14ac:dyDescent="0.25">
      <c r="A184" s="52" t="s">
        <v>18</v>
      </c>
      <c r="B184" s="53" t="s">
        <v>41</v>
      </c>
      <c r="C184" s="53" t="s">
        <v>66</v>
      </c>
      <c r="D184" s="53" t="s">
        <v>176</v>
      </c>
      <c r="E184" s="53" t="s">
        <v>19</v>
      </c>
      <c r="F184" s="103">
        <f>F185</f>
        <v>11507.380999999999</v>
      </c>
    </row>
    <row r="185" spans="1:6" ht="37.5" outlineLevel="7" x14ac:dyDescent="0.25">
      <c r="A185" s="52" t="s">
        <v>20</v>
      </c>
      <c r="B185" s="53" t="s">
        <v>41</v>
      </c>
      <c r="C185" s="53" t="s">
        <v>66</v>
      </c>
      <c r="D185" s="53" t="s">
        <v>176</v>
      </c>
      <c r="E185" s="53" t="s">
        <v>21</v>
      </c>
      <c r="F185" s="105">
        <v>11507.380999999999</v>
      </c>
    </row>
    <row r="186" spans="1:6" ht="58.5" customHeight="1" outlineLevel="7" x14ac:dyDescent="0.25">
      <c r="A186" s="32" t="s">
        <v>553</v>
      </c>
      <c r="B186" s="53" t="s">
        <v>41</v>
      </c>
      <c r="C186" s="53" t="s">
        <v>66</v>
      </c>
      <c r="D186" s="53" t="s">
        <v>608</v>
      </c>
      <c r="E186" s="53" t="s">
        <v>8</v>
      </c>
      <c r="F186" s="105">
        <f>F187</f>
        <v>11749.102999999999</v>
      </c>
    </row>
    <row r="187" spans="1:6" ht="21.75" customHeight="1" outlineLevel="7" x14ac:dyDescent="0.25">
      <c r="A187" s="52" t="s">
        <v>18</v>
      </c>
      <c r="B187" s="53" t="s">
        <v>41</v>
      </c>
      <c r="C187" s="53" t="s">
        <v>66</v>
      </c>
      <c r="D187" s="53" t="s">
        <v>608</v>
      </c>
      <c r="E187" s="53" t="s">
        <v>19</v>
      </c>
      <c r="F187" s="105">
        <f>F188</f>
        <v>11749.102999999999</v>
      </c>
    </row>
    <row r="188" spans="1:6" ht="37.5" outlineLevel="7" x14ac:dyDescent="0.25">
      <c r="A188" s="52" t="s">
        <v>20</v>
      </c>
      <c r="B188" s="53" t="s">
        <v>41</v>
      </c>
      <c r="C188" s="53" t="s">
        <v>66</v>
      </c>
      <c r="D188" s="53" t="s">
        <v>608</v>
      </c>
      <c r="E188" s="53" t="s">
        <v>21</v>
      </c>
      <c r="F188" s="105">
        <v>11749.102999999999</v>
      </c>
    </row>
    <row r="189" spans="1:6" ht="37.5" outlineLevel="7" x14ac:dyDescent="0.25">
      <c r="A189" s="52" t="s">
        <v>472</v>
      </c>
      <c r="B189" s="53" t="s">
        <v>41</v>
      </c>
      <c r="C189" s="53" t="s">
        <v>66</v>
      </c>
      <c r="D189" s="53" t="s">
        <v>473</v>
      </c>
      <c r="E189" s="53" t="s">
        <v>8</v>
      </c>
      <c r="F189" s="105">
        <f>F190</f>
        <v>2540</v>
      </c>
    </row>
    <row r="190" spans="1:6" ht="21" customHeight="1" outlineLevel="7" x14ac:dyDescent="0.25">
      <c r="A190" s="52" t="s">
        <v>18</v>
      </c>
      <c r="B190" s="53" t="s">
        <v>41</v>
      </c>
      <c r="C190" s="53" t="s">
        <v>66</v>
      </c>
      <c r="D190" s="53" t="s">
        <v>473</v>
      </c>
      <c r="E190" s="53" t="s">
        <v>19</v>
      </c>
      <c r="F190" s="105">
        <f>F191</f>
        <v>2540</v>
      </c>
    </row>
    <row r="191" spans="1:6" ht="37.5" outlineLevel="7" x14ac:dyDescent="0.25">
      <c r="A191" s="52" t="s">
        <v>20</v>
      </c>
      <c r="B191" s="53" t="s">
        <v>41</v>
      </c>
      <c r="C191" s="53" t="s">
        <v>66</v>
      </c>
      <c r="D191" s="53" t="s">
        <v>473</v>
      </c>
      <c r="E191" s="53" t="s">
        <v>21</v>
      </c>
      <c r="F191" s="105">
        <v>2540</v>
      </c>
    </row>
    <row r="192" spans="1:6" outlineLevel="2" x14ac:dyDescent="0.25">
      <c r="A192" s="52" t="s">
        <v>69</v>
      </c>
      <c r="B192" s="53" t="s">
        <v>41</v>
      </c>
      <c r="C192" s="53" t="s">
        <v>70</v>
      </c>
      <c r="D192" s="53" t="s">
        <v>157</v>
      </c>
      <c r="E192" s="53" t="s">
        <v>8</v>
      </c>
      <c r="F192" s="103">
        <f>F193</f>
        <v>2590.3200000000002</v>
      </c>
    </row>
    <row r="193" spans="1:6" ht="36.75" customHeight="1" outlineLevel="3" x14ac:dyDescent="0.25">
      <c r="A193" s="52" t="s">
        <v>486</v>
      </c>
      <c r="B193" s="53" t="s">
        <v>41</v>
      </c>
      <c r="C193" s="53" t="s">
        <v>70</v>
      </c>
      <c r="D193" s="53" t="s">
        <v>164</v>
      </c>
      <c r="E193" s="53" t="s">
        <v>8</v>
      </c>
      <c r="F193" s="103">
        <f>F194</f>
        <v>2590.3200000000002</v>
      </c>
    </row>
    <row r="194" spans="1:6" ht="55.5" customHeight="1" outlineLevel="3" x14ac:dyDescent="0.25">
      <c r="A194" s="52" t="s">
        <v>516</v>
      </c>
      <c r="B194" s="53" t="s">
        <v>41</v>
      </c>
      <c r="C194" s="53" t="s">
        <v>70</v>
      </c>
      <c r="D194" s="53" t="s">
        <v>285</v>
      </c>
      <c r="E194" s="53" t="s">
        <v>8</v>
      </c>
      <c r="F194" s="105">
        <f>F198+F195</f>
        <v>2590.3200000000002</v>
      </c>
    </row>
    <row r="195" spans="1:6" ht="17.25" customHeight="1" outlineLevel="3" x14ac:dyDescent="0.25">
      <c r="A195" s="52" t="s">
        <v>333</v>
      </c>
      <c r="B195" s="53" t="s">
        <v>41</v>
      </c>
      <c r="C195" s="53" t="s">
        <v>70</v>
      </c>
      <c r="D195" s="53" t="s">
        <v>334</v>
      </c>
      <c r="E195" s="53" t="s">
        <v>8</v>
      </c>
      <c r="F195" s="105">
        <f>F196</f>
        <v>30</v>
      </c>
    </row>
    <row r="196" spans="1:6" ht="17.25" customHeight="1" outlineLevel="3" x14ac:dyDescent="0.25">
      <c r="A196" s="52" t="s">
        <v>18</v>
      </c>
      <c r="B196" s="53" t="s">
        <v>41</v>
      </c>
      <c r="C196" s="53" t="s">
        <v>70</v>
      </c>
      <c r="D196" s="53" t="s">
        <v>334</v>
      </c>
      <c r="E196" s="53" t="s">
        <v>19</v>
      </c>
      <c r="F196" s="105">
        <f>F197</f>
        <v>30</v>
      </c>
    </row>
    <row r="197" spans="1:6" ht="37.5" outlineLevel="3" x14ac:dyDescent="0.25">
      <c r="A197" s="52" t="s">
        <v>20</v>
      </c>
      <c r="B197" s="53" t="s">
        <v>41</v>
      </c>
      <c r="C197" s="53" t="s">
        <v>70</v>
      </c>
      <c r="D197" s="53" t="s">
        <v>334</v>
      </c>
      <c r="E197" s="53" t="s">
        <v>21</v>
      </c>
      <c r="F197" s="105">
        <v>30</v>
      </c>
    </row>
    <row r="198" spans="1:6" outlineLevel="5" x14ac:dyDescent="0.25">
      <c r="A198" s="52" t="s">
        <v>71</v>
      </c>
      <c r="B198" s="53" t="s">
        <v>41</v>
      </c>
      <c r="C198" s="53" t="s">
        <v>70</v>
      </c>
      <c r="D198" s="53" t="s">
        <v>177</v>
      </c>
      <c r="E198" s="53" t="s">
        <v>8</v>
      </c>
      <c r="F198" s="103">
        <f>F199</f>
        <v>2560.3200000000002</v>
      </c>
    </row>
    <row r="199" spans="1:6" ht="19.5" customHeight="1" outlineLevel="6" x14ac:dyDescent="0.25">
      <c r="A199" s="52" t="s">
        <v>18</v>
      </c>
      <c r="B199" s="53" t="s">
        <v>41</v>
      </c>
      <c r="C199" s="53" t="s">
        <v>70</v>
      </c>
      <c r="D199" s="53" t="s">
        <v>177</v>
      </c>
      <c r="E199" s="53" t="s">
        <v>19</v>
      </c>
      <c r="F199" s="103">
        <f>F200</f>
        <v>2560.3200000000002</v>
      </c>
    </row>
    <row r="200" spans="1:6" ht="37.5" outlineLevel="7" x14ac:dyDescent="0.25">
      <c r="A200" s="52" t="s">
        <v>20</v>
      </c>
      <c r="B200" s="53" t="s">
        <v>41</v>
      </c>
      <c r="C200" s="53" t="s">
        <v>70</v>
      </c>
      <c r="D200" s="53" t="s">
        <v>177</v>
      </c>
      <c r="E200" s="53" t="s">
        <v>21</v>
      </c>
      <c r="F200" s="105">
        <v>2560.3200000000002</v>
      </c>
    </row>
    <row r="201" spans="1:6" outlineLevel="1" x14ac:dyDescent="0.25">
      <c r="A201" s="52" t="s">
        <v>72</v>
      </c>
      <c r="B201" s="53" t="s">
        <v>41</v>
      </c>
      <c r="C201" s="53" t="s">
        <v>73</v>
      </c>
      <c r="D201" s="53" t="s">
        <v>157</v>
      </c>
      <c r="E201" s="53" t="s">
        <v>8</v>
      </c>
      <c r="F201" s="107">
        <f>F202+F208+F234+F244</f>
        <v>35615.717999999993</v>
      </c>
    </row>
    <row r="202" spans="1:6" outlineLevel="1" x14ac:dyDescent="0.25">
      <c r="A202" s="52" t="s">
        <v>74</v>
      </c>
      <c r="B202" s="53" t="s">
        <v>41</v>
      </c>
      <c r="C202" s="53" t="s">
        <v>75</v>
      </c>
      <c r="D202" s="53" t="s">
        <v>157</v>
      </c>
      <c r="E202" s="53" t="s">
        <v>8</v>
      </c>
      <c r="F202" s="103">
        <f>F203</f>
        <v>1000</v>
      </c>
    </row>
    <row r="203" spans="1:6" ht="58.5" customHeight="1" outlineLevel="1" x14ac:dyDescent="0.25">
      <c r="A203" s="52" t="s">
        <v>484</v>
      </c>
      <c r="B203" s="53" t="s">
        <v>41</v>
      </c>
      <c r="C203" s="53" t="s">
        <v>75</v>
      </c>
      <c r="D203" s="53" t="s">
        <v>174</v>
      </c>
      <c r="E203" s="53" t="s">
        <v>8</v>
      </c>
      <c r="F203" s="103">
        <f>F204</f>
        <v>1000</v>
      </c>
    </row>
    <row r="204" spans="1:6" ht="39" customHeight="1" outlineLevel="1" x14ac:dyDescent="0.25">
      <c r="A204" s="52" t="s">
        <v>487</v>
      </c>
      <c r="B204" s="53" t="s">
        <v>41</v>
      </c>
      <c r="C204" s="53" t="s">
        <v>75</v>
      </c>
      <c r="D204" s="53" t="s">
        <v>178</v>
      </c>
      <c r="E204" s="53" t="s">
        <v>8</v>
      </c>
      <c r="F204" s="103">
        <f>F205</f>
        <v>1000</v>
      </c>
    </row>
    <row r="205" spans="1:6" ht="55.5" customHeight="1" outlineLevel="1" x14ac:dyDescent="0.25">
      <c r="A205" s="58" t="s">
        <v>76</v>
      </c>
      <c r="B205" s="53" t="s">
        <v>41</v>
      </c>
      <c r="C205" s="53" t="s">
        <v>75</v>
      </c>
      <c r="D205" s="53" t="s">
        <v>179</v>
      </c>
      <c r="E205" s="53" t="s">
        <v>8</v>
      </c>
      <c r="F205" s="103">
        <f>F206</f>
        <v>1000</v>
      </c>
    </row>
    <row r="206" spans="1:6" ht="19.5" customHeight="1" outlineLevel="1" x14ac:dyDescent="0.25">
      <c r="A206" s="52" t="s">
        <v>18</v>
      </c>
      <c r="B206" s="53" t="s">
        <v>41</v>
      </c>
      <c r="C206" s="53" t="s">
        <v>75</v>
      </c>
      <c r="D206" s="53" t="s">
        <v>179</v>
      </c>
      <c r="E206" s="53" t="s">
        <v>19</v>
      </c>
      <c r="F206" s="103">
        <f>F207</f>
        <v>1000</v>
      </c>
    </row>
    <row r="207" spans="1:6" ht="37.5" outlineLevel="1" x14ac:dyDescent="0.25">
      <c r="A207" s="52" t="s">
        <v>20</v>
      </c>
      <c r="B207" s="53" t="s">
        <v>41</v>
      </c>
      <c r="C207" s="53" t="s">
        <v>75</v>
      </c>
      <c r="D207" s="53" t="s">
        <v>179</v>
      </c>
      <c r="E207" s="53" t="s">
        <v>21</v>
      </c>
      <c r="F207" s="105">
        <v>1000</v>
      </c>
    </row>
    <row r="208" spans="1:6" outlineLevel="1" x14ac:dyDescent="0.25">
      <c r="A208" s="52" t="s">
        <v>77</v>
      </c>
      <c r="B208" s="53" t="s">
        <v>41</v>
      </c>
      <c r="C208" s="53" t="s">
        <v>78</v>
      </c>
      <c r="D208" s="53" t="s">
        <v>157</v>
      </c>
      <c r="E208" s="53" t="s">
        <v>8</v>
      </c>
      <c r="F208" s="103">
        <f>F209</f>
        <v>28581.717999999997</v>
      </c>
    </row>
    <row r="209" spans="1:6" ht="56.25" outlineLevel="1" x14ac:dyDescent="0.25">
      <c r="A209" s="52" t="s">
        <v>484</v>
      </c>
      <c r="B209" s="53" t="s">
        <v>41</v>
      </c>
      <c r="C209" s="53" t="s">
        <v>78</v>
      </c>
      <c r="D209" s="53" t="s">
        <v>174</v>
      </c>
      <c r="E209" s="53" t="s">
        <v>8</v>
      </c>
      <c r="F209" s="103">
        <f>F210</f>
        <v>28581.717999999997</v>
      </c>
    </row>
    <row r="210" spans="1:6" ht="37.5" outlineLevel="1" x14ac:dyDescent="0.25">
      <c r="A210" s="52" t="s">
        <v>487</v>
      </c>
      <c r="B210" s="53" t="s">
        <v>41</v>
      </c>
      <c r="C210" s="53" t="s">
        <v>78</v>
      </c>
      <c r="D210" s="53" t="s">
        <v>178</v>
      </c>
      <c r="E210" s="53" t="s">
        <v>8</v>
      </c>
      <c r="F210" s="103">
        <f>F211+F214+F219+F222+F225+F228+F231</f>
        <v>28581.717999999997</v>
      </c>
    </row>
    <row r="211" spans="1:6" outlineLevel="1" x14ac:dyDescent="0.25">
      <c r="A211" s="137" t="s">
        <v>592</v>
      </c>
      <c r="B211" s="53" t="s">
        <v>41</v>
      </c>
      <c r="C211" s="53" t="s">
        <v>78</v>
      </c>
      <c r="D211" s="53" t="s">
        <v>593</v>
      </c>
      <c r="E211" s="53" t="s">
        <v>8</v>
      </c>
      <c r="F211" s="103">
        <f>F212</f>
        <v>5093.0709999999999</v>
      </c>
    </row>
    <row r="212" spans="1:6" ht="20.25" customHeight="1" outlineLevel="1" x14ac:dyDescent="0.25">
      <c r="A212" s="52" t="s">
        <v>18</v>
      </c>
      <c r="B212" s="53" t="s">
        <v>41</v>
      </c>
      <c r="C212" s="53" t="s">
        <v>78</v>
      </c>
      <c r="D212" s="53" t="s">
        <v>593</v>
      </c>
      <c r="E212" s="53" t="s">
        <v>19</v>
      </c>
      <c r="F212" s="103">
        <f>F213</f>
        <v>5093.0709999999999</v>
      </c>
    </row>
    <row r="213" spans="1:6" ht="37.5" outlineLevel="1" x14ac:dyDescent="0.25">
      <c r="A213" s="52" t="s">
        <v>20</v>
      </c>
      <c r="B213" s="53" t="s">
        <v>41</v>
      </c>
      <c r="C213" s="53" t="s">
        <v>78</v>
      </c>
      <c r="D213" s="53" t="s">
        <v>593</v>
      </c>
      <c r="E213" s="53" t="s">
        <v>21</v>
      </c>
      <c r="F213" s="103">
        <v>5093.0709999999999</v>
      </c>
    </row>
    <row r="214" spans="1:6" ht="57" customHeight="1" outlineLevel="1" x14ac:dyDescent="0.25">
      <c r="A214" s="58" t="s">
        <v>79</v>
      </c>
      <c r="B214" s="53" t="s">
        <v>41</v>
      </c>
      <c r="C214" s="53" t="s">
        <v>78</v>
      </c>
      <c r="D214" s="53" t="s">
        <v>180</v>
      </c>
      <c r="E214" s="53" t="s">
        <v>8</v>
      </c>
      <c r="F214" s="103">
        <f>F215+F217</f>
        <v>6335.8329999999996</v>
      </c>
    </row>
    <row r="215" spans="1:6" ht="23.25" customHeight="1" outlineLevel="1" x14ac:dyDescent="0.25">
      <c r="A215" s="52" t="s">
        <v>18</v>
      </c>
      <c r="B215" s="53" t="s">
        <v>41</v>
      </c>
      <c r="C215" s="53" t="s">
        <v>78</v>
      </c>
      <c r="D215" s="53" t="s">
        <v>180</v>
      </c>
      <c r="E215" s="53" t="s">
        <v>19</v>
      </c>
      <c r="F215" s="103">
        <f>F216</f>
        <v>6335.8329999999996</v>
      </c>
    </row>
    <row r="216" spans="1:6" ht="37.5" outlineLevel="1" x14ac:dyDescent="0.25">
      <c r="A216" s="52" t="s">
        <v>20</v>
      </c>
      <c r="B216" s="53" t="s">
        <v>41</v>
      </c>
      <c r="C216" s="53" t="s">
        <v>78</v>
      </c>
      <c r="D216" s="53" t="s">
        <v>180</v>
      </c>
      <c r="E216" s="53" t="s">
        <v>21</v>
      </c>
      <c r="F216" s="105">
        <v>6335.8329999999996</v>
      </c>
    </row>
    <row r="217" spans="1:6" hidden="1" outlineLevel="1" x14ac:dyDescent="0.25">
      <c r="A217" s="52" t="s">
        <v>22</v>
      </c>
      <c r="B217" s="53" t="s">
        <v>41</v>
      </c>
      <c r="C217" s="53" t="s">
        <v>78</v>
      </c>
      <c r="D217" s="53" t="s">
        <v>180</v>
      </c>
      <c r="E217" s="53" t="s">
        <v>23</v>
      </c>
      <c r="F217" s="105">
        <f>F218</f>
        <v>0</v>
      </c>
    </row>
    <row r="218" spans="1:6" ht="0.75" customHeight="1" outlineLevel="1" x14ac:dyDescent="0.25">
      <c r="A218" s="52" t="s">
        <v>63</v>
      </c>
      <c r="B218" s="53" t="s">
        <v>41</v>
      </c>
      <c r="C218" s="53" t="s">
        <v>78</v>
      </c>
      <c r="D218" s="53" t="s">
        <v>180</v>
      </c>
      <c r="E218" s="53" t="s">
        <v>64</v>
      </c>
      <c r="F218" s="105"/>
    </row>
    <row r="219" spans="1:6" ht="37.5" customHeight="1" outlineLevel="1" x14ac:dyDescent="0.25">
      <c r="A219" s="52" t="s">
        <v>365</v>
      </c>
      <c r="B219" s="53" t="s">
        <v>41</v>
      </c>
      <c r="C219" s="53" t="s">
        <v>78</v>
      </c>
      <c r="D219" s="53" t="s">
        <v>366</v>
      </c>
      <c r="E219" s="53" t="s">
        <v>8</v>
      </c>
      <c r="F219" s="105">
        <f>F220</f>
        <v>4000.6709999999998</v>
      </c>
    </row>
    <row r="220" spans="1:6" outlineLevel="1" x14ac:dyDescent="0.25">
      <c r="A220" s="52" t="s">
        <v>22</v>
      </c>
      <c r="B220" s="53" t="s">
        <v>41</v>
      </c>
      <c r="C220" s="53" t="s">
        <v>78</v>
      </c>
      <c r="D220" s="53" t="s">
        <v>366</v>
      </c>
      <c r="E220" s="53" t="s">
        <v>23</v>
      </c>
      <c r="F220" s="105">
        <f>F221</f>
        <v>4000.6709999999998</v>
      </c>
    </row>
    <row r="221" spans="1:6" ht="37.5" customHeight="1" outlineLevel="1" x14ac:dyDescent="0.25">
      <c r="A221" s="52" t="s">
        <v>63</v>
      </c>
      <c r="B221" s="53" t="s">
        <v>41</v>
      </c>
      <c r="C221" s="53" t="s">
        <v>78</v>
      </c>
      <c r="D221" s="53" t="s">
        <v>366</v>
      </c>
      <c r="E221" s="53" t="s">
        <v>64</v>
      </c>
      <c r="F221" s="105">
        <v>4000.6709999999998</v>
      </c>
    </row>
    <row r="222" spans="1:6" ht="37.5" customHeight="1" outlineLevel="1" x14ac:dyDescent="0.25">
      <c r="A222" s="52" t="s">
        <v>391</v>
      </c>
      <c r="B222" s="53" t="s">
        <v>41</v>
      </c>
      <c r="C222" s="53" t="s">
        <v>78</v>
      </c>
      <c r="D222" s="53" t="s">
        <v>392</v>
      </c>
      <c r="E222" s="53" t="s">
        <v>8</v>
      </c>
      <c r="F222" s="105">
        <f>F223</f>
        <v>1503.86</v>
      </c>
    </row>
    <row r="223" spans="1:6" ht="18" customHeight="1" outlineLevel="1" x14ac:dyDescent="0.25">
      <c r="A223" s="52" t="s">
        <v>22</v>
      </c>
      <c r="B223" s="53" t="s">
        <v>41</v>
      </c>
      <c r="C223" s="53" t="s">
        <v>78</v>
      </c>
      <c r="D223" s="53" t="s">
        <v>392</v>
      </c>
      <c r="E223" s="53" t="s">
        <v>23</v>
      </c>
      <c r="F223" s="105">
        <f>F224</f>
        <v>1503.86</v>
      </c>
    </row>
    <row r="224" spans="1:6" ht="37.5" customHeight="1" outlineLevel="1" x14ac:dyDescent="0.25">
      <c r="A224" s="52" t="s">
        <v>63</v>
      </c>
      <c r="B224" s="53" t="s">
        <v>41</v>
      </c>
      <c r="C224" s="53" t="s">
        <v>78</v>
      </c>
      <c r="D224" s="53" t="s">
        <v>392</v>
      </c>
      <c r="E224" s="53" t="s">
        <v>64</v>
      </c>
      <c r="F224" s="105">
        <v>1503.86</v>
      </c>
    </row>
    <row r="225" spans="1:6" ht="37.5" customHeight="1" outlineLevel="1" x14ac:dyDescent="0.25">
      <c r="A225" s="137" t="s">
        <v>609</v>
      </c>
      <c r="B225" s="53" t="s">
        <v>41</v>
      </c>
      <c r="C225" s="53" t="s">
        <v>78</v>
      </c>
      <c r="D225" s="53" t="s">
        <v>610</v>
      </c>
      <c r="E225" s="53" t="s">
        <v>8</v>
      </c>
      <c r="F225" s="105">
        <f>F226</f>
        <v>5829.0259999999998</v>
      </c>
    </row>
    <row r="226" spans="1:6" ht="20.25" customHeight="1" outlineLevel="1" x14ac:dyDescent="0.25">
      <c r="A226" s="52" t="s">
        <v>18</v>
      </c>
      <c r="B226" s="53" t="s">
        <v>41</v>
      </c>
      <c r="C226" s="53" t="s">
        <v>78</v>
      </c>
      <c r="D226" s="53" t="s">
        <v>610</v>
      </c>
      <c r="E226" s="53" t="s">
        <v>19</v>
      </c>
      <c r="F226" s="105">
        <f>F227</f>
        <v>5829.0259999999998</v>
      </c>
    </row>
    <row r="227" spans="1:6" ht="37.5" customHeight="1" outlineLevel="1" x14ac:dyDescent="0.25">
      <c r="A227" s="52" t="s">
        <v>20</v>
      </c>
      <c r="B227" s="53" t="s">
        <v>41</v>
      </c>
      <c r="C227" s="53" t="s">
        <v>78</v>
      </c>
      <c r="D227" s="53" t="s">
        <v>610</v>
      </c>
      <c r="E227" s="53" t="s">
        <v>21</v>
      </c>
      <c r="F227" s="105">
        <v>5829.0259999999998</v>
      </c>
    </row>
    <row r="228" spans="1:6" ht="37.5" customHeight="1" outlineLevel="1" x14ac:dyDescent="0.25">
      <c r="A228" s="144" t="s">
        <v>611</v>
      </c>
      <c r="B228" s="53" t="s">
        <v>41</v>
      </c>
      <c r="C228" s="53" t="s">
        <v>78</v>
      </c>
      <c r="D228" s="53" t="s">
        <v>612</v>
      </c>
      <c r="E228" s="53" t="s">
        <v>8</v>
      </c>
      <c r="F228" s="105">
        <f>F229</f>
        <v>1457.2570000000001</v>
      </c>
    </row>
    <row r="229" spans="1:6" ht="18.75" customHeight="1" outlineLevel="1" x14ac:dyDescent="0.25">
      <c r="A229" s="52" t="s">
        <v>18</v>
      </c>
      <c r="B229" s="53" t="s">
        <v>41</v>
      </c>
      <c r="C229" s="53" t="s">
        <v>78</v>
      </c>
      <c r="D229" s="53" t="s">
        <v>612</v>
      </c>
      <c r="E229" s="53" t="s">
        <v>19</v>
      </c>
      <c r="F229" s="105">
        <f>F230</f>
        <v>1457.2570000000001</v>
      </c>
    </row>
    <row r="230" spans="1:6" ht="37.5" customHeight="1" outlineLevel="1" x14ac:dyDescent="0.25">
      <c r="A230" s="52" t="s">
        <v>20</v>
      </c>
      <c r="B230" s="53" t="s">
        <v>41</v>
      </c>
      <c r="C230" s="53" t="s">
        <v>78</v>
      </c>
      <c r="D230" s="53" t="s">
        <v>612</v>
      </c>
      <c r="E230" s="53" t="s">
        <v>21</v>
      </c>
      <c r="F230" s="105">
        <v>1457.2570000000001</v>
      </c>
    </row>
    <row r="231" spans="1:6" ht="53.25" customHeight="1" outlineLevel="1" x14ac:dyDescent="0.25">
      <c r="A231" s="52" t="s">
        <v>393</v>
      </c>
      <c r="B231" s="53" t="s">
        <v>41</v>
      </c>
      <c r="C231" s="53" t="s">
        <v>78</v>
      </c>
      <c r="D231" s="53" t="s">
        <v>394</v>
      </c>
      <c r="E231" s="53" t="s">
        <v>8</v>
      </c>
      <c r="F231" s="105">
        <f>F232</f>
        <v>4362</v>
      </c>
    </row>
    <row r="232" spans="1:6" ht="37.5" customHeight="1" outlineLevel="1" x14ac:dyDescent="0.25">
      <c r="A232" s="52" t="s">
        <v>395</v>
      </c>
      <c r="B232" s="53" t="s">
        <v>41</v>
      </c>
      <c r="C232" s="53" t="s">
        <v>78</v>
      </c>
      <c r="D232" s="53" t="s">
        <v>394</v>
      </c>
      <c r="E232" s="53" t="s">
        <v>396</v>
      </c>
      <c r="F232" s="105">
        <f>F233</f>
        <v>4362</v>
      </c>
    </row>
    <row r="233" spans="1:6" ht="18.75" customHeight="1" outlineLevel="1" x14ac:dyDescent="0.25">
      <c r="A233" s="52" t="s">
        <v>397</v>
      </c>
      <c r="B233" s="53" t="s">
        <v>41</v>
      </c>
      <c r="C233" s="53" t="s">
        <v>78</v>
      </c>
      <c r="D233" s="53" t="s">
        <v>394</v>
      </c>
      <c r="E233" s="53" t="s">
        <v>398</v>
      </c>
      <c r="F233" s="105">
        <v>4362</v>
      </c>
    </row>
    <row r="234" spans="1:6" outlineLevel="1" x14ac:dyDescent="0.25">
      <c r="A234" s="52" t="s">
        <v>80</v>
      </c>
      <c r="B234" s="53" t="s">
        <v>41</v>
      </c>
      <c r="C234" s="53" t="s">
        <v>81</v>
      </c>
      <c r="D234" s="53" t="s">
        <v>157</v>
      </c>
      <c r="E234" s="53" t="s">
        <v>8</v>
      </c>
      <c r="F234" s="103">
        <f>F235+F239</f>
        <v>250</v>
      </c>
    </row>
    <row r="235" spans="1:6" ht="56.25" outlineLevel="1" x14ac:dyDescent="0.25">
      <c r="A235" s="52" t="s">
        <v>484</v>
      </c>
      <c r="B235" s="53" t="s">
        <v>41</v>
      </c>
      <c r="C235" s="53" t="s">
        <v>81</v>
      </c>
      <c r="D235" s="53" t="s">
        <v>174</v>
      </c>
      <c r="E235" s="53" t="s">
        <v>8</v>
      </c>
      <c r="F235" s="103">
        <f>F236</f>
        <v>231</v>
      </c>
    </row>
    <row r="236" spans="1:6" ht="18" customHeight="1" outlineLevel="1" x14ac:dyDescent="0.25">
      <c r="A236" s="58" t="s">
        <v>82</v>
      </c>
      <c r="B236" s="53" t="s">
        <v>41</v>
      </c>
      <c r="C236" s="53" t="s">
        <v>81</v>
      </c>
      <c r="D236" s="53" t="s">
        <v>181</v>
      </c>
      <c r="E236" s="53" t="s">
        <v>8</v>
      </c>
      <c r="F236" s="103">
        <f>F237</f>
        <v>231</v>
      </c>
    </row>
    <row r="237" spans="1:6" ht="18.75" customHeight="1" outlineLevel="1" x14ac:dyDescent="0.25">
      <c r="A237" s="52" t="s">
        <v>18</v>
      </c>
      <c r="B237" s="53" t="s">
        <v>41</v>
      </c>
      <c r="C237" s="53" t="s">
        <v>81</v>
      </c>
      <c r="D237" s="53" t="s">
        <v>181</v>
      </c>
      <c r="E237" s="53" t="s">
        <v>19</v>
      </c>
      <c r="F237" s="103">
        <f>F238</f>
        <v>231</v>
      </c>
    </row>
    <row r="238" spans="1:6" ht="37.5" outlineLevel="1" x14ac:dyDescent="0.25">
      <c r="A238" s="52" t="s">
        <v>20</v>
      </c>
      <c r="B238" s="53" t="s">
        <v>41</v>
      </c>
      <c r="C238" s="53" t="s">
        <v>81</v>
      </c>
      <c r="D238" s="53" t="s">
        <v>181</v>
      </c>
      <c r="E238" s="53" t="s">
        <v>21</v>
      </c>
      <c r="F238" s="105">
        <v>231</v>
      </c>
    </row>
    <row r="239" spans="1:6" ht="21" customHeight="1" outlineLevel="1" x14ac:dyDescent="0.25">
      <c r="A239" s="52" t="s">
        <v>172</v>
      </c>
      <c r="B239" s="53" t="s">
        <v>41</v>
      </c>
      <c r="C239" s="53" t="s">
        <v>81</v>
      </c>
      <c r="D239" s="53" t="s">
        <v>158</v>
      </c>
      <c r="E239" s="53" t="s">
        <v>8</v>
      </c>
      <c r="F239" s="105">
        <f>F240</f>
        <v>19</v>
      </c>
    </row>
    <row r="240" spans="1:6" ht="21" customHeight="1" outlineLevel="1" x14ac:dyDescent="0.25">
      <c r="A240" s="52" t="s">
        <v>463</v>
      </c>
      <c r="B240" s="53" t="s">
        <v>41</v>
      </c>
      <c r="C240" s="53" t="s">
        <v>81</v>
      </c>
      <c r="D240" s="53" t="s">
        <v>462</v>
      </c>
      <c r="E240" s="53" t="s">
        <v>8</v>
      </c>
      <c r="F240" s="105">
        <f>F241</f>
        <v>19</v>
      </c>
    </row>
    <row r="241" spans="1:6" ht="37.5" outlineLevel="1" x14ac:dyDescent="0.25">
      <c r="A241" s="59" t="s">
        <v>535</v>
      </c>
      <c r="B241" s="53" t="s">
        <v>41</v>
      </c>
      <c r="C241" s="53" t="s">
        <v>81</v>
      </c>
      <c r="D241" s="53" t="s">
        <v>564</v>
      </c>
      <c r="E241" s="53" t="s">
        <v>8</v>
      </c>
      <c r="F241" s="105">
        <f>F242</f>
        <v>19</v>
      </c>
    </row>
    <row r="242" spans="1:6" outlineLevel="1" x14ac:dyDescent="0.25">
      <c r="A242" s="52" t="s">
        <v>31</v>
      </c>
      <c r="B242" s="53" t="s">
        <v>41</v>
      </c>
      <c r="C242" s="53" t="s">
        <v>81</v>
      </c>
      <c r="D242" s="53" t="s">
        <v>564</v>
      </c>
      <c r="E242" s="53" t="s">
        <v>32</v>
      </c>
      <c r="F242" s="105">
        <f>F243</f>
        <v>19</v>
      </c>
    </row>
    <row r="243" spans="1:6" outlineLevel="1" x14ac:dyDescent="0.25">
      <c r="A243" s="52" t="s">
        <v>536</v>
      </c>
      <c r="B243" s="53" t="s">
        <v>41</v>
      </c>
      <c r="C243" s="53" t="s">
        <v>81</v>
      </c>
      <c r="D243" s="53" t="s">
        <v>564</v>
      </c>
      <c r="E243" s="53" t="s">
        <v>537</v>
      </c>
      <c r="F243" s="105">
        <v>19</v>
      </c>
    </row>
    <row r="244" spans="1:6" outlineLevel="1" x14ac:dyDescent="0.25">
      <c r="A244" s="52" t="s">
        <v>565</v>
      </c>
      <c r="B244" s="53" t="s">
        <v>41</v>
      </c>
      <c r="C244" s="53" t="s">
        <v>566</v>
      </c>
      <c r="D244" s="53" t="s">
        <v>157</v>
      </c>
      <c r="E244" s="53" t="s">
        <v>8</v>
      </c>
      <c r="F244" s="103">
        <f>F245</f>
        <v>5784</v>
      </c>
    </row>
    <row r="245" spans="1:6" ht="56.25" outlineLevel="1" x14ac:dyDescent="0.25">
      <c r="A245" s="52" t="s">
        <v>484</v>
      </c>
      <c r="B245" s="53" t="s">
        <v>41</v>
      </c>
      <c r="C245" s="53" t="s">
        <v>566</v>
      </c>
      <c r="D245" s="53" t="s">
        <v>174</v>
      </c>
      <c r="E245" s="53" t="s">
        <v>8</v>
      </c>
      <c r="F245" s="103">
        <f>F246</f>
        <v>5784</v>
      </c>
    </row>
    <row r="246" spans="1:6" ht="37.5" outlineLevel="1" x14ac:dyDescent="0.25">
      <c r="A246" s="52" t="s">
        <v>487</v>
      </c>
      <c r="B246" s="53" t="s">
        <v>41</v>
      </c>
      <c r="C246" s="53" t="s">
        <v>566</v>
      </c>
      <c r="D246" s="53" t="s">
        <v>178</v>
      </c>
      <c r="E246" s="53" t="s">
        <v>8</v>
      </c>
      <c r="F246" s="103">
        <f>F247</f>
        <v>5784</v>
      </c>
    </row>
    <row r="247" spans="1:6" ht="37.5" outlineLevel="1" x14ac:dyDescent="0.25">
      <c r="A247" s="32" t="s">
        <v>552</v>
      </c>
      <c r="B247" s="53" t="s">
        <v>41</v>
      </c>
      <c r="C247" s="53" t="s">
        <v>566</v>
      </c>
      <c r="D247" s="53" t="s">
        <v>567</v>
      </c>
      <c r="E247" s="53" t="s">
        <v>8</v>
      </c>
      <c r="F247" s="103">
        <f>F248</f>
        <v>5784</v>
      </c>
    </row>
    <row r="248" spans="1:6" outlineLevel="1" x14ac:dyDescent="0.25">
      <c r="A248" s="52" t="s">
        <v>22</v>
      </c>
      <c r="B248" s="53" t="s">
        <v>41</v>
      </c>
      <c r="C248" s="53" t="s">
        <v>566</v>
      </c>
      <c r="D248" s="53" t="s">
        <v>567</v>
      </c>
      <c r="E248" s="53" t="s">
        <v>23</v>
      </c>
      <c r="F248" s="103">
        <f>F249</f>
        <v>5784</v>
      </c>
    </row>
    <row r="249" spans="1:6" ht="37.5" outlineLevel="1" x14ac:dyDescent="0.25">
      <c r="A249" s="52" t="s">
        <v>63</v>
      </c>
      <c r="B249" s="53" t="s">
        <v>41</v>
      </c>
      <c r="C249" s="53" t="s">
        <v>566</v>
      </c>
      <c r="D249" s="53" t="s">
        <v>567</v>
      </c>
      <c r="E249" s="53" t="s">
        <v>64</v>
      </c>
      <c r="F249" s="103">
        <v>5784</v>
      </c>
    </row>
    <row r="250" spans="1:6" outlineLevel="1" x14ac:dyDescent="0.25">
      <c r="A250" s="52" t="s">
        <v>83</v>
      </c>
      <c r="B250" s="53" t="s">
        <v>41</v>
      </c>
      <c r="C250" s="53" t="s">
        <v>84</v>
      </c>
      <c r="D250" s="53" t="s">
        <v>157</v>
      </c>
      <c r="E250" s="53" t="s">
        <v>8</v>
      </c>
      <c r="F250" s="103">
        <f>F251</f>
        <v>515</v>
      </c>
    </row>
    <row r="251" spans="1:6" outlineLevel="2" x14ac:dyDescent="0.25">
      <c r="A251" s="52" t="s">
        <v>85</v>
      </c>
      <c r="B251" s="53" t="s">
        <v>41</v>
      </c>
      <c r="C251" s="53" t="s">
        <v>86</v>
      </c>
      <c r="D251" s="53" t="s">
        <v>157</v>
      </c>
      <c r="E251" s="53" t="s">
        <v>8</v>
      </c>
      <c r="F251" s="103">
        <f>F252</f>
        <v>515</v>
      </c>
    </row>
    <row r="252" spans="1:6" ht="37.5" outlineLevel="3" x14ac:dyDescent="0.25">
      <c r="A252" s="52" t="s">
        <v>488</v>
      </c>
      <c r="B252" s="53" t="s">
        <v>41</v>
      </c>
      <c r="C252" s="53" t="s">
        <v>86</v>
      </c>
      <c r="D252" s="53" t="s">
        <v>182</v>
      </c>
      <c r="E252" s="53" t="s">
        <v>8</v>
      </c>
      <c r="F252" s="103">
        <f>F253+F257+F260</f>
        <v>515</v>
      </c>
    </row>
    <row r="253" spans="1:6" ht="36.75" customHeight="1" outlineLevel="3" x14ac:dyDescent="0.25">
      <c r="A253" s="52" t="s">
        <v>489</v>
      </c>
      <c r="B253" s="53" t="s">
        <v>41</v>
      </c>
      <c r="C253" s="53" t="s">
        <v>86</v>
      </c>
      <c r="D253" s="53" t="s">
        <v>349</v>
      </c>
      <c r="E253" s="53" t="s">
        <v>8</v>
      </c>
      <c r="F253" s="103">
        <f>F254</f>
        <v>440</v>
      </c>
    </row>
    <row r="254" spans="1:6" ht="18" customHeight="1" outlineLevel="3" x14ac:dyDescent="0.25">
      <c r="A254" s="52" t="s">
        <v>350</v>
      </c>
      <c r="B254" s="53" t="s">
        <v>41</v>
      </c>
      <c r="C254" s="53" t="s">
        <v>86</v>
      </c>
      <c r="D254" s="53" t="s">
        <v>351</v>
      </c>
      <c r="E254" s="53" t="s">
        <v>8</v>
      </c>
      <c r="F254" s="103">
        <f>F255</f>
        <v>440</v>
      </c>
    </row>
    <row r="255" spans="1:6" ht="18.75" customHeight="1" outlineLevel="3" x14ac:dyDescent="0.25">
      <c r="A255" s="52" t="s">
        <v>18</v>
      </c>
      <c r="B255" s="53" t="s">
        <v>41</v>
      </c>
      <c r="C255" s="53" t="s">
        <v>86</v>
      </c>
      <c r="D255" s="53" t="s">
        <v>351</v>
      </c>
      <c r="E255" s="53" t="s">
        <v>19</v>
      </c>
      <c r="F255" s="103">
        <f>F256</f>
        <v>440</v>
      </c>
    </row>
    <row r="256" spans="1:6" ht="37.5" outlineLevel="3" x14ac:dyDescent="0.25">
      <c r="A256" s="52" t="s">
        <v>20</v>
      </c>
      <c r="B256" s="53" t="s">
        <v>41</v>
      </c>
      <c r="C256" s="53" t="s">
        <v>86</v>
      </c>
      <c r="D256" s="53" t="s">
        <v>351</v>
      </c>
      <c r="E256" s="53" t="s">
        <v>21</v>
      </c>
      <c r="F256" s="103">
        <v>440</v>
      </c>
    </row>
    <row r="257" spans="1:6" ht="19.5" customHeight="1" outlineLevel="5" x14ac:dyDescent="0.25">
      <c r="A257" s="52" t="s">
        <v>88</v>
      </c>
      <c r="B257" s="53" t="s">
        <v>41</v>
      </c>
      <c r="C257" s="53" t="s">
        <v>86</v>
      </c>
      <c r="D257" s="53" t="s">
        <v>183</v>
      </c>
      <c r="E257" s="53" t="s">
        <v>8</v>
      </c>
      <c r="F257" s="103">
        <f>F258</f>
        <v>45</v>
      </c>
    </row>
    <row r="258" spans="1:6" ht="21.75" customHeight="1" outlineLevel="6" x14ac:dyDescent="0.25">
      <c r="A258" s="52" t="s">
        <v>18</v>
      </c>
      <c r="B258" s="53" t="s">
        <v>41</v>
      </c>
      <c r="C258" s="53" t="s">
        <v>86</v>
      </c>
      <c r="D258" s="53" t="s">
        <v>183</v>
      </c>
      <c r="E258" s="53" t="s">
        <v>19</v>
      </c>
      <c r="F258" s="103">
        <f>F259</f>
        <v>45</v>
      </c>
    </row>
    <row r="259" spans="1:6" ht="37.5" outlineLevel="7" x14ac:dyDescent="0.25">
      <c r="A259" s="52" t="s">
        <v>20</v>
      </c>
      <c r="B259" s="53" t="s">
        <v>41</v>
      </c>
      <c r="C259" s="53" t="s">
        <v>86</v>
      </c>
      <c r="D259" s="53" t="s">
        <v>183</v>
      </c>
      <c r="E259" s="53" t="s">
        <v>21</v>
      </c>
      <c r="F259" s="105">
        <v>45</v>
      </c>
    </row>
    <row r="260" spans="1:6" outlineLevel="5" x14ac:dyDescent="0.25">
      <c r="A260" s="52" t="s">
        <v>87</v>
      </c>
      <c r="B260" s="53" t="s">
        <v>41</v>
      </c>
      <c r="C260" s="53" t="s">
        <v>86</v>
      </c>
      <c r="D260" s="53" t="s">
        <v>352</v>
      </c>
      <c r="E260" s="53" t="s">
        <v>8</v>
      </c>
      <c r="F260" s="103">
        <f>F261</f>
        <v>30</v>
      </c>
    </row>
    <row r="261" spans="1:6" ht="18.75" customHeight="1" outlineLevel="6" x14ac:dyDescent="0.25">
      <c r="A261" s="52" t="s">
        <v>18</v>
      </c>
      <c r="B261" s="53" t="s">
        <v>41</v>
      </c>
      <c r="C261" s="53" t="s">
        <v>86</v>
      </c>
      <c r="D261" s="53" t="s">
        <v>352</v>
      </c>
      <c r="E261" s="53" t="s">
        <v>19</v>
      </c>
      <c r="F261" s="103">
        <f>F262</f>
        <v>30</v>
      </c>
    </row>
    <row r="262" spans="1:6" ht="37.5" outlineLevel="7" x14ac:dyDescent="0.25">
      <c r="A262" s="52" t="s">
        <v>20</v>
      </c>
      <c r="B262" s="53" t="s">
        <v>41</v>
      </c>
      <c r="C262" s="53" t="s">
        <v>86</v>
      </c>
      <c r="D262" s="53" t="s">
        <v>352</v>
      </c>
      <c r="E262" s="53" t="s">
        <v>21</v>
      </c>
      <c r="F262" s="105">
        <v>30</v>
      </c>
    </row>
    <row r="263" spans="1:6" outlineLevel="1" x14ac:dyDescent="0.25">
      <c r="A263" s="52" t="s">
        <v>89</v>
      </c>
      <c r="B263" s="53" t="s">
        <v>41</v>
      </c>
      <c r="C263" s="53" t="s">
        <v>90</v>
      </c>
      <c r="D263" s="53" t="s">
        <v>157</v>
      </c>
      <c r="E263" s="53" t="s">
        <v>8</v>
      </c>
      <c r="F263" s="103">
        <f>F264</f>
        <v>13748.554</v>
      </c>
    </row>
    <row r="264" spans="1:6" outlineLevel="2" x14ac:dyDescent="0.25">
      <c r="A264" s="52" t="s">
        <v>375</v>
      </c>
      <c r="B264" s="53" t="s">
        <v>41</v>
      </c>
      <c r="C264" s="53" t="s">
        <v>374</v>
      </c>
      <c r="D264" s="53" t="s">
        <v>157</v>
      </c>
      <c r="E264" s="53" t="s">
        <v>8</v>
      </c>
      <c r="F264" s="103">
        <f>F265</f>
        <v>13748.554</v>
      </c>
    </row>
    <row r="265" spans="1:6" ht="37.5" outlineLevel="3" x14ac:dyDescent="0.25">
      <c r="A265" s="52" t="s">
        <v>490</v>
      </c>
      <c r="B265" s="53" t="s">
        <v>41</v>
      </c>
      <c r="C265" s="53" t="s">
        <v>374</v>
      </c>
      <c r="D265" s="53" t="s">
        <v>184</v>
      </c>
      <c r="E265" s="53" t="s">
        <v>8</v>
      </c>
      <c r="F265" s="103">
        <f>F266</f>
        <v>13748.554</v>
      </c>
    </row>
    <row r="266" spans="1:6" ht="38.25" customHeight="1" outlineLevel="5" x14ac:dyDescent="0.25">
      <c r="A266" s="52" t="s">
        <v>93</v>
      </c>
      <c r="B266" s="53" t="s">
        <v>41</v>
      </c>
      <c r="C266" s="53" t="s">
        <v>374</v>
      </c>
      <c r="D266" s="53" t="s">
        <v>185</v>
      </c>
      <c r="E266" s="53" t="s">
        <v>8</v>
      </c>
      <c r="F266" s="103">
        <f>F267</f>
        <v>13748.554</v>
      </c>
    </row>
    <row r="267" spans="1:6" ht="37.5" outlineLevel="6" x14ac:dyDescent="0.25">
      <c r="A267" s="52" t="s">
        <v>53</v>
      </c>
      <c r="B267" s="53" t="s">
        <v>41</v>
      </c>
      <c r="C267" s="53" t="s">
        <v>374</v>
      </c>
      <c r="D267" s="53" t="s">
        <v>185</v>
      </c>
      <c r="E267" s="53" t="s">
        <v>54</v>
      </c>
      <c r="F267" s="103">
        <f>F268</f>
        <v>13748.554</v>
      </c>
    </row>
    <row r="268" spans="1:6" outlineLevel="7" x14ac:dyDescent="0.25">
      <c r="A268" s="52" t="s">
        <v>94</v>
      </c>
      <c r="B268" s="53" t="s">
        <v>41</v>
      </c>
      <c r="C268" s="53" t="s">
        <v>374</v>
      </c>
      <c r="D268" s="53" t="s">
        <v>185</v>
      </c>
      <c r="E268" s="53" t="s">
        <v>95</v>
      </c>
      <c r="F268" s="105">
        <v>13748.554</v>
      </c>
    </row>
    <row r="269" spans="1:6" outlineLevel="1" x14ac:dyDescent="0.25">
      <c r="A269" s="52" t="s">
        <v>100</v>
      </c>
      <c r="B269" s="53" t="s">
        <v>41</v>
      </c>
      <c r="C269" s="53" t="s">
        <v>101</v>
      </c>
      <c r="D269" s="53" t="s">
        <v>157</v>
      </c>
      <c r="E269" s="53" t="s">
        <v>8</v>
      </c>
      <c r="F269" s="103">
        <f>F270</f>
        <v>8483.6190000000006</v>
      </c>
    </row>
    <row r="270" spans="1:6" outlineLevel="2" x14ac:dyDescent="0.25">
      <c r="A270" s="52" t="s">
        <v>102</v>
      </c>
      <c r="B270" s="53" t="s">
        <v>41</v>
      </c>
      <c r="C270" s="53" t="s">
        <v>103</v>
      </c>
      <c r="D270" s="53" t="s">
        <v>157</v>
      </c>
      <c r="E270" s="53" t="s">
        <v>8</v>
      </c>
      <c r="F270" s="103">
        <f>F271</f>
        <v>8483.6190000000006</v>
      </c>
    </row>
    <row r="271" spans="1:6" ht="37.5" outlineLevel="3" x14ac:dyDescent="0.25">
      <c r="A271" s="52" t="s">
        <v>490</v>
      </c>
      <c r="B271" s="53" t="s">
        <v>41</v>
      </c>
      <c r="C271" s="53" t="s">
        <v>103</v>
      </c>
      <c r="D271" s="53" t="s">
        <v>184</v>
      </c>
      <c r="E271" s="53" t="s">
        <v>8</v>
      </c>
      <c r="F271" s="103">
        <f>F278+F275+F272</f>
        <v>8483.6190000000006</v>
      </c>
    </row>
    <row r="272" spans="1:6" ht="36" customHeight="1" outlineLevel="7" x14ac:dyDescent="0.25">
      <c r="A272" s="60" t="s">
        <v>105</v>
      </c>
      <c r="B272" s="53" t="s">
        <v>41</v>
      </c>
      <c r="C272" s="53" t="s">
        <v>103</v>
      </c>
      <c r="D272" s="53" t="s">
        <v>189</v>
      </c>
      <c r="E272" s="53" t="s">
        <v>8</v>
      </c>
      <c r="F272" s="103">
        <f>F273</f>
        <v>7616.5230000000001</v>
      </c>
    </row>
    <row r="273" spans="1:6" ht="37.5" outlineLevel="7" x14ac:dyDescent="0.25">
      <c r="A273" s="52" t="s">
        <v>53</v>
      </c>
      <c r="B273" s="53" t="s">
        <v>41</v>
      </c>
      <c r="C273" s="53" t="s">
        <v>103</v>
      </c>
      <c r="D273" s="53" t="s">
        <v>189</v>
      </c>
      <c r="E273" s="53" t="s">
        <v>54</v>
      </c>
      <c r="F273" s="103">
        <f>F274</f>
        <v>7616.5230000000001</v>
      </c>
    </row>
    <row r="274" spans="1:6" outlineLevel="7" x14ac:dyDescent="0.25">
      <c r="A274" s="52" t="s">
        <v>94</v>
      </c>
      <c r="B274" s="53" t="s">
        <v>41</v>
      </c>
      <c r="C274" s="53" t="s">
        <v>103</v>
      </c>
      <c r="D274" s="53" t="s">
        <v>189</v>
      </c>
      <c r="E274" s="53" t="s">
        <v>95</v>
      </c>
      <c r="F274" s="105">
        <v>7616.5230000000001</v>
      </c>
    </row>
    <row r="275" spans="1:6" ht="56.25" outlineLevel="7" x14ac:dyDescent="0.25">
      <c r="A275" s="32" t="s">
        <v>550</v>
      </c>
      <c r="B275" s="53" t="s">
        <v>41</v>
      </c>
      <c r="C275" s="53" t="s">
        <v>103</v>
      </c>
      <c r="D275" s="53" t="s">
        <v>568</v>
      </c>
      <c r="E275" s="53" t="s">
        <v>8</v>
      </c>
      <c r="F275" s="105">
        <f>F276</f>
        <v>146.096</v>
      </c>
    </row>
    <row r="276" spans="1:6" ht="37.5" outlineLevel="7" x14ac:dyDescent="0.25">
      <c r="A276" s="52" t="s">
        <v>53</v>
      </c>
      <c r="B276" s="53" t="s">
        <v>41</v>
      </c>
      <c r="C276" s="53" t="s">
        <v>103</v>
      </c>
      <c r="D276" s="53" t="s">
        <v>568</v>
      </c>
      <c r="E276" s="53" t="s">
        <v>54</v>
      </c>
      <c r="F276" s="105">
        <f>F277</f>
        <v>146.096</v>
      </c>
    </row>
    <row r="277" spans="1:6" outlineLevel="7" x14ac:dyDescent="0.25">
      <c r="A277" s="52" t="s">
        <v>94</v>
      </c>
      <c r="B277" s="53" t="s">
        <v>41</v>
      </c>
      <c r="C277" s="53" t="s">
        <v>103</v>
      </c>
      <c r="D277" s="53" t="s">
        <v>568</v>
      </c>
      <c r="E277" s="53" t="s">
        <v>95</v>
      </c>
      <c r="F277" s="105">
        <v>146.096</v>
      </c>
    </row>
    <row r="278" spans="1:6" outlineLevel="5" x14ac:dyDescent="0.25">
      <c r="A278" s="52" t="s">
        <v>104</v>
      </c>
      <c r="B278" s="53" t="s">
        <v>41</v>
      </c>
      <c r="C278" s="53" t="s">
        <v>103</v>
      </c>
      <c r="D278" s="53" t="s">
        <v>188</v>
      </c>
      <c r="E278" s="53" t="s">
        <v>8</v>
      </c>
      <c r="F278" s="103">
        <f>F279</f>
        <v>721</v>
      </c>
    </row>
    <row r="279" spans="1:6" ht="37.5" outlineLevel="6" x14ac:dyDescent="0.25">
      <c r="A279" s="52" t="s">
        <v>53</v>
      </c>
      <c r="B279" s="53" t="s">
        <v>41</v>
      </c>
      <c r="C279" s="53" t="s">
        <v>103</v>
      </c>
      <c r="D279" s="53" t="s">
        <v>188</v>
      </c>
      <c r="E279" s="53" t="s">
        <v>54</v>
      </c>
      <c r="F279" s="103">
        <f>F280+F281</f>
        <v>721</v>
      </c>
    </row>
    <row r="280" spans="1:6" outlineLevel="7" x14ac:dyDescent="0.25">
      <c r="A280" s="52" t="s">
        <v>94</v>
      </c>
      <c r="B280" s="53" t="s">
        <v>41</v>
      </c>
      <c r="C280" s="53" t="s">
        <v>103</v>
      </c>
      <c r="D280" s="53" t="s">
        <v>188</v>
      </c>
      <c r="E280" s="53" t="s">
        <v>95</v>
      </c>
      <c r="F280" s="105">
        <v>607</v>
      </c>
    </row>
    <row r="281" spans="1:6" ht="37.5" customHeight="1" outlineLevel="7" x14ac:dyDescent="0.25">
      <c r="A281" s="52" t="s">
        <v>587</v>
      </c>
      <c r="B281" s="53" t="s">
        <v>41</v>
      </c>
      <c r="C281" s="53" t="s">
        <v>103</v>
      </c>
      <c r="D281" s="53" t="s">
        <v>188</v>
      </c>
      <c r="E281" s="53" t="s">
        <v>368</v>
      </c>
      <c r="F281" s="105">
        <v>114</v>
      </c>
    </row>
    <row r="282" spans="1:6" outlineLevel="1" x14ac:dyDescent="0.25">
      <c r="A282" s="52" t="s">
        <v>106</v>
      </c>
      <c r="B282" s="53" t="s">
        <v>41</v>
      </c>
      <c r="C282" s="53" t="s">
        <v>107</v>
      </c>
      <c r="D282" s="53" t="s">
        <v>157</v>
      </c>
      <c r="E282" s="53" t="s">
        <v>8</v>
      </c>
      <c r="F282" s="103">
        <f>F283+F288</f>
        <v>25713.348000000002</v>
      </c>
    </row>
    <row r="283" spans="1:6" outlineLevel="2" x14ac:dyDescent="0.25">
      <c r="A283" s="52" t="s">
        <v>108</v>
      </c>
      <c r="B283" s="53" t="s">
        <v>41</v>
      </c>
      <c r="C283" s="53" t="s">
        <v>109</v>
      </c>
      <c r="D283" s="53" t="s">
        <v>157</v>
      </c>
      <c r="E283" s="53" t="s">
        <v>8</v>
      </c>
      <c r="F283" s="103">
        <f>F284</f>
        <v>3294.29</v>
      </c>
    </row>
    <row r="284" spans="1:6" ht="19.5" customHeight="1" outlineLevel="4" x14ac:dyDescent="0.25">
      <c r="A284" s="52" t="s">
        <v>172</v>
      </c>
      <c r="B284" s="53" t="s">
        <v>41</v>
      </c>
      <c r="C284" s="53" t="s">
        <v>109</v>
      </c>
      <c r="D284" s="53" t="s">
        <v>158</v>
      </c>
      <c r="E284" s="53" t="s">
        <v>8</v>
      </c>
      <c r="F284" s="103">
        <f>F285</f>
        <v>3294.29</v>
      </c>
    </row>
    <row r="285" spans="1:6" outlineLevel="5" x14ac:dyDescent="0.25">
      <c r="A285" s="52" t="s">
        <v>110</v>
      </c>
      <c r="B285" s="53" t="s">
        <v>41</v>
      </c>
      <c r="C285" s="53" t="s">
        <v>109</v>
      </c>
      <c r="D285" s="53" t="s">
        <v>190</v>
      </c>
      <c r="E285" s="53" t="s">
        <v>8</v>
      </c>
      <c r="F285" s="103">
        <f>F286</f>
        <v>3294.29</v>
      </c>
    </row>
    <row r="286" spans="1:6" outlineLevel="6" x14ac:dyDescent="0.25">
      <c r="A286" s="52" t="s">
        <v>111</v>
      </c>
      <c r="B286" s="53" t="s">
        <v>41</v>
      </c>
      <c r="C286" s="53" t="s">
        <v>109</v>
      </c>
      <c r="D286" s="53" t="s">
        <v>190</v>
      </c>
      <c r="E286" s="53" t="s">
        <v>112</v>
      </c>
      <c r="F286" s="103">
        <f>F287</f>
        <v>3294.29</v>
      </c>
    </row>
    <row r="287" spans="1:6" outlineLevel="7" x14ac:dyDescent="0.25">
      <c r="A287" s="52" t="s">
        <v>113</v>
      </c>
      <c r="B287" s="53" t="s">
        <v>41</v>
      </c>
      <c r="C287" s="53" t="s">
        <v>109</v>
      </c>
      <c r="D287" s="53" t="s">
        <v>190</v>
      </c>
      <c r="E287" s="53" t="s">
        <v>114</v>
      </c>
      <c r="F287" s="105">
        <v>3294.29</v>
      </c>
    </row>
    <row r="288" spans="1:6" outlineLevel="7" x14ac:dyDescent="0.25">
      <c r="A288" s="52" t="s">
        <v>115</v>
      </c>
      <c r="B288" s="53" t="s">
        <v>41</v>
      </c>
      <c r="C288" s="53" t="s">
        <v>116</v>
      </c>
      <c r="D288" s="53" t="s">
        <v>157</v>
      </c>
      <c r="E288" s="53" t="s">
        <v>8</v>
      </c>
      <c r="F288" s="103">
        <f>F289+F295</f>
        <v>22419.058000000001</v>
      </c>
    </row>
    <row r="289" spans="1:6" ht="37.5" customHeight="1" outlineLevel="7" x14ac:dyDescent="0.25">
      <c r="A289" s="52" t="s">
        <v>486</v>
      </c>
      <c r="B289" s="53" t="s">
        <v>41</v>
      </c>
      <c r="C289" s="53" t="s">
        <v>116</v>
      </c>
      <c r="D289" s="53" t="s">
        <v>164</v>
      </c>
      <c r="E289" s="53" t="s">
        <v>8</v>
      </c>
      <c r="F289" s="103">
        <f>F290</f>
        <v>210</v>
      </c>
    </row>
    <row r="290" spans="1:6" ht="17.25" customHeight="1" outlineLevel="7" x14ac:dyDescent="0.25">
      <c r="A290" s="52" t="s">
        <v>492</v>
      </c>
      <c r="B290" s="53" t="s">
        <v>41</v>
      </c>
      <c r="C290" s="53" t="s">
        <v>116</v>
      </c>
      <c r="D290" s="53" t="s">
        <v>191</v>
      </c>
      <c r="E290" s="53" t="s">
        <v>8</v>
      </c>
      <c r="F290" s="103">
        <f>F291</f>
        <v>210</v>
      </c>
    </row>
    <row r="291" spans="1:6" ht="37.5" outlineLevel="7" x14ac:dyDescent="0.25">
      <c r="A291" s="52" t="s">
        <v>119</v>
      </c>
      <c r="B291" s="53" t="s">
        <v>41</v>
      </c>
      <c r="C291" s="53" t="s">
        <v>116</v>
      </c>
      <c r="D291" s="53" t="s">
        <v>192</v>
      </c>
      <c r="E291" s="53" t="s">
        <v>8</v>
      </c>
      <c r="F291" s="103">
        <f>F292</f>
        <v>210</v>
      </c>
    </row>
    <row r="292" spans="1:6" outlineLevel="7" x14ac:dyDescent="0.25">
      <c r="A292" s="52" t="s">
        <v>111</v>
      </c>
      <c r="B292" s="53" t="s">
        <v>41</v>
      </c>
      <c r="C292" s="53" t="s">
        <v>116</v>
      </c>
      <c r="D292" s="53" t="s">
        <v>192</v>
      </c>
      <c r="E292" s="53" t="s">
        <v>112</v>
      </c>
      <c r="F292" s="103">
        <f>F293</f>
        <v>210</v>
      </c>
    </row>
    <row r="293" spans="1:6" ht="18.75" customHeight="1" outlineLevel="7" x14ac:dyDescent="0.25">
      <c r="A293" s="52" t="s">
        <v>117</v>
      </c>
      <c r="B293" s="53" t="s">
        <v>41</v>
      </c>
      <c r="C293" s="53" t="s">
        <v>116</v>
      </c>
      <c r="D293" s="53" t="s">
        <v>192</v>
      </c>
      <c r="E293" s="53" t="s">
        <v>118</v>
      </c>
      <c r="F293" s="105">
        <v>210</v>
      </c>
    </row>
    <row r="294" spans="1:6" ht="20.25" customHeight="1" outlineLevel="1" x14ac:dyDescent="0.25">
      <c r="A294" s="52" t="s">
        <v>149</v>
      </c>
      <c r="B294" s="53" t="s">
        <v>135</v>
      </c>
      <c r="C294" s="53" t="s">
        <v>150</v>
      </c>
      <c r="D294" s="53" t="s">
        <v>157</v>
      </c>
      <c r="E294" s="53" t="s">
        <v>8</v>
      </c>
      <c r="F294" s="105">
        <f>F295</f>
        <v>22209.058000000001</v>
      </c>
    </row>
    <row r="295" spans="1:6" ht="19.5" customHeight="1" outlineLevel="1" x14ac:dyDescent="0.25">
      <c r="A295" s="52" t="s">
        <v>172</v>
      </c>
      <c r="B295" s="53" t="s">
        <v>41</v>
      </c>
      <c r="C295" s="53" t="s">
        <v>150</v>
      </c>
      <c r="D295" s="53" t="s">
        <v>158</v>
      </c>
      <c r="E295" s="53" t="s">
        <v>8</v>
      </c>
      <c r="F295" s="105">
        <f>F296</f>
        <v>22209.058000000001</v>
      </c>
    </row>
    <row r="296" spans="1:6" ht="20.25" customHeight="1" outlineLevel="1" x14ac:dyDescent="0.25">
      <c r="A296" s="52" t="s">
        <v>463</v>
      </c>
      <c r="B296" s="53" t="s">
        <v>41</v>
      </c>
      <c r="C296" s="53" t="s">
        <v>150</v>
      </c>
      <c r="D296" s="53" t="s">
        <v>462</v>
      </c>
      <c r="E296" s="53" t="s">
        <v>8</v>
      </c>
      <c r="F296" s="105">
        <f>F297</f>
        <v>22209.058000000001</v>
      </c>
    </row>
    <row r="297" spans="1:6" ht="56.25" outlineLevel="1" x14ac:dyDescent="0.25">
      <c r="A297" s="32" t="s">
        <v>558</v>
      </c>
      <c r="B297" s="53" t="s">
        <v>41</v>
      </c>
      <c r="C297" s="53" t="s">
        <v>150</v>
      </c>
      <c r="D297" s="53" t="s">
        <v>588</v>
      </c>
      <c r="E297" s="53" t="s">
        <v>8</v>
      </c>
      <c r="F297" s="105">
        <f>F298</f>
        <v>22209.058000000001</v>
      </c>
    </row>
    <row r="298" spans="1:6" ht="20.25" customHeight="1" outlineLevel="1" x14ac:dyDescent="0.25">
      <c r="A298" s="52" t="s">
        <v>395</v>
      </c>
      <c r="B298" s="53" t="s">
        <v>41</v>
      </c>
      <c r="C298" s="53" t="s">
        <v>150</v>
      </c>
      <c r="D298" s="53" t="s">
        <v>588</v>
      </c>
      <c r="E298" s="53" t="s">
        <v>396</v>
      </c>
      <c r="F298" s="105">
        <f>F299</f>
        <v>22209.058000000001</v>
      </c>
    </row>
    <row r="299" spans="1:6" outlineLevel="1" x14ac:dyDescent="0.25">
      <c r="A299" s="52" t="s">
        <v>397</v>
      </c>
      <c r="B299" s="53" t="s">
        <v>41</v>
      </c>
      <c r="C299" s="53" t="s">
        <v>150</v>
      </c>
      <c r="D299" s="53" t="s">
        <v>588</v>
      </c>
      <c r="E299" s="53" t="s">
        <v>398</v>
      </c>
      <c r="F299" s="105">
        <v>22209.058000000001</v>
      </c>
    </row>
    <row r="300" spans="1:6" outlineLevel="1" x14ac:dyDescent="0.25">
      <c r="A300" s="52" t="s">
        <v>120</v>
      </c>
      <c r="B300" s="53" t="s">
        <v>41</v>
      </c>
      <c r="C300" s="53" t="s">
        <v>121</v>
      </c>
      <c r="D300" s="53" t="s">
        <v>157</v>
      </c>
      <c r="E300" s="53" t="s">
        <v>8</v>
      </c>
      <c r="F300" s="105">
        <f>F301</f>
        <v>7186.5</v>
      </c>
    </row>
    <row r="301" spans="1:6" outlineLevel="1" x14ac:dyDescent="0.25">
      <c r="A301" s="52" t="s">
        <v>620</v>
      </c>
      <c r="B301" s="53" t="s">
        <v>41</v>
      </c>
      <c r="C301" s="53" t="s">
        <v>619</v>
      </c>
      <c r="D301" s="53" t="s">
        <v>157</v>
      </c>
      <c r="E301" s="53" t="s">
        <v>8</v>
      </c>
      <c r="F301" s="105">
        <f>F302</f>
        <v>7186.5</v>
      </c>
    </row>
    <row r="302" spans="1:6" ht="37.5" outlineLevel="1" x14ac:dyDescent="0.25">
      <c r="A302" s="52" t="s">
        <v>493</v>
      </c>
      <c r="B302" s="53" t="s">
        <v>41</v>
      </c>
      <c r="C302" s="53" t="s">
        <v>619</v>
      </c>
      <c r="D302" s="53" t="s">
        <v>283</v>
      </c>
      <c r="E302" s="53" t="s">
        <v>8</v>
      </c>
      <c r="F302" s="105">
        <f>F306+F303+F311</f>
        <v>7186.5</v>
      </c>
    </row>
    <row r="303" spans="1:6" ht="37.5" outlineLevel="1" x14ac:dyDescent="0.25">
      <c r="A303" s="52" t="s">
        <v>474</v>
      </c>
      <c r="B303" s="53" t="s">
        <v>41</v>
      </c>
      <c r="C303" s="53" t="s">
        <v>619</v>
      </c>
      <c r="D303" s="53" t="s">
        <v>621</v>
      </c>
      <c r="E303" s="53" t="s">
        <v>8</v>
      </c>
      <c r="F303" s="105">
        <f>F304</f>
        <v>1200</v>
      </c>
    </row>
    <row r="304" spans="1:6" ht="37.5" outlineLevel="1" x14ac:dyDescent="0.25">
      <c r="A304" s="52" t="s">
        <v>395</v>
      </c>
      <c r="B304" s="53" t="s">
        <v>41</v>
      </c>
      <c r="C304" s="53" t="s">
        <v>619</v>
      </c>
      <c r="D304" s="53" t="s">
        <v>621</v>
      </c>
      <c r="E304" s="53" t="s">
        <v>396</v>
      </c>
      <c r="F304" s="105">
        <f>F305</f>
        <v>1200</v>
      </c>
    </row>
    <row r="305" spans="1:6" outlineLevel="1" x14ac:dyDescent="0.25">
      <c r="A305" s="52" t="s">
        <v>397</v>
      </c>
      <c r="B305" s="53" t="s">
        <v>41</v>
      </c>
      <c r="C305" s="53" t="s">
        <v>619</v>
      </c>
      <c r="D305" s="53" t="s">
        <v>621</v>
      </c>
      <c r="E305" s="53" t="s">
        <v>398</v>
      </c>
      <c r="F305" s="105">
        <v>1200</v>
      </c>
    </row>
    <row r="306" spans="1:6" outlineLevel="1" x14ac:dyDescent="0.25">
      <c r="A306" s="52" t="s">
        <v>122</v>
      </c>
      <c r="B306" s="53" t="s">
        <v>41</v>
      </c>
      <c r="C306" s="53" t="s">
        <v>619</v>
      </c>
      <c r="D306" s="53" t="s">
        <v>284</v>
      </c>
      <c r="E306" s="53" t="s">
        <v>8</v>
      </c>
      <c r="F306" s="105">
        <f>F307+F309</f>
        <v>561</v>
      </c>
    </row>
    <row r="307" spans="1:6" ht="19.5" customHeight="1" outlineLevel="1" x14ac:dyDescent="0.25">
      <c r="A307" s="52" t="s">
        <v>18</v>
      </c>
      <c r="B307" s="53" t="s">
        <v>41</v>
      </c>
      <c r="C307" s="53" t="s">
        <v>619</v>
      </c>
      <c r="D307" s="53" t="s">
        <v>284</v>
      </c>
      <c r="E307" s="53" t="s">
        <v>19</v>
      </c>
      <c r="F307" s="105">
        <f>F308</f>
        <v>531</v>
      </c>
    </row>
    <row r="308" spans="1:6" ht="37.5" outlineLevel="1" x14ac:dyDescent="0.25">
      <c r="A308" s="52" t="s">
        <v>20</v>
      </c>
      <c r="B308" s="53" t="s">
        <v>41</v>
      </c>
      <c r="C308" s="53" t="s">
        <v>619</v>
      </c>
      <c r="D308" s="53" t="s">
        <v>284</v>
      </c>
      <c r="E308" s="53" t="s">
        <v>21</v>
      </c>
      <c r="F308" s="105">
        <v>531</v>
      </c>
    </row>
    <row r="309" spans="1:6" ht="17.25" customHeight="1" outlineLevel="1" x14ac:dyDescent="0.25">
      <c r="A309" s="52" t="s">
        <v>409</v>
      </c>
      <c r="B309" s="53" t="s">
        <v>41</v>
      </c>
      <c r="C309" s="53" t="s">
        <v>619</v>
      </c>
      <c r="D309" s="53" t="s">
        <v>284</v>
      </c>
      <c r="E309" s="53" t="s">
        <v>23</v>
      </c>
      <c r="F309" s="105">
        <f>F310</f>
        <v>30</v>
      </c>
    </row>
    <row r="310" spans="1:6" ht="17.25" customHeight="1" outlineLevel="1" x14ac:dyDescent="0.25">
      <c r="A310" s="52" t="s">
        <v>410</v>
      </c>
      <c r="B310" s="53" t="s">
        <v>41</v>
      </c>
      <c r="C310" s="53" t="s">
        <v>619</v>
      </c>
      <c r="D310" s="53" t="s">
        <v>284</v>
      </c>
      <c r="E310" s="53" t="s">
        <v>25</v>
      </c>
      <c r="F310" s="105">
        <v>30</v>
      </c>
    </row>
    <row r="311" spans="1:6" ht="56.25" outlineLevel="1" x14ac:dyDescent="0.25">
      <c r="A311" s="32" t="s">
        <v>551</v>
      </c>
      <c r="B311" s="53" t="s">
        <v>41</v>
      </c>
      <c r="C311" s="53" t="s">
        <v>619</v>
      </c>
      <c r="D311" s="53" t="s">
        <v>622</v>
      </c>
      <c r="E311" s="53" t="s">
        <v>8</v>
      </c>
      <c r="F311" s="105">
        <f>F312</f>
        <v>5425.5</v>
      </c>
    </row>
    <row r="312" spans="1:6" ht="20.25" customHeight="1" outlineLevel="1" x14ac:dyDescent="0.25">
      <c r="A312" s="52" t="s">
        <v>395</v>
      </c>
      <c r="B312" s="53" t="s">
        <v>41</v>
      </c>
      <c r="C312" s="53" t="s">
        <v>619</v>
      </c>
      <c r="D312" s="53" t="s">
        <v>622</v>
      </c>
      <c r="E312" s="53" t="s">
        <v>396</v>
      </c>
      <c r="F312" s="105">
        <f>F313</f>
        <v>5425.5</v>
      </c>
    </row>
    <row r="313" spans="1:6" outlineLevel="1" x14ac:dyDescent="0.25">
      <c r="A313" s="52" t="s">
        <v>397</v>
      </c>
      <c r="B313" s="53" t="s">
        <v>41</v>
      </c>
      <c r="C313" s="53" t="s">
        <v>619</v>
      </c>
      <c r="D313" s="53" t="s">
        <v>622</v>
      </c>
      <c r="E313" s="53" t="s">
        <v>398</v>
      </c>
      <c r="F313" s="105">
        <v>5425.5</v>
      </c>
    </row>
    <row r="314" spans="1:6" outlineLevel="1" x14ac:dyDescent="0.25">
      <c r="A314" s="52" t="s">
        <v>123</v>
      </c>
      <c r="B314" s="53" t="s">
        <v>41</v>
      </c>
      <c r="C314" s="53" t="s">
        <v>124</v>
      </c>
      <c r="D314" s="53" t="s">
        <v>157</v>
      </c>
      <c r="E314" s="53" t="s">
        <v>8</v>
      </c>
      <c r="F314" s="103">
        <f t="shared" ref="F314:F319" si="1">F315</f>
        <v>1762.5</v>
      </c>
    </row>
    <row r="315" spans="1:6" outlineLevel="2" x14ac:dyDescent="0.25">
      <c r="A315" s="52" t="s">
        <v>125</v>
      </c>
      <c r="B315" s="53" t="s">
        <v>41</v>
      </c>
      <c r="C315" s="53" t="s">
        <v>126</v>
      </c>
      <c r="D315" s="53" t="s">
        <v>157</v>
      </c>
      <c r="E315" s="53" t="s">
        <v>8</v>
      </c>
      <c r="F315" s="103">
        <f t="shared" si="1"/>
        <v>1762.5</v>
      </c>
    </row>
    <row r="316" spans="1:6" ht="36.75" customHeight="1" outlineLevel="3" x14ac:dyDescent="0.25">
      <c r="A316" s="52" t="s">
        <v>479</v>
      </c>
      <c r="B316" s="53" t="s">
        <v>41</v>
      </c>
      <c r="C316" s="53" t="s">
        <v>126</v>
      </c>
      <c r="D316" s="53" t="s">
        <v>160</v>
      </c>
      <c r="E316" s="53" t="s">
        <v>8</v>
      </c>
      <c r="F316" s="103">
        <f>F317</f>
        <v>1762.5</v>
      </c>
    </row>
    <row r="317" spans="1:6" ht="38.25" customHeight="1" outlineLevel="4" x14ac:dyDescent="0.25">
      <c r="A317" s="57" t="s">
        <v>494</v>
      </c>
      <c r="B317" s="53" t="s">
        <v>41</v>
      </c>
      <c r="C317" s="53" t="s">
        <v>126</v>
      </c>
      <c r="D317" s="53" t="s">
        <v>353</v>
      </c>
      <c r="E317" s="53" t="s">
        <v>8</v>
      </c>
      <c r="F317" s="103">
        <f t="shared" si="1"/>
        <v>1762.5</v>
      </c>
    </row>
    <row r="318" spans="1:6" ht="35.25" customHeight="1" outlineLevel="5" x14ac:dyDescent="0.25">
      <c r="A318" s="52" t="s">
        <v>127</v>
      </c>
      <c r="B318" s="53" t="s">
        <v>41</v>
      </c>
      <c r="C318" s="53" t="s">
        <v>126</v>
      </c>
      <c r="D318" s="53" t="s">
        <v>354</v>
      </c>
      <c r="E318" s="53" t="s">
        <v>8</v>
      </c>
      <c r="F318" s="103">
        <f t="shared" si="1"/>
        <v>1762.5</v>
      </c>
    </row>
    <row r="319" spans="1:6" ht="37.5" outlineLevel="6" x14ac:dyDescent="0.25">
      <c r="A319" s="52" t="s">
        <v>53</v>
      </c>
      <c r="B319" s="53" t="s">
        <v>41</v>
      </c>
      <c r="C319" s="53" t="s">
        <v>126</v>
      </c>
      <c r="D319" s="53" t="s">
        <v>354</v>
      </c>
      <c r="E319" s="53" t="s">
        <v>54</v>
      </c>
      <c r="F319" s="103">
        <f t="shared" si="1"/>
        <v>1762.5</v>
      </c>
    </row>
    <row r="320" spans="1:6" outlineLevel="7" x14ac:dyDescent="0.25">
      <c r="A320" s="52" t="s">
        <v>55</v>
      </c>
      <c r="B320" s="53" t="s">
        <v>41</v>
      </c>
      <c r="C320" s="53" t="s">
        <v>126</v>
      </c>
      <c r="D320" s="53" t="s">
        <v>354</v>
      </c>
      <c r="E320" s="53" t="s">
        <v>56</v>
      </c>
      <c r="F320" s="105">
        <v>1762.5</v>
      </c>
    </row>
    <row r="321" spans="1:7" s="3" customFormat="1" ht="20.25" customHeight="1" x14ac:dyDescent="0.25">
      <c r="A321" s="50" t="s">
        <v>128</v>
      </c>
      <c r="B321" s="51" t="s">
        <v>129</v>
      </c>
      <c r="C321" s="51" t="s">
        <v>7</v>
      </c>
      <c r="D321" s="51" t="s">
        <v>157</v>
      </c>
      <c r="E321" s="51" t="s">
        <v>8</v>
      </c>
      <c r="F321" s="102">
        <f>F322</f>
        <v>5231.79</v>
      </c>
      <c r="G321" s="9"/>
    </row>
    <row r="322" spans="1:7" outlineLevel="1" x14ac:dyDescent="0.25">
      <c r="A322" s="52" t="s">
        <v>9</v>
      </c>
      <c r="B322" s="53" t="s">
        <v>129</v>
      </c>
      <c r="C322" s="53" t="s">
        <v>10</v>
      </c>
      <c r="D322" s="53" t="s">
        <v>157</v>
      </c>
      <c r="E322" s="53" t="s">
        <v>8</v>
      </c>
      <c r="F322" s="103">
        <f>F323+F338+F343</f>
        <v>5231.79</v>
      </c>
    </row>
    <row r="323" spans="1:7" ht="38.25" customHeight="1" outlineLevel="2" x14ac:dyDescent="0.25">
      <c r="A323" s="52" t="s">
        <v>130</v>
      </c>
      <c r="B323" s="53" t="s">
        <v>129</v>
      </c>
      <c r="C323" s="53" t="s">
        <v>131</v>
      </c>
      <c r="D323" s="53" t="s">
        <v>157</v>
      </c>
      <c r="E323" s="53" t="s">
        <v>8</v>
      </c>
      <c r="F323" s="103">
        <f>F324</f>
        <v>4092.3700000000003</v>
      </c>
    </row>
    <row r="324" spans="1:7" ht="21" customHeight="1" outlineLevel="4" x14ac:dyDescent="0.25">
      <c r="A324" s="52" t="s">
        <v>172</v>
      </c>
      <c r="B324" s="53" t="s">
        <v>129</v>
      </c>
      <c r="C324" s="53" t="s">
        <v>131</v>
      </c>
      <c r="D324" s="53" t="s">
        <v>158</v>
      </c>
      <c r="E324" s="53" t="s">
        <v>8</v>
      </c>
      <c r="F324" s="103">
        <f>F325+F328+F335</f>
        <v>4092.3700000000003</v>
      </c>
    </row>
    <row r="325" spans="1:7" ht="18.75" customHeight="1" outlineLevel="5" x14ac:dyDescent="0.25">
      <c r="A325" s="52" t="s">
        <v>132</v>
      </c>
      <c r="B325" s="53" t="s">
        <v>129</v>
      </c>
      <c r="C325" s="53" t="s">
        <v>131</v>
      </c>
      <c r="D325" s="53" t="s">
        <v>193</v>
      </c>
      <c r="E325" s="53" t="s">
        <v>8</v>
      </c>
      <c r="F325" s="103">
        <f>F326</f>
        <v>1850.94</v>
      </c>
    </row>
    <row r="326" spans="1:7" ht="53.25" customHeight="1" outlineLevel="6" x14ac:dyDescent="0.25">
      <c r="A326" s="52" t="s">
        <v>14</v>
      </c>
      <c r="B326" s="53" t="s">
        <v>129</v>
      </c>
      <c r="C326" s="53" t="s">
        <v>131</v>
      </c>
      <c r="D326" s="53" t="s">
        <v>193</v>
      </c>
      <c r="E326" s="53" t="s">
        <v>15</v>
      </c>
      <c r="F326" s="103">
        <f>F327</f>
        <v>1850.94</v>
      </c>
    </row>
    <row r="327" spans="1:7" ht="20.25" customHeight="1" outlineLevel="7" x14ac:dyDescent="0.25">
      <c r="A327" s="52" t="s">
        <v>16</v>
      </c>
      <c r="B327" s="53" t="s">
        <v>129</v>
      </c>
      <c r="C327" s="53" t="s">
        <v>131</v>
      </c>
      <c r="D327" s="53" t="s">
        <v>193</v>
      </c>
      <c r="E327" s="53" t="s">
        <v>17</v>
      </c>
      <c r="F327" s="105">
        <v>1850.94</v>
      </c>
    </row>
    <row r="328" spans="1:7" ht="38.25" customHeight="1" outlineLevel="5" x14ac:dyDescent="0.25">
      <c r="A328" s="52" t="s">
        <v>13</v>
      </c>
      <c r="B328" s="53" t="s">
        <v>129</v>
      </c>
      <c r="C328" s="53" t="s">
        <v>131</v>
      </c>
      <c r="D328" s="53" t="s">
        <v>159</v>
      </c>
      <c r="E328" s="53" t="s">
        <v>8</v>
      </c>
      <c r="F328" s="103">
        <f>F329+F331+F333</f>
        <v>2061.4300000000003</v>
      </c>
    </row>
    <row r="329" spans="1:7" ht="54.75" customHeight="1" outlineLevel="6" x14ac:dyDescent="0.25">
      <c r="A329" s="52" t="s">
        <v>14</v>
      </c>
      <c r="B329" s="53" t="s">
        <v>129</v>
      </c>
      <c r="C329" s="53" t="s">
        <v>131</v>
      </c>
      <c r="D329" s="53" t="s">
        <v>159</v>
      </c>
      <c r="E329" s="53" t="s">
        <v>15</v>
      </c>
      <c r="F329" s="103">
        <f>F330</f>
        <v>1912.93</v>
      </c>
    </row>
    <row r="330" spans="1:7" ht="18" customHeight="1" outlineLevel="7" x14ac:dyDescent="0.25">
      <c r="A330" s="52" t="s">
        <v>16</v>
      </c>
      <c r="B330" s="53" t="s">
        <v>129</v>
      </c>
      <c r="C330" s="53" t="s">
        <v>131</v>
      </c>
      <c r="D330" s="53" t="s">
        <v>159</v>
      </c>
      <c r="E330" s="53" t="s">
        <v>17</v>
      </c>
      <c r="F330" s="105">
        <v>1912.93</v>
      </c>
    </row>
    <row r="331" spans="1:7" ht="18" customHeight="1" outlineLevel="6" x14ac:dyDescent="0.25">
      <c r="A331" s="52" t="s">
        <v>18</v>
      </c>
      <c r="B331" s="53" t="s">
        <v>129</v>
      </c>
      <c r="C331" s="53" t="s">
        <v>131</v>
      </c>
      <c r="D331" s="53" t="s">
        <v>159</v>
      </c>
      <c r="E331" s="53" t="s">
        <v>19</v>
      </c>
      <c r="F331" s="103">
        <f>F332</f>
        <v>143</v>
      </c>
    </row>
    <row r="332" spans="1:7" ht="37.5" outlineLevel="7" x14ac:dyDescent="0.25">
      <c r="A332" s="52" t="s">
        <v>20</v>
      </c>
      <c r="B332" s="53" t="s">
        <v>129</v>
      </c>
      <c r="C332" s="53" t="s">
        <v>131</v>
      </c>
      <c r="D332" s="53" t="s">
        <v>159</v>
      </c>
      <c r="E332" s="53" t="s">
        <v>21</v>
      </c>
      <c r="F332" s="105">
        <v>143</v>
      </c>
    </row>
    <row r="333" spans="1:7" outlineLevel="6" x14ac:dyDescent="0.25">
      <c r="A333" s="52" t="s">
        <v>22</v>
      </c>
      <c r="B333" s="53" t="s">
        <v>129</v>
      </c>
      <c r="C333" s="53" t="s">
        <v>131</v>
      </c>
      <c r="D333" s="53" t="s">
        <v>159</v>
      </c>
      <c r="E333" s="53" t="s">
        <v>23</v>
      </c>
      <c r="F333" s="103">
        <f>F334</f>
        <v>5.5</v>
      </c>
    </row>
    <row r="334" spans="1:7" outlineLevel="7" x14ac:dyDescent="0.25">
      <c r="A334" s="52" t="s">
        <v>24</v>
      </c>
      <c r="B334" s="53" t="s">
        <v>129</v>
      </c>
      <c r="C334" s="53" t="s">
        <v>131</v>
      </c>
      <c r="D334" s="53" t="s">
        <v>159</v>
      </c>
      <c r="E334" s="53" t="s">
        <v>25</v>
      </c>
      <c r="F334" s="105">
        <v>5.5</v>
      </c>
    </row>
    <row r="335" spans="1:7" outlineLevel="5" x14ac:dyDescent="0.25">
      <c r="A335" s="52" t="s">
        <v>133</v>
      </c>
      <c r="B335" s="53" t="s">
        <v>129</v>
      </c>
      <c r="C335" s="53" t="s">
        <v>131</v>
      </c>
      <c r="D335" s="53" t="s">
        <v>194</v>
      </c>
      <c r="E335" s="53" t="s">
        <v>8</v>
      </c>
      <c r="F335" s="103">
        <f>F336</f>
        <v>180</v>
      </c>
    </row>
    <row r="336" spans="1:7" ht="55.5" customHeight="1" outlineLevel="6" x14ac:dyDescent="0.25">
      <c r="A336" s="52" t="s">
        <v>14</v>
      </c>
      <c r="B336" s="53" t="s">
        <v>129</v>
      </c>
      <c r="C336" s="53" t="s">
        <v>131</v>
      </c>
      <c r="D336" s="53" t="s">
        <v>194</v>
      </c>
      <c r="E336" s="53" t="s">
        <v>15</v>
      </c>
      <c r="F336" s="103">
        <f>F337</f>
        <v>180</v>
      </c>
    </row>
    <row r="337" spans="1:6" ht="17.25" customHeight="1" outlineLevel="7" x14ac:dyDescent="0.25">
      <c r="A337" s="52" t="s">
        <v>16</v>
      </c>
      <c r="B337" s="53" t="s">
        <v>129</v>
      </c>
      <c r="C337" s="53" t="s">
        <v>131</v>
      </c>
      <c r="D337" s="53" t="s">
        <v>194</v>
      </c>
      <c r="E337" s="53" t="s">
        <v>17</v>
      </c>
      <c r="F337" s="105">
        <v>180</v>
      </c>
    </row>
    <row r="338" spans="1:6" ht="36.75" customHeight="1" outlineLevel="2" x14ac:dyDescent="0.25">
      <c r="A338" s="52" t="s">
        <v>11</v>
      </c>
      <c r="B338" s="53" t="s">
        <v>129</v>
      </c>
      <c r="C338" s="53" t="s">
        <v>12</v>
      </c>
      <c r="D338" s="53" t="s">
        <v>157</v>
      </c>
      <c r="E338" s="53" t="s">
        <v>8</v>
      </c>
      <c r="F338" s="103">
        <f>F339</f>
        <v>1020.42</v>
      </c>
    </row>
    <row r="339" spans="1:6" ht="19.5" customHeight="1" outlineLevel="4" x14ac:dyDescent="0.25">
      <c r="A339" s="52" t="s">
        <v>172</v>
      </c>
      <c r="B339" s="53" t="s">
        <v>129</v>
      </c>
      <c r="C339" s="53" t="s">
        <v>12</v>
      </c>
      <c r="D339" s="53" t="s">
        <v>158</v>
      </c>
      <c r="E339" s="53" t="s">
        <v>8</v>
      </c>
      <c r="F339" s="103">
        <f>F340</f>
        <v>1020.42</v>
      </c>
    </row>
    <row r="340" spans="1:6" outlineLevel="5" x14ac:dyDescent="0.25">
      <c r="A340" s="52" t="s">
        <v>146</v>
      </c>
      <c r="B340" s="53" t="s">
        <v>129</v>
      </c>
      <c r="C340" s="53" t="s">
        <v>12</v>
      </c>
      <c r="D340" s="53" t="s">
        <v>195</v>
      </c>
      <c r="E340" s="53" t="s">
        <v>8</v>
      </c>
      <c r="F340" s="103">
        <f>F341</f>
        <v>1020.42</v>
      </c>
    </row>
    <row r="341" spans="1:6" ht="55.5" customHeight="1" outlineLevel="6" x14ac:dyDescent="0.25">
      <c r="A341" s="52" t="s">
        <v>14</v>
      </c>
      <c r="B341" s="53" t="s">
        <v>129</v>
      </c>
      <c r="C341" s="53" t="s">
        <v>12</v>
      </c>
      <c r="D341" s="53" t="s">
        <v>195</v>
      </c>
      <c r="E341" s="53" t="s">
        <v>15</v>
      </c>
      <c r="F341" s="103">
        <f>F342</f>
        <v>1020.42</v>
      </c>
    </row>
    <row r="342" spans="1:6" ht="19.5" customHeight="1" outlineLevel="7" x14ac:dyDescent="0.25">
      <c r="A342" s="52" t="s">
        <v>16</v>
      </c>
      <c r="B342" s="53" t="s">
        <v>129</v>
      </c>
      <c r="C342" s="53" t="s">
        <v>12</v>
      </c>
      <c r="D342" s="53" t="s">
        <v>195</v>
      </c>
      <c r="E342" s="53" t="s">
        <v>17</v>
      </c>
      <c r="F342" s="105">
        <v>1020.42</v>
      </c>
    </row>
    <row r="343" spans="1:6" outlineLevel="2" x14ac:dyDescent="0.25">
      <c r="A343" s="52" t="s">
        <v>26</v>
      </c>
      <c r="B343" s="53" t="s">
        <v>129</v>
      </c>
      <c r="C343" s="53" t="s">
        <v>27</v>
      </c>
      <c r="D343" s="53" t="s">
        <v>157</v>
      </c>
      <c r="E343" s="53" t="s">
        <v>8</v>
      </c>
      <c r="F343" s="103">
        <f>F344+F349</f>
        <v>119</v>
      </c>
    </row>
    <row r="344" spans="1:6" ht="38.25" customHeight="1" outlineLevel="3" x14ac:dyDescent="0.25">
      <c r="A344" s="52" t="s">
        <v>479</v>
      </c>
      <c r="B344" s="53" t="s">
        <v>129</v>
      </c>
      <c r="C344" s="53" t="s">
        <v>27</v>
      </c>
      <c r="D344" s="53" t="s">
        <v>160</v>
      </c>
      <c r="E344" s="53" t="s">
        <v>8</v>
      </c>
      <c r="F344" s="103">
        <f>F345</f>
        <v>19</v>
      </c>
    </row>
    <row r="345" spans="1:6" ht="37.5" outlineLevel="4" x14ac:dyDescent="0.25">
      <c r="A345" s="52" t="s">
        <v>495</v>
      </c>
      <c r="B345" s="53" t="s">
        <v>129</v>
      </c>
      <c r="C345" s="53" t="s">
        <v>27</v>
      </c>
      <c r="D345" s="53" t="s">
        <v>168</v>
      </c>
      <c r="E345" s="53" t="s">
        <v>8</v>
      </c>
      <c r="F345" s="103">
        <f>F346</f>
        <v>19</v>
      </c>
    </row>
    <row r="346" spans="1:6" outlineLevel="5" x14ac:dyDescent="0.25">
      <c r="A346" s="52" t="s">
        <v>29</v>
      </c>
      <c r="B346" s="53" t="s">
        <v>129</v>
      </c>
      <c r="C346" s="53" t="s">
        <v>27</v>
      </c>
      <c r="D346" s="53" t="s">
        <v>163</v>
      </c>
      <c r="E346" s="53" t="s">
        <v>8</v>
      </c>
      <c r="F346" s="103">
        <f>F347</f>
        <v>19</v>
      </c>
    </row>
    <row r="347" spans="1:6" ht="20.25" customHeight="1" outlineLevel="6" x14ac:dyDescent="0.25">
      <c r="A347" s="52" t="s">
        <v>18</v>
      </c>
      <c r="B347" s="53" t="s">
        <v>129</v>
      </c>
      <c r="C347" s="53" t="s">
        <v>27</v>
      </c>
      <c r="D347" s="53" t="s">
        <v>163</v>
      </c>
      <c r="E347" s="53" t="s">
        <v>19</v>
      </c>
      <c r="F347" s="103">
        <f>F348</f>
        <v>19</v>
      </c>
    </row>
    <row r="348" spans="1:6" ht="34.5" customHeight="1" outlineLevel="7" x14ac:dyDescent="0.25">
      <c r="A348" s="52" t="s">
        <v>20</v>
      </c>
      <c r="B348" s="53" t="s">
        <v>129</v>
      </c>
      <c r="C348" s="53" t="s">
        <v>27</v>
      </c>
      <c r="D348" s="53" t="s">
        <v>163</v>
      </c>
      <c r="E348" s="53" t="s">
        <v>21</v>
      </c>
      <c r="F348" s="105">
        <v>19</v>
      </c>
    </row>
    <row r="349" spans="1:6" ht="18.75" customHeight="1" outlineLevel="7" x14ac:dyDescent="0.25">
      <c r="A349" s="52" t="s">
        <v>172</v>
      </c>
      <c r="B349" s="53" t="s">
        <v>129</v>
      </c>
      <c r="C349" s="53" t="s">
        <v>27</v>
      </c>
      <c r="D349" s="53" t="s">
        <v>158</v>
      </c>
      <c r="E349" s="53" t="s">
        <v>8</v>
      </c>
      <c r="F349" s="105">
        <f>F350</f>
        <v>100</v>
      </c>
    </row>
    <row r="350" spans="1:6" outlineLevel="7" x14ac:dyDescent="0.25">
      <c r="A350" s="52" t="s">
        <v>399</v>
      </c>
      <c r="B350" s="53" t="s">
        <v>129</v>
      </c>
      <c r="C350" s="53" t="s">
        <v>27</v>
      </c>
      <c r="D350" s="120">
        <v>9909970200</v>
      </c>
      <c r="E350" s="53" t="s">
        <v>8</v>
      </c>
      <c r="F350" s="105">
        <f>F351</f>
        <v>100</v>
      </c>
    </row>
    <row r="351" spans="1:6" ht="18" customHeight="1" outlineLevel="7" x14ac:dyDescent="0.25">
      <c r="A351" s="52" t="s">
        <v>18</v>
      </c>
      <c r="B351" s="53" t="s">
        <v>129</v>
      </c>
      <c r="C351" s="53" t="s">
        <v>27</v>
      </c>
      <c r="D351" s="120">
        <v>9909970200</v>
      </c>
      <c r="E351" s="53" t="s">
        <v>19</v>
      </c>
      <c r="F351" s="105">
        <f>F352</f>
        <v>100</v>
      </c>
    </row>
    <row r="352" spans="1:6" ht="37.5" outlineLevel="7" x14ac:dyDescent="0.25">
      <c r="A352" s="52" t="s">
        <v>20</v>
      </c>
      <c r="B352" s="53" t="s">
        <v>129</v>
      </c>
      <c r="C352" s="53" t="s">
        <v>27</v>
      </c>
      <c r="D352" s="120">
        <v>9909970200</v>
      </c>
      <c r="E352" s="53" t="s">
        <v>21</v>
      </c>
      <c r="F352" s="105">
        <v>100</v>
      </c>
    </row>
    <row r="353" spans="1:7" s="3" customFormat="1" ht="37.5" x14ac:dyDescent="0.25">
      <c r="A353" s="50" t="s">
        <v>134</v>
      </c>
      <c r="B353" s="51" t="s">
        <v>135</v>
      </c>
      <c r="C353" s="51" t="s">
        <v>7</v>
      </c>
      <c r="D353" s="51" t="s">
        <v>157</v>
      </c>
      <c r="E353" s="51" t="s">
        <v>8</v>
      </c>
      <c r="F353" s="102">
        <f>F354+F452</f>
        <v>496994.19999999995</v>
      </c>
      <c r="G353" s="9"/>
    </row>
    <row r="354" spans="1:7" outlineLevel="1" x14ac:dyDescent="0.25">
      <c r="A354" s="52" t="s">
        <v>89</v>
      </c>
      <c r="B354" s="53" t="s">
        <v>135</v>
      </c>
      <c r="C354" s="53" t="s">
        <v>90</v>
      </c>
      <c r="D354" s="53" t="s">
        <v>157</v>
      </c>
      <c r="E354" s="53" t="s">
        <v>8</v>
      </c>
      <c r="F354" s="103">
        <f>F355+F382+F421+F435+F406</f>
        <v>490350.19999999995</v>
      </c>
    </row>
    <row r="355" spans="1:7" outlineLevel="2" x14ac:dyDescent="0.25">
      <c r="A355" s="52" t="s">
        <v>136</v>
      </c>
      <c r="B355" s="53" t="s">
        <v>135</v>
      </c>
      <c r="C355" s="53" t="s">
        <v>137</v>
      </c>
      <c r="D355" s="53" t="s">
        <v>157</v>
      </c>
      <c r="E355" s="53" t="s">
        <v>8</v>
      </c>
      <c r="F355" s="103">
        <f>F356</f>
        <v>131974.28599999999</v>
      </c>
    </row>
    <row r="356" spans="1:7" ht="37.5" outlineLevel="3" x14ac:dyDescent="0.25">
      <c r="A356" s="52" t="s">
        <v>496</v>
      </c>
      <c r="B356" s="53" t="s">
        <v>135</v>
      </c>
      <c r="C356" s="53" t="s">
        <v>137</v>
      </c>
      <c r="D356" s="53" t="s">
        <v>186</v>
      </c>
      <c r="E356" s="53" t="s">
        <v>8</v>
      </c>
      <c r="F356" s="103">
        <f>F357</f>
        <v>131974.28599999999</v>
      </c>
    </row>
    <row r="357" spans="1:7" ht="37.5" outlineLevel="4" x14ac:dyDescent="0.25">
      <c r="A357" s="52" t="s">
        <v>497</v>
      </c>
      <c r="B357" s="53" t="s">
        <v>135</v>
      </c>
      <c r="C357" s="53" t="s">
        <v>137</v>
      </c>
      <c r="D357" s="53" t="s">
        <v>187</v>
      </c>
      <c r="E357" s="53" t="s">
        <v>8</v>
      </c>
      <c r="F357" s="103">
        <f>F358+F373+F364+F367+F370+F361+F376+F379</f>
        <v>131974.28599999999</v>
      </c>
    </row>
    <row r="358" spans="1:7" ht="37.5" customHeight="1" outlineLevel="5" x14ac:dyDescent="0.25">
      <c r="A358" s="52" t="s">
        <v>139</v>
      </c>
      <c r="B358" s="53" t="s">
        <v>135</v>
      </c>
      <c r="C358" s="53" t="s">
        <v>137</v>
      </c>
      <c r="D358" s="53" t="s">
        <v>196</v>
      </c>
      <c r="E358" s="53" t="s">
        <v>8</v>
      </c>
      <c r="F358" s="103">
        <f>F359</f>
        <v>39510.982000000004</v>
      </c>
    </row>
    <row r="359" spans="1:7" ht="37.5" outlineLevel="6" x14ac:dyDescent="0.25">
      <c r="A359" s="52" t="s">
        <v>53</v>
      </c>
      <c r="B359" s="53" t="s">
        <v>135</v>
      </c>
      <c r="C359" s="53" t="s">
        <v>137</v>
      </c>
      <c r="D359" s="53" t="s">
        <v>196</v>
      </c>
      <c r="E359" s="53" t="s">
        <v>54</v>
      </c>
      <c r="F359" s="103">
        <f>F360</f>
        <v>39510.982000000004</v>
      </c>
    </row>
    <row r="360" spans="1:7" outlineLevel="7" x14ac:dyDescent="0.25">
      <c r="A360" s="52" t="s">
        <v>94</v>
      </c>
      <c r="B360" s="53" t="s">
        <v>135</v>
      </c>
      <c r="C360" s="53" t="s">
        <v>137</v>
      </c>
      <c r="D360" s="53" t="s">
        <v>196</v>
      </c>
      <c r="E360" s="53" t="s">
        <v>95</v>
      </c>
      <c r="F360" s="105">
        <v>39510.982000000004</v>
      </c>
    </row>
    <row r="361" spans="1:7" ht="75" customHeight="1" outlineLevel="7" x14ac:dyDescent="0.25">
      <c r="A361" s="57" t="s">
        <v>498</v>
      </c>
      <c r="B361" s="53" t="s">
        <v>135</v>
      </c>
      <c r="C361" s="53" t="s">
        <v>137</v>
      </c>
      <c r="D361" s="53" t="s">
        <v>197</v>
      </c>
      <c r="E361" s="53" t="s">
        <v>8</v>
      </c>
      <c r="F361" s="103">
        <f>F362</f>
        <v>72007</v>
      </c>
    </row>
    <row r="362" spans="1:7" ht="37.5" outlineLevel="7" x14ac:dyDescent="0.25">
      <c r="A362" s="52" t="s">
        <v>53</v>
      </c>
      <c r="B362" s="53" t="s">
        <v>135</v>
      </c>
      <c r="C362" s="53" t="s">
        <v>137</v>
      </c>
      <c r="D362" s="53" t="s">
        <v>197</v>
      </c>
      <c r="E362" s="53" t="s">
        <v>54</v>
      </c>
      <c r="F362" s="103">
        <f>F363</f>
        <v>72007</v>
      </c>
    </row>
    <row r="363" spans="1:7" outlineLevel="7" x14ac:dyDescent="0.25">
      <c r="A363" s="52" t="s">
        <v>94</v>
      </c>
      <c r="B363" s="53" t="s">
        <v>135</v>
      </c>
      <c r="C363" s="53" t="s">
        <v>137</v>
      </c>
      <c r="D363" s="53" t="s">
        <v>197</v>
      </c>
      <c r="E363" s="53" t="s">
        <v>95</v>
      </c>
      <c r="F363" s="105">
        <v>72007</v>
      </c>
    </row>
    <row r="364" spans="1:7" ht="37.5" outlineLevel="7" x14ac:dyDescent="0.25">
      <c r="A364" s="137" t="s">
        <v>475</v>
      </c>
      <c r="B364" s="53" t="s">
        <v>135</v>
      </c>
      <c r="C364" s="53" t="s">
        <v>137</v>
      </c>
      <c r="D364" s="53" t="s">
        <v>569</v>
      </c>
      <c r="E364" s="53" t="s">
        <v>8</v>
      </c>
      <c r="F364" s="105">
        <f>F365</f>
        <v>965.96</v>
      </c>
    </row>
    <row r="365" spans="1:7" ht="37.5" outlineLevel="7" x14ac:dyDescent="0.25">
      <c r="A365" s="52" t="s">
        <v>53</v>
      </c>
      <c r="B365" s="53" t="s">
        <v>135</v>
      </c>
      <c r="C365" s="53" t="s">
        <v>137</v>
      </c>
      <c r="D365" s="53" t="s">
        <v>569</v>
      </c>
      <c r="E365" s="53" t="s">
        <v>54</v>
      </c>
      <c r="F365" s="105">
        <f>F366</f>
        <v>965.96</v>
      </c>
    </row>
    <row r="366" spans="1:7" outlineLevel="7" x14ac:dyDescent="0.25">
      <c r="A366" s="52" t="s">
        <v>94</v>
      </c>
      <c r="B366" s="53" t="s">
        <v>135</v>
      </c>
      <c r="C366" s="53" t="s">
        <v>137</v>
      </c>
      <c r="D366" s="53" t="s">
        <v>569</v>
      </c>
      <c r="E366" s="53" t="s">
        <v>95</v>
      </c>
      <c r="F366" s="105">
        <v>965.96</v>
      </c>
    </row>
    <row r="367" spans="1:7" ht="75" outlineLevel="7" x14ac:dyDescent="0.25">
      <c r="A367" s="32" t="s">
        <v>594</v>
      </c>
      <c r="B367" s="53" t="s">
        <v>135</v>
      </c>
      <c r="C367" s="53" t="s">
        <v>137</v>
      </c>
      <c r="D367" s="53" t="s">
        <v>595</v>
      </c>
      <c r="E367" s="53" t="s">
        <v>8</v>
      </c>
      <c r="F367" s="105">
        <f>F368</f>
        <v>37.5</v>
      </c>
    </row>
    <row r="368" spans="1:7" ht="37.5" outlineLevel="7" x14ac:dyDescent="0.25">
      <c r="A368" s="52" t="s">
        <v>395</v>
      </c>
      <c r="B368" s="53" t="s">
        <v>135</v>
      </c>
      <c r="C368" s="53" t="s">
        <v>137</v>
      </c>
      <c r="D368" s="53" t="s">
        <v>595</v>
      </c>
      <c r="E368" s="53" t="s">
        <v>396</v>
      </c>
      <c r="F368" s="105">
        <f>F369</f>
        <v>37.5</v>
      </c>
    </row>
    <row r="369" spans="1:6" outlineLevel="7" x14ac:dyDescent="0.25">
      <c r="A369" s="52" t="s">
        <v>397</v>
      </c>
      <c r="B369" s="53" t="s">
        <v>135</v>
      </c>
      <c r="C369" s="53" t="s">
        <v>137</v>
      </c>
      <c r="D369" s="53" t="s">
        <v>595</v>
      </c>
      <c r="E369" s="53" t="s">
        <v>398</v>
      </c>
      <c r="F369" s="105">
        <v>37.5</v>
      </c>
    </row>
    <row r="370" spans="1:6" ht="56.25" outlineLevel="7" x14ac:dyDescent="0.25">
      <c r="A370" s="52" t="s">
        <v>411</v>
      </c>
      <c r="B370" s="53" t="s">
        <v>135</v>
      </c>
      <c r="C370" s="53" t="s">
        <v>137</v>
      </c>
      <c r="D370" s="53" t="s">
        <v>412</v>
      </c>
      <c r="E370" s="53" t="s">
        <v>8</v>
      </c>
      <c r="F370" s="105">
        <f>F371</f>
        <v>117.482</v>
      </c>
    </row>
    <row r="371" spans="1:6" ht="37.5" outlineLevel="7" x14ac:dyDescent="0.25">
      <c r="A371" s="52" t="s">
        <v>53</v>
      </c>
      <c r="B371" s="53" t="s">
        <v>135</v>
      </c>
      <c r="C371" s="53" t="s">
        <v>137</v>
      </c>
      <c r="D371" s="53" t="s">
        <v>412</v>
      </c>
      <c r="E371" s="53" t="s">
        <v>54</v>
      </c>
      <c r="F371" s="105">
        <f>F372</f>
        <v>117.482</v>
      </c>
    </row>
    <row r="372" spans="1:6" outlineLevel="7" x14ac:dyDescent="0.25">
      <c r="A372" s="52" t="s">
        <v>94</v>
      </c>
      <c r="B372" s="53" t="s">
        <v>135</v>
      </c>
      <c r="C372" s="53" t="s">
        <v>137</v>
      </c>
      <c r="D372" s="53" t="s">
        <v>412</v>
      </c>
      <c r="E372" s="53" t="s">
        <v>95</v>
      </c>
      <c r="F372" s="105">
        <v>117.482</v>
      </c>
    </row>
    <row r="373" spans="1:6" outlineLevel="7" x14ac:dyDescent="0.25">
      <c r="A373" s="52" t="s">
        <v>402</v>
      </c>
      <c r="B373" s="53" t="s">
        <v>135</v>
      </c>
      <c r="C373" s="53" t="s">
        <v>137</v>
      </c>
      <c r="D373" s="53" t="s">
        <v>476</v>
      </c>
      <c r="E373" s="53" t="s">
        <v>8</v>
      </c>
      <c r="F373" s="105">
        <f>F374</f>
        <v>45</v>
      </c>
    </row>
    <row r="374" spans="1:6" ht="37.5" outlineLevel="7" x14ac:dyDescent="0.25">
      <c r="A374" s="52" t="s">
        <v>53</v>
      </c>
      <c r="B374" s="53" t="s">
        <v>135</v>
      </c>
      <c r="C374" s="53" t="s">
        <v>137</v>
      </c>
      <c r="D374" s="53" t="s">
        <v>476</v>
      </c>
      <c r="E374" s="53" t="s">
        <v>54</v>
      </c>
      <c r="F374" s="105">
        <f>F375</f>
        <v>45</v>
      </c>
    </row>
    <row r="375" spans="1:6" outlineLevel="7" x14ac:dyDescent="0.25">
      <c r="A375" s="52" t="s">
        <v>94</v>
      </c>
      <c r="B375" s="53" t="s">
        <v>135</v>
      </c>
      <c r="C375" s="53" t="s">
        <v>137</v>
      </c>
      <c r="D375" s="53" t="s">
        <v>476</v>
      </c>
      <c r="E375" s="53" t="s">
        <v>95</v>
      </c>
      <c r="F375" s="105">
        <v>45</v>
      </c>
    </row>
    <row r="376" spans="1:6" ht="93.75" outlineLevel="7" x14ac:dyDescent="0.25">
      <c r="A376" s="32" t="s">
        <v>546</v>
      </c>
      <c r="B376" s="53" t="s">
        <v>135</v>
      </c>
      <c r="C376" s="53" t="s">
        <v>137</v>
      </c>
      <c r="D376" s="53" t="s">
        <v>570</v>
      </c>
      <c r="E376" s="53" t="s">
        <v>8</v>
      </c>
      <c r="F376" s="105">
        <f>F377</f>
        <v>7462.5</v>
      </c>
    </row>
    <row r="377" spans="1:6" ht="37.5" outlineLevel="7" x14ac:dyDescent="0.25">
      <c r="A377" s="52" t="s">
        <v>395</v>
      </c>
      <c r="B377" s="53" t="s">
        <v>135</v>
      </c>
      <c r="C377" s="53" t="s">
        <v>137</v>
      </c>
      <c r="D377" s="53" t="s">
        <v>570</v>
      </c>
      <c r="E377" s="53" t="s">
        <v>396</v>
      </c>
      <c r="F377" s="105">
        <f>F378</f>
        <v>7462.5</v>
      </c>
    </row>
    <row r="378" spans="1:6" outlineLevel="7" x14ac:dyDescent="0.25">
      <c r="A378" s="52" t="s">
        <v>397</v>
      </c>
      <c r="B378" s="53" t="s">
        <v>135</v>
      </c>
      <c r="C378" s="53" t="s">
        <v>137</v>
      </c>
      <c r="D378" s="53" t="s">
        <v>570</v>
      </c>
      <c r="E378" s="53" t="s">
        <v>398</v>
      </c>
      <c r="F378" s="105">
        <v>7462.5</v>
      </c>
    </row>
    <row r="379" spans="1:6" ht="75" outlineLevel="7" x14ac:dyDescent="0.25">
      <c r="A379" s="52" t="s">
        <v>571</v>
      </c>
      <c r="B379" s="53" t="s">
        <v>135</v>
      </c>
      <c r="C379" s="53" t="s">
        <v>137</v>
      </c>
      <c r="D379" s="53" t="s">
        <v>572</v>
      </c>
      <c r="E379" s="53" t="s">
        <v>8</v>
      </c>
      <c r="F379" s="105">
        <f>F380</f>
        <v>11827.861999999999</v>
      </c>
    </row>
    <row r="380" spans="1:6" ht="37.5" outlineLevel="7" x14ac:dyDescent="0.25">
      <c r="A380" s="52" t="s">
        <v>53</v>
      </c>
      <c r="B380" s="53" t="s">
        <v>135</v>
      </c>
      <c r="C380" s="53" t="s">
        <v>137</v>
      </c>
      <c r="D380" s="53" t="s">
        <v>572</v>
      </c>
      <c r="E380" s="53" t="s">
        <v>54</v>
      </c>
      <c r="F380" s="105">
        <f>F381</f>
        <v>11827.861999999999</v>
      </c>
    </row>
    <row r="381" spans="1:6" outlineLevel="7" x14ac:dyDescent="0.25">
      <c r="A381" s="52" t="s">
        <v>94</v>
      </c>
      <c r="B381" s="53" t="s">
        <v>135</v>
      </c>
      <c r="C381" s="53" t="s">
        <v>137</v>
      </c>
      <c r="D381" s="53" t="s">
        <v>572</v>
      </c>
      <c r="E381" s="53" t="s">
        <v>95</v>
      </c>
      <c r="F381" s="105">
        <v>11827.861999999999</v>
      </c>
    </row>
    <row r="382" spans="1:6" outlineLevel="2" x14ac:dyDescent="0.25">
      <c r="A382" s="52" t="s">
        <v>91</v>
      </c>
      <c r="B382" s="53" t="s">
        <v>135</v>
      </c>
      <c r="C382" s="53" t="s">
        <v>92</v>
      </c>
      <c r="D382" s="53" t="s">
        <v>157</v>
      </c>
      <c r="E382" s="53" t="s">
        <v>8</v>
      </c>
      <c r="F382" s="103">
        <f>F383</f>
        <v>317504.05599999998</v>
      </c>
    </row>
    <row r="383" spans="1:6" ht="37.5" outlineLevel="3" x14ac:dyDescent="0.25">
      <c r="A383" s="52" t="s">
        <v>496</v>
      </c>
      <c r="B383" s="53" t="s">
        <v>135</v>
      </c>
      <c r="C383" s="53" t="s">
        <v>92</v>
      </c>
      <c r="D383" s="53" t="s">
        <v>186</v>
      </c>
      <c r="E383" s="53" t="s">
        <v>8</v>
      </c>
      <c r="F383" s="103">
        <f>F384</f>
        <v>317504.05599999998</v>
      </c>
    </row>
    <row r="384" spans="1:6" ht="36" customHeight="1" outlineLevel="4" x14ac:dyDescent="0.25">
      <c r="A384" s="52" t="s">
        <v>499</v>
      </c>
      <c r="B384" s="53" t="s">
        <v>135</v>
      </c>
      <c r="C384" s="53" t="s">
        <v>92</v>
      </c>
      <c r="D384" s="53" t="s">
        <v>198</v>
      </c>
      <c r="E384" s="53" t="s">
        <v>8</v>
      </c>
      <c r="F384" s="103">
        <f>+F385+F397+F394+F403+F391+F400+F388</f>
        <v>317504.05599999998</v>
      </c>
    </row>
    <row r="385" spans="1:6" ht="36.75" customHeight="1" outlineLevel="5" x14ac:dyDescent="0.25">
      <c r="A385" s="52" t="s">
        <v>140</v>
      </c>
      <c r="B385" s="53" t="s">
        <v>135</v>
      </c>
      <c r="C385" s="53" t="s">
        <v>92</v>
      </c>
      <c r="D385" s="53" t="s">
        <v>199</v>
      </c>
      <c r="E385" s="53" t="s">
        <v>8</v>
      </c>
      <c r="F385" s="103">
        <f>F386</f>
        <v>80643.945000000007</v>
      </c>
    </row>
    <row r="386" spans="1:6" ht="37.5" outlineLevel="6" x14ac:dyDescent="0.25">
      <c r="A386" s="52" t="s">
        <v>53</v>
      </c>
      <c r="B386" s="53" t="s">
        <v>135</v>
      </c>
      <c r="C386" s="53" t="s">
        <v>92</v>
      </c>
      <c r="D386" s="53" t="s">
        <v>199</v>
      </c>
      <c r="E386" s="53" t="s">
        <v>54</v>
      </c>
      <c r="F386" s="103">
        <f>F387</f>
        <v>80643.945000000007</v>
      </c>
    </row>
    <row r="387" spans="1:6" outlineLevel="7" x14ac:dyDescent="0.25">
      <c r="A387" s="52" t="s">
        <v>94</v>
      </c>
      <c r="B387" s="53" t="s">
        <v>135</v>
      </c>
      <c r="C387" s="53" t="s">
        <v>92</v>
      </c>
      <c r="D387" s="53" t="s">
        <v>199</v>
      </c>
      <c r="E387" s="53" t="s">
        <v>95</v>
      </c>
      <c r="F387" s="105">
        <v>80643.945000000007</v>
      </c>
    </row>
    <row r="388" spans="1:6" ht="93" customHeight="1" outlineLevel="5" x14ac:dyDescent="0.25">
      <c r="A388" s="57" t="s">
        <v>451</v>
      </c>
      <c r="B388" s="53" t="s">
        <v>135</v>
      </c>
      <c r="C388" s="53" t="s">
        <v>92</v>
      </c>
      <c r="D388" s="53" t="s">
        <v>200</v>
      </c>
      <c r="E388" s="53" t="s">
        <v>8</v>
      </c>
      <c r="F388" s="103">
        <f>F389</f>
        <v>217508</v>
      </c>
    </row>
    <row r="389" spans="1:6" ht="37.5" outlineLevel="5" x14ac:dyDescent="0.25">
      <c r="A389" s="52" t="s">
        <v>53</v>
      </c>
      <c r="B389" s="53" t="s">
        <v>135</v>
      </c>
      <c r="C389" s="53" t="s">
        <v>92</v>
      </c>
      <c r="D389" s="53" t="s">
        <v>200</v>
      </c>
      <c r="E389" s="53" t="s">
        <v>54</v>
      </c>
      <c r="F389" s="103">
        <f>F390</f>
        <v>217508</v>
      </c>
    </row>
    <row r="390" spans="1:6" outlineLevel="5" x14ac:dyDescent="0.25">
      <c r="A390" s="52" t="s">
        <v>94</v>
      </c>
      <c r="B390" s="53" t="s">
        <v>135</v>
      </c>
      <c r="C390" s="53" t="s">
        <v>92</v>
      </c>
      <c r="D390" s="53" t="s">
        <v>200</v>
      </c>
      <c r="E390" s="53" t="s">
        <v>95</v>
      </c>
      <c r="F390" s="105">
        <v>217508</v>
      </c>
    </row>
    <row r="391" spans="1:6" ht="37.5" customHeight="1" outlineLevel="5" x14ac:dyDescent="0.25">
      <c r="A391" s="52" t="s">
        <v>405</v>
      </c>
      <c r="B391" s="53" t="s">
        <v>135</v>
      </c>
      <c r="C391" s="53" t="s">
        <v>92</v>
      </c>
      <c r="D391" s="53" t="s">
        <v>424</v>
      </c>
      <c r="E391" s="53" t="s">
        <v>8</v>
      </c>
      <c r="F391" s="105">
        <f>F392</f>
        <v>772.94299999999998</v>
      </c>
    </row>
    <row r="392" spans="1:6" ht="37.5" outlineLevel="5" x14ac:dyDescent="0.25">
      <c r="A392" s="52" t="s">
        <v>53</v>
      </c>
      <c r="B392" s="53" t="s">
        <v>135</v>
      </c>
      <c r="C392" s="53" t="s">
        <v>92</v>
      </c>
      <c r="D392" s="53" t="s">
        <v>424</v>
      </c>
      <c r="E392" s="53" t="s">
        <v>54</v>
      </c>
      <c r="F392" s="105">
        <f>F393</f>
        <v>772.94299999999998</v>
      </c>
    </row>
    <row r="393" spans="1:6" outlineLevel="5" x14ac:dyDescent="0.25">
      <c r="A393" s="52" t="s">
        <v>94</v>
      </c>
      <c r="B393" s="53" t="s">
        <v>135</v>
      </c>
      <c r="C393" s="53" t="s">
        <v>92</v>
      </c>
      <c r="D393" s="53" t="s">
        <v>424</v>
      </c>
      <c r="E393" s="53" t="s">
        <v>95</v>
      </c>
      <c r="F393" s="105">
        <v>772.94299999999998</v>
      </c>
    </row>
    <row r="394" spans="1:6" ht="20.25" customHeight="1" outlineLevel="5" x14ac:dyDescent="0.25">
      <c r="A394" s="52" t="s">
        <v>400</v>
      </c>
      <c r="B394" s="53" t="s">
        <v>135</v>
      </c>
      <c r="C394" s="53" t="s">
        <v>92</v>
      </c>
      <c r="D394" s="53" t="s">
        <v>401</v>
      </c>
      <c r="E394" s="53" t="s">
        <v>8</v>
      </c>
      <c r="F394" s="105">
        <f>F395</f>
        <v>31.2</v>
      </c>
    </row>
    <row r="395" spans="1:6" ht="37.5" outlineLevel="5" x14ac:dyDescent="0.25">
      <c r="A395" s="52" t="s">
        <v>53</v>
      </c>
      <c r="B395" s="53" t="s">
        <v>135</v>
      </c>
      <c r="C395" s="53" t="s">
        <v>92</v>
      </c>
      <c r="D395" s="53" t="s">
        <v>401</v>
      </c>
      <c r="E395" s="53" t="s">
        <v>54</v>
      </c>
      <c r="F395" s="105">
        <f>F396</f>
        <v>31.2</v>
      </c>
    </row>
    <row r="396" spans="1:6" outlineLevel="5" x14ac:dyDescent="0.25">
      <c r="A396" s="52" t="s">
        <v>94</v>
      </c>
      <c r="B396" s="53" t="s">
        <v>135</v>
      </c>
      <c r="C396" s="53" t="s">
        <v>92</v>
      </c>
      <c r="D396" s="53" t="s">
        <v>401</v>
      </c>
      <c r="E396" s="53" t="s">
        <v>95</v>
      </c>
      <c r="F396" s="105">
        <v>31.2</v>
      </c>
    </row>
    <row r="397" spans="1:6" outlineLevel="5" x14ac:dyDescent="0.25">
      <c r="A397" s="52" t="s">
        <v>402</v>
      </c>
      <c r="B397" s="53" t="s">
        <v>135</v>
      </c>
      <c r="C397" s="53" t="s">
        <v>92</v>
      </c>
      <c r="D397" s="53" t="s">
        <v>403</v>
      </c>
      <c r="E397" s="53" t="s">
        <v>8</v>
      </c>
      <c r="F397" s="105">
        <f>F398</f>
        <v>4688.4579999999996</v>
      </c>
    </row>
    <row r="398" spans="1:6" ht="35.25" customHeight="1" outlineLevel="5" x14ac:dyDescent="0.25">
      <c r="A398" s="52" t="s">
        <v>53</v>
      </c>
      <c r="B398" s="53" t="s">
        <v>135</v>
      </c>
      <c r="C398" s="53" t="s">
        <v>92</v>
      </c>
      <c r="D398" s="53" t="s">
        <v>403</v>
      </c>
      <c r="E398" s="53" t="s">
        <v>54</v>
      </c>
      <c r="F398" s="105">
        <f>F399</f>
        <v>4688.4579999999996</v>
      </c>
    </row>
    <row r="399" spans="1:6" outlineLevel="5" x14ac:dyDescent="0.25">
      <c r="A399" s="52" t="s">
        <v>94</v>
      </c>
      <c r="B399" s="53" t="s">
        <v>135</v>
      </c>
      <c r="C399" s="53" t="s">
        <v>92</v>
      </c>
      <c r="D399" s="53" t="s">
        <v>403</v>
      </c>
      <c r="E399" s="53" t="s">
        <v>95</v>
      </c>
      <c r="F399" s="105">
        <v>4688.4579999999996</v>
      </c>
    </row>
    <row r="400" spans="1:6" ht="56.25" outlineLevel="5" x14ac:dyDescent="0.25">
      <c r="A400" s="59" t="s">
        <v>573</v>
      </c>
      <c r="B400" s="53" t="s">
        <v>135</v>
      </c>
      <c r="C400" s="53" t="s">
        <v>92</v>
      </c>
      <c r="D400" s="53" t="s">
        <v>574</v>
      </c>
      <c r="E400" s="53" t="s">
        <v>8</v>
      </c>
      <c r="F400" s="105">
        <f>F401</f>
        <v>845.76400000000001</v>
      </c>
    </row>
    <row r="401" spans="1:6" ht="37.5" outlineLevel="5" x14ac:dyDescent="0.25">
      <c r="A401" s="52" t="s">
        <v>53</v>
      </c>
      <c r="B401" s="53" t="s">
        <v>135</v>
      </c>
      <c r="C401" s="53" t="s">
        <v>92</v>
      </c>
      <c r="D401" s="53" t="s">
        <v>574</v>
      </c>
      <c r="E401" s="53" t="s">
        <v>54</v>
      </c>
      <c r="F401" s="105">
        <f>F402</f>
        <v>845.76400000000001</v>
      </c>
    </row>
    <row r="402" spans="1:6" outlineLevel="5" x14ac:dyDescent="0.25">
      <c r="A402" s="52" t="s">
        <v>94</v>
      </c>
      <c r="B402" s="53" t="s">
        <v>135</v>
      </c>
      <c r="C402" s="53" t="s">
        <v>92</v>
      </c>
      <c r="D402" s="53" t="s">
        <v>574</v>
      </c>
      <c r="E402" s="53" t="s">
        <v>95</v>
      </c>
      <c r="F402" s="105">
        <v>845.76400000000001</v>
      </c>
    </row>
    <row r="403" spans="1:6" ht="75" customHeight="1" outlineLevel="5" x14ac:dyDescent="0.25">
      <c r="A403" s="59" t="s">
        <v>575</v>
      </c>
      <c r="B403" s="53" t="s">
        <v>135</v>
      </c>
      <c r="C403" s="53" t="s">
        <v>92</v>
      </c>
      <c r="D403" s="53" t="s">
        <v>576</v>
      </c>
      <c r="E403" s="53" t="s">
        <v>8</v>
      </c>
      <c r="F403" s="103">
        <f>F404</f>
        <v>13013.745999999999</v>
      </c>
    </row>
    <row r="404" spans="1:6" ht="37.5" outlineLevel="5" x14ac:dyDescent="0.25">
      <c r="A404" s="52" t="s">
        <v>53</v>
      </c>
      <c r="B404" s="53" t="s">
        <v>135</v>
      </c>
      <c r="C404" s="53" t="s">
        <v>92</v>
      </c>
      <c r="D404" s="53" t="s">
        <v>576</v>
      </c>
      <c r="E404" s="53" t="s">
        <v>54</v>
      </c>
      <c r="F404" s="103">
        <f>F405</f>
        <v>13013.745999999999</v>
      </c>
    </row>
    <row r="405" spans="1:6" outlineLevel="5" x14ac:dyDescent="0.25">
      <c r="A405" s="52" t="s">
        <v>94</v>
      </c>
      <c r="B405" s="53" t="s">
        <v>135</v>
      </c>
      <c r="C405" s="53" t="s">
        <v>92</v>
      </c>
      <c r="D405" s="53" t="s">
        <v>576</v>
      </c>
      <c r="E405" s="53" t="s">
        <v>95</v>
      </c>
      <c r="F405" s="105">
        <v>13013.745999999999</v>
      </c>
    </row>
    <row r="406" spans="1:6" outlineLevel="5" x14ac:dyDescent="0.25">
      <c r="A406" s="52" t="s">
        <v>375</v>
      </c>
      <c r="B406" s="53" t="s">
        <v>135</v>
      </c>
      <c r="C406" s="53" t="s">
        <v>374</v>
      </c>
      <c r="D406" s="53" t="s">
        <v>157</v>
      </c>
      <c r="E406" s="53" t="s">
        <v>8</v>
      </c>
      <c r="F406" s="105">
        <f>F407</f>
        <v>19988.41</v>
      </c>
    </row>
    <row r="407" spans="1:6" ht="37.5" outlineLevel="5" x14ac:dyDescent="0.25">
      <c r="A407" s="52" t="s">
        <v>496</v>
      </c>
      <c r="B407" s="53" t="s">
        <v>135</v>
      </c>
      <c r="C407" s="53" t="s">
        <v>374</v>
      </c>
      <c r="D407" s="53" t="s">
        <v>186</v>
      </c>
      <c r="E407" s="53" t="s">
        <v>8</v>
      </c>
      <c r="F407" s="105">
        <f>F408</f>
        <v>19988.41</v>
      </c>
    </row>
    <row r="408" spans="1:6" ht="36" customHeight="1" outlineLevel="4" x14ac:dyDescent="0.25">
      <c r="A408" s="52" t="s">
        <v>500</v>
      </c>
      <c r="B408" s="53" t="s">
        <v>135</v>
      </c>
      <c r="C408" s="53" t="s">
        <v>374</v>
      </c>
      <c r="D408" s="53" t="s">
        <v>201</v>
      </c>
      <c r="E408" s="53" t="s">
        <v>8</v>
      </c>
      <c r="F408" s="103">
        <f>F415+F412+F409+F418</f>
        <v>19988.41</v>
      </c>
    </row>
    <row r="409" spans="1:6" ht="37.5" customHeight="1" outlineLevel="5" x14ac:dyDescent="0.25">
      <c r="A409" s="52" t="s">
        <v>141</v>
      </c>
      <c r="B409" s="53" t="s">
        <v>135</v>
      </c>
      <c r="C409" s="53" t="s">
        <v>374</v>
      </c>
      <c r="D409" s="53" t="s">
        <v>203</v>
      </c>
      <c r="E409" s="53" t="s">
        <v>8</v>
      </c>
      <c r="F409" s="103">
        <f>F410</f>
        <v>19758.509999999998</v>
      </c>
    </row>
    <row r="410" spans="1:6" ht="36.75" customHeight="1" outlineLevel="6" x14ac:dyDescent="0.25">
      <c r="A410" s="52" t="s">
        <v>53</v>
      </c>
      <c r="B410" s="53" t="s">
        <v>135</v>
      </c>
      <c r="C410" s="53" t="s">
        <v>374</v>
      </c>
      <c r="D410" s="53" t="s">
        <v>203</v>
      </c>
      <c r="E410" s="53" t="s">
        <v>54</v>
      </c>
      <c r="F410" s="103">
        <f>F411</f>
        <v>19758.509999999998</v>
      </c>
    </row>
    <row r="411" spans="1:6" outlineLevel="7" x14ac:dyDescent="0.25">
      <c r="A411" s="52" t="s">
        <v>94</v>
      </c>
      <c r="B411" s="53" t="s">
        <v>135</v>
      </c>
      <c r="C411" s="53" t="s">
        <v>374</v>
      </c>
      <c r="D411" s="53" t="s">
        <v>203</v>
      </c>
      <c r="E411" s="53" t="s">
        <v>95</v>
      </c>
      <c r="F411" s="105">
        <v>19758.509999999998</v>
      </c>
    </row>
    <row r="412" spans="1:6" outlineLevel="7" x14ac:dyDescent="0.25">
      <c r="A412" s="52" t="s">
        <v>402</v>
      </c>
      <c r="B412" s="53" t="s">
        <v>135</v>
      </c>
      <c r="C412" s="53" t="s">
        <v>374</v>
      </c>
      <c r="D412" s="53" t="s">
        <v>538</v>
      </c>
      <c r="E412" s="53" t="s">
        <v>8</v>
      </c>
      <c r="F412" s="105">
        <f>F413</f>
        <v>50</v>
      </c>
    </row>
    <row r="413" spans="1:6" ht="37.5" outlineLevel="7" x14ac:dyDescent="0.25">
      <c r="A413" s="52" t="s">
        <v>53</v>
      </c>
      <c r="B413" s="53" t="s">
        <v>135</v>
      </c>
      <c r="C413" s="53" t="s">
        <v>374</v>
      </c>
      <c r="D413" s="53" t="s">
        <v>538</v>
      </c>
      <c r="E413" s="53" t="s">
        <v>54</v>
      </c>
      <c r="F413" s="105">
        <f>F414</f>
        <v>50</v>
      </c>
    </row>
    <row r="414" spans="1:6" outlineLevel="7" x14ac:dyDescent="0.25">
      <c r="A414" s="52" t="s">
        <v>94</v>
      </c>
      <c r="B414" s="53" t="s">
        <v>135</v>
      </c>
      <c r="C414" s="53" t="s">
        <v>374</v>
      </c>
      <c r="D414" s="53" t="s">
        <v>538</v>
      </c>
      <c r="E414" s="53" t="s">
        <v>95</v>
      </c>
      <c r="F414" s="105">
        <v>50</v>
      </c>
    </row>
    <row r="415" spans="1:6" outlineLevel="5" x14ac:dyDescent="0.25">
      <c r="A415" s="52" t="s">
        <v>138</v>
      </c>
      <c r="B415" s="53" t="s">
        <v>135</v>
      </c>
      <c r="C415" s="53" t="s">
        <v>374</v>
      </c>
      <c r="D415" s="53" t="s">
        <v>202</v>
      </c>
      <c r="E415" s="53" t="s">
        <v>8</v>
      </c>
      <c r="F415" s="103">
        <f>F416</f>
        <v>79.900000000000006</v>
      </c>
    </row>
    <row r="416" spans="1:6" ht="36" customHeight="1" outlineLevel="6" x14ac:dyDescent="0.25">
      <c r="A416" s="52" t="s">
        <v>53</v>
      </c>
      <c r="B416" s="53" t="s">
        <v>135</v>
      </c>
      <c r="C416" s="53" t="s">
        <v>374</v>
      </c>
      <c r="D416" s="53" t="s">
        <v>202</v>
      </c>
      <c r="E416" s="53" t="s">
        <v>54</v>
      </c>
      <c r="F416" s="103">
        <f>F417</f>
        <v>79.900000000000006</v>
      </c>
    </row>
    <row r="417" spans="1:6" outlineLevel="7" x14ac:dyDescent="0.25">
      <c r="A417" s="52" t="s">
        <v>94</v>
      </c>
      <c r="B417" s="53" t="s">
        <v>135</v>
      </c>
      <c r="C417" s="53" t="s">
        <v>374</v>
      </c>
      <c r="D417" s="53" t="s">
        <v>202</v>
      </c>
      <c r="E417" s="53" t="s">
        <v>95</v>
      </c>
      <c r="F417" s="105">
        <v>79.900000000000006</v>
      </c>
    </row>
    <row r="418" spans="1:6" ht="61.5" customHeight="1" outlineLevel="7" x14ac:dyDescent="0.25">
      <c r="A418" s="59" t="s">
        <v>623</v>
      </c>
      <c r="B418" s="53" t="s">
        <v>135</v>
      </c>
      <c r="C418" s="53" t="s">
        <v>374</v>
      </c>
      <c r="D418" s="53" t="s">
        <v>624</v>
      </c>
      <c r="E418" s="53" t="s">
        <v>8</v>
      </c>
      <c r="F418" s="105">
        <f>F419</f>
        <v>100</v>
      </c>
    </row>
    <row r="419" spans="1:6" ht="37.5" outlineLevel="7" x14ac:dyDescent="0.25">
      <c r="A419" s="52" t="s">
        <v>53</v>
      </c>
      <c r="B419" s="53" t="s">
        <v>135</v>
      </c>
      <c r="C419" s="53" t="s">
        <v>374</v>
      </c>
      <c r="D419" s="53" t="s">
        <v>624</v>
      </c>
      <c r="E419" s="53" t="s">
        <v>54</v>
      </c>
      <c r="F419" s="105">
        <f>F420</f>
        <v>100</v>
      </c>
    </row>
    <row r="420" spans="1:6" outlineLevel="7" x14ac:dyDescent="0.25">
      <c r="A420" s="52" t="s">
        <v>94</v>
      </c>
      <c r="B420" s="53" t="s">
        <v>135</v>
      </c>
      <c r="C420" s="53" t="s">
        <v>374</v>
      </c>
      <c r="D420" s="53" t="s">
        <v>624</v>
      </c>
      <c r="E420" s="53" t="s">
        <v>95</v>
      </c>
      <c r="F420" s="105">
        <v>100</v>
      </c>
    </row>
    <row r="421" spans="1:6" outlineLevel="2" x14ac:dyDescent="0.25">
      <c r="A421" s="52" t="s">
        <v>96</v>
      </c>
      <c r="B421" s="53" t="s">
        <v>135</v>
      </c>
      <c r="C421" s="53" t="s">
        <v>97</v>
      </c>
      <c r="D421" s="53" t="s">
        <v>157</v>
      </c>
      <c r="E421" s="53" t="s">
        <v>8</v>
      </c>
      <c r="F421" s="103">
        <f>F422</f>
        <v>3502.058</v>
      </c>
    </row>
    <row r="422" spans="1:6" ht="37.5" outlineLevel="3" x14ac:dyDescent="0.25">
      <c r="A422" s="52" t="s">
        <v>496</v>
      </c>
      <c r="B422" s="53" t="s">
        <v>135</v>
      </c>
      <c r="C422" s="53" t="s">
        <v>97</v>
      </c>
      <c r="D422" s="53" t="s">
        <v>186</v>
      </c>
      <c r="E422" s="53" t="s">
        <v>8</v>
      </c>
      <c r="F422" s="103">
        <f>F423+F432</f>
        <v>3502.058</v>
      </c>
    </row>
    <row r="423" spans="1:6" ht="37.5" outlineLevel="3" x14ac:dyDescent="0.25">
      <c r="A423" s="52" t="s">
        <v>499</v>
      </c>
      <c r="B423" s="53" t="s">
        <v>135</v>
      </c>
      <c r="C423" s="53" t="s">
        <v>97</v>
      </c>
      <c r="D423" s="53" t="s">
        <v>198</v>
      </c>
      <c r="E423" s="53" t="s">
        <v>8</v>
      </c>
      <c r="F423" s="103">
        <f>F427+F424</f>
        <v>3428.058</v>
      </c>
    </row>
    <row r="424" spans="1:6" ht="17.25" customHeight="1" outlineLevel="3" x14ac:dyDescent="0.25">
      <c r="A424" s="52" t="s">
        <v>98</v>
      </c>
      <c r="B424" s="53" t="s">
        <v>135</v>
      </c>
      <c r="C424" s="53" t="s">
        <v>97</v>
      </c>
      <c r="D424" s="53" t="s">
        <v>335</v>
      </c>
      <c r="E424" s="53" t="s">
        <v>8</v>
      </c>
      <c r="F424" s="103">
        <f>F425</f>
        <v>70</v>
      </c>
    </row>
    <row r="425" spans="1:6" ht="18.75" customHeight="1" outlineLevel="3" x14ac:dyDescent="0.25">
      <c r="A425" s="52" t="s">
        <v>18</v>
      </c>
      <c r="B425" s="53" t="s">
        <v>135</v>
      </c>
      <c r="C425" s="53" t="s">
        <v>97</v>
      </c>
      <c r="D425" s="53" t="s">
        <v>335</v>
      </c>
      <c r="E425" s="53" t="s">
        <v>19</v>
      </c>
      <c r="F425" s="103">
        <f>F426</f>
        <v>70</v>
      </c>
    </row>
    <row r="426" spans="1:6" ht="37.5" outlineLevel="3" x14ac:dyDescent="0.25">
      <c r="A426" s="52" t="s">
        <v>20</v>
      </c>
      <c r="B426" s="53" t="s">
        <v>135</v>
      </c>
      <c r="C426" s="53" t="s">
        <v>97</v>
      </c>
      <c r="D426" s="53" t="s">
        <v>335</v>
      </c>
      <c r="E426" s="53" t="s">
        <v>21</v>
      </c>
      <c r="F426" s="103">
        <v>70</v>
      </c>
    </row>
    <row r="427" spans="1:6" ht="72.75" customHeight="1" outlineLevel="3" x14ac:dyDescent="0.25">
      <c r="A427" s="32" t="s">
        <v>460</v>
      </c>
      <c r="B427" s="53" t="s">
        <v>135</v>
      </c>
      <c r="C427" s="53" t="s">
        <v>97</v>
      </c>
      <c r="D427" s="53" t="s">
        <v>204</v>
      </c>
      <c r="E427" s="53" t="s">
        <v>8</v>
      </c>
      <c r="F427" s="103">
        <f>F430+F428</f>
        <v>3358.058</v>
      </c>
    </row>
    <row r="428" spans="1:6" outlineLevel="3" x14ac:dyDescent="0.25">
      <c r="A428" s="52" t="s">
        <v>111</v>
      </c>
      <c r="B428" s="53" t="s">
        <v>135</v>
      </c>
      <c r="C428" s="53" t="s">
        <v>97</v>
      </c>
      <c r="D428" s="53" t="s">
        <v>204</v>
      </c>
      <c r="E428" s="53" t="s">
        <v>112</v>
      </c>
      <c r="F428" s="103">
        <f>F429</f>
        <v>300</v>
      </c>
    </row>
    <row r="429" spans="1:6" ht="16.5" customHeight="1" outlineLevel="3" x14ac:dyDescent="0.25">
      <c r="A429" s="52" t="s">
        <v>117</v>
      </c>
      <c r="B429" s="53" t="s">
        <v>135</v>
      </c>
      <c r="C429" s="53" t="s">
        <v>97</v>
      </c>
      <c r="D429" s="53" t="s">
        <v>204</v>
      </c>
      <c r="E429" s="53" t="s">
        <v>118</v>
      </c>
      <c r="F429" s="103">
        <v>300</v>
      </c>
    </row>
    <row r="430" spans="1:6" ht="36.75" customHeight="1" outlineLevel="3" x14ac:dyDescent="0.25">
      <c r="A430" s="52" t="s">
        <v>53</v>
      </c>
      <c r="B430" s="53" t="s">
        <v>135</v>
      </c>
      <c r="C430" s="53" t="s">
        <v>97</v>
      </c>
      <c r="D430" s="53" t="s">
        <v>204</v>
      </c>
      <c r="E430" s="53" t="s">
        <v>54</v>
      </c>
      <c r="F430" s="103">
        <f>F431</f>
        <v>3058.058</v>
      </c>
    </row>
    <row r="431" spans="1:6" outlineLevel="3" x14ac:dyDescent="0.25">
      <c r="A431" s="52" t="s">
        <v>94</v>
      </c>
      <c r="B431" s="53" t="s">
        <v>135</v>
      </c>
      <c r="C431" s="53" t="s">
        <v>97</v>
      </c>
      <c r="D431" s="53" t="s">
        <v>204</v>
      </c>
      <c r="E431" s="53" t="s">
        <v>95</v>
      </c>
      <c r="F431" s="103">
        <v>3058.058</v>
      </c>
    </row>
    <row r="432" spans="1:6" outlineLevel="7" x14ac:dyDescent="0.25">
      <c r="A432" s="52" t="s">
        <v>99</v>
      </c>
      <c r="B432" s="53" t="s">
        <v>135</v>
      </c>
      <c r="C432" s="53" t="s">
        <v>97</v>
      </c>
      <c r="D432" s="53" t="s">
        <v>205</v>
      </c>
      <c r="E432" s="53" t="s">
        <v>8</v>
      </c>
      <c r="F432" s="103">
        <f>F433</f>
        <v>74</v>
      </c>
    </row>
    <row r="433" spans="1:6" ht="18.75" customHeight="1" outlineLevel="7" x14ac:dyDescent="0.25">
      <c r="A433" s="52" t="s">
        <v>18</v>
      </c>
      <c r="B433" s="53" t="s">
        <v>135</v>
      </c>
      <c r="C433" s="53" t="s">
        <v>97</v>
      </c>
      <c r="D433" s="53" t="s">
        <v>205</v>
      </c>
      <c r="E433" s="53" t="s">
        <v>19</v>
      </c>
      <c r="F433" s="103">
        <f>F434</f>
        <v>74</v>
      </c>
    </row>
    <row r="434" spans="1:6" ht="37.5" outlineLevel="7" x14ac:dyDescent="0.25">
      <c r="A434" s="52" t="s">
        <v>20</v>
      </c>
      <c r="B434" s="53" t="s">
        <v>135</v>
      </c>
      <c r="C434" s="53" t="s">
        <v>97</v>
      </c>
      <c r="D434" s="53" t="s">
        <v>205</v>
      </c>
      <c r="E434" s="53" t="s">
        <v>21</v>
      </c>
      <c r="F434" s="105">
        <v>74</v>
      </c>
    </row>
    <row r="435" spans="1:6" outlineLevel="2" x14ac:dyDescent="0.25">
      <c r="A435" s="52" t="s">
        <v>142</v>
      </c>
      <c r="B435" s="53" t="s">
        <v>135</v>
      </c>
      <c r="C435" s="53" t="s">
        <v>143</v>
      </c>
      <c r="D435" s="53" t="s">
        <v>157</v>
      </c>
      <c r="E435" s="53" t="s">
        <v>8</v>
      </c>
      <c r="F435" s="103">
        <f>F436</f>
        <v>17381.39</v>
      </c>
    </row>
    <row r="436" spans="1:6" ht="38.25" customHeight="1" outlineLevel="3" x14ac:dyDescent="0.25">
      <c r="A436" s="52" t="s">
        <v>501</v>
      </c>
      <c r="B436" s="53" t="s">
        <v>135</v>
      </c>
      <c r="C436" s="53" t="s">
        <v>143</v>
      </c>
      <c r="D436" s="53" t="s">
        <v>186</v>
      </c>
      <c r="E436" s="53" t="s">
        <v>8</v>
      </c>
      <c r="F436" s="103">
        <f>F437+F442+F449</f>
        <v>17381.39</v>
      </c>
    </row>
    <row r="437" spans="1:6" ht="38.25" customHeight="1" outlineLevel="5" x14ac:dyDescent="0.25">
      <c r="A437" s="52" t="s">
        <v>13</v>
      </c>
      <c r="B437" s="53" t="s">
        <v>135</v>
      </c>
      <c r="C437" s="53" t="s">
        <v>143</v>
      </c>
      <c r="D437" s="53" t="s">
        <v>206</v>
      </c>
      <c r="E437" s="53" t="s">
        <v>8</v>
      </c>
      <c r="F437" s="103">
        <f>F438+F440</f>
        <v>2785.1000000000004</v>
      </c>
    </row>
    <row r="438" spans="1:6" ht="51.75" customHeight="1" outlineLevel="6" x14ac:dyDescent="0.25">
      <c r="A438" s="52" t="s">
        <v>14</v>
      </c>
      <c r="B438" s="53" t="s">
        <v>135</v>
      </c>
      <c r="C438" s="53" t="s">
        <v>143</v>
      </c>
      <c r="D438" s="53" t="s">
        <v>206</v>
      </c>
      <c r="E438" s="53" t="s">
        <v>15</v>
      </c>
      <c r="F438" s="103">
        <f>F439</f>
        <v>2672.3</v>
      </c>
    </row>
    <row r="439" spans="1:6" ht="18.75" customHeight="1" outlineLevel="7" x14ac:dyDescent="0.25">
      <c r="A439" s="52" t="s">
        <v>16</v>
      </c>
      <c r="B439" s="53" t="s">
        <v>135</v>
      </c>
      <c r="C439" s="53" t="s">
        <v>143</v>
      </c>
      <c r="D439" s="53" t="s">
        <v>206</v>
      </c>
      <c r="E439" s="53" t="s">
        <v>17</v>
      </c>
      <c r="F439" s="105">
        <v>2672.3</v>
      </c>
    </row>
    <row r="440" spans="1:6" ht="18.75" customHeight="1" outlineLevel="6" x14ac:dyDescent="0.25">
      <c r="A440" s="52" t="s">
        <v>18</v>
      </c>
      <c r="B440" s="53" t="s">
        <v>135</v>
      </c>
      <c r="C440" s="53" t="s">
        <v>143</v>
      </c>
      <c r="D440" s="53" t="s">
        <v>206</v>
      </c>
      <c r="E440" s="53" t="s">
        <v>19</v>
      </c>
      <c r="F440" s="103">
        <f>F441</f>
        <v>112.8</v>
      </c>
    </row>
    <row r="441" spans="1:6" ht="37.5" outlineLevel="7" x14ac:dyDescent="0.25">
      <c r="A441" s="52" t="s">
        <v>20</v>
      </c>
      <c r="B441" s="53" t="s">
        <v>135</v>
      </c>
      <c r="C441" s="53" t="s">
        <v>143</v>
      </c>
      <c r="D441" s="53" t="s">
        <v>206</v>
      </c>
      <c r="E441" s="53" t="s">
        <v>21</v>
      </c>
      <c r="F441" s="105">
        <v>112.8</v>
      </c>
    </row>
    <row r="442" spans="1:6" ht="37.5" outlineLevel="5" x14ac:dyDescent="0.25">
      <c r="A442" s="52" t="s">
        <v>49</v>
      </c>
      <c r="B442" s="53" t="s">
        <v>135</v>
      </c>
      <c r="C442" s="53" t="s">
        <v>143</v>
      </c>
      <c r="D442" s="53" t="s">
        <v>207</v>
      </c>
      <c r="E442" s="53" t="s">
        <v>8</v>
      </c>
      <c r="F442" s="103">
        <f>F443+F445+F447</f>
        <v>12902.5</v>
      </c>
    </row>
    <row r="443" spans="1:6" ht="54.75" customHeight="1" outlineLevel="6" x14ac:dyDescent="0.25">
      <c r="A443" s="52" t="s">
        <v>14</v>
      </c>
      <c r="B443" s="53" t="s">
        <v>135</v>
      </c>
      <c r="C443" s="53" t="s">
        <v>143</v>
      </c>
      <c r="D443" s="53" t="s">
        <v>207</v>
      </c>
      <c r="E443" s="53" t="s">
        <v>15</v>
      </c>
      <c r="F443" s="103">
        <f>F444</f>
        <v>10242.799999999999</v>
      </c>
    </row>
    <row r="444" spans="1:6" outlineLevel="7" x14ac:dyDescent="0.25">
      <c r="A444" s="52" t="s">
        <v>50</v>
      </c>
      <c r="B444" s="53" t="s">
        <v>135</v>
      </c>
      <c r="C444" s="53" t="s">
        <v>143</v>
      </c>
      <c r="D444" s="53" t="s">
        <v>207</v>
      </c>
      <c r="E444" s="53" t="s">
        <v>51</v>
      </c>
      <c r="F444" s="105">
        <v>10242.799999999999</v>
      </c>
    </row>
    <row r="445" spans="1:6" ht="19.5" customHeight="1" outlineLevel="6" x14ac:dyDescent="0.25">
      <c r="A445" s="52" t="s">
        <v>18</v>
      </c>
      <c r="B445" s="53" t="s">
        <v>135</v>
      </c>
      <c r="C445" s="53" t="s">
        <v>143</v>
      </c>
      <c r="D445" s="53" t="s">
        <v>207</v>
      </c>
      <c r="E445" s="53" t="s">
        <v>19</v>
      </c>
      <c r="F445" s="103">
        <f>F446</f>
        <v>2613.1999999999998</v>
      </c>
    </row>
    <row r="446" spans="1:6" ht="37.5" outlineLevel="7" x14ac:dyDescent="0.25">
      <c r="A446" s="52" t="s">
        <v>20</v>
      </c>
      <c r="B446" s="53" t="s">
        <v>135</v>
      </c>
      <c r="C446" s="53" t="s">
        <v>143</v>
      </c>
      <c r="D446" s="53" t="s">
        <v>207</v>
      </c>
      <c r="E446" s="53" t="s">
        <v>21</v>
      </c>
      <c r="F446" s="105">
        <v>2613.1999999999998</v>
      </c>
    </row>
    <row r="447" spans="1:6" outlineLevel="6" x14ac:dyDescent="0.25">
      <c r="A447" s="52" t="s">
        <v>22</v>
      </c>
      <c r="B447" s="53" t="s">
        <v>135</v>
      </c>
      <c r="C447" s="53" t="s">
        <v>143</v>
      </c>
      <c r="D447" s="53" t="s">
        <v>207</v>
      </c>
      <c r="E447" s="53" t="s">
        <v>23</v>
      </c>
      <c r="F447" s="103">
        <f>F448</f>
        <v>46.5</v>
      </c>
    </row>
    <row r="448" spans="1:6" outlineLevel="7" x14ac:dyDescent="0.25">
      <c r="A448" s="52" t="s">
        <v>24</v>
      </c>
      <c r="B448" s="53" t="s">
        <v>135</v>
      </c>
      <c r="C448" s="53" t="s">
        <v>143</v>
      </c>
      <c r="D448" s="53" t="s">
        <v>207</v>
      </c>
      <c r="E448" s="53" t="s">
        <v>25</v>
      </c>
      <c r="F448" s="105">
        <v>46.5</v>
      </c>
    </row>
    <row r="449" spans="1:6" ht="36" customHeight="1" outlineLevel="3" x14ac:dyDescent="0.25">
      <c r="A449" s="60" t="s">
        <v>52</v>
      </c>
      <c r="B449" s="53" t="s">
        <v>135</v>
      </c>
      <c r="C449" s="53" t="s">
        <v>143</v>
      </c>
      <c r="D449" s="53" t="s">
        <v>208</v>
      </c>
      <c r="E449" s="53" t="s">
        <v>8</v>
      </c>
      <c r="F449" s="103">
        <f>F450</f>
        <v>1693.79</v>
      </c>
    </row>
    <row r="450" spans="1:6" ht="36.75" customHeight="1" outlineLevel="3" x14ac:dyDescent="0.25">
      <c r="A450" s="52" t="s">
        <v>53</v>
      </c>
      <c r="B450" s="53" t="s">
        <v>135</v>
      </c>
      <c r="C450" s="53" t="s">
        <v>143</v>
      </c>
      <c r="D450" s="53" t="s">
        <v>208</v>
      </c>
      <c r="E450" s="53" t="s">
        <v>54</v>
      </c>
      <c r="F450" s="103">
        <f>F451</f>
        <v>1693.79</v>
      </c>
    </row>
    <row r="451" spans="1:6" outlineLevel="3" x14ac:dyDescent="0.25">
      <c r="A451" s="52" t="s">
        <v>55</v>
      </c>
      <c r="B451" s="53" t="s">
        <v>135</v>
      </c>
      <c r="C451" s="53" t="s">
        <v>143</v>
      </c>
      <c r="D451" s="53" t="s">
        <v>208</v>
      </c>
      <c r="E451" s="53" t="s">
        <v>56</v>
      </c>
      <c r="F451" s="105">
        <v>1693.79</v>
      </c>
    </row>
    <row r="452" spans="1:6" outlineLevel="3" x14ac:dyDescent="0.25">
      <c r="A452" s="52" t="s">
        <v>106</v>
      </c>
      <c r="B452" s="53" t="s">
        <v>135</v>
      </c>
      <c r="C452" s="53" t="s">
        <v>107</v>
      </c>
      <c r="D452" s="53" t="s">
        <v>157</v>
      </c>
      <c r="E452" s="53" t="s">
        <v>8</v>
      </c>
      <c r="F452" s="103">
        <f>F453+F458</f>
        <v>6644</v>
      </c>
    </row>
    <row r="453" spans="1:6" outlineLevel="3" x14ac:dyDescent="0.25">
      <c r="A453" s="52" t="s">
        <v>115</v>
      </c>
      <c r="B453" s="53" t="s">
        <v>135</v>
      </c>
      <c r="C453" s="53" t="s">
        <v>116</v>
      </c>
      <c r="D453" s="53" t="s">
        <v>157</v>
      </c>
      <c r="E453" s="53" t="s">
        <v>8</v>
      </c>
      <c r="F453" s="103">
        <f>F454</f>
        <v>2550</v>
      </c>
    </row>
    <row r="454" spans="1:6" ht="37.5" outlineLevel="3" x14ac:dyDescent="0.25">
      <c r="A454" s="52" t="s">
        <v>496</v>
      </c>
      <c r="B454" s="53" t="s">
        <v>135</v>
      </c>
      <c r="C454" s="53" t="s">
        <v>116</v>
      </c>
      <c r="D454" s="53" t="s">
        <v>186</v>
      </c>
      <c r="E454" s="53" t="s">
        <v>8</v>
      </c>
      <c r="F454" s="103">
        <f>F455</f>
        <v>2550</v>
      </c>
    </row>
    <row r="455" spans="1:6" ht="75" outlineLevel="3" x14ac:dyDescent="0.25">
      <c r="A455" s="32" t="s">
        <v>555</v>
      </c>
      <c r="B455" s="53" t="s">
        <v>135</v>
      </c>
      <c r="C455" s="53" t="s">
        <v>116</v>
      </c>
      <c r="D455" s="53" t="s">
        <v>584</v>
      </c>
      <c r="E455" s="53" t="s">
        <v>8</v>
      </c>
      <c r="F455" s="103">
        <f>F456</f>
        <v>2550</v>
      </c>
    </row>
    <row r="456" spans="1:6" outlineLevel="3" x14ac:dyDescent="0.25">
      <c r="A456" s="52" t="s">
        <v>111</v>
      </c>
      <c r="B456" s="53" t="s">
        <v>135</v>
      </c>
      <c r="C456" s="53" t="s">
        <v>116</v>
      </c>
      <c r="D456" s="53" t="s">
        <v>584</v>
      </c>
      <c r="E456" s="53" t="s">
        <v>112</v>
      </c>
      <c r="F456" s="103">
        <f>F457</f>
        <v>2550</v>
      </c>
    </row>
    <row r="457" spans="1:6" ht="33" customHeight="1" outlineLevel="3" x14ac:dyDescent="0.25">
      <c r="A457" s="52" t="s">
        <v>117</v>
      </c>
      <c r="B457" s="53" t="s">
        <v>135</v>
      </c>
      <c r="C457" s="53" t="s">
        <v>116</v>
      </c>
      <c r="D457" s="53" t="s">
        <v>584</v>
      </c>
      <c r="E457" s="53" t="s">
        <v>118</v>
      </c>
      <c r="F457" s="103">
        <v>2550</v>
      </c>
    </row>
    <row r="458" spans="1:6" outlineLevel="3" x14ac:dyDescent="0.25">
      <c r="A458" s="52" t="s">
        <v>149</v>
      </c>
      <c r="B458" s="53" t="s">
        <v>135</v>
      </c>
      <c r="C458" s="53" t="s">
        <v>150</v>
      </c>
      <c r="D458" s="53" t="s">
        <v>157</v>
      </c>
      <c r="E458" s="53" t="s">
        <v>8</v>
      </c>
      <c r="F458" s="103">
        <f>F459</f>
        <v>4094</v>
      </c>
    </row>
    <row r="459" spans="1:6" ht="37.5" outlineLevel="3" x14ac:dyDescent="0.25">
      <c r="A459" s="52" t="s">
        <v>501</v>
      </c>
      <c r="B459" s="53" t="s">
        <v>135</v>
      </c>
      <c r="C459" s="53" t="s">
        <v>150</v>
      </c>
      <c r="D459" s="53" t="s">
        <v>186</v>
      </c>
      <c r="E459" s="53" t="s">
        <v>8</v>
      </c>
      <c r="F459" s="103">
        <f>F460</f>
        <v>4094</v>
      </c>
    </row>
    <row r="460" spans="1:6" ht="37.5" outlineLevel="3" x14ac:dyDescent="0.25">
      <c r="A460" s="52" t="s">
        <v>497</v>
      </c>
      <c r="B460" s="53" t="s">
        <v>135</v>
      </c>
      <c r="C460" s="53" t="s">
        <v>150</v>
      </c>
      <c r="D460" s="53" t="s">
        <v>187</v>
      </c>
      <c r="E460" s="53" t="s">
        <v>8</v>
      </c>
      <c r="F460" s="103">
        <f>F461</f>
        <v>4094</v>
      </c>
    </row>
    <row r="461" spans="1:6" ht="109.5" customHeight="1" outlineLevel="3" x14ac:dyDescent="0.25">
      <c r="A461" s="52" t="s">
        <v>502</v>
      </c>
      <c r="B461" s="53" t="s">
        <v>135</v>
      </c>
      <c r="C461" s="53" t="s">
        <v>150</v>
      </c>
      <c r="D461" s="53" t="s">
        <v>209</v>
      </c>
      <c r="E461" s="53" t="s">
        <v>8</v>
      </c>
      <c r="F461" s="103">
        <f>F462+F464</f>
        <v>4094</v>
      </c>
    </row>
    <row r="462" spans="1:6" ht="17.25" customHeight="1" outlineLevel="3" x14ac:dyDescent="0.25">
      <c r="A462" s="52" t="s">
        <v>18</v>
      </c>
      <c r="B462" s="53" t="s">
        <v>135</v>
      </c>
      <c r="C462" s="53" t="s">
        <v>150</v>
      </c>
      <c r="D462" s="53" t="s">
        <v>209</v>
      </c>
      <c r="E462" s="53" t="s">
        <v>19</v>
      </c>
      <c r="F462" s="103">
        <f>F463</f>
        <v>24</v>
      </c>
    </row>
    <row r="463" spans="1:6" ht="21" customHeight="1" outlineLevel="3" x14ac:dyDescent="0.25">
      <c r="A463" s="52" t="s">
        <v>20</v>
      </c>
      <c r="B463" s="53" t="s">
        <v>135</v>
      </c>
      <c r="C463" s="53" t="s">
        <v>150</v>
      </c>
      <c r="D463" s="53" t="s">
        <v>209</v>
      </c>
      <c r="E463" s="53" t="s">
        <v>21</v>
      </c>
      <c r="F463" s="105">
        <v>24</v>
      </c>
    </row>
    <row r="464" spans="1:6" outlineLevel="3" x14ac:dyDescent="0.25">
      <c r="A464" s="52" t="s">
        <v>111</v>
      </c>
      <c r="B464" s="53" t="s">
        <v>135</v>
      </c>
      <c r="C464" s="53" t="s">
        <v>150</v>
      </c>
      <c r="D464" s="53" t="s">
        <v>209</v>
      </c>
      <c r="E464" s="53" t="s">
        <v>112</v>
      </c>
      <c r="F464" s="103">
        <f>F465</f>
        <v>4070</v>
      </c>
    </row>
    <row r="465" spans="1:7" ht="37.5" outlineLevel="3" x14ac:dyDescent="0.25">
      <c r="A465" s="52" t="s">
        <v>117</v>
      </c>
      <c r="B465" s="53" t="s">
        <v>135</v>
      </c>
      <c r="C465" s="53" t="s">
        <v>150</v>
      </c>
      <c r="D465" s="53" t="s">
        <v>209</v>
      </c>
      <c r="E465" s="53" t="s">
        <v>118</v>
      </c>
      <c r="F465" s="105">
        <v>4070</v>
      </c>
    </row>
    <row r="466" spans="1:7" s="3" customFormat="1" x14ac:dyDescent="0.3">
      <c r="A466" s="151" t="s">
        <v>144</v>
      </c>
      <c r="B466" s="151"/>
      <c r="C466" s="151"/>
      <c r="D466" s="151"/>
      <c r="E466" s="151"/>
      <c r="F466" s="108">
        <f>F13+F321+F353+F49</f>
        <v>706053.04999999993</v>
      </c>
    </row>
    <row r="467" spans="1:7" s="3" customFormat="1" x14ac:dyDescent="0.3">
      <c r="A467" s="62"/>
      <c r="B467" s="63"/>
      <c r="C467" s="63"/>
      <c r="D467" s="63"/>
      <c r="E467" s="63"/>
      <c r="F467" s="61"/>
    </row>
    <row r="468" spans="1:7" x14ac:dyDescent="0.3">
      <c r="A468" s="64"/>
      <c r="C468" s="67"/>
      <c r="D468" s="26" t="s">
        <v>517</v>
      </c>
      <c r="F468" s="110">
        <f>'прил 7 '!C56-'прил 11'!F466</f>
        <v>-31470.251000000047</v>
      </c>
      <c r="G468" s="111"/>
    </row>
    <row r="469" spans="1:7" x14ac:dyDescent="0.3">
      <c r="C469" s="65"/>
      <c r="D469" s="65" t="s">
        <v>524</v>
      </c>
      <c r="E469" s="65"/>
      <c r="F469" s="110">
        <f>'прил 7 '!C13*5/100</f>
        <v>13339.8307</v>
      </c>
      <c r="G469" s="111"/>
    </row>
    <row r="470" spans="1:7" x14ac:dyDescent="0.3">
      <c r="C470" s="67" t="s">
        <v>10</v>
      </c>
      <c r="F470" s="112">
        <f>F14+F50+F322</f>
        <v>67191.445999999996</v>
      </c>
      <c r="G470" s="111"/>
    </row>
    <row r="471" spans="1:7" x14ac:dyDescent="0.3">
      <c r="C471" s="67" t="s">
        <v>30</v>
      </c>
      <c r="F471" s="112">
        <f>F33+F156</f>
        <v>1260.6479999999999</v>
      </c>
      <c r="G471" s="111"/>
    </row>
    <row r="472" spans="1:7" x14ac:dyDescent="0.3">
      <c r="C472" s="67" t="s">
        <v>58</v>
      </c>
      <c r="F472" s="112">
        <f>F162</f>
        <v>265</v>
      </c>
      <c r="G472" s="111"/>
    </row>
    <row r="473" spans="1:7" x14ac:dyDescent="0.3">
      <c r="C473" s="67" t="s">
        <v>62</v>
      </c>
      <c r="F473" s="112">
        <f>F168</f>
        <v>28764.517</v>
      </c>
      <c r="G473" s="111"/>
    </row>
    <row r="474" spans="1:7" x14ac:dyDescent="0.3">
      <c r="C474" s="67" t="s">
        <v>73</v>
      </c>
      <c r="F474" s="112">
        <f>F201</f>
        <v>35615.717999999993</v>
      </c>
      <c r="G474" s="111"/>
    </row>
    <row r="475" spans="1:7" x14ac:dyDescent="0.3">
      <c r="C475" s="67" t="s">
        <v>84</v>
      </c>
      <c r="F475" s="112">
        <f>F250</f>
        <v>515</v>
      </c>
      <c r="G475" s="111"/>
    </row>
    <row r="476" spans="1:7" x14ac:dyDescent="0.3">
      <c r="C476" s="67" t="s">
        <v>90</v>
      </c>
      <c r="F476" s="112">
        <f>F263+F354</f>
        <v>504098.75399999996</v>
      </c>
      <c r="G476" s="111"/>
    </row>
    <row r="477" spans="1:7" x14ac:dyDescent="0.3">
      <c r="C477" s="67" t="s">
        <v>101</v>
      </c>
      <c r="F477" s="112">
        <f>F269</f>
        <v>8483.6190000000006</v>
      </c>
      <c r="G477" s="111"/>
    </row>
    <row r="478" spans="1:7" x14ac:dyDescent="0.3">
      <c r="C478" s="67" t="s">
        <v>107</v>
      </c>
      <c r="F478" s="112">
        <f>F282+F452</f>
        <v>32357.348000000002</v>
      </c>
      <c r="G478" s="111"/>
    </row>
    <row r="479" spans="1:7" x14ac:dyDescent="0.3">
      <c r="C479" s="67" t="s">
        <v>121</v>
      </c>
      <c r="F479" s="112">
        <f>F300</f>
        <v>7186.5</v>
      </c>
      <c r="G479" s="111"/>
    </row>
    <row r="480" spans="1:7" x14ac:dyDescent="0.3">
      <c r="C480" s="67" t="s">
        <v>124</v>
      </c>
      <c r="F480" s="112">
        <f>F314</f>
        <v>1762.5</v>
      </c>
      <c r="G480" s="111"/>
    </row>
    <row r="481" spans="3:8" x14ac:dyDescent="0.3">
      <c r="C481" s="67" t="s">
        <v>34</v>
      </c>
      <c r="F481" s="112">
        <f>F40</f>
        <v>18552</v>
      </c>
      <c r="G481" s="111"/>
    </row>
    <row r="482" spans="3:8" x14ac:dyDescent="0.3">
      <c r="C482" s="67"/>
      <c r="F482" s="112">
        <f>SUM(F470:F481)</f>
        <v>706053.04999999993</v>
      </c>
      <c r="G482" s="111">
        <f>F466-F482</f>
        <v>0</v>
      </c>
    </row>
    <row r="483" spans="3:8" x14ac:dyDescent="0.3">
      <c r="C483" s="67"/>
      <c r="F483" s="110"/>
      <c r="G483" s="111"/>
    </row>
    <row r="484" spans="3:8" x14ac:dyDescent="0.3">
      <c r="D484" s="67" t="s">
        <v>427</v>
      </c>
      <c r="F484" s="112">
        <f>F356+F383++F407+F422+F436+F459+F454</f>
        <v>496994.19999999995</v>
      </c>
      <c r="G484" s="111"/>
    </row>
    <row r="485" spans="3:8" x14ac:dyDescent="0.3">
      <c r="D485" s="67" t="s">
        <v>428</v>
      </c>
      <c r="F485" s="112">
        <f>F265+F271</f>
        <v>22232.173000000003</v>
      </c>
      <c r="G485" s="111"/>
    </row>
    <row r="486" spans="3:8" x14ac:dyDescent="0.3">
      <c r="D486" s="67" t="s">
        <v>429</v>
      </c>
      <c r="F486" s="112">
        <f>F252</f>
        <v>515</v>
      </c>
      <c r="G486" s="111"/>
    </row>
    <row r="487" spans="3:8" x14ac:dyDescent="0.3">
      <c r="D487" s="67" t="s">
        <v>430</v>
      </c>
      <c r="F487" s="112">
        <f>F302</f>
        <v>7186.5</v>
      </c>
      <c r="G487" s="111"/>
    </row>
    <row r="488" spans="3:8" x14ac:dyDescent="0.3">
      <c r="D488" s="67" t="s">
        <v>431</v>
      </c>
      <c r="F488" s="112">
        <f>F42+F193+F289+F176</f>
        <v>21355.543000000001</v>
      </c>
      <c r="G488" s="111"/>
    </row>
    <row r="489" spans="3:8" x14ac:dyDescent="0.3">
      <c r="D489" s="67" t="s">
        <v>432</v>
      </c>
      <c r="F489" s="112">
        <f>F25+F85+F316+F344</f>
        <v>19061.208999999999</v>
      </c>
      <c r="G489" s="111"/>
    </row>
    <row r="490" spans="3:8" x14ac:dyDescent="0.3">
      <c r="D490" s="67" t="s">
        <v>433</v>
      </c>
      <c r="F490" s="112">
        <f>F181+F203+F209+F235+F244</f>
        <v>61393.20199999999</v>
      </c>
      <c r="G490" s="111"/>
    </row>
    <row r="491" spans="3:8" x14ac:dyDescent="0.3">
      <c r="D491" s="67" t="s">
        <v>434</v>
      </c>
      <c r="F491" s="112">
        <f>F107</f>
        <v>84.519000000000005</v>
      </c>
      <c r="G491" s="111"/>
      <c r="H491" s="111">
        <f>F484+F485+F486+F487+F488+F489+F490+F491</f>
        <v>628822.34599999979</v>
      </c>
    </row>
    <row r="492" spans="3:8" x14ac:dyDescent="0.3">
      <c r="D492" s="67" t="s">
        <v>435</v>
      </c>
      <c r="F492" s="112">
        <f>F16+F35+F52+F57+F80+F64+F70+F111+F158+F164+F170+F239+F284+F324+F339+F349+F295+F75</f>
        <v>77230.703999999998</v>
      </c>
      <c r="G492" s="111"/>
    </row>
    <row r="493" spans="3:8" x14ac:dyDescent="0.3">
      <c r="D493" s="67"/>
      <c r="F493" s="112">
        <f>SUM(F484:F492)</f>
        <v>706053.04999999981</v>
      </c>
      <c r="G493" s="111"/>
    </row>
    <row r="494" spans="3:8" x14ac:dyDescent="0.3">
      <c r="D494" s="67"/>
      <c r="F494" s="110"/>
      <c r="G494" s="111"/>
    </row>
    <row r="495" spans="3:8" x14ac:dyDescent="0.3">
      <c r="D495" s="67" t="s">
        <v>436</v>
      </c>
      <c r="F495" s="110">
        <f>F287</f>
        <v>3294.29</v>
      </c>
      <c r="G495" s="111"/>
    </row>
    <row r="496" spans="3:8" x14ac:dyDescent="0.3">
      <c r="D496" s="67" t="s">
        <v>437</v>
      </c>
      <c r="F496" s="112">
        <f>F17+F53+F58+F71+F112+F325+F328+F335+F340+F437</f>
        <v>45221.15</v>
      </c>
      <c r="G496" s="111"/>
    </row>
    <row r="497" spans="4:7" x14ac:dyDescent="0.3">
      <c r="F497" s="110"/>
      <c r="G497" s="111"/>
    </row>
    <row r="498" spans="4:7" x14ac:dyDescent="0.3">
      <c r="D498" s="26" t="s">
        <v>438</v>
      </c>
      <c r="E498" s="26">
        <v>22.25</v>
      </c>
      <c r="F498" s="110">
        <f>'прил 7 '!C13*22.25/100</f>
        <v>59362.246615000004</v>
      </c>
      <c r="G498" s="111"/>
    </row>
    <row r="499" spans="4:7" x14ac:dyDescent="0.3">
      <c r="F499" s="110"/>
      <c r="G499" s="111"/>
    </row>
    <row r="500" spans="4:7" x14ac:dyDescent="0.3">
      <c r="F500" s="110">
        <f>F498-F496</f>
        <v>14141.096615000002</v>
      </c>
      <c r="G500" s="111"/>
    </row>
    <row r="501" spans="4:7" x14ac:dyDescent="0.3">
      <c r="F501" s="110"/>
      <c r="G501" s="111"/>
    </row>
    <row r="502" spans="4:7" x14ac:dyDescent="0.3">
      <c r="F502" s="110"/>
      <c r="G502" s="111"/>
    </row>
  </sheetData>
  <mergeCells count="3">
    <mergeCell ref="A466:E466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view="pageBreakPreview" topLeftCell="A409" zoomScale="95" zoomScaleNormal="100" zoomScaleSheetLayoutView="95" workbookViewId="0">
      <selection activeCell="E493" sqref="E493"/>
    </sheetView>
  </sheetViews>
  <sheetFormatPr defaultRowHeight="18.75" outlineLevelRow="6" x14ac:dyDescent="0.3"/>
  <cols>
    <col min="1" max="1" width="93" style="68" customWidth="1"/>
    <col min="2" max="2" width="9.42578125" style="68" customWidth="1"/>
    <col min="3" max="3" width="16.7109375" style="68" customWidth="1"/>
    <col min="4" max="4" width="7.710937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3" t="s">
        <v>582</v>
      </c>
    </row>
    <row r="2" spans="1:7" x14ac:dyDescent="0.3">
      <c r="E2" s="136" t="s">
        <v>541</v>
      </c>
    </row>
    <row r="3" spans="1:7" x14ac:dyDescent="0.3">
      <c r="E3" s="136" t="s">
        <v>539</v>
      </c>
    </row>
    <row r="4" spans="1:7" x14ac:dyDescent="0.3">
      <c r="E4" s="135"/>
    </row>
    <row r="5" spans="1:7" x14ac:dyDescent="0.3">
      <c r="E5" s="140" t="s">
        <v>372</v>
      </c>
    </row>
    <row r="6" spans="1:7" x14ac:dyDescent="0.3">
      <c r="E6" s="140" t="s">
        <v>579</v>
      </c>
    </row>
    <row r="7" spans="1:7" x14ac:dyDescent="0.3">
      <c r="E7" s="140" t="s">
        <v>580</v>
      </c>
    </row>
    <row r="8" spans="1:7" x14ac:dyDescent="0.3">
      <c r="E8" s="140" t="s">
        <v>581</v>
      </c>
    </row>
    <row r="9" spans="1:7" x14ac:dyDescent="0.3">
      <c r="A9" s="154" t="s">
        <v>278</v>
      </c>
      <c r="B9" s="155"/>
      <c r="C9" s="155"/>
      <c r="D9" s="155"/>
      <c r="E9" s="155"/>
    </row>
    <row r="10" spans="1:7" x14ac:dyDescent="0.3">
      <c r="A10" s="150" t="s">
        <v>448</v>
      </c>
      <c r="B10" s="156"/>
      <c r="C10" s="156"/>
      <c r="D10" s="156"/>
      <c r="E10" s="156"/>
    </row>
    <row r="11" spans="1:7" x14ac:dyDescent="0.3">
      <c r="A11" s="150" t="s">
        <v>378</v>
      </c>
      <c r="B11" s="150"/>
      <c r="C11" s="150"/>
      <c r="D11" s="150"/>
      <c r="E11" s="150"/>
    </row>
    <row r="12" spans="1:7" x14ac:dyDescent="0.3">
      <c r="A12" s="150" t="s">
        <v>379</v>
      </c>
      <c r="B12" s="150"/>
      <c r="C12" s="150"/>
      <c r="D12" s="150"/>
      <c r="E12" s="150"/>
    </row>
    <row r="13" spans="1:7" x14ac:dyDescent="0.3">
      <c r="A13" s="150" t="s">
        <v>380</v>
      </c>
      <c r="B13" s="150"/>
      <c r="C13" s="150"/>
      <c r="D13" s="150"/>
      <c r="E13" s="150"/>
    </row>
    <row r="14" spans="1:7" x14ac:dyDescent="0.3">
      <c r="A14" s="45"/>
      <c r="B14" s="69"/>
      <c r="C14" s="69"/>
      <c r="D14" s="69"/>
      <c r="E14" s="70" t="s">
        <v>336</v>
      </c>
    </row>
    <row r="15" spans="1:7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279</v>
      </c>
    </row>
    <row r="16" spans="1:7" s="3" customFormat="1" x14ac:dyDescent="0.25">
      <c r="A16" s="50" t="s">
        <v>9</v>
      </c>
      <c r="B16" s="51" t="s">
        <v>10</v>
      </c>
      <c r="C16" s="51" t="s">
        <v>157</v>
      </c>
      <c r="D16" s="51" t="s">
        <v>8</v>
      </c>
      <c r="E16" s="102">
        <f>E17+E22+E44+E37+E50+E65+E70+E75</f>
        <v>67191.445999999996</v>
      </c>
      <c r="F16" s="134">
        <f>E16/E435</f>
        <v>9.5164868985411211E-2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157</v>
      </c>
      <c r="D17" s="53" t="s">
        <v>8</v>
      </c>
      <c r="E17" s="103">
        <f>E18</f>
        <v>1899.9069999999999</v>
      </c>
    </row>
    <row r="18" spans="1:5" outlineLevel="2" x14ac:dyDescent="0.25">
      <c r="A18" s="52" t="s">
        <v>280</v>
      </c>
      <c r="B18" s="53" t="s">
        <v>43</v>
      </c>
      <c r="C18" s="53" t="s">
        <v>158</v>
      </c>
      <c r="D18" s="53" t="s">
        <v>8</v>
      </c>
      <c r="E18" s="103">
        <f>E19</f>
        <v>1899.9069999999999</v>
      </c>
    </row>
    <row r="19" spans="1:5" outlineLevel="4" x14ac:dyDescent="0.25">
      <c r="A19" s="52" t="s">
        <v>44</v>
      </c>
      <c r="B19" s="53" t="s">
        <v>43</v>
      </c>
      <c r="C19" s="53" t="s">
        <v>166</v>
      </c>
      <c r="D19" s="53" t="s">
        <v>8</v>
      </c>
      <c r="E19" s="103">
        <f>E20</f>
        <v>1899.9069999999999</v>
      </c>
    </row>
    <row r="20" spans="1:5" ht="56.25" outlineLevel="5" x14ac:dyDescent="0.25">
      <c r="A20" s="52" t="s">
        <v>14</v>
      </c>
      <c r="B20" s="53" t="s">
        <v>43</v>
      </c>
      <c r="C20" s="53" t="s">
        <v>166</v>
      </c>
      <c r="D20" s="53" t="s">
        <v>15</v>
      </c>
      <c r="E20" s="103">
        <f>E21</f>
        <v>1899.9069999999999</v>
      </c>
    </row>
    <row r="21" spans="1:5" outlineLevel="6" x14ac:dyDescent="0.25">
      <c r="A21" s="52" t="s">
        <v>16</v>
      </c>
      <c r="B21" s="53" t="s">
        <v>43</v>
      </c>
      <c r="C21" s="53" t="s">
        <v>166</v>
      </c>
      <c r="D21" s="53" t="s">
        <v>17</v>
      </c>
      <c r="E21" s="103">
        <v>1899.9069999999999</v>
      </c>
    </row>
    <row r="22" spans="1:5" ht="56.25" outlineLevel="1" x14ac:dyDescent="0.25">
      <c r="A22" s="52" t="s">
        <v>130</v>
      </c>
      <c r="B22" s="53" t="s">
        <v>131</v>
      </c>
      <c r="C22" s="53" t="s">
        <v>157</v>
      </c>
      <c r="D22" s="53" t="s">
        <v>8</v>
      </c>
      <c r="E22" s="103">
        <f>E23</f>
        <v>4092.3700000000003</v>
      </c>
    </row>
    <row r="23" spans="1:5" outlineLevel="3" x14ac:dyDescent="0.25">
      <c r="A23" s="52" t="s">
        <v>280</v>
      </c>
      <c r="B23" s="53" t="s">
        <v>131</v>
      </c>
      <c r="C23" s="53" t="s">
        <v>158</v>
      </c>
      <c r="D23" s="53" t="s">
        <v>8</v>
      </c>
      <c r="E23" s="103">
        <f>E24+E27+E34</f>
        <v>4092.3700000000003</v>
      </c>
    </row>
    <row r="24" spans="1:5" outlineLevel="4" x14ac:dyDescent="0.25">
      <c r="A24" s="52" t="s">
        <v>132</v>
      </c>
      <c r="B24" s="53" t="s">
        <v>131</v>
      </c>
      <c r="C24" s="53" t="s">
        <v>193</v>
      </c>
      <c r="D24" s="53" t="s">
        <v>8</v>
      </c>
      <c r="E24" s="103">
        <f>E25</f>
        <v>1850.94</v>
      </c>
    </row>
    <row r="25" spans="1:5" ht="56.25" outlineLevel="5" x14ac:dyDescent="0.25">
      <c r="A25" s="52" t="s">
        <v>14</v>
      </c>
      <c r="B25" s="53" t="s">
        <v>131</v>
      </c>
      <c r="C25" s="53" t="s">
        <v>193</v>
      </c>
      <c r="D25" s="53" t="s">
        <v>15</v>
      </c>
      <c r="E25" s="103">
        <f>E26</f>
        <v>1850.94</v>
      </c>
    </row>
    <row r="26" spans="1:5" outlineLevel="6" x14ac:dyDescent="0.25">
      <c r="A26" s="52" t="s">
        <v>16</v>
      </c>
      <c r="B26" s="53" t="s">
        <v>131</v>
      </c>
      <c r="C26" s="53" t="s">
        <v>193</v>
      </c>
      <c r="D26" s="53" t="s">
        <v>17</v>
      </c>
      <c r="E26" s="103">
        <v>1850.94</v>
      </c>
    </row>
    <row r="27" spans="1:5" ht="37.5" outlineLevel="4" x14ac:dyDescent="0.25">
      <c r="A27" s="52" t="s">
        <v>13</v>
      </c>
      <c r="B27" s="53" t="s">
        <v>131</v>
      </c>
      <c r="C27" s="53" t="s">
        <v>159</v>
      </c>
      <c r="D27" s="53" t="s">
        <v>8</v>
      </c>
      <c r="E27" s="103">
        <f>E28+E30+E32</f>
        <v>2061.4300000000003</v>
      </c>
    </row>
    <row r="28" spans="1:5" ht="56.25" outlineLevel="5" x14ac:dyDescent="0.25">
      <c r="A28" s="52" t="s">
        <v>14</v>
      </c>
      <c r="B28" s="53" t="s">
        <v>131</v>
      </c>
      <c r="C28" s="53" t="s">
        <v>159</v>
      </c>
      <c r="D28" s="53" t="s">
        <v>15</v>
      </c>
      <c r="E28" s="103">
        <f>E29</f>
        <v>1912.93</v>
      </c>
    </row>
    <row r="29" spans="1:5" outlineLevel="6" x14ac:dyDescent="0.25">
      <c r="A29" s="52" t="s">
        <v>16</v>
      </c>
      <c r="B29" s="53" t="s">
        <v>131</v>
      </c>
      <c r="C29" s="53" t="s">
        <v>159</v>
      </c>
      <c r="D29" s="53" t="s">
        <v>17</v>
      </c>
      <c r="E29" s="103">
        <v>1912.93</v>
      </c>
    </row>
    <row r="30" spans="1:5" ht="18" customHeight="1" outlineLevel="5" x14ac:dyDescent="0.25">
      <c r="A30" s="52" t="s">
        <v>18</v>
      </c>
      <c r="B30" s="53" t="s">
        <v>131</v>
      </c>
      <c r="C30" s="53" t="s">
        <v>159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131</v>
      </c>
      <c r="C31" s="53" t="s">
        <v>159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131</v>
      </c>
      <c r="C32" s="53" t="s">
        <v>159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131</v>
      </c>
      <c r="C33" s="53" t="s">
        <v>159</v>
      </c>
      <c r="D33" s="53" t="s">
        <v>25</v>
      </c>
      <c r="E33" s="103">
        <v>5.5</v>
      </c>
    </row>
    <row r="34" spans="1:5" outlineLevel="4" x14ac:dyDescent="0.25">
      <c r="A34" s="52" t="s">
        <v>133</v>
      </c>
      <c r="B34" s="53" t="s">
        <v>131</v>
      </c>
      <c r="C34" s="53" t="s">
        <v>194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131</v>
      </c>
      <c r="C35" s="53" t="s">
        <v>194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131</v>
      </c>
      <c r="C36" s="53" t="s">
        <v>194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157</v>
      </c>
      <c r="D37" s="53" t="s">
        <v>8</v>
      </c>
      <c r="E37" s="103">
        <f>E38</f>
        <v>12790.743</v>
      </c>
    </row>
    <row r="38" spans="1:5" outlineLevel="3" x14ac:dyDescent="0.25">
      <c r="A38" s="52" t="s">
        <v>280</v>
      </c>
      <c r="B38" s="53" t="s">
        <v>46</v>
      </c>
      <c r="C38" s="53" t="s">
        <v>158</v>
      </c>
      <c r="D38" s="53" t="s">
        <v>8</v>
      </c>
      <c r="E38" s="103">
        <f>E39</f>
        <v>12790.743</v>
      </c>
    </row>
    <row r="39" spans="1:5" ht="37.5" outlineLevel="4" x14ac:dyDescent="0.25">
      <c r="A39" s="52" t="s">
        <v>13</v>
      </c>
      <c r="B39" s="53" t="s">
        <v>46</v>
      </c>
      <c r="C39" s="53" t="s">
        <v>159</v>
      </c>
      <c r="D39" s="53" t="s">
        <v>8</v>
      </c>
      <c r="E39" s="103">
        <f>E40+E42</f>
        <v>12790.743</v>
      </c>
    </row>
    <row r="40" spans="1:5" ht="56.25" outlineLevel="5" x14ac:dyDescent="0.25">
      <c r="A40" s="52" t="s">
        <v>14</v>
      </c>
      <c r="B40" s="53" t="s">
        <v>46</v>
      </c>
      <c r="C40" s="53" t="s">
        <v>159</v>
      </c>
      <c r="D40" s="53" t="s">
        <v>15</v>
      </c>
      <c r="E40" s="103">
        <f>E41</f>
        <v>12699.743</v>
      </c>
    </row>
    <row r="41" spans="1:5" outlineLevel="6" x14ac:dyDescent="0.25">
      <c r="A41" s="52" t="s">
        <v>16</v>
      </c>
      <c r="B41" s="53" t="s">
        <v>46</v>
      </c>
      <c r="C41" s="53" t="s">
        <v>159</v>
      </c>
      <c r="D41" s="53" t="s">
        <v>17</v>
      </c>
      <c r="E41" s="103">
        <v>12699.743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159</v>
      </c>
      <c r="D42" s="53" t="s">
        <v>19</v>
      </c>
      <c r="E42" s="103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159</v>
      </c>
      <c r="D43" s="53" t="s">
        <v>21</v>
      </c>
      <c r="E43" s="103">
        <v>91</v>
      </c>
    </row>
    <row r="44" spans="1:5" outlineLevel="6" x14ac:dyDescent="0.25">
      <c r="A44" s="52" t="s">
        <v>389</v>
      </c>
      <c r="B44" s="53" t="s">
        <v>390</v>
      </c>
      <c r="C44" s="53" t="s">
        <v>157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172</v>
      </c>
      <c r="B45" s="53" t="s">
        <v>390</v>
      </c>
      <c r="C45" s="53" t="s">
        <v>158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463</v>
      </c>
      <c r="B46" s="53" t="s">
        <v>390</v>
      </c>
      <c r="C46" s="53" t="s">
        <v>462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482</v>
      </c>
      <c r="B47" s="53" t="s">
        <v>390</v>
      </c>
      <c r="C47" s="53" t="s">
        <v>477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390</v>
      </c>
      <c r="C48" s="53" t="s">
        <v>477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390</v>
      </c>
      <c r="C49" s="53" t="s">
        <v>477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157</v>
      </c>
      <c r="D50" s="53" t="s">
        <v>8</v>
      </c>
      <c r="E50" s="103">
        <f>E51</f>
        <v>7060.66</v>
      </c>
    </row>
    <row r="51" spans="1:5" outlineLevel="3" x14ac:dyDescent="0.25">
      <c r="A51" s="52" t="s">
        <v>280</v>
      </c>
      <c r="B51" s="53" t="s">
        <v>12</v>
      </c>
      <c r="C51" s="53" t="s">
        <v>158</v>
      </c>
      <c r="D51" s="53" t="s">
        <v>8</v>
      </c>
      <c r="E51" s="103">
        <f>E52+E59+E62</f>
        <v>7060.66</v>
      </c>
    </row>
    <row r="52" spans="1:5" ht="37.5" outlineLevel="4" x14ac:dyDescent="0.25">
      <c r="A52" s="52" t="s">
        <v>13</v>
      </c>
      <c r="B52" s="53" t="s">
        <v>12</v>
      </c>
      <c r="C52" s="53" t="s">
        <v>159</v>
      </c>
      <c r="D52" s="53" t="s">
        <v>8</v>
      </c>
      <c r="E52" s="103">
        <f>E53+E55+E57</f>
        <v>5446</v>
      </c>
    </row>
    <row r="53" spans="1:5" ht="56.25" outlineLevel="5" x14ac:dyDescent="0.25">
      <c r="A53" s="52" t="s">
        <v>14</v>
      </c>
      <c r="B53" s="53" t="s">
        <v>12</v>
      </c>
      <c r="C53" s="53" t="s">
        <v>159</v>
      </c>
      <c r="D53" s="53" t="s">
        <v>15</v>
      </c>
      <c r="E53" s="103">
        <f>E54</f>
        <v>5312.6</v>
      </c>
    </row>
    <row r="54" spans="1:5" outlineLevel="6" x14ac:dyDescent="0.25">
      <c r="A54" s="52" t="s">
        <v>16</v>
      </c>
      <c r="B54" s="53" t="s">
        <v>12</v>
      </c>
      <c r="C54" s="53" t="s">
        <v>159</v>
      </c>
      <c r="D54" s="53" t="s">
        <v>17</v>
      </c>
      <c r="E54" s="103">
        <v>5312.6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159</v>
      </c>
      <c r="D55" s="53" t="s">
        <v>19</v>
      </c>
      <c r="E55" s="103">
        <f>E56</f>
        <v>132.4</v>
      </c>
    </row>
    <row r="56" spans="1:5" ht="37.5" outlineLevel="6" x14ac:dyDescent="0.25">
      <c r="A56" s="52" t="s">
        <v>20</v>
      </c>
      <c r="B56" s="53" t="s">
        <v>12</v>
      </c>
      <c r="C56" s="53" t="s">
        <v>159</v>
      </c>
      <c r="D56" s="53" t="s">
        <v>21</v>
      </c>
      <c r="E56" s="103">
        <f>132.4</f>
        <v>132.4</v>
      </c>
    </row>
    <row r="57" spans="1:5" outlineLevel="5" x14ac:dyDescent="0.25">
      <c r="A57" s="52" t="s">
        <v>22</v>
      </c>
      <c r="B57" s="53" t="s">
        <v>12</v>
      </c>
      <c r="C57" s="53" t="s">
        <v>159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159</v>
      </c>
      <c r="D58" s="53" t="s">
        <v>25</v>
      </c>
      <c r="E58" s="103">
        <v>1</v>
      </c>
    </row>
    <row r="59" spans="1:5" outlineLevel="4" x14ac:dyDescent="0.25">
      <c r="A59" s="52" t="s">
        <v>281</v>
      </c>
      <c r="B59" s="53" t="s">
        <v>12</v>
      </c>
      <c r="C59" s="53" t="s">
        <v>195</v>
      </c>
      <c r="D59" s="53" t="s">
        <v>8</v>
      </c>
      <c r="E59" s="103">
        <f>E60</f>
        <v>1020.42</v>
      </c>
    </row>
    <row r="60" spans="1:5" ht="56.25" outlineLevel="5" x14ac:dyDescent="0.25">
      <c r="A60" s="52" t="s">
        <v>14</v>
      </c>
      <c r="B60" s="53" t="s">
        <v>12</v>
      </c>
      <c r="C60" s="53" t="s">
        <v>195</v>
      </c>
      <c r="D60" s="53" t="s">
        <v>15</v>
      </c>
      <c r="E60" s="103">
        <f>E61</f>
        <v>1020.42</v>
      </c>
    </row>
    <row r="61" spans="1:5" outlineLevel="6" x14ac:dyDescent="0.25">
      <c r="A61" s="52" t="s">
        <v>16</v>
      </c>
      <c r="B61" s="53" t="s">
        <v>12</v>
      </c>
      <c r="C61" s="53" t="s">
        <v>195</v>
      </c>
      <c r="D61" s="53" t="s">
        <v>17</v>
      </c>
      <c r="E61" s="103">
        <v>1020.42</v>
      </c>
    </row>
    <row r="62" spans="1:5" outlineLevel="4" x14ac:dyDescent="0.25">
      <c r="A62" s="52" t="s">
        <v>47</v>
      </c>
      <c r="B62" s="53" t="s">
        <v>12</v>
      </c>
      <c r="C62" s="53" t="s">
        <v>167</v>
      </c>
      <c r="D62" s="53" t="s">
        <v>8</v>
      </c>
      <c r="E62" s="103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167</v>
      </c>
      <c r="D63" s="53" t="s">
        <v>15</v>
      </c>
      <c r="E63" s="103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167</v>
      </c>
      <c r="D64" s="53" t="s">
        <v>17</v>
      </c>
      <c r="E64" s="103">
        <v>594.24</v>
      </c>
    </row>
    <row r="65" spans="1:5" ht="21.75" customHeight="1" outlineLevel="6" x14ac:dyDescent="0.25">
      <c r="A65" s="52" t="s">
        <v>615</v>
      </c>
      <c r="B65" s="53" t="s">
        <v>616</v>
      </c>
      <c r="C65" s="53" t="s">
        <v>157</v>
      </c>
      <c r="D65" s="53" t="s">
        <v>8</v>
      </c>
      <c r="E65" s="103">
        <f>E66</f>
        <v>695.26</v>
      </c>
    </row>
    <row r="66" spans="1:5" ht="21.75" customHeight="1" outlineLevel="6" x14ac:dyDescent="0.25">
      <c r="A66" s="52" t="s">
        <v>172</v>
      </c>
      <c r="B66" s="53" t="s">
        <v>616</v>
      </c>
      <c r="C66" s="53" t="s">
        <v>158</v>
      </c>
      <c r="D66" s="53" t="s">
        <v>8</v>
      </c>
      <c r="E66" s="103">
        <f>E67</f>
        <v>695.26</v>
      </c>
    </row>
    <row r="67" spans="1:5" ht="21.75" customHeight="1" outlineLevel="6" x14ac:dyDescent="0.25">
      <c r="A67" s="52" t="s">
        <v>617</v>
      </c>
      <c r="B67" s="53" t="s">
        <v>616</v>
      </c>
      <c r="C67" s="53" t="s">
        <v>618</v>
      </c>
      <c r="D67" s="53" t="s">
        <v>8</v>
      </c>
      <c r="E67" s="103">
        <f>E68</f>
        <v>695.26</v>
      </c>
    </row>
    <row r="68" spans="1:5" ht="21.75" customHeight="1" outlineLevel="6" x14ac:dyDescent="0.25">
      <c r="A68" s="52" t="s">
        <v>22</v>
      </c>
      <c r="B68" s="53" t="s">
        <v>616</v>
      </c>
      <c r="C68" s="53" t="s">
        <v>618</v>
      </c>
      <c r="D68" s="53" t="s">
        <v>23</v>
      </c>
      <c r="E68" s="103">
        <f>E69</f>
        <v>695.26</v>
      </c>
    </row>
    <row r="69" spans="1:5" ht="21.75" customHeight="1" outlineLevel="6" x14ac:dyDescent="0.25">
      <c r="A69" s="52" t="s">
        <v>407</v>
      </c>
      <c r="B69" s="53" t="s">
        <v>616</v>
      </c>
      <c r="C69" s="53" t="s">
        <v>618</v>
      </c>
      <c r="D69" s="53" t="s">
        <v>408</v>
      </c>
      <c r="E69" s="103">
        <v>695.26</v>
      </c>
    </row>
    <row r="70" spans="1:5" outlineLevel="6" x14ac:dyDescent="0.25">
      <c r="A70" s="52" t="s">
        <v>602</v>
      </c>
      <c r="B70" s="53" t="s">
        <v>603</v>
      </c>
      <c r="C70" s="53" t="s">
        <v>157</v>
      </c>
      <c r="D70" s="53" t="s">
        <v>8</v>
      </c>
      <c r="E70" s="103">
        <f>E71</f>
        <v>243.37</v>
      </c>
    </row>
    <row r="71" spans="1:5" outlineLevel="6" x14ac:dyDescent="0.25">
      <c r="A71" s="52" t="s">
        <v>280</v>
      </c>
      <c r="B71" s="53" t="s">
        <v>603</v>
      </c>
      <c r="C71" s="53" t="s">
        <v>158</v>
      </c>
      <c r="D71" s="53" t="s">
        <v>8</v>
      </c>
      <c r="E71" s="103">
        <f>E72</f>
        <v>243.37</v>
      </c>
    </row>
    <row r="72" spans="1:5" outlineLevel="6" x14ac:dyDescent="0.25">
      <c r="A72" s="52" t="s">
        <v>613</v>
      </c>
      <c r="B72" s="53" t="s">
        <v>603</v>
      </c>
      <c r="C72" s="53" t="s">
        <v>605</v>
      </c>
      <c r="D72" s="53" t="s">
        <v>8</v>
      </c>
      <c r="E72" s="103">
        <f>E73</f>
        <v>243.37</v>
      </c>
    </row>
    <row r="73" spans="1:5" outlineLevel="6" x14ac:dyDescent="0.25">
      <c r="A73" s="52" t="s">
        <v>22</v>
      </c>
      <c r="B73" s="53" t="s">
        <v>603</v>
      </c>
      <c r="C73" s="53" t="s">
        <v>605</v>
      </c>
      <c r="D73" s="53" t="s">
        <v>23</v>
      </c>
      <c r="E73" s="103">
        <f>E74</f>
        <v>243.37</v>
      </c>
    </row>
    <row r="74" spans="1:5" outlineLevel="6" x14ac:dyDescent="0.25">
      <c r="A74" s="52" t="s">
        <v>606</v>
      </c>
      <c r="B74" s="53" t="s">
        <v>603</v>
      </c>
      <c r="C74" s="53" t="s">
        <v>605</v>
      </c>
      <c r="D74" s="53" t="s">
        <v>607</v>
      </c>
      <c r="E74" s="103">
        <v>243.37</v>
      </c>
    </row>
    <row r="75" spans="1:5" outlineLevel="1" x14ac:dyDescent="0.25">
      <c r="A75" s="52" t="s">
        <v>26</v>
      </c>
      <c r="B75" s="53" t="s">
        <v>27</v>
      </c>
      <c r="C75" s="53" t="s">
        <v>157</v>
      </c>
      <c r="D75" s="53" t="s">
        <v>8</v>
      </c>
      <c r="E75" s="103">
        <f>E76+E102+E98</f>
        <v>40388.118999999992</v>
      </c>
    </row>
    <row r="76" spans="1:5" ht="37.5" outlineLevel="2" x14ac:dyDescent="0.25">
      <c r="A76" s="52" t="s">
        <v>479</v>
      </c>
      <c r="B76" s="53" t="s">
        <v>27</v>
      </c>
      <c r="C76" s="53" t="s">
        <v>160</v>
      </c>
      <c r="D76" s="53" t="s">
        <v>8</v>
      </c>
      <c r="E76" s="103">
        <f>E77+E84+E91</f>
        <v>17298.708999999999</v>
      </c>
    </row>
    <row r="77" spans="1:5" outlineLevel="3" x14ac:dyDescent="0.25">
      <c r="A77" s="52" t="s">
        <v>480</v>
      </c>
      <c r="B77" s="53" t="s">
        <v>27</v>
      </c>
      <c r="C77" s="53" t="s">
        <v>168</v>
      </c>
      <c r="D77" s="53" t="s">
        <v>8</v>
      </c>
      <c r="E77" s="103">
        <f>E78+E81</f>
        <v>1060.5999999999999</v>
      </c>
    </row>
    <row r="78" spans="1:5" ht="37.5" outlineLevel="4" x14ac:dyDescent="0.25">
      <c r="A78" s="52" t="s">
        <v>28</v>
      </c>
      <c r="B78" s="53" t="s">
        <v>27</v>
      </c>
      <c r="C78" s="53" t="s">
        <v>162</v>
      </c>
      <c r="D78" s="53" t="s">
        <v>8</v>
      </c>
      <c r="E78" s="103">
        <f>E79</f>
        <v>692.3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162</v>
      </c>
      <c r="D79" s="53" t="s">
        <v>19</v>
      </c>
      <c r="E79" s="103">
        <f>E80</f>
        <v>692.3</v>
      </c>
    </row>
    <row r="80" spans="1:5" ht="37.5" outlineLevel="6" x14ac:dyDescent="0.25">
      <c r="A80" s="52" t="s">
        <v>20</v>
      </c>
      <c r="B80" s="53" t="s">
        <v>27</v>
      </c>
      <c r="C80" s="53" t="s">
        <v>162</v>
      </c>
      <c r="D80" s="53" t="s">
        <v>21</v>
      </c>
      <c r="E80" s="103">
        <v>692.3</v>
      </c>
    </row>
    <row r="81" spans="1:5" outlineLevel="4" x14ac:dyDescent="0.25">
      <c r="A81" s="52" t="s">
        <v>29</v>
      </c>
      <c r="B81" s="53" t="s">
        <v>27</v>
      </c>
      <c r="C81" s="53" t="s">
        <v>163</v>
      </c>
      <c r="D81" s="53" t="s">
        <v>8</v>
      </c>
      <c r="E81" s="103">
        <f>E82</f>
        <v>368.3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163</v>
      </c>
      <c r="D82" s="53" t="s">
        <v>19</v>
      </c>
      <c r="E82" s="103">
        <f>E83</f>
        <v>368.3</v>
      </c>
    </row>
    <row r="83" spans="1:5" ht="37.5" outlineLevel="6" x14ac:dyDescent="0.25">
      <c r="A83" s="52" t="s">
        <v>20</v>
      </c>
      <c r="B83" s="53" t="s">
        <v>27</v>
      </c>
      <c r="C83" s="53" t="s">
        <v>163</v>
      </c>
      <c r="D83" s="53" t="s">
        <v>21</v>
      </c>
      <c r="E83" s="103">
        <v>368.3</v>
      </c>
    </row>
    <row r="84" spans="1:5" ht="56.25" outlineLevel="4" x14ac:dyDescent="0.25">
      <c r="A84" s="52" t="s">
        <v>48</v>
      </c>
      <c r="B84" s="53" t="s">
        <v>27</v>
      </c>
      <c r="C84" s="53" t="s">
        <v>169</v>
      </c>
      <c r="D84" s="53" t="s">
        <v>8</v>
      </c>
      <c r="E84" s="103">
        <f>E85+E87</f>
        <v>1232.68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169</v>
      </c>
      <c r="D85" s="53" t="s">
        <v>19</v>
      </c>
      <c r="E85" s="103">
        <f>E86</f>
        <v>1074.9000000000001</v>
      </c>
    </row>
    <row r="86" spans="1:5" ht="37.5" outlineLevel="6" x14ac:dyDescent="0.25">
      <c r="A86" s="52" t="s">
        <v>20</v>
      </c>
      <c r="B86" s="53" t="s">
        <v>27</v>
      </c>
      <c r="C86" s="53" t="s">
        <v>169</v>
      </c>
      <c r="D86" s="53" t="s">
        <v>21</v>
      </c>
      <c r="E86" s="103">
        <v>1074.9000000000001</v>
      </c>
    </row>
    <row r="87" spans="1:5" outlineLevel="5" x14ac:dyDescent="0.25">
      <c r="A87" s="52" t="s">
        <v>22</v>
      </c>
      <c r="B87" s="53" t="s">
        <v>27</v>
      </c>
      <c r="C87" s="53" t="s">
        <v>169</v>
      </c>
      <c r="D87" s="53" t="s">
        <v>23</v>
      </c>
      <c r="E87" s="103">
        <f>E88+E89+E90</f>
        <v>157.78</v>
      </c>
    </row>
    <row r="88" spans="1:5" ht="17.25" hidden="1" customHeight="1" outlineLevel="5" x14ac:dyDescent="0.25">
      <c r="A88" s="52" t="s">
        <v>413</v>
      </c>
      <c r="B88" s="53" t="s">
        <v>27</v>
      </c>
      <c r="C88" s="53" t="s">
        <v>169</v>
      </c>
      <c r="D88" s="53" t="s">
        <v>414</v>
      </c>
      <c r="E88" s="103"/>
    </row>
    <row r="89" spans="1:5" outlineLevel="6" x14ac:dyDescent="0.25">
      <c r="A89" s="52" t="s">
        <v>24</v>
      </c>
      <c r="B89" s="53" t="s">
        <v>27</v>
      </c>
      <c r="C89" s="53" t="s">
        <v>169</v>
      </c>
      <c r="D89" s="53" t="s">
        <v>25</v>
      </c>
      <c r="E89" s="103">
        <v>157.78</v>
      </c>
    </row>
    <row r="90" spans="1:5" hidden="1" outlineLevel="6" x14ac:dyDescent="0.25">
      <c r="A90" s="52" t="s">
        <v>407</v>
      </c>
      <c r="B90" s="53" t="s">
        <v>27</v>
      </c>
      <c r="C90" s="53" t="s">
        <v>169</v>
      </c>
      <c r="D90" s="53" t="s">
        <v>408</v>
      </c>
      <c r="E90" s="103"/>
    </row>
    <row r="91" spans="1:5" ht="37.5" outlineLevel="4" collapsed="1" x14ac:dyDescent="0.25">
      <c r="A91" s="52" t="s">
        <v>49</v>
      </c>
      <c r="B91" s="53" t="s">
        <v>27</v>
      </c>
      <c r="C91" s="53" t="s">
        <v>170</v>
      </c>
      <c r="D91" s="53" t="s">
        <v>8</v>
      </c>
      <c r="E91" s="103">
        <f>E92+E94+E96</f>
        <v>15005.429</v>
      </c>
    </row>
    <row r="92" spans="1:5" ht="56.25" outlineLevel="5" x14ac:dyDescent="0.25">
      <c r="A92" s="52" t="s">
        <v>14</v>
      </c>
      <c r="B92" s="53" t="s">
        <v>27</v>
      </c>
      <c r="C92" s="53" t="s">
        <v>170</v>
      </c>
      <c r="D92" s="53" t="s">
        <v>15</v>
      </c>
      <c r="E92" s="103">
        <f>E93</f>
        <v>6727.6</v>
      </c>
    </row>
    <row r="93" spans="1:5" outlineLevel="6" x14ac:dyDescent="0.25">
      <c r="A93" s="52" t="s">
        <v>50</v>
      </c>
      <c r="B93" s="53" t="s">
        <v>27</v>
      </c>
      <c r="C93" s="53" t="s">
        <v>170</v>
      </c>
      <c r="D93" s="53" t="s">
        <v>51</v>
      </c>
      <c r="E93" s="103">
        <v>6727.6</v>
      </c>
    </row>
    <row r="94" spans="1:5" ht="17.25" customHeight="1" outlineLevel="5" x14ac:dyDescent="0.25">
      <c r="A94" s="52" t="s">
        <v>18</v>
      </c>
      <c r="B94" s="53" t="s">
        <v>27</v>
      </c>
      <c r="C94" s="53" t="s">
        <v>170</v>
      </c>
      <c r="D94" s="53" t="s">
        <v>19</v>
      </c>
      <c r="E94" s="103">
        <f>E95</f>
        <v>7572.1090000000004</v>
      </c>
    </row>
    <row r="95" spans="1:5" ht="37.5" outlineLevel="6" x14ac:dyDescent="0.25">
      <c r="A95" s="52" t="s">
        <v>20</v>
      </c>
      <c r="B95" s="53" t="s">
        <v>27</v>
      </c>
      <c r="C95" s="53" t="s">
        <v>170</v>
      </c>
      <c r="D95" s="53" t="s">
        <v>21</v>
      </c>
      <c r="E95" s="103">
        <v>7572.1090000000004</v>
      </c>
    </row>
    <row r="96" spans="1:5" outlineLevel="5" x14ac:dyDescent="0.25">
      <c r="A96" s="52" t="s">
        <v>22</v>
      </c>
      <c r="B96" s="53" t="s">
        <v>27</v>
      </c>
      <c r="C96" s="53" t="s">
        <v>170</v>
      </c>
      <c r="D96" s="53" t="s">
        <v>23</v>
      </c>
      <c r="E96" s="103">
        <f>E97</f>
        <v>705.72</v>
      </c>
    </row>
    <row r="97" spans="1:5" outlineLevel="6" x14ac:dyDescent="0.25">
      <c r="A97" s="52" t="s">
        <v>24</v>
      </c>
      <c r="B97" s="53" t="s">
        <v>27</v>
      </c>
      <c r="C97" s="53" t="s">
        <v>170</v>
      </c>
      <c r="D97" s="53" t="s">
        <v>25</v>
      </c>
      <c r="E97" s="103">
        <v>705.72</v>
      </c>
    </row>
    <row r="98" spans="1:5" ht="75" outlineLevel="6" x14ac:dyDescent="0.3">
      <c r="A98" s="71" t="s">
        <v>491</v>
      </c>
      <c r="B98" s="72" t="s">
        <v>27</v>
      </c>
      <c r="C98" s="72" t="s">
        <v>171</v>
      </c>
      <c r="D98" s="72" t="s">
        <v>8</v>
      </c>
      <c r="E98" s="103">
        <f>E99</f>
        <v>84.519000000000005</v>
      </c>
    </row>
    <row r="99" spans="1:5" ht="37.5" outlineLevel="6" x14ac:dyDescent="0.3">
      <c r="A99" s="71" t="s">
        <v>377</v>
      </c>
      <c r="B99" s="72" t="s">
        <v>27</v>
      </c>
      <c r="C99" s="72" t="s">
        <v>376</v>
      </c>
      <c r="D99" s="72" t="s">
        <v>8</v>
      </c>
      <c r="E99" s="103">
        <f>E100</f>
        <v>84.519000000000005</v>
      </c>
    </row>
    <row r="100" spans="1:5" ht="37.5" outlineLevel="6" x14ac:dyDescent="0.3">
      <c r="A100" s="71" t="s">
        <v>53</v>
      </c>
      <c r="B100" s="72" t="s">
        <v>27</v>
      </c>
      <c r="C100" s="72" t="s">
        <v>376</v>
      </c>
      <c r="D100" s="72" t="s">
        <v>54</v>
      </c>
      <c r="E100" s="103">
        <f>E101</f>
        <v>84.519000000000005</v>
      </c>
    </row>
    <row r="101" spans="1:5" outlineLevel="6" x14ac:dyDescent="0.3">
      <c r="A101" s="71" t="s">
        <v>55</v>
      </c>
      <c r="B101" s="72" t="s">
        <v>27</v>
      </c>
      <c r="C101" s="72" t="s">
        <v>376</v>
      </c>
      <c r="D101" s="72" t="s">
        <v>56</v>
      </c>
      <c r="E101" s="103">
        <v>84.519000000000005</v>
      </c>
    </row>
    <row r="102" spans="1:5" outlineLevel="2" x14ac:dyDescent="0.25">
      <c r="A102" s="52" t="s">
        <v>280</v>
      </c>
      <c r="B102" s="53" t="s">
        <v>27</v>
      </c>
      <c r="C102" s="53" t="s">
        <v>158</v>
      </c>
      <c r="D102" s="53" t="s">
        <v>8</v>
      </c>
      <c r="E102" s="103">
        <f>E103+E108+E117+E111+E114+E120+E126+E123</f>
        <v>23004.890999999996</v>
      </c>
    </row>
    <row r="103" spans="1:5" ht="37.5" outlineLevel="4" x14ac:dyDescent="0.25">
      <c r="A103" s="52" t="s">
        <v>13</v>
      </c>
      <c r="B103" s="53" t="s">
        <v>27</v>
      </c>
      <c r="C103" s="53" t="s">
        <v>159</v>
      </c>
      <c r="D103" s="53" t="s">
        <v>8</v>
      </c>
      <c r="E103" s="103">
        <f>E104+E106</f>
        <v>16592.37</v>
      </c>
    </row>
    <row r="104" spans="1:5" ht="56.25" outlineLevel="5" x14ac:dyDescent="0.25">
      <c r="A104" s="52" t="s">
        <v>14</v>
      </c>
      <c r="B104" s="53" t="s">
        <v>27</v>
      </c>
      <c r="C104" s="53" t="s">
        <v>159</v>
      </c>
      <c r="D104" s="53" t="s">
        <v>15</v>
      </c>
      <c r="E104" s="103">
        <f>E105</f>
        <v>16588.37</v>
      </c>
    </row>
    <row r="105" spans="1:5" outlineLevel="6" x14ac:dyDescent="0.25">
      <c r="A105" s="52" t="s">
        <v>16</v>
      </c>
      <c r="B105" s="53" t="s">
        <v>27</v>
      </c>
      <c r="C105" s="53" t="s">
        <v>159</v>
      </c>
      <c r="D105" s="53" t="s">
        <v>17</v>
      </c>
      <c r="E105" s="103">
        <v>16588.37</v>
      </c>
    </row>
    <row r="106" spans="1:5" outlineLevel="6" x14ac:dyDescent="0.25">
      <c r="A106" s="52" t="s">
        <v>111</v>
      </c>
      <c r="B106" s="53" t="s">
        <v>27</v>
      </c>
      <c r="C106" s="53" t="s">
        <v>159</v>
      </c>
      <c r="D106" s="53" t="s">
        <v>112</v>
      </c>
      <c r="E106" s="103">
        <f>E107</f>
        <v>4</v>
      </c>
    </row>
    <row r="107" spans="1:5" ht="37.5" outlineLevel="6" x14ac:dyDescent="0.25">
      <c r="A107" s="52" t="s">
        <v>117</v>
      </c>
      <c r="B107" s="53" t="s">
        <v>27</v>
      </c>
      <c r="C107" s="53" t="s">
        <v>159</v>
      </c>
      <c r="D107" s="53" t="s">
        <v>118</v>
      </c>
      <c r="E107" s="103">
        <v>4</v>
      </c>
    </row>
    <row r="108" spans="1:5" outlineLevel="6" x14ac:dyDescent="0.25">
      <c r="A108" s="52" t="s">
        <v>590</v>
      </c>
      <c r="B108" s="53" t="s">
        <v>27</v>
      </c>
      <c r="C108" s="53" t="s">
        <v>591</v>
      </c>
      <c r="D108" s="53" t="s">
        <v>8</v>
      </c>
      <c r="E108" s="103">
        <f>E109</f>
        <v>61.802999999999997</v>
      </c>
    </row>
    <row r="109" spans="1:5" outlineLevel="6" x14ac:dyDescent="0.25">
      <c r="A109" s="52" t="s">
        <v>111</v>
      </c>
      <c r="B109" s="53" t="s">
        <v>27</v>
      </c>
      <c r="C109" s="53" t="s">
        <v>591</v>
      </c>
      <c r="D109" s="53" t="s">
        <v>112</v>
      </c>
      <c r="E109" s="103">
        <f>E110</f>
        <v>61.802999999999997</v>
      </c>
    </row>
    <row r="110" spans="1:5" ht="37.5" outlineLevel="6" x14ac:dyDescent="0.25">
      <c r="A110" s="52" t="s">
        <v>117</v>
      </c>
      <c r="B110" s="53" t="s">
        <v>27</v>
      </c>
      <c r="C110" s="53" t="s">
        <v>591</v>
      </c>
      <c r="D110" s="53" t="s">
        <v>118</v>
      </c>
      <c r="E110" s="103">
        <v>61.802999999999997</v>
      </c>
    </row>
    <row r="111" spans="1:5" ht="37.5" outlineLevel="6" x14ac:dyDescent="0.25">
      <c r="A111" s="52" t="s">
        <v>346</v>
      </c>
      <c r="B111" s="53" t="s">
        <v>27</v>
      </c>
      <c r="C111" s="53" t="s">
        <v>347</v>
      </c>
      <c r="D111" s="53" t="s">
        <v>8</v>
      </c>
      <c r="E111" s="103">
        <f>E112</f>
        <v>76.349999999999994</v>
      </c>
    </row>
    <row r="112" spans="1:5" ht="56.25" outlineLevel="6" x14ac:dyDescent="0.25">
      <c r="A112" s="52" t="s">
        <v>14</v>
      </c>
      <c r="B112" s="53" t="s">
        <v>27</v>
      </c>
      <c r="C112" s="53" t="s">
        <v>347</v>
      </c>
      <c r="D112" s="53" t="s">
        <v>15</v>
      </c>
      <c r="E112" s="103">
        <f>E113</f>
        <v>76.349999999999994</v>
      </c>
    </row>
    <row r="113" spans="1:5" outlineLevel="6" x14ac:dyDescent="0.25">
      <c r="A113" s="52" t="s">
        <v>16</v>
      </c>
      <c r="B113" s="53" t="s">
        <v>27</v>
      </c>
      <c r="C113" s="53" t="s">
        <v>347</v>
      </c>
      <c r="D113" s="53" t="s">
        <v>17</v>
      </c>
      <c r="E113" s="103">
        <v>76.349999999999994</v>
      </c>
    </row>
    <row r="114" spans="1:5" ht="37.5" outlineLevel="6" x14ac:dyDescent="0.25">
      <c r="A114" s="52" t="s">
        <v>362</v>
      </c>
      <c r="B114" s="53" t="s">
        <v>27</v>
      </c>
      <c r="C114" s="53" t="s">
        <v>363</v>
      </c>
      <c r="D114" s="53" t="s">
        <v>8</v>
      </c>
      <c r="E114" s="103">
        <f>E115</f>
        <v>188</v>
      </c>
    </row>
    <row r="115" spans="1:5" ht="18.75" customHeight="1" outlineLevel="6" x14ac:dyDescent="0.25">
      <c r="A115" s="52" t="s">
        <v>18</v>
      </c>
      <c r="B115" s="53" t="s">
        <v>27</v>
      </c>
      <c r="C115" s="53" t="s">
        <v>363</v>
      </c>
      <c r="D115" s="53" t="s">
        <v>19</v>
      </c>
      <c r="E115" s="103">
        <f>E116</f>
        <v>188</v>
      </c>
    </row>
    <row r="116" spans="1:5" ht="37.5" outlineLevel="6" x14ac:dyDescent="0.25">
      <c r="A116" s="52" t="s">
        <v>20</v>
      </c>
      <c r="B116" s="53" t="s">
        <v>27</v>
      </c>
      <c r="C116" s="53" t="s">
        <v>363</v>
      </c>
      <c r="D116" s="53" t="s">
        <v>21</v>
      </c>
      <c r="E116" s="103">
        <v>188</v>
      </c>
    </row>
    <row r="117" spans="1:5" outlineLevel="6" x14ac:dyDescent="0.25">
      <c r="A117" s="52" t="s">
        <v>399</v>
      </c>
      <c r="B117" s="53" t="s">
        <v>27</v>
      </c>
      <c r="C117" s="53" t="s">
        <v>404</v>
      </c>
      <c r="D117" s="53" t="s">
        <v>8</v>
      </c>
      <c r="E117" s="103">
        <f>E118</f>
        <v>100</v>
      </c>
    </row>
    <row r="118" spans="1:5" ht="18" customHeight="1" outlineLevel="6" x14ac:dyDescent="0.25">
      <c r="A118" s="52" t="s">
        <v>18</v>
      </c>
      <c r="B118" s="53" t="s">
        <v>27</v>
      </c>
      <c r="C118" s="53" t="s">
        <v>404</v>
      </c>
      <c r="D118" s="53" t="s">
        <v>19</v>
      </c>
      <c r="E118" s="103">
        <f>E119</f>
        <v>100</v>
      </c>
    </row>
    <row r="119" spans="1:5" ht="37.5" outlineLevel="6" x14ac:dyDescent="0.25">
      <c r="A119" s="52" t="s">
        <v>20</v>
      </c>
      <c r="B119" s="53" t="s">
        <v>27</v>
      </c>
      <c r="C119" s="53" t="s">
        <v>404</v>
      </c>
      <c r="D119" s="53" t="s">
        <v>21</v>
      </c>
      <c r="E119" s="103">
        <v>100</v>
      </c>
    </row>
    <row r="120" spans="1:5" outlineLevel="6" x14ac:dyDescent="0.25">
      <c r="A120" s="52" t="s">
        <v>533</v>
      </c>
      <c r="B120" s="53" t="s">
        <v>27</v>
      </c>
      <c r="C120" s="53" t="s">
        <v>534</v>
      </c>
      <c r="D120" s="53" t="s">
        <v>8</v>
      </c>
      <c r="E120" s="103">
        <f>E121</f>
        <v>305.67399999999998</v>
      </c>
    </row>
    <row r="121" spans="1:5" ht="21" customHeight="1" outlineLevel="6" x14ac:dyDescent="0.25">
      <c r="A121" s="52" t="s">
        <v>18</v>
      </c>
      <c r="B121" s="53" t="s">
        <v>27</v>
      </c>
      <c r="C121" s="53" t="s">
        <v>534</v>
      </c>
      <c r="D121" s="53" t="s">
        <v>19</v>
      </c>
      <c r="E121" s="103">
        <f>E122</f>
        <v>305.67399999999998</v>
      </c>
    </row>
    <row r="122" spans="1:5" ht="37.5" outlineLevel="6" x14ac:dyDescent="0.25">
      <c r="A122" s="52" t="s">
        <v>20</v>
      </c>
      <c r="B122" s="53" t="s">
        <v>27</v>
      </c>
      <c r="C122" s="53" t="s">
        <v>534</v>
      </c>
      <c r="D122" s="53" t="s">
        <v>21</v>
      </c>
      <c r="E122" s="103">
        <v>305.67399999999998</v>
      </c>
    </row>
    <row r="123" spans="1:5" ht="37.5" outlineLevel="6" x14ac:dyDescent="0.25">
      <c r="A123" s="52" t="s">
        <v>559</v>
      </c>
      <c r="B123" s="53" t="s">
        <v>27</v>
      </c>
      <c r="C123" s="53" t="s">
        <v>560</v>
      </c>
      <c r="D123" s="53" t="s">
        <v>8</v>
      </c>
      <c r="E123" s="103">
        <f>E124</f>
        <v>56.44</v>
      </c>
    </row>
    <row r="124" spans="1:5" outlineLevel="6" x14ac:dyDescent="0.25">
      <c r="A124" s="52" t="s">
        <v>22</v>
      </c>
      <c r="B124" s="53" t="s">
        <v>27</v>
      </c>
      <c r="C124" s="53" t="s">
        <v>560</v>
      </c>
      <c r="D124" s="53" t="s">
        <v>23</v>
      </c>
      <c r="E124" s="103">
        <f>E125</f>
        <v>56.44</v>
      </c>
    </row>
    <row r="125" spans="1:5" ht="18.75" customHeight="1" outlineLevel="6" x14ac:dyDescent="0.25">
      <c r="A125" s="52" t="s">
        <v>413</v>
      </c>
      <c r="B125" s="53" t="s">
        <v>27</v>
      </c>
      <c r="C125" s="53" t="s">
        <v>560</v>
      </c>
      <c r="D125" s="53" t="s">
        <v>414</v>
      </c>
      <c r="E125" s="103">
        <v>56.44</v>
      </c>
    </row>
    <row r="126" spans="1:5" outlineLevel="6" x14ac:dyDescent="0.25">
      <c r="A126" s="52" t="s">
        <v>463</v>
      </c>
      <c r="B126" s="53" t="s">
        <v>27</v>
      </c>
      <c r="C126" s="53" t="s">
        <v>462</v>
      </c>
      <c r="D126" s="53" t="s">
        <v>8</v>
      </c>
      <c r="E126" s="103">
        <f>E127+E130+E135+E140+E145</f>
        <v>5624.2539999999999</v>
      </c>
    </row>
    <row r="127" spans="1:5" ht="56.25" outlineLevel="6" x14ac:dyDescent="0.25">
      <c r="A127" s="32" t="s">
        <v>558</v>
      </c>
      <c r="B127" s="53" t="s">
        <v>27</v>
      </c>
      <c r="C127" s="53" t="s">
        <v>588</v>
      </c>
      <c r="D127" s="53" t="s">
        <v>8</v>
      </c>
      <c r="E127" s="103">
        <f>E128</f>
        <v>686.87800000000004</v>
      </c>
    </row>
    <row r="128" spans="1:5" ht="56.25" outlineLevel="6" x14ac:dyDescent="0.25">
      <c r="A128" s="52" t="s">
        <v>14</v>
      </c>
      <c r="B128" s="53" t="s">
        <v>27</v>
      </c>
      <c r="C128" s="53" t="s">
        <v>588</v>
      </c>
      <c r="D128" s="53" t="s">
        <v>15</v>
      </c>
      <c r="E128" s="103">
        <f>E129</f>
        <v>686.87800000000004</v>
      </c>
    </row>
    <row r="129" spans="1:5" outlineLevel="6" x14ac:dyDescent="0.25">
      <c r="A129" s="52" t="s">
        <v>16</v>
      </c>
      <c r="B129" s="53" t="s">
        <v>27</v>
      </c>
      <c r="C129" s="53" t="s">
        <v>588</v>
      </c>
      <c r="D129" s="53" t="s">
        <v>17</v>
      </c>
      <c r="E129" s="103">
        <v>686.87800000000004</v>
      </c>
    </row>
    <row r="130" spans="1:5" ht="56.25" outlineLevel="4" x14ac:dyDescent="0.25">
      <c r="A130" s="32" t="s">
        <v>456</v>
      </c>
      <c r="B130" s="53" t="s">
        <v>27</v>
      </c>
      <c r="C130" s="53" t="s">
        <v>503</v>
      </c>
      <c r="D130" s="53" t="s">
        <v>8</v>
      </c>
      <c r="E130" s="103">
        <f>E131+E133</f>
        <v>2314.44</v>
      </c>
    </row>
    <row r="131" spans="1:5" ht="56.25" outlineLevel="5" x14ac:dyDescent="0.25">
      <c r="A131" s="52" t="s">
        <v>14</v>
      </c>
      <c r="B131" s="53" t="s">
        <v>27</v>
      </c>
      <c r="C131" s="53" t="s">
        <v>503</v>
      </c>
      <c r="D131" s="53" t="s">
        <v>15</v>
      </c>
      <c r="E131" s="103">
        <f>E132</f>
        <v>1976.1</v>
      </c>
    </row>
    <row r="132" spans="1:5" outlineLevel="6" x14ac:dyDescent="0.25">
      <c r="A132" s="52" t="s">
        <v>16</v>
      </c>
      <c r="B132" s="53" t="s">
        <v>27</v>
      </c>
      <c r="C132" s="53" t="s">
        <v>503</v>
      </c>
      <c r="D132" s="53" t="s">
        <v>17</v>
      </c>
      <c r="E132" s="103">
        <v>1976.1</v>
      </c>
    </row>
    <row r="133" spans="1:5" ht="18" customHeight="1" outlineLevel="5" x14ac:dyDescent="0.25">
      <c r="A133" s="52" t="s">
        <v>18</v>
      </c>
      <c r="B133" s="53" t="s">
        <v>27</v>
      </c>
      <c r="C133" s="53" t="s">
        <v>503</v>
      </c>
      <c r="D133" s="53" t="s">
        <v>19</v>
      </c>
      <c r="E133" s="103">
        <f>E134</f>
        <v>338.34</v>
      </c>
    </row>
    <row r="134" spans="1:5" ht="37.5" outlineLevel="6" x14ac:dyDescent="0.25">
      <c r="A134" s="52" t="s">
        <v>20</v>
      </c>
      <c r="B134" s="53" t="s">
        <v>27</v>
      </c>
      <c r="C134" s="53" t="s">
        <v>503</v>
      </c>
      <c r="D134" s="53" t="s">
        <v>21</v>
      </c>
      <c r="E134" s="103">
        <v>338.34</v>
      </c>
    </row>
    <row r="135" spans="1:5" ht="75" outlineLevel="4" x14ac:dyDescent="0.25">
      <c r="A135" s="32" t="s">
        <v>461</v>
      </c>
      <c r="B135" s="53" t="s">
        <v>27</v>
      </c>
      <c r="C135" s="53" t="s">
        <v>504</v>
      </c>
      <c r="D135" s="53" t="s">
        <v>8</v>
      </c>
      <c r="E135" s="103">
        <f>E136+E138</f>
        <v>1137.9059999999999</v>
      </c>
    </row>
    <row r="136" spans="1:5" ht="56.25" outlineLevel="5" x14ac:dyDescent="0.25">
      <c r="A136" s="52" t="s">
        <v>14</v>
      </c>
      <c r="B136" s="53" t="s">
        <v>27</v>
      </c>
      <c r="C136" s="53" t="s">
        <v>504</v>
      </c>
      <c r="D136" s="53" t="s">
        <v>15</v>
      </c>
      <c r="E136" s="103">
        <f>E137</f>
        <v>1099.2159999999999</v>
      </c>
    </row>
    <row r="137" spans="1:5" outlineLevel="6" x14ac:dyDescent="0.25">
      <c r="A137" s="52" t="s">
        <v>16</v>
      </c>
      <c r="B137" s="53" t="s">
        <v>27</v>
      </c>
      <c r="C137" s="53" t="s">
        <v>504</v>
      </c>
      <c r="D137" s="53" t="s">
        <v>17</v>
      </c>
      <c r="E137" s="103">
        <v>1099.2159999999999</v>
      </c>
    </row>
    <row r="138" spans="1:5" ht="18" customHeight="1" outlineLevel="5" x14ac:dyDescent="0.25">
      <c r="A138" s="52" t="s">
        <v>18</v>
      </c>
      <c r="B138" s="53" t="s">
        <v>27</v>
      </c>
      <c r="C138" s="53" t="s">
        <v>504</v>
      </c>
      <c r="D138" s="53" t="s">
        <v>19</v>
      </c>
      <c r="E138" s="103">
        <f>E139</f>
        <v>38.69</v>
      </c>
    </row>
    <row r="139" spans="1:5" ht="37.5" outlineLevel="6" x14ac:dyDescent="0.25">
      <c r="A139" s="52" t="s">
        <v>20</v>
      </c>
      <c r="B139" s="53" t="s">
        <v>27</v>
      </c>
      <c r="C139" s="53" t="s">
        <v>504</v>
      </c>
      <c r="D139" s="53" t="s">
        <v>21</v>
      </c>
      <c r="E139" s="103">
        <v>38.69</v>
      </c>
    </row>
    <row r="140" spans="1:5" ht="56.25" outlineLevel="4" x14ac:dyDescent="0.25">
      <c r="A140" s="32" t="s">
        <v>454</v>
      </c>
      <c r="B140" s="53" t="s">
        <v>27</v>
      </c>
      <c r="C140" s="53" t="s">
        <v>505</v>
      </c>
      <c r="D140" s="53" t="s">
        <v>8</v>
      </c>
      <c r="E140" s="103">
        <f>E141+E143</f>
        <v>737.87300000000005</v>
      </c>
    </row>
    <row r="141" spans="1:5" ht="56.25" outlineLevel="5" x14ac:dyDescent="0.25">
      <c r="A141" s="52" t="s">
        <v>14</v>
      </c>
      <c r="B141" s="53" t="s">
        <v>27</v>
      </c>
      <c r="C141" s="53" t="s">
        <v>505</v>
      </c>
      <c r="D141" s="53" t="s">
        <v>15</v>
      </c>
      <c r="E141" s="103">
        <f>E142</f>
        <v>709.947</v>
      </c>
    </row>
    <row r="142" spans="1:5" outlineLevel="6" x14ac:dyDescent="0.25">
      <c r="A142" s="52" t="s">
        <v>16</v>
      </c>
      <c r="B142" s="53" t="s">
        <v>27</v>
      </c>
      <c r="C142" s="53" t="s">
        <v>505</v>
      </c>
      <c r="D142" s="53" t="s">
        <v>17</v>
      </c>
      <c r="E142" s="103">
        <v>709.947</v>
      </c>
    </row>
    <row r="143" spans="1:5" ht="18" customHeight="1" outlineLevel="6" x14ac:dyDescent="0.25">
      <c r="A143" s="52" t="s">
        <v>18</v>
      </c>
      <c r="B143" s="53" t="s">
        <v>27</v>
      </c>
      <c r="C143" s="53" t="s">
        <v>505</v>
      </c>
      <c r="D143" s="53" t="s">
        <v>19</v>
      </c>
      <c r="E143" s="103">
        <f>E144</f>
        <v>27.925999999999998</v>
      </c>
    </row>
    <row r="144" spans="1:5" ht="37.5" outlineLevel="6" x14ac:dyDescent="0.25">
      <c r="A144" s="52" t="s">
        <v>20</v>
      </c>
      <c r="B144" s="53" t="s">
        <v>27</v>
      </c>
      <c r="C144" s="53" t="s">
        <v>505</v>
      </c>
      <c r="D144" s="53" t="s">
        <v>21</v>
      </c>
      <c r="E144" s="103">
        <v>27.925999999999998</v>
      </c>
    </row>
    <row r="145" spans="1:6" ht="56.25" outlineLevel="4" x14ac:dyDescent="0.25">
      <c r="A145" s="32" t="s">
        <v>455</v>
      </c>
      <c r="B145" s="53" t="s">
        <v>27</v>
      </c>
      <c r="C145" s="53" t="s">
        <v>506</v>
      </c>
      <c r="D145" s="53" t="s">
        <v>8</v>
      </c>
      <c r="E145" s="103">
        <f>E146+E148</f>
        <v>747.15699999999993</v>
      </c>
    </row>
    <row r="146" spans="1:6" ht="56.25" outlineLevel="5" x14ac:dyDescent="0.25">
      <c r="A146" s="52" t="s">
        <v>14</v>
      </c>
      <c r="B146" s="53" t="s">
        <v>27</v>
      </c>
      <c r="C146" s="53" t="s">
        <v>506</v>
      </c>
      <c r="D146" s="53" t="s">
        <v>15</v>
      </c>
      <c r="E146" s="103">
        <f>E147</f>
        <v>723.33299999999997</v>
      </c>
    </row>
    <row r="147" spans="1:6" outlineLevel="6" x14ac:dyDescent="0.25">
      <c r="A147" s="52" t="s">
        <v>16</v>
      </c>
      <c r="B147" s="53" t="s">
        <v>27</v>
      </c>
      <c r="C147" s="53" t="s">
        <v>506</v>
      </c>
      <c r="D147" s="53" t="s">
        <v>17</v>
      </c>
      <c r="E147" s="103">
        <v>723.33299999999997</v>
      </c>
    </row>
    <row r="148" spans="1:6" ht="18" customHeight="1" outlineLevel="5" x14ac:dyDescent="0.25">
      <c r="A148" s="52" t="s">
        <v>18</v>
      </c>
      <c r="B148" s="53" t="s">
        <v>27</v>
      </c>
      <c r="C148" s="53" t="s">
        <v>506</v>
      </c>
      <c r="D148" s="53" t="s">
        <v>19</v>
      </c>
      <c r="E148" s="103">
        <f>E149</f>
        <v>23.824000000000002</v>
      </c>
    </row>
    <row r="149" spans="1:6" ht="37.5" outlineLevel="6" x14ac:dyDescent="0.25">
      <c r="A149" s="52" t="s">
        <v>20</v>
      </c>
      <c r="B149" s="53" t="s">
        <v>27</v>
      </c>
      <c r="C149" s="53" t="s">
        <v>506</v>
      </c>
      <c r="D149" s="53" t="s">
        <v>21</v>
      </c>
      <c r="E149" s="103">
        <v>23.824000000000002</v>
      </c>
    </row>
    <row r="150" spans="1:6" s="3" customFormat="1" x14ac:dyDescent="0.25">
      <c r="A150" s="50" t="s">
        <v>151</v>
      </c>
      <c r="B150" s="51" t="s">
        <v>30</v>
      </c>
      <c r="C150" s="51" t="s">
        <v>157</v>
      </c>
      <c r="D150" s="51" t="s">
        <v>8</v>
      </c>
      <c r="E150" s="102">
        <f>E151+E157</f>
        <v>1260.6479999999999</v>
      </c>
      <c r="F150" s="134">
        <f>E150/E435</f>
        <v>1.7854862322314164E-3</v>
      </c>
    </row>
    <row r="151" spans="1:6" outlineLevel="1" x14ac:dyDescent="0.25">
      <c r="A151" s="52" t="s">
        <v>152</v>
      </c>
      <c r="B151" s="53" t="s">
        <v>153</v>
      </c>
      <c r="C151" s="53" t="s">
        <v>157</v>
      </c>
      <c r="D151" s="53" t="s">
        <v>8</v>
      </c>
      <c r="E151" s="103">
        <f>E152</f>
        <v>1110.6479999999999</v>
      </c>
    </row>
    <row r="152" spans="1:6" outlineLevel="3" x14ac:dyDescent="0.25">
      <c r="A152" s="52" t="s">
        <v>280</v>
      </c>
      <c r="B152" s="53" t="s">
        <v>153</v>
      </c>
      <c r="C152" s="53" t="s">
        <v>158</v>
      </c>
      <c r="D152" s="53" t="s">
        <v>8</v>
      </c>
      <c r="E152" s="103">
        <f>E153</f>
        <v>1110.6479999999999</v>
      </c>
    </row>
    <row r="153" spans="1:6" outlineLevel="3" x14ac:dyDescent="0.25">
      <c r="A153" s="52" t="s">
        <v>463</v>
      </c>
      <c r="B153" s="53" t="s">
        <v>153</v>
      </c>
      <c r="C153" s="53" t="s">
        <v>462</v>
      </c>
      <c r="D153" s="53" t="s">
        <v>8</v>
      </c>
      <c r="E153" s="103">
        <f>E154</f>
        <v>1110.6479999999999</v>
      </c>
    </row>
    <row r="154" spans="1:6" ht="75" outlineLevel="4" x14ac:dyDescent="0.25">
      <c r="A154" s="32" t="s">
        <v>457</v>
      </c>
      <c r="B154" s="53" t="s">
        <v>153</v>
      </c>
      <c r="C154" s="53" t="s">
        <v>577</v>
      </c>
      <c r="D154" s="53" t="s">
        <v>8</v>
      </c>
      <c r="E154" s="103">
        <f>E155</f>
        <v>1110.6479999999999</v>
      </c>
    </row>
    <row r="155" spans="1:6" outlineLevel="5" x14ac:dyDescent="0.25">
      <c r="A155" s="52" t="s">
        <v>31</v>
      </c>
      <c r="B155" s="53" t="s">
        <v>153</v>
      </c>
      <c r="C155" s="53" t="s">
        <v>577</v>
      </c>
      <c r="D155" s="53" t="s">
        <v>32</v>
      </c>
      <c r="E155" s="103">
        <f>E156</f>
        <v>1110.6479999999999</v>
      </c>
    </row>
    <row r="156" spans="1:6" outlineLevel="6" x14ac:dyDescent="0.25">
      <c r="A156" s="52" t="s">
        <v>154</v>
      </c>
      <c r="B156" s="53" t="s">
        <v>153</v>
      </c>
      <c r="C156" s="53" t="s">
        <v>577</v>
      </c>
      <c r="D156" s="53" t="s">
        <v>155</v>
      </c>
      <c r="E156" s="103">
        <v>1110.6479999999999</v>
      </c>
    </row>
    <row r="157" spans="1:6" outlineLevel="6" x14ac:dyDescent="0.25">
      <c r="A157" s="52" t="s">
        <v>468</v>
      </c>
      <c r="B157" s="53" t="s">
        <v>469</v>
      </c>
      <c r="C157" s="53" t="s">
        <v>157</v>
      </c>
      <c r="D157" s="53" t="s">
        <v>8</v>
      </c>
      <c r="E157" s="103">
        <f>E158</f>
        <v>150</v>
      </c>
    </row>
    <row r="158" spans="1:6" outlineLevel="6" x14ac:dyDescent="0.25">
      <c r="A158" s="52" t="s">
        <v>280</v>
      </c>
      <c r="B158" s="53" t="s">
        <v>469</v>
      </c>
      <c r="C158" s="53" t="s">
        <v>158</v>
      </c>
      <c r="D158" s="53" t="s">
        <v>8</v>
      </c>
      <c r="E158" s="103">
        <f>E159</f>
        <v>150</v>
      </c>
    </row>
    <row r="159" spans="1:6" outlineLevel="6" x14ac:dyDescent="0.25">
      <c r="A159" s="52" t="s">
        <v>470</v>
      </c>
      <c r="B159" s="53" t="s">
        <v>469</v>
      </c>
      <c r="C159" s="53" t="s">
        <v>471</v>
      </c>
      <c r="D159" s="53" t="s">
        <v>8</v>
      </c>
      <c r="E159" s="103">
        <f>E160</f>
        <v>150</v>
      </c>
    </row>
    <row r="160" spans="1:6" ht="37.5" outlineLevel="6" x14ac:dyDescent="0.25">
      <c r="A160" s="52" t="s">
        <v>18</v>
      </c>
      <c r="B160" s="53" t="s">
        <v>469</v>
      </c>
      <c r="C160" s="53" t="s">
        <v>471</v>
      </c>
      <c r="D160" s="53" t="s">
        <v>19</v>
      </c>
      <c r="E160" s="103">
        <f>E161</f>
        <v>150</v>
      </c>
    </row>
    <row r="161" spans="1:6" ht="37.5" outlineLevel="6" x14ac:dyDescent="0.25">
      <c r="A161" s="52" t="s">
        <v>20</v>
      </c>
      <c r="B161" s="53" t="s">
        <v>469</v>
      </c>
      <c r="C161" s="53" t="s">
        <v>471</v>
      </c>
      <c r="D161" s="53" t="s">
        <v>21</v>
      </c>
      <c r="E161" s="103">
        <v>150</v>
      </c>
    </row>
    <row r="162" spans="1:6" s="3" customFormat="1" ht="37.5" x14ac:dyDescent="0.25">
      <c r="A162" s="50" t="s">
        <v>57</v>
      </c>
      <c r="B162" s="51" t="s">
        <v>58</v>
      </c>
      <c r="C162" s="51" t="s">
        <v>157</v>
      </c>
      <c r="D162" s="51" t="s">
        <v>8</v>
      </c>
      <c r="E162" s="102">
        <f>E163</f>
        <v>265</v>
      </c>
      <c r="F162" s="134">
        <f>E162/E435</f>
        <v>3.7532590504353743E-4</v>
      </c>
    </row>
    <row r="163" spans="1:6" ht="37.5" outlineLevel="1" x14ac:dyDescent="0.25">
      <c r="A163" s="52" t="s">
        <v>59</v>
      </c>
      <c r="B163" s="53" t="s">
        <v>60</v>
      </c>
      <c r="C163" s="53" t="s">
        <v>157</v>
      </c>
      <c r="D163" s="53" t="s">
        <v>8</v>
      </c>
      <c r="E163" s="103">
        <f>E164</f>
        <v>265</v>
      </c>
    </row>
    <row r="164" spans="1:6" outlineLevel="3" x14ac:dyDescent="0.25">
      <c r="A164" s="52" t="s">
        <v>280</v>
      </c>
      <c r="B164" s="53" t="s">
        <v>60</v>
      </c>
      <c r="C164" s="53" t="s">
        <v>158</v>
      </c>
      <c r="D164" s="53" t="s">
        <v>8</v>
      </c>
      <c r="E164" s="103">
        <f>E165</f>
        <v>265</v>
      </c>
    </row>
    <row r="165" spans="1:6" ht="37.5" outlineLevel="4" x14ac:dyDescent="0.25">
      <c r="A165" s="52" t="s">
        <v>61</v>
      </c>
      <c r="B165" s="53" t="s">
        <v>60</v>
      </c>
      <c r="C165" s="53" t="s">
        <v>173</v>
      </c>
      <c r="D165" s="53" t="s">
        <v>8</v>
      </c>
      <c r="E165" s="103">
        <f>E166</f>
        <v>265</v>
      </c>
    </row>
    <row r="166" spans="1:6" ht="18.75" customHeight="1" outlineLevel="5" x14ac:dyDescent="0.25">
      <c r="A166" s="52" t="s">
        <v>18</v>
      </c>
      <c r="B166" s="53" t="s">
        <v>60</v>
      </c>
      <c r="C166" s="53" t="s">
        <v>173</v>
      </c>
      <c r="D166" s="53" t="s">
        <v>19</v>
      </c>
      <c r="E166" s="103">
        <f>E167</f>
        <v>265</v>
      </c>
    </row>
    <row r="167" spans="1:6" ht="37.5" outlineLevel="6" x14ac:dyDescent="0.25">
      <c r="A167" s="52" t="s">
        <v>20</v>
      </c>
      <c r="B167" s="53" t="s">
        <v>60</v>
      </c>
      <c r="C167" s="53" t="s">
        <v>173</v>
      </c>
      <c r="D167" s="53" t="s">
        <v>21</v>
      </c>
      <c r="E167" s="103">
        <v>265</v>
      </c>
    </row>
    <row r="168" spans="1:6" s="3" customFormat="1" x14ac:dyDescent="0.25">
      <c r="A168" s="50" t="s">
        <v>145</v>
      </c>
      <c r="B168" s="51" t="s">
        <v>62</v>
      </c>
      <c r="C168" s="51" t="s">
        <v>157</v>
      </c>
      <c r="D168" s="51" t="s">
        <v>8</v>
      </c>
      <c r="E168" s="102">
        <f>E169+E175+E180+E192</f>
        <v>28764.516999999996</v>
      </c>
      <c r="F168" s="134">
        <f>E168/E435</f>
        <v>4.0739880664774401E-2</v>
      </c>
    </row>
    <row r="169" spans="1:6" s="3" customFormat="1" x14ac:dyDescent="0.25">
      <c r="A169" s="52" t="s">
        <v>147</v>
      </c>
      <c r="B169" s="53" t="s">
        <v>148</v>
      </c>
      <c r="C169" s="53" t="s">
        <v>157</v>
      </c>
      <c r="D169" s="53" t="s">
        <v>8</v>
      </c>
      <c r="E169" s="103">
        <f>E170</f>
        <v>374.49</v>
      </c>
    </row>
    <row r="170" spans="1:6" s="3" customFormat="1" x14ac:dyDescent="0.25">
      <c r="A170" s="52" t="s">
        <v>280</v>
      </c>
      <c r="B170" s="53" t="s">
        <v>148</v>
      </c>
      <c r="C170" s="53" t="s">
        <v>158</v>
      </c>
      <c r="D170" s="53" t="s">
        <v>8</v>
      </c>
      <c r="E170" s="103">
        <f>E171</f>
        <v>374.49</v>
      </c>
    </row>
    <row r="171" spans="1:6" s="3" customFormat="1" x14ac:dyDescent="0.25">
      <c r="A171" s="52" t="s">
        <v>463</v>
      </c>
      <c r="B171" s="53" t="s">
        <v>148</v>
      </c>
      <c r="C171" s="53" t="s">
        <v>462</v>
      </c>
      <c r="D171" s="53" t="s">
        <v>8</v>
      </c>
      <c r="E171" s="103">
        <f>E172</f>
        <v>374.49</v>
      </c>
    </row>
    <row r="172" spans="1:6" s="3" customFormat="1" ht="112.5" x14ac:dyDescent="0.25">
      <c r="A172" s="32" t="s">
        <v>458</v>
      </c>
      <c r="B172" s="53" t="s">
        <v>148</v>
      </c>
      <c r="C172" s="53" t="s">
        <v>478</v>
      </c>
      <c r="D172" s="53" t="s">
        <v>8</v>
      </c>
      <c r="E172" s="103">
        <f>E173</f>
        <v>374.49</v>
      </c>
    </row>
    <row r="173" spans="1:6" s="3" customFormat="1" ht="18" customHeight="1" x14ac:dyDescent="0.25">
      <c r="A173" s="52" t="s">
        <v>18</v>
      </c>
      <c r="B173" s="53" t="s">
        <v>148</v>
      </c>
      <c r="C173" s="53" t="s">
        <v>478</v>
      </c>
      <c r="D173" s="53" t="s">
        <v>19</v>
      </c>
      <c r="E173" s="103">
        <f>E174</f>
        <v>374.49</v>
      </c>
    </row>
    <row r="174" spans="1:6" s="3" customFormat="1" ht="37.5" x14ac:dyDescent="0.25">
      <c r="A174" s="52" t="s">
        <v>20</v>
      </c>
      <c r="B174" s="53" t="s">
        <v>148</v>
      </c>
      <c r="C174" s="53" t="s">
        <v>478</v>
      </c>
      <c r="D174" s="53" t="s">
        <v>21</v>
      </c>
      <c r="E174" s="103">
        <v>374.49</v>
      </c>
    </row>
    <row r="175" spans="1:6" s="3" customFormat="1" x14ac:dyDescent="0.25">
      <c r="A175" s="52" t="s">
        <v>561</v>
      </c>
      <c r="B175" s="53" t="s">
        <v>562</v>
      </c>
      <c r="C175" s="53" t="s">
        <v>157</v>
      </c>
      <c r="D175" s="53" t="s">
        <v>8</v>
      </c>
      <c r="E175" s="103">
        <f>E176</f>
        <v>3.2229999999999999</v>
      </c>
    </row>
    <row r="176" spans="1:6" s="3" customFormat="1" ht="37.5" x14ac:dyDescent="0.25">
      <c r="A176" s="52" t="s">
        <v>486</v>
      </c>
      <c r="B176" s="53" t="s">
        <v>562</v>
      </c>
      <c r="C176" s="53" t="s">
        <v>164</v>
      </c>
      <c r="D176" s="53" t="s">
        <v>8</v>
      </c>
      <c r="E176" s="103">
        <f>E177</f>
        <v>3.2229999999999999</v>
      </c>
    </row>
    <row r="177" spans="1:5" s="3" customFormat="1" ht="93.75" x14ac:dyDescent="0.25">
      <c r="A177" s="32" t="s">
        <v>554</v>
      </c>
      <c r="B177" s="53" t="s">
        <v>562</v>
      </c>
      <c r="C177" s="53" t="s">
        <v>563</v>
      </c>
      <c r="D177" s="53" t="s">
        <v>8</v>
      </c>
      <c r="E177" s="103">
        <f>E178</f>
        <v>3.2229999999999999</v>
      </c>
    </row>
    <row r="178" spans="1:5" s="3" customFormat="1" ht="19.5" customHeight="1" x14ac:dyDescent="0.25">
      <c r="A178" s="52" t="s">
        <v>18</v>
      </c>
      <c r="B178" s="53" t="s">
        <v>562</v>
      </c>
      <c r="C178" s="53" t="s">
        <v>563</v>
      </c>
      <c r="D178" s="53" t="s">
        <v>19</v>
      </c>
      <c r="E178" s="103">
        <f>E179</f>
        <v>3.2229999999999999</v>
      </c>
    </row>
    <row r="179" spans="1:5" s="3" customFormat="1" ht="37.5" x14ac:dyDescent="0.25">
      <c r="A179" s="52" t="s">
        <v>20</v>
      </c>
      <c r="B179" s="53" t="s">
        <v>562</v>
      </c>
      <c r="C179" s="53" t="s">
        <v>563</v>
      </c>
      <c r="D179" s="53" t="s">
        <v>21</v>
      </c>
      <c r="E179" s="103">
        <v>3.2229999999999999</v>
      </c>
    </row>
    <row r="180" spans="1:5" outlineLevel="6" x14ac:dyDescent="0.25">
      <c r="A180" s="52" t="s">
        <v>65</v>
      </c>
      <c r="B180" s="53" t="s">
        <v>66</v>
      </c>
      <c r="C180" s="53" t="s">
        <v>157</v>
      </c>
      <c r="D180" s="53" t="s">
        <v>8</v>
      </c>
      <c r="E180" s="103">
        <f>E181</f>
        <v>25796.483999999997</v>
      </c>
    </row>
    <row r="181" spans="1:5" ht="56.25" outlineLevel="6" x14ac:dyDescent="0.25">
      <c r="A181" s="52" t="s">
        <v>484</v>
      </c>
      <c r="B181" s="53" t="s">
        <v>66</v>
      </c>
      <c r="C181" s="53" t="s">
        <v>174</v>
      </c>
      <c r="D181" s="53" t="s">
        <v>8</v>
      </c>
      <c r="E181" s="103">
        <f>E182</f>
        <v>25796.483999999997</v>
      </c>
    </row>
    <row r="182" spans="1:5" ht="37.5" outlineLevel="6" x14ac:dyDescent="0.25">
      <c r="A182" s="52" t="s">
        <v>485</v>
      </c>
      <c r="B182" s="53" t="s">
        <v>66</v>
      </c>
      <c r="C182" s="53" t="s">
        <v>175</v>
      </c>
      <c r="D182" s="53" t="s">
        <v>8</v>
      </c>
      <c r="E182" s="103">
        <f>E183+E186+E189</f>
        <v>25796.483999999997</v>
      </c>
    </row>
    <row r="183" spans="1:5" ht="56.25" outlineLevel="6" x14ac:dyDescent="0.25">
      <c r="A183" s="52" t="s">
        <v>67</v>
      </c>
      <c r="B183" s="53" t="s">
        <v>66</v>
      </c>
      <c r="C183" s="53" t="s">
        <v>176</v>
      </c>
      <c r="D183" s="53" t="s">
        <v>8</v>
      </c>
      <c r="E183" s="103">
        <f>E184</f>
        <v>11507.380999999999</v>
      </c>
    </row>
    <row r="184" spans="1:5" ht="18" customHeight="1" outlineLevel="6" x14ac:dyDescent="0.25">
      <c r="A184" s="52" t="s">
        <v>18</v>
      </c>
      <c r="B184" s="53" t="s">
        <v>66</v>
      </c>
      <c r="C184" s="53" t="s">
        <v>176</v>
      </c>
      <c r="D184" s="53" t="s">
        <v>19</v>
      </c>
      <c r="E184" s="103">
        <f>E185</f>
        <v>11507.380999999999</v>
      </c>
    </row>
    <row r="185" spans="1:5" ht="37.5" outlineLevel="6" x14ac:dyDescent="0.25">
      <c r="A185" s="52" t="s">
        <v>20</v>
      </c>
      <c r="B185" s="53" t="s">
        <v>66</v>
      </c>
      <c r="C185" s="53" t="s">
        <v>176</v>
      </c>
      <c r="D185" s="53" t="s">
        <v>21</v>
      </c>
      <c r="E185" s="103">
        <v>11507.380999999999</v>
      </c>
    </row>
    <row r="186" spans="1:5" ht="37.5" outlineLevel="6" x14ac:dyDescent="0.25">
      <c r="A186" s="52" t="s">
        <v>472</v>
      </c>
      <c r="B186" s="53" t="s">
        <v>66</v>
      </c>
      <c r="C186" s="53" t="s">
        <v>473</v>
      </c>
      <c r="D186" s="53" t="s">
        <v>8</v>
      </c>
      <c r="E186" s="103">
        <f>E187</f>
        <v>2540</v>
      </c>
    </row>
    <row r="187" spans="1:5" ht="21.75" customHeight="1" outlineLevel="6" x14ac:dyDescent="0.25">
      <c r="A187" s="52" t="s">
        <v>18</v>
      </c>
      <c r="B187" s="53" t="s">
        <v>66</v>
      </c>
      <c r="C187" s="53" t="s">
        <v>473</v>
      </c>
      <c r="D187" s="53" t="s">
        <v>19</v>
      </c>
      <c r="E187" s="103">
        <f>E188</f>
        <v>2540</v>
      </c>
    </row>
    <row r="188" spans="1:5" ht="37.5" outlineLevel="6" x14ac:dyDescent="0.25">
      <c r="A188" s="52" t="s">
        <v>20</v>
      </c>
      <c r="B188" s="53" t="s">
        <v>66</v>
      </c>
      <c r="C188" s="53" t="s">
        <v>473</v>
      </c>
      <c r="D188" s="53" t="s">
        <v>21</v>
      </c>
      <c r="E188" s="103">
        <v>2540</v>
      </c>
    </row>
    <row r="189" spans="1:5" ht="55.5" customHeight="1" outlineLevel="6" x14ac:dyDescent="0.25">
      <c r="A189" s="32" t="s">
        <v>553</v>
      </c>
      <c r="B189" s="53" t="s">
        <v>66</v>
      </c>
      <c r="C189" s="53" t="s">
        <v>608</v>
      </c>
      <c r="D189" s="53" t="s">
        <v>8</v>
      </c>
      <c r="E189" s="103">
        <f>E190</f>
        <v>11749.102999999999</v>
      </c>
    </row>
    <row r="190" spans="1:5" ht="21.75" customHeight="1" outlineLevel="6" x14ac:dyDescent="0.25">
      <c r="A190" s="52" t="s">
        <v>18</v>
      </c>
      <c r="B190" s="53" t="s">
        <v>66</v>
      </c>
      <c r="C190" s="53" t="s">
        <v>608</v>
      </c>
      <c r="D190" s="53" t="s">
        <v>19</v>
      </c>
      <c r="E190" s="103">
        <f>E191</f>
        <v>11749.102999999999</v>
      </c>
    </row>
    <row r="191" spans="1:5" ht="37.5" outlineLevel="6" x14ac:dyDescent="0.25">
      <c r="A191" s="52" t="s">
        <v>20</v>
      </c>
      <c r="B191" s="53" t="s">
        <v>66</v>
      </c>
      <c r="C191" s="53" t="s">
        <v>608</v>
      </c>
      <c r="D191" s="53" t="s">
        <v>21</v>
      </c>
      <c r="E191" s="103">
        <v>11749.102999999999</v>
      </c>
    </row>
    <row r="192" spans="1:5" outlineLevel="1" x14ac:dyDescent="0.25">
      <c r="A192" s="52" t="s">
        <v>69</v>
      </c>
      <c r="B192" s="53" t="s">
        <v>70</v>
      </c>
      <c r="C192" s="53" t="s">
        <v>157</v>
      </c>
      <c r="D192" s="53" t="s">
        <v>8</v>
      </c>
      <c r="E192" s="103">
        <f>E193</f>
        <v>2590.3200000000002</v>
      </c>
    </row>
    <row r="193" spans="1:6" ht="37.5" outlineLevel="1" x14ac:dyDescent="0.25">
      <c r="A193" s="52" t="s">
        <v>486</v>
      </c>
      <c r="B193" s="53" t="s">
        <v>70</v>
      </c>
      <c r="C193" s="53" t="s">
        <v>164</v>
      </c>
      <c r="D193" s="53" t="s">
        <v>8</v>
      </c>
      <c r="E193" s="103">
        <f>E194</f>
        <v>2590.3200000000002</v>
      </c>
    </row>
    <row r="194" spans="1:6" ht="56.25" outlineLevel="1" x14ac:dyDescent="0.25">
      <c r="A194" s="52" t="s">
        <v>516</v>
      </c>
      <c r="B194" s="53" t="s">
        <v>70</v>
      </c>
      <c r="C194" s="53" t="s">
        <v>285</v>
      </c>
      <c r="D194" s="53" t="s">
        <v>8</v>
      </c>
      <c r="E194" s="103">
        <f>E198+E195</f>
        <v>2590.3200000000002</v>
      </c>
    </row>
    <row r="195" spans="1:6" outlineLevel="1" x14ac:dyDescent="0.25">
      <c r="A195" s="52" t="s">
        <v>333</v>
      </c>
      <c r="B195" s="53" t="s">
        <v>70</v>
      </c>
      <c r="C195" s="53" t="s">
        <v>334</v>
      </c>
      <c r="D195" s="53" t="s">
        <v>8</v>
      </c>
      <c r="E195" s="103">
        <f>E196</f>
        <v>30</v>
      </c>
    </row>
    <row r="196" spans="1:6" ht="17.25" customHeight="1" outlineLevel="1" x14ac:dyDescent="0.25">
      <c r="A196" s="52" t="s">
        <v>18</v>
      </c>
      <c r="B196" s="53" t="s">
        <v>70</v>
      </c>
      <c r="C196" s="53" t="s">
        <v>334</v>
      </c>
      <c r="D196" s="53" t="s">
        <v>19</v>
      </c>
      <c r="E196" s="103">
        <f>E197</f>
        <v>30</v>
      </c>
    </row>
    <row r="197" spans="1:6" ht="37.5" outlineLevel="1" x14ac:dyDescent="0.25">
      <c r="A197" s="52" t="s">
        <v>20</v>
      </c>
      <c r="B197" s="53" t="s">
        <v>70</v>
      </c>
      <c r="C197" s="53" t="s">
        <v>334</v>
      </c>
      <c r="D197" s="53" t="s">
        <v>21</v>
      </c>
      <c r="E197" s="103">
        <v>30</v>
      </c>
    </row>
    <row r="198" spans="1:6" outlineLevel="4" x14ac:dyDescent="0.25">
      <c r="A198" s="52" t="s">
        <v>71</v>
      </c>
      <c r="B198" s="53" t="s">
        <v>70</v>
      </c>
      <c r="C198" s="53" t="s">
        <v>177</v>
      </c>
      <c r="D198" s="53" t="s">
        <v>8</v>
      </c>
      <c r="E198" s="103">
        <f>E199</f>
        <v>2560.3200000000002</v>
      </c>
    </row>
    <row r="199" spans="1:6" ht="17.25" customHeight="1" outlineLevel="5" x14ac:dyDescent="0.25">
      <c r="A199" s="52" t="s">
        <v>18</v>
      </c>
      <c r="B199" s="53" t="s">
        <v>70</v>
      </c>
      <c r="C199" s="53" t="s">
        <v>177</v>
      </c>
      <c r="D199" s="53" t="s">
        <v>19</v>
      </c>
      <c r="E199" s="103">
        <f>E200</f>
        <v>2560.3200000000002</v>
      </c>
    </row>
    <row r="200" spans="1:6" ht="37.5" outlineLevel="6" x14ac:dyDescent="0.25">
      <c r="A200" s="52" t="s">
        <v>20</v>
      </c>
      <c r="B200" s="53" t="s">
        <v>70</v>
      </c>
      <c r="C200" s="53" t="s">
        <v>177</v>
      </c>
      <c r="D200" s="53" t="s">
        <v>21</v>
      </c>
      <c r="E200" s="103">
        <v>2560.3200000000002</v>
      </c>
    </row>
    <row r="201" spans="1:6" s="3" customFormat="1" x14ac:dyDescent="0.25">
      <c r="A201" s="50" t="s">
        <v>72</v>
      </c>
      <c r="B201" s="51" t="s">
        <v>73</v>
      </c>
      <c r="C201" s="51" t="s">
        <v>157</v>
      </c>
      <c r="D201" s="51" t="s">
        <v>8</v>
      </c>
      <c r="E201" s="102">
        <f>E202+E208+E232+E242</f>
        <v>35615.717999999993</v>
      </c>
      <c r="F201" s="134">
        <f>E201/E435</f>
        <v>5.044340223443549E-2</v>
      </c>
    </row>
    <row r="202" spans="1:6" s="3" customFormat="1" x14ac:dyDescent="0.25">
      <c r="A202" s="52" t="s">
        <v>74</v>
      </c>
      <c r="B202" s="53" t="s">
        <v>75</v>
      </c>
      <c r="C202" s="53" t="s">
        <v>157</v>
      </c>
      <c r="D202" s="53" t="s">
        <v>8</v>
      </c>
      <c r="E202" s="103">
        <f>E203</f>
        <v>1000</v>
      </c>
    </row>
    <row r="203" spans="1:6" s="3" customFormat="1" ht="56.25" x14ac:dyDescent="0.25">
      <c r="A203" s="52" t="s">
        <v>484</v>
      </c>
      <c r="B203" s="53" t="s">
        <v>75</v>
      </c>
      <c r="C203" s="53" t="s">
        <v>174</v>
      </c>
      <c r="D203" s="53" t="s">
        <v>8</v>
      </c>
      <c r="E203" s="103">
        <f>E204</f>
        <v>1000</v>
      </c>
    </row>
    <row r="204" spans="1:6" s="3" customFormat="1" ht="37.5" x14ac:dyDescent="0.25">
      <c r="A204" s="52" t="s">
        <v>487</v>
      </c>
      <c r="B204" s="53" t="s">
        <v>75</v>
      </c>
      <c r="C204" s="53" t="s">
        <v>178</v>
      </c>
      <c r="D204" s="53" t="s">
        <v>8</v>
      </c>
      <c r="E204" s="103">
        <f>E205</f>
        <v>1000</v>
      </c>
    </row>
    <row r="205" spans="1:6" s="3" customFormat="1" ht="75" x14ac:dyDescent="0.3">
      <c r="A205" s="73" t="s">
        <v>76</v>
      </c>
      <c r="B205" s="53" t="s">
        <v>75</v>
      </c>
      <c r="C205" s="53" t="s">
        <v>179</v>
      </c>
      <c r="D205" s="53" t="s">
        <v>8</v>
      </c>
      <c r="E205" s="103">
        <f>E206</f>
        <v>1000</v>
      </c>
    </row>
    <row r="206" spans="1:6" s="3" customFormat="1" ht="18.75" customHeight="1" x14ac:dyDescent="0.25">
      <c r="A206" s="52" t="s">
        <v>18</v>
      </c>
      <c r="B206" s="53" t="s">
        <v>75</v>
      </c>
      <c r="C206" s="53" t="s">
        <v>179</v>
      </c>
      <c r="D206" s="53" t="s">
        <v>19</v>
      </c>
      <c r="E206" s="103">
        <f>E207</f>
        <v>1000</v>
      </c>
    </row>
    <row r="207" spans="1:6" s="3" customFormat="1" ht="37.5" x14ac:dyDescent="0.25">
      <c r="A207" s="52" t="s">
        <v>20</v>
      </c>
      <c r="B207" s="53" t="s">
        <v>75</v>
      </c>
      <c r="C207" s="53" t="s">
        <v>179</v>
      </c>
      <c r="D207" s="53" t="s">
        <v>21</v>
      </c>
      <c r="E207" s="103">
        <v>1000</v>
      </c>
    </row>
    <row r="208" spans="1:6" s="3" customFormat="1" x14ac:dyDescent="0.25">
      <c r="A208" s="52" t="s">
        <v>77</v>
      </c>
      <c r="B208" s="53" t="s">
        <v>78</v>
      </c>
      <c r="C208" s="53" t="s">
        <v>157</v>
      </c>
      <c r="D208" s="53" t="s">
        <v>8</v>
      </c>
      <c r="E208" s="103">
        <f>E209</f>
        <v>28581.717999999997</v>
      </c>
    </row>
    <row r="209" spans="1:5" s="3" customFormat="1" ht="56.25" x14ac:dyDescent="0.25">
      <c r="A209" s="52" t="s">
        <v>484</v>
      </c>
      <c r="B209" s="53" t="s">
        <v>78</v>
      </c>
      <c r="C209" s="53" t="s">
        <v>174</v>
      </c>
      <c r="D209" s="53" t="s">
        <v>8</v>
      </c>
      <c r="E209" s="103">
        <f>E210</f>
        <v>28581.717999999997</v>
      </c>
    </row>
    <row r="210" spans="1:5" s="3" customFormat="1" ht="37.5" x14ac:dyDescent="0.25">
      <c r="A210" s="52" t="s">
        <v>487</v>
      </c>
      <c r="B210" s="53" t="s">
        <v>78</v>
      </c>
      <c r="C210" s="53" t="s">
        <v>178</v>
      </c>
      <c r="D210" s="53" t="s">
        <v>8</v>
      </c>
      <c r="E210" s="103">
        <f>E211+E214+E217+E220+E223+E226+E229</f>
        <v>28581.717999999997</v>
      </c>
    </row>
    <row r="211" spans="1:5" s="3" customFormat="1" x14ac:dyDescent="0.25">
      <c r="A211" s="137" t="s">
        <v>592</v>
      </c>
      <c r="B211" s="53" t="s">
        <v>78</v>
      </c>
      <c r="C211" s="53" t="s">
        <v>593</v>
      </c>
      <c r="D211" s="53" t="s">
        <v>8</v>
      </c>
      <c r="E211" s="103">
        <f>E212</f>
        <v>5093.0709999999999</v>
      </c>
    </row>
    <row r="212" spans="1:5" s="3" customFormat="1" ht="20.25" customHeight="1" x14ac:dyDescent="0.25">
      <c r="A212" s="52" t="s">
        <v>18</v>
      </c>
      <c r="B212" s="53" t="s">
        <v>78</v>
      </c>
      <c r="C212" s="53" t="s">
        <v>593</v>
      </c>
      <c r="D212" s="53" t="s">
        <v>19</v>
      </c>
      <c r="E212" s="103">
        <f>E213</f>
        <v>5093.0709999999999</v>
      </c>
    </row>
    <row r="213" spans="1:5" s="3" customFormat="1" ht="37.5" x14ac:dyDescent="0.25">
      <c r="A213" s="52" t="s">
        <v>20</v>
      </c>
      <c r="B213" s="53" t="s">
        <v>78</v>
      </c>
      <c r="C213" s="53" t="s">
        <v>593</v>
      </c>
      <c r="D213" s="53" t="s">
        <v>21</v>
      </c>
      <c r="E213" s="103">
        <v>5093.0709999999999</v>
      </c>
    </row>
    <row r="214" spans="1:5" s="3" customFormat="1" ht="75" x14ac:dyDescent="0.3">
      <c r="A214" s="73" t="s">
        <v>79</v>
      </c>
      <c r="B214" s="53" t="s">
        <v>78</v>
      </c>
      <c r="C214" s="53" t="s">
        <v>180</v>
      </c>
      <c r="D214" s="53" t="s">
        <v>8</v>
      </c>
      <c r="E214" s="103">
        <f>E215</f>
        <v>6335.8329999999996</v>
      </c>
    </row>
    <row r="215" spans="1:5" s="3" customFormat="1" ht="18" customHeight="1" x14ac:dyDescent="0.25">
      <c r="A215" s="52" t="s">
        <v>18</v>
      </c>
      <c r="B215" s="53" t="s">
        <v>78</v>
      </c>
      <c r="C215" s="53" t="s">
        <v>180</v>
      </c>
      <c r="D215" s="53" t="s">
        <v>19</v>
      </c>
      <c r="E215" s="103">
        <f>E216</f>
        <v>6335.8329999999996</v>
      </c>
    </row>
    <row r="216" spans="1:5" s="3" customFormat="1" ht="37.5" x14ac:dyDescent="0.25">
      <c r="A216" s="52" t="s">
        <v>20</v>
      </c>
      <c r="B216" s="53" t="s">
        <v>78</v>
      </c>
      <c r="C216" s="53" t="s">
        <v>180</v>
      </c>
      <c r="D216" s="53" t="s">
        <v>21</v>
      </c>
      <c r="E216" s="103">
        <v>6335.8329999999996</v>
      </c>
    </row>
    <row r="217" spans="1:5" s="3" customFormat="1" ht="37.5" x14ac:dyDescent="0.25">
      <c r="A217" s="52" t="s">
        <v>365</v>
      </c>
      <c r="B217" s="53" t="s">
        <v>78</v>
      </c>
      <c r="C217" s="53" t="s">
        <v>366</v>
      </c>
      <c r="D217" s="53" t="s">
        <v>8</v>
      </c>
      <c r="E217" s="103">
        <f>E218</f>
        <v>4000.6709999999998</v>
      </c>
    </row>
    <row r="218" spans="1:5" s="3" customFormat="1" x14ac:dyDescent="0.25">
      <c r="A218" s="52" t="s">
        <v>22</v>
      </c>
      <c r="B218" s="53" t="s">
        <v>78</v>
      </c>
      <c r="C218" s="53" t="s">
        <v>366</v>
      </c>
      <c r="D218" s="53" t="s">
        <v>23</v>
      </c>
      <c r="E218" s="103">
        <f>E219</f>
        <v>4000.6709999999998</v>
      </c>
    </row>
    <row r="219" spans="1:5" s="3" customFormat="1" ht="37.5" x14ac:dyDescent="0.25">
      <c r="A219" s="52" t="s">
        <v>63</v>
      </c>
      <c r="B219" s="53" t="s">
        <v>78</v>
      </c>
      <c r="C219" s="53" t="s">
        <v>366</v>
      </c>
      <c r="D219" s="53" t="s">
        <v>64</v>
      </c>
      <c r="E219" s="103">
        <v>4000.6709999999998</v>
      </c>
    </row>
    <row r="220" spans="1:5" s="3" customFormat="1" ht="37.5" x14ac:dyDescent="0.25">
      <c r="A220" s="52" t="s">
        <v>391</v>
      </c>
      <c r="B220" s="53" t="s">
        <v>78</v>
      </c>
      <c r="C220" s="53" t="s">
        <v>392</v>
      </c>
      <c r="D220" s="53" t="s">
        <v>8</v>
      </c>
      <c r="E220" s="103">
        <f>E221</f>
        <v>1503.86</v>
      </c>
    </row>
    <row r="221" spans="1:5" s="3" customFormat="1" x14ac:dyDescent="0.25">
      <c r="A221" s="52" t="s">
        <v>22</v>
      </c>
      <c r="B221" s="53" t="s">
        <v>78</v>
      </c>
      <c r="C221" s="53" t="s">
        <v>392</v>
      </c>
      <c r="D221" s="53" t="s">
        <v>23</v>
      </c>
      <c r="E221" s="103">
        <f>E222</f>
        <v>1503.86</v>
      </c>
    </row>
    <row r="222" spans="1:5" s="3" customFormat="1" ht="37.5" x14ac:dyDescent="0.25">
      <c r="A222" s="52" t="s">
        <v>63</v>
      </c>
      <c r="B222" s="53" t="s">
        <v>78</v>
      </c>
      <c r="C222" s="53" t="s">
        <v>392</v>
      </c>
      <c r="D222" s="53" t="s">
        <v>64</v>
      </c>
      <c r="E222" s="103">
        <v>1503.86</v>
      </c>
    </row>
    <row r="223" spans="1:5" s="3" customFormat="1" ht="37.5" x14ac:dyDescent="0.25">
      <c r="A223" s="137" t="s">
        <v>609</v>
      </c>
      <c r="B223" s="53" t="s">
        <v>78</v>
      </c>
      <c r="C223" s="53" t="s">
        <v>610</v>
      </c>
      <c r="D223" s="53" t="s">
        <v>8</v>
      </c>
      <c r="E223" s="103">
        <f>E224</f>
        <v>5829.0259999999998</v>
      </c>
    </row>
    <row r="224" spans="1:5" s="3" customFormat="1" ht="20.25" customHeight="1" x14ac:dyDescent="0.25">
      <c r="A224" s="52" t="s">
        <v>18</v>
      </c>
      <c r="B224" s="53" t="s">
        <v>78</v>
      </c>
      <c r="C224" s="53" t="s">
        <v>610</v>
      </c>
      <c r="D224" s="53" t="s">
        <v>19</v>
      </c>
      <c r="E224" s="103">
        <f>E225</f>
        <v>5829.0259999999998</v>
      </c>
    </row>
    <row r="225" spans="1:5" s="3" customFormat="1" ht="37.5" x14ac:dyDescent="0.25">
      <c r="A225" s="52" t="s">
        <v>20</v>
      </c>
      <c r="B225" s="53" t="s">
        <v>78</v>
      </c>
      <c r="C225" s="53" t="s">
        <v>610</v>
      </c>
      <c r="D225" s="53" t="s">
        <v>21</v>
      </c>
      <c r="E225" s="103">
        <v>5829.0259999999998</v>
      </c>
    </row>
    <row r="226" spans="1:5" s="3" customFormat="1" ht="56.25" x14ac:dyDescent="0.25">
      <c r="A226" s="144" t="s">
        <v>611</v>
      </c>
      <c r="B226" s="53" t="s">
        <v>78</v>
      </c>
      <c r="C226" s="53" t="s">
        <v>612</v>
      </c>
      <c r="D226" s="53" t="s">
        <v>8</v>
      </c>
      <c r="E226" s="103">
        <f>E227</f>
        <v>1457.2570000000001</v>
      </c>
    </row>
    <row r="227" spans="1:5" s="3" customFormat="1" ht="21" customHeight="1" x14ac:dyDescent="0.25">
      <c r="A227" s="52" t="s">
        <v>18</v>
      </c>
      <c r="B227" s="53" t="s">
        <v>78</v>
      </c>
      <c r="C227" s="53" t="s">
        <v>612</v>
      </c>
      <c r="D227" s="53" t="s">
        <v>19</v>
      </c>
      <c r="E227" s="103">
        <f>E228</f>
        <v>1457.2570000000001</v>
      </c>
    </row>
    <row r="228" spans="1:5" s="3" customFormat="1" ht="37.5" x14ac:dyDescent="0.25">
      <c r="A228" s="52" t="s">
        <v>20</v>
      </c>
      <c r="B228" s="53" t="s">
        <v>78</v>
      </c>
      <c r="C228" s="53" t="s">
        <v>612</v>
      </c>
      <c r="D228" s="53" t="s">
        <v>21</v>
      </c>
      <c r="E228" s="103">
        <v>1457.2570000000001</v>
      </c>
    </row>
    <row r="229" spans="1:5" s="3" customFormat="1" ht="56.25" x14ac:dyDescent="0.25">
      <c r="A229" s="52" t="s">
        <v>393</v>
      </c>
      <c r="B229" s="53" t="s">
        <v>78</v>
      </c>
      <c r="C229" s="53" t="s">
        <v>394</v>
      </c>
      <c r="D229" s="53" t="s">
        <v>8</v>
      </c>
      <c r="E229" s="103">
        <f>E230</f>
        <v>4362</v>
      </c>
    </row>
    <row r="230" spans="1:5" s="3" customFormat="1" ht="37.5" x14ac:dyDescent="0.25">
      <c r="A230" s="52" t="s">
        <v>395</v>
      </c>
      <c r="B230" s="53" t="s">
        <v>78</v>
      </c>
      <c r="C230" s="53" t="s">
        <v>394</v>
      </c>
      <c r="D230" s="53" t="s">
        <v>396</v>
      </c>
      <c r="E230" s="103">
        <f>E231</f>
        <v>4362</v>
      </c>
    </row>
    <row r="231" spans="1:5" s="3" customFormat="1" x14ac:dyDescent="0.25">
      <c r="A231" s="52" t="s">
        <v>397</v>
      </c>
      <c r="B231" s="53" t="s">
        <v>78</v>
      </c>
      <c r="C231" s="53" t="s">
        <v>394</v>
      </c>
      <c r="D231" s="53" t="s">
        <v>398</v>
      </c>
      <c r="E231" s="103">
        <v>4362</v>
      </c>
    </row>
    <row r="232" spans="1:5" s="3" customFormat="1" x14ac:dyDescent="0.25">
      <c r="A232" s="52" t="s">
        <v>80</v>
      </c>
      <c r="B232" s="53" t="s">
        <v>81</v>
      </c>
      <c r="C232" s="53" t="s">
        <v>157</v>
      </c>
      <c r="D232" s="53" t="s">
        <v>8</v>
      </c>
      <c r="E232" s="103">
        <f>E233+E237</f>
        <v>250</v>
      </c>
    </row>
    <row r="233" spans="1:5" s="3" customFormat="1" ht="56.25" x14ac:dyDescent="0.25">
      <c r="A233" s="52" t="s">
        <v>484</v>
      </c>
      <c r="B233" s="53" t="s">
        <v>81</v>
      </c>
      <c r="C233" s="53" t="s">
        <v>174</v>
      </c>
      <c r="D233" s="53" t="s">
        <v>8</v>
      </c>
      <c r="E233" s="103">
        <f>E234</f>
        <v>231</v>
      </c>
    </row>
    <row r="234" spans="1:5" s="3" customFormat="1" ht="75" x14ac:dyDescent="0.3">
      <c r="A234" s="73" t="s">
        <v>282</v>
      </c>
      <c r="B234" s="53" t="s">
        <v>81</v>
      </c>
      <c r="C234" s="53" t="s">
        <v>181</v>
      </c>
      <c r="D234" s="53" t="s">
        <v>8</v>
      </c>
      <c r="E234" s="103">
        <f>E235</f>
        <v>231</v>
      </c>
    </row>
    <row r="235" spans="1:5" s="3" customFormat="1" ht="18.75" customHeight="1" x14ac:dyDescent="0.25">
      <c r="A235" s="52" t="s">
        <v>18</v>
      </c>
      <c r="B235" s="53" t="s">
        <v>81</v>
      </c>
      <c r="C235" s="53" t="s">
        <v>181</v>
      </c>
      <c r="D235" s="53" t="s">
        <v>19</v>
      </c>
      <c r="E235" s="103">
        <f>E236</f>
        <v>231</v>
      </c>
    </row>
    <row r="236" spans="1:5" s="3" customFormat="1" ht="37.5" x14ac:dyDescent="0.25">
      <c r="A236" s="52" t="s">
        <v>20</v>
      </c>
      <c r="B236" s="53" t="s">
        <v>81</v>
      </c>
      <c r="C236" s="53" t="s">
        <v>181</v>
      </c>
      <c r="D236" s="53" t="s">
        <v>21</v>
      </c>
      <c r="E236" s="103">
        <v>231</v>
      </c>
    </row>
    <row r="237" spans="1:5" s="3" customFormat="1" ht="19.5" customHeight="1" x14ac:dyDescent="0.25">
      <c r="A237" s="52" t="s">
        <v>172</v>
      </c>
      <c r="B237" s="53" t="s">
        <v>81</v>
      </c>
      <c r="C237" s="53" t="s">
        <v>158</v>
      </c>
      <c r="D237" s="53" t="s">
        <v>8</v>
      </c>
      <c r="E237" s="103">
        <f>E238</f>
        <v>19</v>
      </c>
    </row>
    <row r="238" spans="1:5" s="3" customFormat="1" ht="19.5" customHeight="1" x14ac:dyDescent="0.25">
      <c r="A238" s="52" t="s">
        <v>463</v>
      </c>
      <c r="B238" s="53" t="s">
        <v>81</v>
      </c>
      <c r="C238" s="53" t="s">
        <v>462</v>
      </c>
      <c r="D238" s="53" t="s">
        <v>8</v>
      </c>
      <c r="E238" s="103">
        <f>E239</f>
        <v>19</v>
      </c>
    </row>
    <row r="239" spans="1:5" s="3" customFormat="1" ht="37.5" x14ac:dyDescent="0.25">
      <c r="A239" s="59" t="s">
        <v>535</v>
      </c>
      <c r="B239" s="53" t="s">
        <v>81</v>
      </c>
      <c r="C239" s="53" t="s">
        <v>564</v>
      </c>
      <c r="D239" s="53" t="s">
        <v>8</v>
      </c>
      <c r="E239" s="103">
        <f>E240</f>
        <v>19</v>
      </c>
    </row>
    <row r="240" spans="1:5" s="3" customFormat="1" x14ac:dyDescent="0.25">
      <c r="A240" s="52" t="s">
        <v>31</v>
      </c>
      <c r="B240" s="53" t="s">
        <v>81</v>
      </c>
      <c r="C240" s="53" t="s">
        <v>564</v>
      </c>
      <c r="D240" s="53" t="s">
        <v>32</v>
      </c>
      <c r="E240" s="103">
        <f>E241</f>
        <v>19</v>
      </c>
    </row>
    <row r="241" spans="1:6" s="3" customFormat="1" x14ac:dyDescent="0.25">
      <c r="A241" s="52" t="s">
        <v>536</v>
      </c>
      <c r="B241" s="53" t="s">
        <v>81</v>
      </c>
      <c r="C241" s="53" t="s">
        <v>564</v>
      </c>
      <c r="D241" s="53" t="s">
        <v>537</v>
      </c>
      <c r="E241" s="103">
        <v>19</v>
      </c>
    </row>
    <row r="242" spans="1:6" s="3" customFormat="1" x14ac:dyDescent="0.25">
      <c r="A242" s="52" t="s">
        <v>565</v>
      </c>
      <c r="B242" s="53" t="s">
        <v>566</v>
      </c>
      <c r="C242" s="53" t="s">
        <v>157</v>
      </c>
      <c r="D242" s="53" t="s">
        <v>8</v>
      </c>
      <c r="E242" s="103">
        <f>E243</f>
        <v>5784</v>
      </c>
    </row>
    <row r="243" spans="1:6" s="3" customFormat="1" ht="56.25" x14ac:dyDescent="0.25">
      <c r="A243" s="52" t="s">
        <v>484</v>
      </c>
      <c r="B243" s="53" t="s">
        <v>566</v>
      </c>
      <c r="C243" s="53" t="s">
        <v>174</v>
      </c>
      <c r="D243" s="53" t="s">
        <v>8</v>
      </c>
      <c r="E243" s="103">
        <f>E244</f>
        <v>5784</v>
      </c>
    </row>
    <row r="244" spans="1:6" s="3" customFormat="1" ht="37.5" x14ac:dyDescent="0.25">
      <c r="A244" s="52" t="s">
        <v>487</v>
      </c>
      <c r="B244" s="53" t="s">
        <v>566</v>
      </c>
      <c r="C244" s="53" t="s">
        <v>178</v>
      </c>
      <c r="D244" s="53" t="s">
        <v>8</v>
      </c>
      <c r="E244" s="103">
        <f>E245</f>
        <v>5784</v>
      </c>
    </row>
    <row r="245" spans="1:6" s="3" customFormat="1" ht="37.5" x14ac:dyDescent="0.25">
      <c r="A245" s="32" t="s">
        <v>552</v>
      </c>
      <c r="B245" s="53" t="s">
        <v>566</v>
      </c>
      <c r="C245" s="53" t="s">
        <v>567</v>
      </c>
      <c r="D245" s="53" t="s">
        <v>8</v>
      </c>
      <c r="E245" s="103">
        <f>E246</f>
        <v>5784</v>
      </c>
    </row>
    <row r="246" spans="1:6" s="3" customFormat="1" x14ac:dyDescent="0.25">
      <c r="A246" s="52" t="s">
        <v>22</v>
      </c>
      <c r="B246" s="53" t="s">
        <v>566</v>
      </c>
      <c r="C246" s="53" t="s">
        <v>567</v>
      </c>
      <c r="D246" s="53" t="s">
        <v>23</v>
      </c>
      <c r="E246" s="103">
        <f>E247</f>
        <v>5784</v>
      </c>
    </row>
    <row r="247" spans="1:6" s="3" customFormat="1" ht="37.5" x14ac:dyDescent="0.25">
      <c r="A247" s="52" t="s">
        <v>63</v>
      </c>
      <c r="B247" s="53" t="s">
        <v>566</v>
      </c>
      <c r="C247" s="53" t="s">
        <v>567</v>
      </c>
      <c r="D247" s="53" t="s">
        <v>64</v>
      </c>
      <c r="E247" s="103">
        <v>5784</v>
      </c>
    </row>
    <row r="248" spans="1:6" s="3" customFormat="1" x14ac:dyDescent="0.25">
      <c r="A248" s="50" t="s">
        <v>83</v>
      </c>
      <c r="B248" s="51" t="s">
        <v>84</v>
      </c>
      <c r="C248" s="51" t="s">
        <v>157</v>
      </c>
      <c r="D248" s="51" t="s">
        <v>8</v>
      </c>
      <c r="E248" s="102">
        <f>E249</f>
        <v>515</v>
      </c>
      <c r="F248" s="134">
        <f>E248/E435</f>
        <v>7.294069475374407E-4</v>
      </c>
    </row>
    <row r="249" spans="1:6" outlineLevel="1" x14ac:dyDescent="0.25">
      <c r="A249" s="52" t="s">
        <v>85</v>
      </c>
      <c r="B249" s="53" t="s">
        <v>86</v>
      </c>
      <c r="C249" s="53" t="s">
        <v>157</v>
      </c>
      <c r="D249" s="53" t="s">
        <v>8</v>
      </c>
      <c r="E249" s="103">
        <f>E250</f>
        <v>515</v>
      </c>
    </row>
    <row r="250" spans="1:6" ht="37.5" outlineLevel="2" x14ac:dyDescent="0.25">
      <c r="A250" s="52" t="s">
        <v>488</v>
      </c>
      <c r="B250" s="53" t="s">
        <v>86</v>
      </c>
      <c r="C250" s="53" t="s">
        <v>182</v>
      </c>
      <c r="D250" s="53" t="s">
        <v>8</v>
      </c>
      <c r="E250" s="103">
        <f>E251+E255+E258</f>
        <v>515</v>
      </c>
    </row>
    <row r="251" spans="1:6" ht="56.25" outlineLevel="2" x14ac:dyDescent="0.25">
      <c r="A251" s="52" t="s">
        <v>489</v>
      </c>
      <c r="B251" s="53" t="s">
        <v>86</v>
      </c>
      <c r="C251" s="53" t="s">
        <v>349</v>
      </c>
      <c r="D251" s="53" t="s">
        <v>8</v>
      </c>
      <c r="E251" s="103">
        <f>E252</f>
        <v>440</v>
      </c>
    </row>
    <row r="252" spans="1:6" outlineLevel="2" x14ac:dyDescent="0.25">
      <c r="A252" s="52" t="s">
        <v>350</v>
      </c>
      <c r="B252" s="53" t="s">
        <v>86</v>
      </c>
      <c r="C252" s="53" t="s">
        <v>351</v>
      </c>
      <c r="D252" s="53" t="s">
        <v>8</v>
      </c>
      <c r="E252" s="103">
        <f>E253</f>
        <v>440</v>
      </c>
    </row>
    <row r="253" spans="1:6" ht="17.25" customHeight="1" outlineLevel="2" x14ac:dyDescent="0.25">
      <c r="A253" s="52" t="s">
        <v>18</v>
      </c>
      <c r="B253" s="53" t="s">
        <v>86</v>
      </c>
      <c r="C253" s="53" t="s">
        <v>351</v>
      </c>
      <c r="D253" s="53" t="s">
        <v>19</v>
      </c>
      <c r="E253" s="103">
        <f>E254</f>
        <v>440</v>
      </c>
    </row>
    <row r="254" spans="1:6" ht="37.5" outlineLevel="2" x14ac:dyDescent="0.25">
      <c r="A254" s="52" t="s">
        <v>20</v>
      </c>
      <c r="B254" s="53" t="s">
        <v>86</v>
      </c>
      <c r="C254" s="53" t="s">
        <v>351</v>
      </c>
      <c r="D254" s="53" t="s">
        <v>21</v>
      </c>
      <c r="E254" s="103">
        <v>440</v>
      </c>
    </row>
    <row r="255" spans="1:6" outlineLevel="4" x14ac:dyDescent="0.25">
      <c r="A255" s="52" t="s">
        <v>88</v>
      </c>
      <c r="B255" s="53" t="s">
        <v>86</v>
      </c>
      <c r="C255" s="53" t="s">
        <v>183</v>
      </c>
      <c r="D255" s="53" t="s">
        <v>8</v>
      </c>
      <c r="E255" s="103">
        <f>E256</f>
        <v>45</v>
      </c>
    </row>
    <row r="256" spans="1:6" ht="18.75" customHeight="1" outlineLevel="5" x14ac:dyDescent="0.25">
      <c r="A256" s="52" t="s">
        <v>18</v>
      </c>
      <c r="B256" s="53" t="s">
        <v>86</v>
      </c>
      <c r="C256" s="53" t="s">
        <v>183</v>
      </c>
      <c r="D256" s="53" t="s">
        <v>19</v>
      </c>
      <c r="E256" s="103">
        <f>E257</f>
        <v>45</v>
      </c>
    </row>
    <row r="257" spans="1:7" ht="37.5" outlineLevel="6" x14ac:dyDescent="0.25">
      <c r="A257" s="52" t="s">
        <v>20</v>
      </c>
      <c r="B257" s="53" t="s">
        <v>86</v>
      </c>
      <c r="C257" s="53" t="s">
        <v>183</v>
      </c>
      <c r="D257" s="53" t="s">
        <v>21</v>
      </c>
      <c r="E257" s="103">
        <v>45</v>
      </c>
    </row>
    <row r="258" spans="1:7" outlineLevel="4" x14ac:dyDescent="0.25">
      <c r="A258" s="52" t="s">
        <v>87</v>
      </c>
      <c r="B258" s="53" t="s">
        <v>86</v>
      </c>
      <c r="C258" s="53" t="s">
        <v>352</v>
      </c>
      <c r="D258" s="53" t="s">
        <v>8</v>
      </c>
      <c r="E258" s="103">
        <f>E259</f>
        <v>30</v>
      </c>
    </row>
    <row r="259" spans="1:7" ht="18.75" customHeight="1" outlineLevel="5" x14ac:dyDescent="0.25">
      <c r="A259" s="52" t="s">
        <v>18</v>
      </c>
      <c r="B259" s="53" t="s">
        <v>86</v>
      </c>
      <c r="C259" s="53" t="s">
        <v>352</v>
      </c>
      <c r="D259" s="53" t="s">
        <v>19</v>
      </c>
      <c r="E259" s="103">
        <f>E260</f>
        <v>30</v>
      </c>
    </row>
    <row r="260" spans="1:7" ht="37.5" outlineLevel="6" x14ac:dyDescent="0.25">
      <c r="A260" s="52" t="s">
        <v>20</v>
      </c>
      <c r="B260" s="53" t="s">
        <v>86</v>
      </c>
      <c r="C260" s="53" t="s">
        <v>352</v>
      </c>
      <c r="D260" s="53" t="s">
        <v>21</v>
      </c>
      <c r="E260" s="103">
        <v>30</v>
      </c>
      <c r="G260" s="1" t="s">
        <v>68</v>
      </c>
    </row>
    <row r="261" spans="1:7" s="3" customFormat="1" x14ac:dyDescent="0.25">
      <c r="A261" s="50" t="s">
        <v>89</v>
      </c>
      <c r="B261" s="51" t="s">
        <v>90</v>
      </c>
      <c r="C261" s="51" t="s">
        <v>157</v>
      </c>
      <c r="D261" s="51" t="s">
        <v>8</v>
      </c>
      <c r="E261" s="102">
        <f>E262+E289+E313+E332+E346</f>
        <v>504098.75400000007</v>
      </c>
      <c r="F261" s="134">
        <f>E261/E435</f>
        <v>0.71396724934479083</v>
      </c>
    </row>
    <row r="262" spans="1:7" outlineLevel="1" x14ac:dyDescent="0.25">
      <c r="A262" s="52" t="s">
        <v>136</v>
      </c>
      <c r="B262" s="53" t="s">
        <v>137</v>
      </c>
      <c r="C262" s="53" t="s">
        <v>157</v>
      </c>
      <c r="D262" s="53" t="s">
        <v>8</v>
      </c>
      <c r="E262" s="103">
        <f>E263</f>
        <v>131974.28599999999</v>
      </c>
    </row>
    <row r="263" spans="1:7" ht="37.5" outlineLevel="2" x14ac:dyDescent="0.25">
      <c r="A263" s="52" t="s">
        <v>496</v>
      </c>
      <c r="B263" s="53" t="s">
        <v>137</v>
      </c>
      <c r="C263" s="53" t="s">
        <v>186</v>
      </c>
      <c r="D263" s="53" t="s">
        <v>8</v>
      </c>
      <c r="E263" s="103">
        <f>E264</f>
        <v>131974.28599999999</v>
      </c>
    </row>
    <row r="264" spans="1:7" ht="37.5" outlineLevel="3" x14ac:dyDescent="0.25">
      <c r="A264" s="52" t="s">
        <v>507</v>
      </c>
      <c r="B264" s="53" t="s">
        <v>137</v>
      </c>
      <c r="C264" s="53" t="s">
        <v>187</v>
      </c>
      <c r="D264" s="53" t="s">
        <v>8</v>
      </c>
      <c r="E264" s="103">
        <f>E271+E265+E280+E274+E277+E268+E283+E286</f>
        <v>131974.28599999999</v>
      </c>
    </row>
    <row r="265" spans="1:7" ht="37.5" outlineLevel="4" x14ac:dyDescent="0.25">
      <c r="A265" s="52" t="s">
        <v>139</v>
      </c>
      <c r="B265" s="53" t="s">
        <v>137</v>
      </c>
      <c r="C265" s="53" t="s">
        <v>196</v>
      </c>
      <c r="D265" s="53" t="s">
        <v>8</v>
      </c>
      <c r="E265" s="103">
        <f>E266</f>
        <v>39510.982000000004</v>
      </c>
    </row>
    <row r="266" spans="1:7" ht="37.5" outlineLevel="5" x14ac:dyDescent="0.25">
      <c r="A266" s="52" t="s">
        <v>53</v>
      </c>
      <c r="B266" s="53" t="s">
        <v>137</v>
      </c>
      <c r="C266" s="53" t="s">
        <v>196</v>
      </c>
      <c r="D266" s="53" t="s">
        <v>54</v>
      </c>
      <c r="E266" s="103">
        <f>E267</f>
        <v>39510.982000000004</v>
      </c>
    </row>
    <row r="267" spans="1:7" outlineLevel="6" x14ac:dyDescent="0.25">
      <c r="A267" s="52" t="s">
        <v>94</v>
      </c>
      <c r="B267" s="53" t="s">
        <v>137</v>
      </c>
      <c r="C267" s="53" t="s">
        <v>196</v>
      </c>
      <c r="D267" s="53" t="s">
        <v>95</v>
      </c>
      <c r="E267" s="103">
        <v>39510.982000000004</v>
      </c>
    </row>
    <row r="268" spans="1:7" ht="75.75" customHeight="1" outlineLevel="4" x14ac:dyDescent="0.25">
      <c r="A268" s="32" t="s">
        <v>453</v>
      </c>
      <c r="B268" s="53" t="s">
        <v>137</v>
      </c>
      <c r="C268" s="53" t="s">
        <v>197</v>
      </c>
      <c r="D268" s="53" t="s">
        <v>8</v>
      </c>
      <c r="E268" s="103">
        <f>E269</f>
        <v>72007</v>
      </c>
    </row>
    <row r="269" spans="1:7" ht="37.5" outlineLevel="5" x14ac:dyDescent="0.25">
      <c r="A269" s="52" t="s">
        <v>53</v>
      </c>
      <c r="B269" s="53" t="s">
        <v>137</v>
      </c>
      <c r="C269" s="53" t="s">
        <v>197</v>
      </c>
      <c r="D269" s="53" t="s">
        <v>54</v>
      </c>
      <c r="E269" s="103">
        <f>E270</f>
        <v>72007</v>
      </c>
    </row>
    <row r="270" spans="1:7" outlineLevel="6" x14ac:dyDescent="0.25">
      <c r="A270" s="52" t="s">
        <v>94</v>
      </c>
      <c r="B270" s="53" t="s">
        <v>137</v>
      </c>
      <c r="C270" s="53" t="s">
        <v>197</v>
      </c>
      <c r="D270" s="53" t="s">
        <v>95</v>
      </c>
      <c r="E270" s="103">
        <v>72007</v>
      </c>
    </row>
    <row r="271" spans="1:7" ht="37.5" outlineLevel="3" x14ac:dyDescent="0.25">
      <c r="A271" s="137" t="s">
        <v>475</v>
      </c>
      <c r="B271" s="53" t="s">
        <v>137</v>
      </c>
      <c r="C271" s="53" t="s">
        <v>569</v>
      </c>
      <c r="D271" s="53" t="s">
        <v>8</v>
      </c>
      <c r="E271" s="103">
        <f>E272</f>
        <v>965.96</v>
      </c>
    </row>
    <row r="272" spans="1:7" ht="37.5" outlineLevel="3" x14ac:dyDescent="0.25">
      <c r="A272" s="52" t="s">
        <v>53</v>
      </c>
      <c r="B272" s="53" t="s">
        <v>137</v>
      </c>
      <c r="C272" s="53" t="s">
        <v>569</v>
      </c>
      <c r="D272" s="53" t="s">
        <v>54</v>
      </c>
      <c r="E272" s="103">
        <f>E273</f>
        <v>965.96</v>
      </c>
    </row>
    <row r="273" spans="1:5" outlineLevel="3" x14ac:dyDescent="0.25">
      <c r="A273" s="52" t="s">
        <v>94</v>
      </c>
      <c r="B273" s="53" t="s">
        <v>137</v>
      </c>
      <c r="C273" s="53" t="s">
        <v>569</v>
      </c>
      <c r="D273" s="53" t="s">
        <v>95</v>
      </c>
      <c r="E273" s="103">
        <v>965.96</v>
      </c>
    </row>
    <row r="274" spans="1:5" ht="75" outlineLevel="3" x14ac:dyDescent="0.25">
      <c r="A274" s="32" t="s">
        <v>594</v>
      </c>
      <c r="B274" s="53" t="s">
        <v>137</v>
      </c>
      <c r="C274" s="53" t="s">
        <v>595</v>
      </c>
      <c r="D274" s="53" t="s">
        <v>8</v>
      </c>
      <c r="E274" s="103">
        <f>E275</f>
        <v>37.5</v>
      </c>
    </row>
    <row r="275" spans="1:5" ht="37.5" outlineLevel="3" x14ac:dyDescent="0.25">
      <c r="A275" s="52" t="s">
        <v>395</v>
      </c>
      <c r="B275" s="53" t="s">
        <v>137</v>
      </c>
      <c r="C275" s="53" t="s">
        <v>595</v>
      </c>
      <c r="D275" s="53" t="s">
        <v>396</v>
      </c>
      <c r="E275" s="103">
        <f>E276</f>
        <v>37.5</v>
      </c>
    </row>
    <row r="276" spans="1:5" outlineLevel="3" x14ac:dyDescent="0.25">
      <c r="A276" s="52" t="s">
        <v>397</v>
      </c>
      <c r="B276" s="53" t="s">
        <v>137</v>
      </c>
      <c r="C276" s="53" t="s">
        <v>595</v>
      </c>
      <c r="D276" s="53" t="s">
        <v>398</v>
      </c>
      <c r="E276" s="103">
        <v>37.5</v>
      </c>
    </row>
    <row r="277" spans="1:5" ht="56.25" outlineLevel="6" x14ac:dyDescent="0.25">
      <c r="A277" s="52" t="s">
        <v>411</v>
      </c>
      <c r="B277" s="53" t="s">
        <v>137</v>
      </c>
      <c r="C277" s="53" t="s">
        <v>412</v>
      </c>
      <c r="D277" s="53" t="s">
        <v>8</v>
      </c>
      <c r="E277" s="103">
        <f>E278</f>
        <v>117.482</v>
      </c>
    </row>
    <row r="278" spans="1:5" ht="37.5" outlineLevel="6" x14ac:dyDescent="0.25">
      <c r="A278" s="52" t="s">
        <v>53</v>
      </c>
      <c r="B278" s="53" t="s">
        <v>137</v>
      </c>
      <c r="C278" s="53" t="s">
        <v>412</v>
      </c>
      <c r="D278" s="53" t="s">
        <v>54</v>
      </c>
      <c r="E278" s="103">
        <f>E279</f>
        <v>117.482</v>
      </c>
    </row>
    <row r="279" spans="1:5" outlineLevel="6" x14ac:dyDescent="0.25">
      <c r="A279" s="52" t="s">
        <v>94</v>
      </c>
      <c r="B279" s="53" t="s">
        <v>137</v>
      </c>
      <c r="C279" s="53" t="s">
        <v>412</v>
      </c>
      <c r="D279" s="53" t="s">
        <v>95</v>
      </c>
      <c r="E279" s="103">
        <v>117.482</v>
      </c>
    </row>
    <row r="280" spans="1:5" outlineLevel="6" x14ac:dyDescent="0.25">
      <c r="A280" s="52" t="s">
        <v>402</v>
      </c>
      <c r="B280" s="53" t="s">
        <v>137</v>
      </c>
      <c r="C280" s="53" t="s">
        <v>476</v>
      </c>
      <c r="D280" s="53" t="s">
        <v>8</v>
      </c>
      <c r="E280" s="103">
        <f>E281</f>
        <v>45</v>
      </c>
    </row>
    <row r="281" spans="1:5" ht="37.5" outlineLevel="6" x14ac:dyDescent="0.25">
      <c r="A281" s="52" t="s">
        <v>53</v>
      </c>
      <c r="B281" s="53" t="s">
        <v>137</v>
      </c>
      <c r="C281" s="53" t="s">
        <v>476</v>
      </c>
      <c r="D281" s="53" t="s">
        <v>54</v>
      </c>
      <c r="E281" s="103">
        <f>E282</f>
        <v>45</v>
      </c>
    </row>
    <row r="282" spans="1:5" outlineLevel="6" x14ac:dyDescent="0.25">
      <c r="A282" s="52" t="s">
        <v>94</v>
      </c>
      <c r="B282" s="53" t="s">
        <v>137</v>
      </c>
      <c r="C282" s="53" t="s">
        <v>476</v>
      </c>
      <c r="D282" s="53" t="s">
        <v>95</v>
      </c>
      <c r="E282" s="103">
        <v>45</v>
      </c>
    </row>
    <row r="283" spans="1:5" ht="93.75" outlineLevel="6" x14ac:dyDescent="0.25">
      <c r="A283" s="32" t="s">
        <v>546</v>
      </c>
      <c r="B283" s="53" t="s">
        <v>137</v>
      </c>
      <c r="C283" s="53" t="s">
        <v>570</v>
      </c>
      <c r="D283" s="53" t="s">
        <v>8</v>
      </c>
      <c r="E283" s="103">
        <f>E284</f>
        <v>7462.5</v>
      </c>
    </row>
    <row r="284" spans="1:5" ht="37.5" outlineLevel="6" x14ac:dyDescent="0.25">
      <c r="A284" s="52" t="s">
        <v>395</v>
      </c>
      <c r="B284" s="53" t="s">
        <v>137</v>
      </c>
      <c r="C284" s="53" t="s">
        <v>570</v>
      </c>
      <c r="D284" s="53" t="s">
        <v>396</v>
      </c>
      <c r="E284" s="103">
        <f>E285</f>
        <v>7462.5</v>
      </c>
    </row>
    <row r="285" spans="1:5" outlineLevel="6" x14ac:dyDescent="0.25">
      <c r="A285" s="52" t="s">
        <v>397</v>
      </c>
      <c r="B285" s="53" t="s">
        <v>137</v>
      </c>
      <c r="C285" s="53" t="s">
        <v>570</v>
      </c>
      <c r="D285" s="53" t="s">
        <v>398</v>
      </c>
      <c r="E285" s="103">
        <v>7462.5</v>
      </c>
    </row>
    <row r="286" spans="1:5" ht="75" outlineLevel="6" x14ac:dyDescent="0.25">
      <c r="A286" s="52" t="s">
        <v>571</v>
      </c>
      <c r="B286" s="53" t="s">
        <v>137</v>
      </c>
      <c r="C286" s="53" t="s">
        <v>572</v>
      </c>
      <c r="D286" s="53" t="s">
        <v>8</v>
      </c>
      <c r="E286" s="103">
        <f>E287</f>
        <v>11827.861999999999</v>
      </c>
    </row>
    <row r="287" spans="1:5" ht="37.5" outlineLevel="6" x14ac:dyDescent="0.25">
      <c r="A287" s="52" t="s">
        <v>53</v>
      </c>
      <c r="B287" s="53" t="s">
        <v>137</v>
      </c>
      <c r="C287" s="53" t="s">
        <v>572</v>
      </c>
      <c r="D287" s="53" t="s">
        <v>54</v>
      </c>
      <c r="E287" s="103">
        <f>E288</f>
        <v>11827.861999999999</v>
      </c>
    </row>
    <row r="288" spans="1:5" outlineLevel="6" x14ac:dyDescent="0.25">
      <c r="A288" s="52" t="s">
        <v>94</v>
      </c>
      <c r="B288" s="53" t="s">
        <v>137</v>
      </c>
      <c r="C288" s="53" t="s">
        <v>572</v>
      </c>
      <c r="D288" s="53" t="s">
        <v>95</v>
      </c>
      <c r="E288" s="103">
        <v>11827.861999999999</v>
      </c>
    </row>
    <row r="289" spans="1:5" outlineLevel="1" x14ac:dyDescent="0.25">
      <c r="A289" s="52" t="s">
        <v>91</v>
      </c>
      <c r="B289" s="53" t="s">
        <v>92</v>
      </c>
      <c r="C289" s="53" t="s">
        <v>157</v>
      </c>
      <c r="D289" s="53" t="s">
        <v>8</v>
      </c>
      <c r="E289" s="103">
        <f>E290</f>
        <v>317504.05600000004</v>
      </c>
    </row>
    <row r="290" spans="1:5" ht="37.5" outlineLevel="2" x14ac:dyDescent="0.25">
      <c r="A290" s="52" t="s">
        <v>501</v>
      </c>
      <c r="B290" s="53" t="s">
        <v>92</v>
      </c>
      <c r="C290" s="53" t="s">
        <v>186</v>
      </c>
      <c r="D290" s="53" t="s">
        <v>8</v>
      </c>
      <c r="E290" s="103">
        <f>E291</f>
        <v>317504.05600000004</v>
      </c>
    </row>
    <row r="291" spans="1:5" ht="37.5" outlineLevel="3" x14ac:dyDescent="0.25">
      <c r="A291" s="52" t="s">
        <v>499</v>
      </c>
      <c r="B291" s="53" t="s">
        <v>92</v>
      </c>
      <c r="C291" s="53" t="s">
        <v>198</v>
      </c>
      <c r="D291" s="53" t="s">
        <v>8</v>
      </c>
      <c r="E291" s="103">
        <f>+E292+E310+E295+E301++E298+E304+E307</f>
        <v>317504.05600000004</v>
      </c>
    </row>
    <row r="292" spans="1:5" ht="37.5" outlineLevel="4" x14ac:dyDescent="0.25">
      <c r="A292" s="52" t="s">
        <v>140</v>
      </c>
      <c r="B292" s="53" t="s">
        <v>92</v>
      </c>
      <c r="C292" s="53" t="s">
        <v>199</v>
      </c>
      <c r="D292" s="53" t="s">
        <v>8</v>
      </c>
      <c r="E292" s="103">
        <f>E293</f>
        <v>80643.945000000007</v>
      </c>
    </row>
    <row r="293" spans="1:5" ht="37.5" outlineLevel="5" x14ac:dyDescent="0.25">
      <c r="A293" s="52" t="s">
        <v>53</v>
      </c>
      <c r="B293" s="53" t="s">
        <v>92</v>
      </c>
      <c r="C293" s="53" t="s">
        <v>199</v>
      </c>
      <c r="D293" s="53" t="s">
        <v>54</v>
      </c>
      <c r="E293" s="103">
        <f>E294</f>
        <v>80643.945000000007</v>
      </c>
    </row>
    <row r="294" spans="1:5" outlineLevel="6" x14ac:dyDescent="0.25">
      <c r="A294" s="52" t="s">
        <v>94</v>
      </c>
      <c r="B294" s="53" t="s">
        <v>92</v>
      </c>
      <c r="C294" s="53" t="s">
        <v>199</v>
      </c>
      <c r="D294" s="53" t="s">
        <v>95</v>
      </c>
      <c r="E294" s="103">
        <v>80643.945000000007</v>
      </c>
    </row>
    <row r="295" spans="1:5" ht="112.5" outlineLevel="4" x14ac:dyDescent="0.25">
      <c r="A295" s="32" t="s">
        <v>451</v>
      </c>
      <c r="B295" s="53" t="s">
        <v>92</v>
      </c>
      <c r="C295" s="53" t="s">
        <v>200</v>
      </c>
      <c r="D295" s="53" t="s">
        <v>8</v>
      </c>
      <c r="E295" s="103">
        <f>E296</f>
        <v>217508</v>
      </c>
    </row>
    <row r="296" spans="1:5" ht="37.5" outlineLevel="5" x14ac:dyDescent="0.25">
      <c r="A296" s="52" t="s">
        <v>53</v>
      </c>
      <c r="B296" s="53" t="s">
        <v>92</v>
      </c>
      <c r="C296" s="53" t="s">
        <v>200</v>
      </c>
      <c r="D296" s="53" t="s">
        <v>54</v>
      </c>
      <c r="E296" s="103">
        <f>E297</f>
        <v>217508</v>
      </c>
    </row>
    <row r="297" spans="1:5" outlineLevel="6" x14ac:dyDescent="0.25">
      <c r="A297" s="52" t="s">
        <v>94</v>
      </c>
      <c r="B297" s="53" t="s">
        <v>92</v>
      </c>
      <c r="C297" s="53" t="s">
        <v>200</v>
      </c>
      <c r="D297" s="53" t="s">
        <v>95</v>
      </c>
      <c r="E297" s="103">
        <v>217508</v>
      </c>
    </row>
    <row r="298" spans="1:5" ht="37.5" outlineLevel="6" x14ac:dyDescent="0.25">
      <c r="A298" s="52" t="s">
        <v>423</v>
      </c>
      <c r="B298" s="53" t="s">
        <v>92</v>
      </c>
      <c r="C298" s="53" t="s">
        <v>424</v>
      </c>
      <c r="D298" s="53" t="s">
        <v>8</v>
      </c>
      <c r="E298" s="103">
        <f>E299</f>
        <v>772.94299999999998</v>
      </c>
    </row>
    <row r="299" spans="1:5" ht="37.5" outlineLevel="6" x14ac:dyDescent="0.25">
      <c r="A299" s="52" t="s">
        <v>53</v>
      </c>
      <c r="B299" s="53" t="s">
        <v>92</v>
      </c>
      <c r="C299" s="53" t="s">
        <v>424</v>
      </c>
      <c r="D299" s="53" t="s">
        <v>54</v>
      </c>
      <c r="E299" s="103">
        <f>E300</f>
        <v>772.94299999999998</v>
      </c>
    </row>
    <row r="300" spans="1:5" outlineLevel="6" x14ac:dyDescent="0.25">
      <c r="A300" s="52" t="s">
        <v>94</v>
      </c>
      <c r="B300" s="53" t="s">
        <v>92</v>
      </c>
      <c r="C300" s="53" t="s">
        <v>424</v>
      </c>
      <c r="D300" s="53" t="s">
        <v>95</v>
      </c>
      <c r="E300" s="103">
        <v>772.94299999999998</v>
      </c>
    </row>
    <row r="301" spans="1:5" ht="18.75" customHeight="1" outlineLevel="6" x14ac:dyDescent="0.25">
      <c r="A301" s="52" t="s">
        <v>400</v>
      </c>
      <c r="B301" s="53" t="s">
        <v>92</v>
      </c>
      <c r="C301" s="53" t="s">
        <v>401</v>
      </c>
      <c r="D301" s="53" t="s">
        <v>8</v>
      </c>
      <c r="E301" s="103">
        <f>E302</f>
        <v>31.2</v>
      </c>
    </row>
    <row r="302" spans="1:5" ht="37.5" outlineLevel="6" x14ac:dyDescent="0.25">
      <c r="A302" s="52" t="s">
        <v>53</v>
      </c>
      <c r="B302" s="53" t="s">
        <v>92</v>
      </c>
      <c r="C302" s="53" t="s">
        <v>401</v>
      </c>
      <c r="D302" s="53" t="s">
        <v>54</v>
      </c>
      <c r="E302" s="103">
        <f>E303</f>
        <v>31.2</v>
      </c>
    </row>
    <row r="303" spans="1:5" outlineLevel="6" x14ac:dyDescent="0.25">
      <c r="A303" s="52" t="s">
        <v>94</v>
      </c>
      <c r="B303" s="53" t="s">
        <v>92</v>
      </c>
      <c r="C303" s="53" t="s">
        <v>401</v>
      </c>
      <c r="D303" s="53" t="s">
        <v>95</v>
      </c>
      <c r="E303" s="103">
        <v>31.2</v>
      </c>
    </row>
    <row r="304" spans="1:5" outlineLevel="6" x14ac:dyDescent="0.25">
      <c r="A304" s="52" t="s">
        <v>402</v>
      </c>
      <c r="B304" s="53" t="s">
        <v>92</v>
      </c>
      <c r="C304" s="53" t="s">
        <v>403</v>
      </c>
      <c r="D304" s="53" t="s">
        <v>8</v>
      </c>
      <c r="E304" s="103">
        <f>E305</f>
        <v>4688.4579999999996</v>
      </c>
    </row>
    <row r="305" spans="1:5" ht="37.5" outlineLevel="6" x14ac:dyDescent="0.25">
      <c r="A305" s="52" t="s">
        <v>53</v>
      </c>
      <c r="B305" s="53" t="s">
        <v>92</v>
      </c>
      <c r="C305" s="53" t="s">
        <v>403</v>
      </c>
      <c r="D305" s="53" t="s">
        <v>54</v>
      </c>
      <c r="E305" s="103">
        <f>E306</f>
        <v>4688.4579999999996</v>
      </c>
    </row>
    <row r="306" spans="1:5" outlineLevel="6" x14ac:dyDescent="0.25">
      <c r="A306" s="52" t="s">
        <v>94</v>
      </c>
      <c r="B306" s="53" t="s">
        <v>92</v>
      </c>
      <c r="C306" s="53" t="s">
        <v>403</v>
      </c>
      <c r="D306" s="53" t="s">
        <v>95</v>
      </c>
      <c r="E306" s="103">
        <v>4688.4579999999996</v>
      </c>
    </row>
    <row r="307" spans="1:5" ht="56.25" outlineLevel="6" x14ac:dyDescent="0.25">
      <c r="A307" s="59" t="s">
        <v>573</v>
      </c>
      <c r="B307" s="53" t="s">
        <v>92</v>
      </c>
      <c r="C307" s="53" t="s">
        <v>574</v>
      </c>
      <c r="D307" s="53" t="s">
        <v>8</v>
      </c>
      <c r="E307" s="103">
        <f>E308</f>
        <v>845.76400000000001</v>
      </c>
    </row>
    <row r="308" spans="1:5" ht="37.5" outlineLevel="6" x14ac:dyDescent="0.25">
      <c r="A308" s="52" t="s">
        <v>53</v>
      </c>
      <c r="B308" s="53" t="s">
        <v>92</v>
      </c>
      <c r="C308" s="53" t="s">
        <v>574</v>
      </c>
      <c r="D308" s="53" t="s">
        <v>54</v>
      </c>
      <c r="E308" s="103">
        <f>E309</f>
        <v>845.76400000000001</v>
      </c>
    </row>
    <row r="309" spans="1:5" outlineLevel="6" x14ac:dyDescent="0.25">
      <c r="A309" s="52" t="s">
        <v>94</v>
      </c>
      <c r="B309" s="53" t="s">
        <v>92</v>
      </c>
      <c r="C309" s="53" t="s">
        <v>574</v>
      </c>
      <c r="D309" s="53" t="s">
        <v>95</v>
      </c>
      <c r="E309" s="103">
        <v>845.76400000000001</v>
      </c>
    </row>
    <row r="310" spans="1:5" ht="74.25" customHeight="1" outlineLevel="4" x14ac:dyDescent="0.25">
      <c r="A310" s="59" t="s">
        <v>575</v>
      </c>
      <c r="B310" s="53" t="s">
        <v>92</v>
      </c>
      <c r="C310" s="53" t="s">
        <v>576</v>
      </c>
      <c r="D310" s="53" t="s">
        <v>8</v>
      </c>
      <c r="E310" s="103">
        <f>E311</f>
        <v>13013.745999999999</v>
      </c>
    </row>
    <row r="311" spans="1:5" ht="37.5" outlineLevel="5" x14ac:dyDescent="0.25">
      <c r="A311" s="52" t="s">
        <v>53</v>
      </c>
      <c r="B311" s="53" t="s">
        <v>92</v>
      </c>
      <c r="C311" s="53" t="s">
        <v>576</v>
      </c>
      <c r="D311" s="53" t="s">
        <v>54</v>
      </c>
      <c r="E311" s="103">
        <f>E312</f>
        <v>13013.745999999999</v>
      </c>
    </row>
    <row r="312" spans="1:5" outlineLevel="6" x14ac:dyDescent="0.25">
      <c r="A312" s="52" t="s">
        <v>94</v>
      </c>
      <c r="B312" s="53" t="s">
        <v>92</v>
      </c>
      <c r="C312" s="53" t="s">
        <v>576</v>
      </c>
      <c r="D312" s="53" t="s">
        <v>95</v>
      </c>
      <c r="E312" s="103">
        <v>13013.745999999999</v>
      </c>
    </row>
    <row r="313" spans="1:5" outlineLevel="6" x14ac:dyDescent="0.25">
      <c r="A313" s="52" t="s">
        <v>375</v>
      </c>
      <c r="B313" s="53" t="s">
        <v>374</v>
      </c>
      <c r="C313" s="53" t="s">
        <v>157</v>
      </c>
      <c r="D313" s="53" t="s">
        <v>8</v>
      </c>
      <c r="E313" s="103">
        <f>E314+E328</f>
        <v>33736.964</v>
      </c>
    </row>
    <row r="314" spans="1:5" ht="37.5" outlineLevel="6" x14ac:dyDescent="0.25">
      <c r="A314" s="52" t="s">
        <v>508</v>
      </c>
      <c r="B314" s="53" t="s">
        <v>374</v>
      </c>
      <c r="C314" s="53" t="s">
        <v>186</v>
      </c>
      <c r="D314" s="53" t="s">
        <v>8</v>
      </c>
      <c r="E314" s="103">
        <f>E315</f>
        <v>19988.41</v>
      </c>
    </row>
    <row r="315" spans="1:5" ht="37.5" outlineLevel="3" x14ac:dyDescent="0.25">
      <c r="A315" s="52" t="s">
        <v>500</v>
      </c>
      <c r="B315" s="53" t="s">
        <v>374</v>
      </c>
      <c r="C315" s="53" t="s">
        <v>201</v>
      </c>
      <c r="D315" s="53" t="s">
        <v>8</v>
      </c>
      <c r="E315" s="103">
        <f>E322+E319+E316+E325</f>
        <v>19988.41</v>
      </c>
    </row>
    <row r="316" spans="1:5" ht="37.5" outlineLevel="4" x14ac:dyDescent="0.25">
      <c r="A316" s="52" t="s">
        <v>141</v>
      </c>
      <c r="B316" s="53" t="s">
        <v>374</v>
      </c>
      <c r="C316" s="53" t="s">
        <v>203</v>
      </c>
      <c r="D316" s="53" t="s">
        <v>8</v>
      </c>
      <c r="E316" s="103">
        <f>E317</f>
        <v>19758.509999999998</v>
      </c>
    </row>
    <row r="317" spans="1:5" ht="37.5" outlineLevel="5" x14ac:dyDescent="0.25">
      <c r="A317" s="52" t="s">
        <v>53</v>
      </c>
      <c r="B317" s="53" t="s">
        <v>374</v>
      </c>
      <c r="C317" s="53" t="s">
        <v>203</v>
      </c>
      <c r="D317" s="53" t="s">
        <v>54</v>
      </c>
      <c r="E317" s="103">
        <f>E318</f>
        <v>19758.509999999998</v>
      </c>
    </row>
    <row r="318" spans="1:5" outlineLevel="6" x14ac:dyDescent="0.25">
      <c r="A318" s="52" t="s">
        <v>94</v>
      </c>
      <c r="B318" s="53" t="s">
        <v>374</v>
      </c>
      <c r="C318" s="53" t="s">
        <v>203</v>
      </c>
      <c r="D318" s="53" t="s">
        <v>95</v>
      </c>
      <c r="E318" s="103">
        <v>19758.509999999998</v>
      </c>
    </row>
    <row r="319" spans="1:5" outlineLevel="6" x14ac:dyDescent="0.25">
      <c r="A319" s="52" t="s">
        <v>402</v>
      </c>
      <c r="B319" s="53" t="s">
        <v>374</v>
      </c>
      <c r="C319" s="53" t="s">
        <v>538</v>
      </c>
      <c r="D319" s="53" t="s">
        <v>8</v>
      </c>
      <c r="E319" s="103">
        <f>E320</f>
        <v>50</v>
      </c>
    </row>
    <row r="320" spans="1:5" ht="37.5" outlineLevel="6" x14ac:dyDescent="0.25">
      <c r="A320" s="52" t="s">
        <v>53</v>
      </c>
      <c r="B320" s="53" t="s">
        <v>374</v>
      </c>
      <c r="C320" s="53" t="s">
        <v>538</v>
      </c>
      <c r="D320" s="53" t="s">
        <v>54</v>
      </c>
      <c r="E320" s="103">
        <f>E321</f>
        <v>50</v>
      </c>
    </row>
    <row r="321" spans="1:5" outlineLevel="6" x14ac:dyDescent="0.25">
      <c r="A321" s="52" t="s">
        <v>94</v>
      </c>
      <c r="B321" s="53" t="s">
        <v>374</v>
      </c>
      <c r="C321" s="53" t="s">
        <v>538</v>
      </c>
      <c r="D321" s="53" t="s">
        <v>95</v>
      </c>
      <c r="E321" s="103">
        <v>50</v>
      </c>
    </row>
    <row r="322" spans="1:5" outlineLevel="4" x14ac:dyDescent="0.25">
      <c r="A322" s="52" t="s">
        <v>138</v>
      </c>
      <c r="B322" s="53" t="s">
        <v>374</v>
      </c>
      <c r="C322" s="53" t="s">
        <v>202</v>
      </c>
      <c r="D322" s="53" t="s">
        <v>8</v>
      </c>
      <c r="E322" s="103">
        <f>E323</f>
        <v>79.900000000000006</v>
      </c>
    </row>
    <row r="323" spans="1:5" ht="37.5" outlineLevel="5" x14ac:dyDescent="0.25">
      <c r="A323" s="52" t="s">
        <v>53</v>
      </c>
      <c r="B323" s="53" t="s">
        <v>374</v>
      </c>
      <c r="C323" s="53" t="s">
        <v>202</v>
      </c>
      <c r="D323" s="53" t="s">
        <v>54</v>
      </c>
      <c r="E323" s="103">
        <f>E324</f>
        <v>79.900000000000006</v>
      </c>
    </row>
    <row r="324" spans="1:5" outlineLevel="6" x14ac:dyDescent="0.25">
      <c r="A324" s="52" t="s">
        <v>94</v>
      </c>
      <c r="B324" s="53" t="s">
        <v>374</v>
      </c>
      <c r="C324" s="53" t="s">
        <v>202</v>
      </c>
      <c r="D324" s="53" t="s">
        <v>95</v>
      </c>
      <c r="E324" s="103">
        <v>79.900000000000006</v>
      </c>
    </row>
    <row r="325" spans="1:5" ht="56.25" outlineLevel="6" x14ac:dyDescent="0.25">
      <c r="A325" s="59" t="s">
        <v>623</v>
      </c>
      <c r="B325" s="53" t="s">
        <v>374</v>
      </c>
      <c r="C325" s="53" t="s">
        <v>624</v>
      </c>
      <c r="D325" s="53" t="s">
        <v>8</v>
      </c>
      <c r="E325" s="103">
        <f>E326</f>
        <v>100</v>
      </c>
    </row>
    <row r="326" spans="1:5" ht="37.5" outlineLevel="6" x14ac:dyDescent="0.25">
      <c r="A326" s="52" t="s">
        <v>53</v>
      </c>
      <c r="B326" s="53" t="s">
        <v>374</v>
      </c>
      <c r="C326" s="53" t="s">
        <v>624</v>
      </c>
      <c r="D326" s="53" t="s">
        <v>54</v>
      </c>
      <c r="E326" s="103">
        <f>E327</f>
        <v>100</v>
      </c>
    </row>
    <row r="327" spans="1:5" outlineLevel="6" x14ac:dyDescent="0.25">
      <c r="A327" s="52" t="s">
        <v>94</v>
      </c>
      <c r="B327" s="53" t="s">
        <v>374</v>
      </c>
      <c r="C327" s="53" t="s">
        <v>624</v>
      </c>
      <c r="D327" s="53" t="s">
        <v>95</v>
      </c>
      <c r="E327" s="103">
        <v>100</v>
      </c>
    </row>
    <row r="328" spans="1:5" ht="37.5" outlineLevel="2" x14ac:dyDescent="0.25">
      <c r="A328" s="52" t="s">
        <v>509</v>
      </c>
      <c r="B328" s="53" t="s">
        <v>374</v>
      </c>
      <c r="C328" s="53" t="s">
        <v>184</v>
      </c>
      <c r="D328" s="53" t="s">
        <v>8</v>
      </c>
      <c r="E328" s="103">
        <f>E329</f>
        <v>13748.554</v>
      </c>
    </row>
    <row r="329" spans="1:5" ht="37.5" outlineLevel="4" x14ac:dyDescent="0.25">
      <c r="A329" s="52" t="s">
        <v>93</v>
      </c>
      <c r="B329" s="53" t="s">
        <v>374</v>
      </c>
      <c r="C329" s="53" t="s">
        <v>185</v>
      </c>
      <c r="D329" s="53" t="s">
        <v>8</v>
      </c>
      <c r="E329" s="103">
        <f>E330</f>
        <v>13748.554</v>
      </c>
    </row>
    <row r="330" spans="1:5" ht="37.5" outlineLevel="5" x14ac:dyDescent="0.25">
      <c r="A330" s="52" t="s">
        <v>53</v>
      </c>
      <c r="B330" s="53" t="s">
        <v>374</v>
      </c>
      <c r="C330" s="53" t="s">
        <v>185</v>
      </c>
      <c r="D330" s="53" t="s">
        <v>54</v>
      </c>
      <c r="E330" s="103">
        <f>E331</f>
        <v>13748.554</v>
      </c>
    </row>
    <row r="331" spans="1:5" outlineLevel="6" x14ac:dyDescent="0.25">
      <c r="A331" s="52" t="s">
        <v>94</v>
      </c>
      <c r="B331" s="53" t="s">
        <v>374</v>
      </c>
      <c r="C331" s="53" t="s">
        <v>185</v>
      </c>
      <c r="D331" s="53" t="s">
        <v>95</v>
      </c>
      <c r="E331" s="103">
        <v>13748.554</v>
      </c>
    </row>
    <row r="332" spans="1:5" outlineLevel="1" x14ac:dyDescent="0.25">
      <c r="A332" s="52" t="s">
        <v>96</v>
      </c>
      <c r="B332" s="53" t="s">
        <v>97</v>
      </c>
      <c r="C332" s="53" t="s">
        <v>157</v>
      </c>
      <c r="D332" s="53" t="s">
        <v>8</v>
      </c>
      <c r="E332" s="103">
        <f>E333</f>
        <v>3502.058</v>
      </c>
    </row>
    <row r="333" spans="1:5" ht="37.5" outlineLevel="2" x14ac:dyDescent="0.25">
      <c r="A333" s="52" t="s">
        <v>508</v>
      </c>
      <c r="B333" s="53" t="s">
        <v>97</v>
      </c>
      <c r="C333" s="53" t="s">
        <v>186</v>
      </c>
      <c r="D333" s="53" t="s">
        <v>8</v>
      </c>
      <c r="E333" s="103">
        <f>E334+E343</f>
        <v>3502.058</v>
      </c>
    </row>
    <row r="334" spans="1:5" ht="37.5" outlineLevel="3" x14ac:dyDescent="0.25">
      <c r="A334" s="52" t="s">
        <v>510</v>
      </c>
      <c r="B334" s="53" t="s">
        <v>97</v>
      </c>
      <c r="C334" s="53" t="s">
        <v>198</v>
      </c>
      <c r="D334" s="53" t="s">
        <v>8</v>
      </c>
      <c r="E334" s="103">
        <f>E338+E335</f>
        <v>3428.058</v>
      </c>
    </row>
    <row r="335" spans="1:5" outlineLevel="3" x14ac:dyDescent="0.25">
      <c r="A335" s="52" t="s">
        <v>98</v>
      </c>
      <c r="B335" s="53" t="s">
        <v>97</v>
      </c>
      <c r="C335" s="53" t="s">
        <v>335</v>
      </c>
      <c r="D335" s="53" t="s">
        <v>8</v>
      </c>
      <c r="E335" s="103">
        <f>E336</f>
        <v>70</v>
      </c>
    </row>
    <row r="336" spans="1:5" ht="17.25" customHeight="1" outlineLevel="3" x14ac:dyDescent="0.25">
      <c r="A336" s="52" t="s">
        <v>18</v>
      </c>
      <c r="B336" s="53" t="s">
        <v>97</v>
      </c>
      <c r="C336" s="53" t="s">
        <v>335</v>
      </c>
      <c r="D336" s="53" t="s">
        <v>19</v>
      </c>
      <c r="E336" s="103">
        <f>E337</f>
        <v>70</v>
      </c>
    </row>
    <row r="337" spans="1:5" ht="37.5" outlineLevel="3" x14ac:dyDescent="0.25">
      <c r="A337" s="52" t="s">
        <v>20</v>
      </c>
      <c r="B337" s="53" t="s">
        <v>97</v>
      </c>
      <c r="C337" s="53" t="s">
        <v>335</v>
      </c>
      <c r="D337" s="53" t="s">
        <v>21</v>
      </c>
      <c r="E337" s="103">
        <v>70</v>
      </c>
    </row>
    <row r="338" spans="1:5" ht="75" outlineLevel="4" x14ac:dyDescent="0.25">
      <c r="A338" s="32" t="s">
        <v>460</v>
      </c>
      <c r="B338" s="53" t="s">
        <v>97</v>
      </c>
      <c r="C338" s="53" t="s">
        <v>204</v>
      </c>
      <c r="D338" s="53" t="s">
        <v>8</v>
      </c>
      <c r="E338" s="103">
        <f>E341+E339</f>
        <v>3358.058</v>
      </c>
    </row>
    <row r="339" spans="1:5" outlineLevel="6" x14ac:dyDescent="0.25">
      <c r="A339" s="52" t="s">
        <v>111</v>
      </c>
      <c r="B339" s="53" t="s">
        <v>97</v>
      </c>
      <c r="C339" s="53" t="s">
        <v>204</v>
      </c>
      <c r="D339" s="53" t="s">
        <v>112</v>
      </c>
      <c r="E339" s="103">
        <f>E340</f>
        <v>300</v>
      </c>
    </row>
    <row r="340" spans="1:5" ht="37.5" outlineLevel="6" x14ac:dyDescent="0.25">
      <c r="A340" s="52" t="s">
        <v>117</v>
      </c>
      <c r="B340" s="53" t="s">
        <v>97</v>
      </c>
      <c r="C340" s="53" t="s">
        <v>204</v>
      </c>
      <c r="D340" s="53" t="s">
        <v>118</v>
      </c>
      <c r="E340" s="103">
        <v>300</v>
      </c>
    </row>
    <row r="341" spans="1:5" ht="37.5" outlineLevel="5" x14ac:dyDescent="0.25">
      <c r="A341" s="52" t="s">
        <v>53</v>
      </c>
      <c r="B341" s="53" t="s">
        <v>97</v>
      </c>
      <c r="C341" s="53" t="s">
        <v>204</v>
      </c>
      <c r="D341" s="53" t="s">
        <v>54</v>
      </c>
      <c r="E341" s="103">
        <f>E342</f>
        <v>3058.058</v>
      </c>
    </row>
    <row r="342" spans="1:5" outlineLevel="6" x14ac:dyDescent="0.25">
      <c r="A342" s="52" t="s">
        <v>94</v>
      </c>
      <c r="B342" s="53" t="s">
        <v>97</v>
      </c>
      <c r="C342" s="53" t="s">
        <v>204</v>
      </c>
      <c r="D342" s="53" t="s">
        <v>95</v>
      </c>
      <c r="E342" s="103">
        <v>3058.058</v>
      </c>
    </row>
    <row r="343" spans="1:5" outlineLevel="4" x14ac:dyDescent="0.25">
      <c r="A343" s="52" t="s">
        <v>99</v>
      </c>
      <c r="B343" s="53" t="s">
        <v>97</v>
      </c>
      <c r="C343" s="53" t="s">
        <v>205</v>
      </c>
      <c r="D343" s="53" t="s">
        <v>8</v>
      </c>
      <c r="E343" s="103">
        <f>E344</f>
        <v>74</v>
      </c>
    </row>
    <row r="344" spans="1:5" ht="18.75" customHeight="1" outlineLevel="5" x14ac:dyDescent="0.25">
      <c r="A344" s="52" t="s">
        <v>18</v>
      </c>
      <c r="B344" s="53" t="s">
        <v>97</v>
      </c>
      <c r="C344" s="53" t="s">
        <v>205</v>
      </c>
      <c r="D344" s="53" t="s">
        <v>19</v>
      </c>
      <c r="E344" s="103">
        <f>E345</f>
        <v>74</v>
      </c>
    </row>
    <row r="345" spans="1:5" ht="37.5" outlineLevel="6" x14ac:dyDescent="0.25">
      <c r="A345" s="52" t="s">
        <v>20</v>
      </c>
      <c r="B345" s="53" t="s">
        <v>97</v>
      </c>
      <c r="C345" s="53" t="s">
        <v>205</v>
      </c>
      <c r="D345" s="53" t="s">
        <v>21</v>
      </c>
      <c r="E345" s="103">
        <v>74</v>
      </c>
    </row>
    <row r="346" spans="1:5" outlineLevel="1" x14ac:dyDescent="0.25">
      <c r="A346" s="52" t="s">
        <v>142</v>
      </c>
      <c r="B346" s="53" t="s">
        <v>143</v>
      </c>
      <c r="C346" s="53" t="s">
        <v>157</v>
      </c>
      <c r="D346" s="53" t="s">
        <v>8</v>
      </c>
      <c r="E346" s="103">
        <f>E347</f>
        <v>17381.39</v>
      </c>
    </row>
    <row r="347" spans="1:5" ht="37.5" outlineLevel="2" x14ac:dyDescent="0.25">
      <c r="A347" s="52" t="s">
        <v>508</v>
      </c>
      <c r="B347" s="53" t="s">
        <v>143</v>
      </c>
      <c r="C347" s="53" t="s">
        <v>186</v>
      </c>
      <c r="D347" s="53" t="s">
        <v>8</v>
      </c>
      <c r="E347" s="103">
        <f>E348+E353+E360</f>
        <v>17381.39</v>
      </c>
    </row>
    <row r="348" spans="1:5" ht="37.5" outlineLevel="4" x14ac:dyDescent="0.25">
      <c r="A348" s="52" t="s">
        <v>13</v>
      </c>
      <c r="B348" s="53" t="s">
        <v>143</v>
      </c>
      <c r="C348" s="53" t="s">
        <v>206</v>
      </c>
      <c r="D348" s="53" t="s">
        <v>8</v>
      </c>
      <c r="E348" s="103">
        <f>E349+E351</f>
        <v>2785.1000000000004</v>
      </c>
    </row>
    <row r="349" spans="1:5" ht="56.25" outlineLevel="5" x14ac:dyDescent="0.25">
      <c r="A349" s="52" t="s">
        <v>14</v>
      </c>
      <c r="B349" s="53" t="s">
        <v>143</v>
      </c>
      <c r="C349" s="53" t="s">
        <v>206</v>
      </c>
      <c r="D349" s="53" t="s">
        <v>15</v>
      </c>
      <c r="E349" s="103">
        <f>E350</f>
        <v>2672.3</v>
      </c>
    </row>
    <row r="350" spans="1:5" outlineLevel="6" x14ac:dyDescent="0.25">
      <c r="A350" s="52" t="s">
        <v>16</v>
      </c>
      <c r="B350" s="53" t="s">
        <v>143</v>
      </c>
      <c r="C350" s="53" t="s">
        <v>206</v>
      </c>
      <c r="D350" s="53" t="s">
        <v>17</v>
      </c>
      <c r="E350" s="103">
        <v>2672.3</v>
      </c>
    </row>
    <row r="351" spans="1:5" ht="18.75" customHeight="1" outlineLevel="5" x14ac:dyDescent="0.25">
      <c r="A351" s="52" t="s">
        <v>18</v>
      </c>
      <c r="B351" s="53" t="s">
        <v>143</v>
      </c>
      <c r="C351" s="53" t="s">
        <v>206</v>
      </c>
      <c r="D351" s="53" t="s">
        <v>19</v>
      </c>
      <c r="E351" s="103">
        <f>E352</f>
        <v>112.8</v>
      </c>
    </row>
    <row r="352" spans="1:5" ht="37.5" outlineLevel="6" x14ac:dyDescent="0.25">
      <c r="A352" s="52" t="s">
        <v>20</v>
      </c>
      <c r="B352" s="53" t="s">
        <v>143</v>
      </c>
      <c r="C352" s="53" t="s">
        <v>206</v>
      </c>
      <c r="D352" s="53" t="s">
        <v>21</v>
      </c>
      <c r="E352" s="103">
        <v>112.8</v>
      </c>
    </row>
    <row r="353" spans="1:9" ht="37.5" outlineLevel="4" x14ac:dyDescent="0.25">
      <c r="A353" s="52" t="s">
        <v>49</v>
      </c>
      <c r="B353" s="53" t="s">
        <v>143</v>
      </c>
      <c r="C353" s="53" t="s">
        <v>207</v>
      </c>
      <c r="D353" s="53" t="s">
        <v>8</v>
      </c>
      <c r="E353" s="103">
        <f>E354+E356+E358</f>
        <v>12902.5</v>
      </c>
      <c r="I353" s="1" t="s">
        <v>68</v>
      </c>
    </row>
    <row r="354" spans="1:9" ht="56.25" outlineLevel="5" x14ac:dyDescent="0.25">
      <c r="A354" s="52" t="s">
        <v>14</v>
      </c>
      <c r="B354" s="53" t="s">
        <v>143</v>
      </c>
      <c r="C354" s="53" t="s">
        <v>207</v>
      </c>
      <c r="D354" s="53" t="s">
        <v>15</v>
      </c>
      <c r="E354" s="103">
        <f>E355</f>
        <v>10242.799999999999</v>
      </c>
    </row>
    <row r="355" spans="1:9" outlineLevel="6" x14ac:dyDescent="0.25">
      <c r="A355" s="52" t="s">
        <v>50</v>
      </c>
      <c r="B355" s="53" t="s">
        <v>143</v>
      </c>
      <c r="C355" s="53" t="s">
        <v>207</v>
      </c>
      <c r="D355" s="53" t="s">
        <v>51</v>
      </c>
      <c r="E355" s="103">
        <v>10242.799999999999</v>
      </c>
    </row>
    <row r="356" spans="1:9" ht="18.75" customHeight="1" outlineLevel="5" x14ac:dyDescent="0.25">
      <c r="A356" s="52" t="s">
        <v>18</v>
      </c>
      <c r="B356" s="53" t="s">
        <v>143</v>
      </c>
      <c r="C356" s="53" t="s">
        <v>207</v>
      </c>
      <c r="D356" s="53" t="s">
        <v>19</v>
      </c>
      <c r="E356" s="103">
        <f>E357</f>
        <v>2613.1999999999998</v>
      </c>
    </row>
    <row r="357" spans="1:9" ht="37.5" outlineLevel="6" x14ac:dyDescent="0.25">
      <c r="A357" s="52" t="s">
        <v>20</v>
      </c>
      <c r="B357" s="53" t="s">
        <v>143</v>
      </c>
      <c r="C357" s="53" t="s">
        <v>207</v>
      </c>
      <c r="D357" s="53" t="s">
        <v>21</v>
      </c>
      <c r="E357" s="103">
        <v>2613.1999999999998</v>
      </c>
    </row>
    <row r="358" spans="1:9" outlineLevel="5" x14ac:dyDescent="0.25">
      <c r="A358" s="52" t="s">
        <v>22</v>
      </c>
      <c r="B358" s="53" t="s">
        <v>143</v>
      </c>
      <c r="C358" s="53" t="s">
        <v>207</v>
      </c>
      <c r="D358" s="53" t="s">
        <v>23</v>
      </c>
      <c r="E358" s="103">
        <f>E359</f>
        <v>46.5</v>
      </c>
    </row>
    <row r="359" spans="1:9" outlineLevel="6" x14ac:dyDescent="0.25">
      <c r="A359" s="52" t="s">
        <v>24</v>
      </c>
      <c r="B359" s="53" t="s">
        <v>143</v>
      </c>
      <c r="C359" s="53" t="s">
        <v>207</v>
      </c>
      <c r="D359" s="53" t="s">
        <v>25</v>
      </c>
      <c r="E359" s="103">
        <v>46.5</v>
      </c>
    </row>
    <row r="360" spans="1:9" ht="37.5" outlineLevel="6" x14ac:dyDescent="0.25">
      <c r="A360" s="59" t="s">
        <v>52</v>
      </c>
      <c r="B360" s="53" t="s">
        <v>143</v>
      </c>
      <c r="C360" s="53" t="s">
        <v>208</v>
      </c>
      <c r="D360" s="53" t="s">
        <v>8</v>
      </c>
      <c r="E360" s="103">
        <f>E361</f>
        <v>1693.79</v>
      </c>
    </row>
    <row r="361" spans="1:9" ht="37.5" outlineLevel="6" x14ac:dyDescent="0.25">
      <c r="A361" s="52" t="s">
        <v>53</v>
      </c>
      <c r="B361" s="53" t="s">
        <v>143</v>
      </c>
      <c r="C361" s="53" t="s">
        <v>208</v>
      </c>
      <c r="D361" s="53" t="s">
        <v>54</v>
      </c>
      <c r="E361" s="103">
        <f>E362</f>
        <v>1693.79</v>
      </c>
    </row>
    <row r="362" spans="1:9" outlineLevel="6" x14ac:dyDescent="0.25">
      <c r="A362" s="52" t="s">
        <v>55</v>
      </c>
      <c r="B362" s="53" t="s">
        <v>143</v>
      </c>
      <c r="C362" s="53" t="s">
        <v>208</v>
      </c>
      <c r="D362" s="53" t="s">
        <v>56</v>
      </c>
      <c r="E362" s="103">
        <v>1693.79</v>
      </c>
    </row>
    <row r="363" spans="1:9" s="3" customFormat="1" x14ac:dyDescent="0.25">
      <c r="A363" s="50" t="s">
        <v>100</v>
      </c>
      <c r="B363" s="51" t="s">
        <v>101</v>
      </c>
      <c r="C363" s="51" t="s">
        <v>157</v>
      </c>
      <c r="D363" s="51" t="s">
        <v>8</v>
      </c>
      <c r="E363" s="102">
        <f>E364</f>
        <v>8483.6190000000006</v>
      </c>
      <c r="F363" s="134">
        <f>E363/E435</f>
        <v>1.201555463856434E-2</v>
      </c>
    </row>
    <row r="364" spans="1:9" outlineLevel="1" x14ac:dyDescent="0.25">
      <c r="A364" s="52" t="s">
        <v>102</v>
      </c>
      <c r="B364" s="53" t="s">
        <v>103</v>
      </c>
      <c r="C364" s="53" t="s">
        <v>157</v>
      </c>
      <c r="D364" s="53" t="s">
        <v>8</v>
      </c>
      <c r="E364" s="103">
        <f>E365</f>
        <v>8483.6190000000006</v>
      </c>
    </row>
    <row r="365" spans="1:9" ht="37.5" outlineLevel="2" x14ac:dyDescent="0.25">
      <c r="A365" s="52" t="s">
        <v>509</v>
      </c>
      <c r="B365" s="53" t="s">
        <v>103</v>
      </c>
      <c r="C365" s="53" t="s">
        <v>184</v>
      </c>
      <c r="D365" s="53" t="s">
        <v>8</v>
      </c>
      <c r="E365" s="103">
        <f>E372+E369+E366</f>
        <v>8483.6190000000006</v>
      </c>
    </row>
    <row r="366" spans="1:9" ht="37.5" outlineLevel="6" x14ac:dyDescent="0.25">
      <c r="A366" s="59" t="s">
        <v>105</v>
      </c>
      <c r="B366" s="53" t="s">
        <v>103</v>
      </c>
      <c r="C366" s="53" t="s">
        <v>189</v>
      </c>
      <c r="D366" s="53" t="s">
        <v>8</v>
      </c>
      <c r="E366" s="103">
        <f>E367</f>
        <v>7616.5230000000001</v>
      </c>
    </row>
    <row r="367" spans="1:9" ht="37.5" outlineLevel="6" x14ac:dyDescent="0.25">
      <c r="A367" s="52" t="s">
        <v>53</v>
      </c>
      <c r="B367" s="53" t="s">
        <v>103</v>
      </c>
      <c r="C367" s="53" t="s">
        <v>189</v>
      </c>
      <c r="D367" s="53" t="s">
        <v>54</v>
      </c>
      <c r="E367" s="103">
        <f>E368</f>
        <v>7616.5230000000001</v>
      </c>
    </row>
    <row r="368" spans="1:9" outlineLevel="6" x14ac:dyDescent="0.25">
      <c r="A368" s="52" t="s">
        <v>94</v>
      </c>
      <c r="B368" s="53" t="s">
        <v>103</v>
      </c>
      <c r="C368" s="53" t="s">
        <v>189</v>
      </c>
      <c r="D368" s="53" t="s">
        <v>95</v>
      </c>
      <c r="E368" s="103">
        <v>7616.5230000000001</v>
      </c>
    </row>
    <row r="369" spans="1:6" ht="56.25" outlineLevel="6" x14ac:dyDescent="0.25">
      <c r="A369" s="32" t="s">
        <v>550</v>
      </c>
      <c r="B369" s="53" t="s">
        <v>103</v>
      </c>
      <c r="C369" s="53" t="s">
        <v>568</v>
      </c>
      <c r="D369" s="53" t="s">
        <v>8</v>
      </c>
      <c r="E369" s="103">
        <f>E370</f>
        <v>146.096</v>
      </c>
    </row>
    <row r="370" spans="1:6" ht="37.5" outlineLevel="6" x14ac:dyDescent="0.25">
      <c r="A370" s="52" t="s">
        <v>53</v>
      </c>
      <c r="B370" s="53" t="s">
        <v>103</v>
      </c>
      <c r="C370" s="53" t="s">
        <v>568</v>
      </c>
      <c r="D370" s="53" t="s">
        <v>54</v>
      </c>
      <c r="E370" s="103">
        <f>E371</f>
        <v>146.096</v>
      </c>
    </row>
    <row r="371" spans="1:6" outlineLevel="6" x14ac:dyDescent="0.25">
      <c r="A371" s="52" t="s">
        <v>94</v>
      </c>
      <c r="B371" s="53" t="s">
        <v>103</v>
      </c>
      <c r="C371" s="53" t="s">
        <v>568</v>
      </c>
      <c r="D371" s="53" t="s">
        <v>95</v>
      </c>
      <c r="E371" s="103">
        <v>146.096</v>
      </c>
    </row>
    <row r="372" spans="1:6" outlineLevel="4" x14ac:dyDescent="0.25">
      <c r="A372" s="52" t="s">
        <v>104</v>
      </c>
      <c r="B372" s="53" t="s">
        <v>103</v>
      </c>
      <c r="C372" s="53" t="s">
        <v>188</v>
      </c>
      <c r="D372" s="53" t="s">
        <v>8</v>
      </c>
      <c r="E372" s="103">
        <f>E373</f>
        <v>721</v>
      </c>
    </row>
    <row r="373" spans="1:6" ht="37.5" outlineLevel="5" x14ac:dyDescent="0.25">
      <c r="A373" s="52" t="s">
        <v>53</v>
      </c>
      <c r="B373" s="53" t="s">
        <v>103</v>
      </c>
      <c r="C373" s="53" t="s">
        <v>188</v>
      </c>
      <c r="D373" s="53" t="s">
        <v>54</v>
      </c>
      <c r="E373" s="103">
        <f>E374+E375</f>
        <v>721</v>
      </c>
    </row>
    <row r="374" spans="1:6" outlineLevel="6" x14ac:dyDescent="0.25">
      <c r="A374" s="52" t="s">
        <v>94</v>
      </c>
      <c r="B374" s="53" t="s">
        <v>103</v>
      </c>
      <c r="C374" s="53" t="s">
        <v>188</v>
      </c>
      <c r="D374" s="53" t="s">
        <v>95</v>
      </c>
      <c r="E374" s="103">
        <v>607</v>
      </c>
    </row>
    <row r="375" spans="1:6" ht="36.75" customHeight="1" outlineLevel="6" x14ac:dyDescent="0.25">
      <c r="A375" s="52" t="s">
        <v>369</v>
      </c>
      <c r="B375" s="53" t="s">
        <v>103</v>
      </c>
      <c r="C375" s="53" t="s">
        <v>188</v>
      </c>
      <c r="D375" s="53" t="s">
        <v>368</v>
      </c>
      <c r="E375" s="103">
        <v>114</v>
      </c>
    </row>
    <row r="376" spans="1:6" s="3" customFormat="1" x14ac:dyDescent="0.25">
      <c r="A376" s="50" t="s">
        <v>106</v>
      </c>
      <c r="B376" s="51" t="s">
        <v>107</v>
      </c>
      <c r="C376" s="51" t="s">
        <v>157</v>
      </c>
      <c r="D376" s="51" t="s">
        <v>8</v>
      </c>
      <c r="E376" s="102">
        <f>E377+E392+E382</f>
        <v>32357.348000000002</v>
      </c>
      <c r="F376" s="134">
        <f>E376/E435</f>
        <v>4.582849404871206E-2</v>
      </c>
    </row>
    <row r="377" spans="1:6" outlineLevel="1" x14ac:dyDescent="0.25">
      <c r="A377" s="52" t="s">
        <v>108</v>
      </c>
      <c r="B377" s="53" t="s">
        <v>109</v>
      </c>
      <c r="C377" s="53" t="s">
        <v>157</v>
      </c>
      <c r="D377" s="53" t="s">
        <v>8</v>
      </c>
      <c r="E377" s="103">
        <f>E378</f>
        <v>3294.29</v>
      </c>
    </row>
    <row r="378" spans="1:6" outlineLevel="3" x14ac:dyDescent="0.25">
      <c r="A378" s="52" t="s">
        <v>280</v>
      </c>
      <c r="B378" s="53" t="s">
        <v>109</v>
      </c>
      <c r="C378" s="53" t="s">
        <v>158</v>
      </c>
      <c r="D378" s="53" t="s">
        <v>8</v>
      </c>
      <c r="E378" s="103">
        <f>E379</f>
        <v>3294.29</v>
      </c>
    </row>
    <row r="379" spans="1:6" outlineLevel="4" x14ac:dyDescent="0.25">
      <c r="A379" s="52" t="s">
        <v>110</v>
      </c>
      <c r="B379" s="53" t="s">
        <v>109</v>
      </c>
      <c r="C379" s="53" t="s">
        <v>190</v>
      </c>
      <c r="D379" s="53" t="s">
        <v>8</v>
      </c>
      <c r="E379" s="103">
        <f>E380</f>
        <v>3294.29</v>
      </c>
    </row>
    <row r="380" spans="1:6" outlineLevel="5" x14ac:dyDescent="0.25">
      <c r="A380" s="52" t="s">
        <v>111</v>
      </c>
      <c r="B380" s="53" t="s">
        <v>109</v>
      </c>
      <c r="C380" s="53" t="s">
        <v>190</v>
      </c>
      <c r="D380" s="53" t="s">
        <v>112</v>
      </c>
      <c r="E380" s="103">
        <f>E381</f>
        <v>3294.29</v>
      </c>
    </row>
    <row r="381" spans="1:6" outlineLevel="6" x14ac:dyDescent="0.25">
      <c r="A381" s="52" t="s">
        <v>113</v>
      </c>
      <c r="B381" s="53" t="s">
        <v>109</v>
      </c>
      <c r="C381" s="53" t="s">
        <v>190</v>
      </c>
      <c r="D381" s="53" t="s">
        <v>114</v>
      </c>
      <c r="E381" s="103">
        <v>3294.29</v>
      </c>
    </row>
    <row r="382" spans="1:6" outlineLevel="6" x14ac:dyDescent="0.25">
      <c r="A382" s="52" t="s">
        <v>115</v>
      </c>
      <c r="B382" s="53" t="s">
        <v>116</v>
      </c>
      <c r="C382" s="53" t="s">
        <v>157</v>
      </c>
      <c r="D382" s="53" t="s">
        <v>8</v>
      </c>
      <c r="E382" s="103">
        <f>E383+E387</f>
        <v>2760</v>
      </c>
    </row>
    <row r="383" spans="1:6" ht="37.5" outlineLevel="6" x14ac:dyDescent="0.25">
      <c r="A383" s="52" t="s">
        <v>496</v>
      </c>
      <c r="B383" s="53" t="s">
        <v>116</v>
      </c>
      <c r="C383" s="53" t="s">
        <v>186</v>
      </c>
      <c r="D383" s="53" t="s">
        <v>8</v>
      </c>
      <c r="E383" s="103">
        <f>E384</f>
        <v>2550</v>
      </c>
    </row>
    <row r="384" spans="1:6" ht="75" outlineLevel="6" x14ac:dyDescent="0.25">
      <c r="A384" s="32" t="s">
        <v>555</v>
      </c>
      <c r="B384" s="53" t="s">
        <v>116</v>
      </c>
      <c r="C384" s="53" t="s">
        <v>584</v>
      </c>
      <c r="D384" s="53" t="s">
        <v>8</v>
      </c>
      <c r="E384" s="103">
        <f>E385</f>
        <v>2550</v>
      </c>
    </row>
    <row r="385" spans="1:5" outlineLevel="6" x14ac:dyDescent="0.25">
      <c r="A385" s="52" t="s">
        <v>111</v>
      </c>
      <c r="B385" s="53" t="s">
        <v>116</v>
      </c>
      <c r="C385" s="53" t="s">
        <v>584</v>
      </c>
      <c r="D385" s="53" t="s">
        <v>112</v>
      </c>
      <c r="E385" s="103">
        <f>E386</f>
        <v>2550</v>
      </c>
    </row>
    <row r="386" spans="1:5" ht="37.5" outlineLevel="6" x14ac:dyDescent="0.25">
      <c r="A386" s="52" t="s">
        <v>117</v>
      </c>
      <c r="B386" s="53" t="s">
        <v>116</v>
      </c>
      <c r="C386" s="53" t="s">
        <v>584</v>
      </c>
      <c r="D386" s="53" t="s">
        <v>118</v>
      </c>
      <c r="E386" s="103">
        <v>2550</v>
      </c>
    </row>
    <row r="387" spans="1:5" ht="37.5" outlineLevel="6" x14ac:dyDescent="0.25">
      <c r="A387" s="52" t="s">
        <v>511</v>
      </c>
      <c r="B387" s="53" t="s">
        <v>116</v>
      </c>
      <c r="C387" s="53" t="s">
        <v>164</v>
      </c>
      <c r="D387" s="53" t="s">
        <v>8</v>
      </c>
      <c r="E387" s="103">
        <f>E388</f>
        <v>210</v>
      </c>
    </row>
    <row r="388" spans="1:5" outlineLevel="6" x14ac:dyDescent="0.25">
      <c r="A388" s="52" t="s">
        <v>492</v>
      </c>
      <c r="B388" s="53" t="s">
        <v>116</v>
      </c>
      <c r="C388" s="53" t="s">
        <v>191</v>
      </c>
      <c r="D388" s="53" t="s">
        <v>8</v>
      </c>
      <c r="E388" s="103">
        <f>E389</f>
        <v>210</v>
      </c>
    </row>
    <row r="389" spans="1:5" ht="37.5" outlineLevel="6" x14ac:dyDescent="0.25">
      <c r="A389" s="52" t="s">
        <v>119</v>
      </c>
      <c r="B389" s="53" t="s">
        <v>116</v>
      </c>
      <c r="C389" s="53" t="s">
        <v>192</v>
      </c>
      <c r="D389" s="53" t="s">
        <v>8</v>
      </c>
      <c r="E389" s="103">
        <f>E390</f>
        <v>210</v>
      </c>
    </row>
    <row r="390" spans="1:5" outlineLevel="6" x14ac:dyDescent="0.25">
      <c r="A390" s="52" t="s">
        <v>111</v>
      </c>
      <c r="B390" s="53" t="s">
        <v>116</v>
      </c>
      <c r="C390" s="53" t="s">
        <v>192</v>
      </c>
      <c r="D390" s="53" t="s">
        <v>112</v>
      </c>
      <c r="E390" s="103">
        <f>E391</f>
        <v>210</v>
      </c>
    </row>
    <row r="391" spans="1:5" ht="37.5" outlineLevel="6" x14ac:dyDescent="0.25">
      <c r="A391" s="52" t="s">
        <v>117</v>
      </c>
      <c r="B391" s="53" t="s">
        <v>116</v>
      </c>
      <c r="C391" s="53" t="s">
        <v>192</v>
      </c>
      <c r="D391" s="53" t="s">
        <v>118</v>
      </c>
      <c r="E391" s="103">
        <v>210</v>
      </c>
    </row>
    <row r="392" spans="1:5" outlineLevel="1" x14ac:dyDescent="0.25">
      <c r="A392" s="52" t="s">
        <v>149</v>
      </c>
      <c r="B392" s="53" t="s">
        <v>150</v>
      </c>
      <c r="C392" s="53" t="s">
        <v>157</v>
      </c>
      <c r="D392" s="53" t="s">
        <v>8</v>
      </c>
      <c r="E392" s="103">
        <f>E393+E400</f>
        <v>26303.058000000001</v>
      </c>
    </row>
    <row r="393" spans="1:5" ht="37.5" outlineLevel="2" x14ac:dyDescent="0.25">
      <c r="A393" s="52" t="s">
        <v>508</v>
      </c>
      <c r="B393" s="53" t="s">
        <v>150</v>
      </c>
      <c r="C393" s="53" t="s">
        <v>186</v>
      </c>
      <c r="D393" s="53" t="s">
        <v>8</v>
      </c>
      <c r="E393" s="103">
        <f>E394</f>
        <v>4094</v>
      </c>
    </row>
    <row r="394" spans="1:5" ht="37.5" outlineLevel="3" x14ac:dyDescent="0.25">
      <c r="A394" s="52" t="s">
        <v>512</v>
      </c>
      <c r="B394" s="53" t="s">
        <v>150</v>
      </c>
      <c r="C394" s="53" t="s">
        <v>187</v>
      </c>
      <c r="D394" s="53" t="s">
        <v>8</v>
      </c>
      <c r="E394" s="103">
        <f>E395</f>
        <v>4094</v>
      </c>
    </row>
    <row r="395" spans="1:5" ht="112.5" outlineLevel="4" x14ac:dyDescent="0.25">
      <c r="A395" s="32" t="s">
        <v>513</v>
      </c>
      <c r="B395" s="53" t="s">
        <v>150</v>
      </c>
      <c r="C395" s="53" t="s">
        <v>209</v>
      </c>
      <c r="D395" s="53" t="s">
        <v>8</v>
      </c>
      <c r="E395" s="103">
        <f>E396+E398</f>
        <v>4094</v>
      </c>
    </row>
    <row r="396" spans="1:5" ht="21" customHeight="1" outlineLevel="5" x14ac:dyDescent="0.25">
      <c r="A396" s="52" t="s">
        <v>18</v>
      </c>
      <c r="B396" s="53" t="s">
        <v>150</v>
      </c>
      <c r="C396" s="53" t="s">
        <v>209</v>
      </c>
      <c r="D396" s="53" t="s">
        <v>19</v>
      </c>
      <c r="E396" s="103">
        <f>E397</f>
        <v>24</v>
      </c>
    </row>
    <row r="397" spans="1:5" ht="37.5" outlineLevel="6" x14ac:dyDescent="0.25">
      <c r="A397" s="52" t="s">
        <v>20</v>
      </c>
      <c r="B397" s="53" t="s">
        <v>150</v>
      </c>
      <c r="C397" s="53" t="s">
        <v>209</v>
      </c>
      <c r="D397" s="53" t="s">
        <v>21</v>
      </c>
      <c r="E397" s="103">
        <v>24</v>
      </c>
    </row>
    <row r="398" spans="1:5" outlineLevel="5" x14ac:dyDescent="0.25">
      <c r="A398" s="52" t="s">
        <v>111</v>
      </c>
      <c r="B398" s="53" t="s">
        <v>150</v>
      </c>
      <c r="C398" s="53" t="s">
        <v>209</v>
      </c>
      <c r="D398" s="53" t="s">
        <v>112</v>
      </c>
      <c r="E398" s="103">
        <f>E399</f>
        <v>4070</v>
      </c>
    </row>
    <row r="399" spans="1:5" ht="37.5" outlineLevel="6" x14ac:dyDescent="0.25">
      <c r="A399" s="52" t="s">
        <v>117</v>
      </c>
      <c r="B399" s="53" t="s">
        <v>150</v>
      </c>
      <c r="C399" s="53" t="s">
        <v>209</v>
      </c>
      <c r="D399" s="53" t="s">
        <v>118</v>
      </c>
      <c r="E399" s="103">
        <v>4070</v>
      </c>
    </row>
    <row r="400" spans="1:5" ht="20.25" customHeight="1" outlineLevel="6" x14ac:dyDescent="0.25">
      <c r="A400" s="52" t="s">
        <v>172</v>
      </c>
      <c r="B400" s="53" t="s">
        <v>150</v>
      </c>
      <c r="C400" s="53" t="s">
        <v>158</v>
      </c>
      <c r="D400" s="53" t="s">
        <v>8</v>
      </c>
      <c r="E400" s="103">
        <f>E401</f>
        <v>22209.058000000001</v>
      </c>
    </row>
    <row r="401" spans="1:6" outlineLevel="6" x14ac:dyDescent="0.25">
      <c r="A401" s="52" t="s">
        <v>463</v>
      </c>
      <c r="B401" s="53" t="s">
        <v>150</v>
      </c>
      <c r="C401" s="53" t="s">
        <v>462</v>
      </c>
      <c r="D401" s="53" t="s">
        <v>8</v>
      </c>
      <c r="E401" s="103">
        <f>E402</f>
        <v>22209.058000000001</v>
      </c>
    </row>
    <row r="402" spans="1:6" ht="56.25" outlineLevel="6" x14ac:dyDescent="0.25">
      <c r="A402" s="32" t="s">
        <v>558</v>
      </c>
      <c r="B402" s="53" t="s">
        <v>150</v>
      </c>
      <c r="C402" s="53" t="s">
        <v>588</v>
      </c>
      <c r="D402" s="53" t="s">
        <v>8</v>
      </c>
      <c r="E402" s="103">
        <f>E403</f>
        <v>22209.058000000001</v>
      </c>
    </row>
    <row r="403" spans="1:6" ht="37.5" outlineLevel="6" x14ac:dyDescent="0.25">
      <c r="A403" s="52" t="s">
        <v>395</v>
      </c>
      <c r="B403" s="53" t="s">
        <v>150</v>
      </c>
      <c r="C403" s="53" t="s">
        <v>588</v>
      </c>
      <c r="D403" s="53" t="s">
        <v>396</v>
      </c>
      <c r="E403" s="103">
        <f>E404</f>
        <v>22209.058000000001</v>
      </c>
    </row>
    <row r="404" spans="1:6" outlineLevel="6" x14ac:dyDescent="0.25">
      <c r="A404" s="52" t="s">
        <v>397</v>
      </c>
      <c r="B404" s="53" t="s">
        <v>150</v>
      </c>
      <c r="C404" s="53" t="s">
        <v>588</v>
      </c>
      <c r="D404" s="53" t="s">
        <v>398</v>
      </c>
      <c r="E404" s="103">
        <v>22209.058000000001</v>
      </c>
    </row>
    <row r="405" spans="1:6" s="3" customFormat="1" x14ac:dyDescent="0.25">
      <c r="A405" s="50" t="s">
        <v>120</v>
      </c>
      <c r="B405" s="51" t="s">
        <v>121</v>
      </c>
      <c r="C405" s="51" t="s">
        <v>157</v>
      </c>
      <c r="D405" s="51" t="s">
        <v>8</v>
      </c>
      <c r="E405" s="102">
        <f>E406</f>
        <v>7186.5</v>
      </c>
      <c r="F405" s="134">
        <f>E405/E435</f>
        <v>1.0178413647529742E-2</v>
      </c>
    </row>
    <row r="406" spans="1:6" outlineLevel="1" x14ac:dyDescent="0.25">
      <c r="A406" s="52" t="s">
        <v>620</v>
      </c>
      <c r="B406" s="53" t="s">
        <v>619</v>
      </c>
      <c r="C406" s="53" t="s">
        <v>157</v>
      </c>
      <c r="D406" s="53" t="s">
        <v>8</v>
      </c>
      <c r="E406" s="103">
        <f>E407</f>
        <v>7186.5</v>
      </c>
    </row>
    <row r="407" spans="1:6" ht="37.5" outlineLevel="2" x14ac:dyDescent="0.25">
      <c r="A407" s="52" t="s">
        <v>514</v>
      </c>
      <c r="B407" s="53" t="s">
        <v>619</v>
      </c>
      <c r="C407" s="53" t="s">
        <v>283</v>
      </c>
      <c r="D407" s="53" t="s">
        <v>8</v>
      </c>
      <c r="E407" s="103">
        <f>E408+E411+E416</f>
        <v>7186.5</v>
      </c>
    </row>
    <row r="408" spans="1:6" ht="37.5" outlineLevel="2" x14ac:dyDescent="0.25">
      <c r="A408" s="52" t="s">
        <v>474</v>
      </c>
      <c r="B408" s="53" t="s">
        <v>619</v>
      </c>
      <c r="C408" s="53" t="s">
        <v>621</v>
      </c>
      <c r="D408" s="53" t="s">
        <v>8</v>
      </c>
      <c r="E408" s="103">
        <f>E409</f>
        <v>1200</v>
      </c>
    </row>
    <row r="409" spans="1:6" ht="37.5" outlineLevel="2" x14ac:dyDescent="0.25">
      <c r="A409" s="52" t="s">
        <v>395</v>
      </c>
      <c r="B409" s="53" t="s">
        <v>619</v>
      </c>
      <c r="C409" s="53" t="s">
        <v>621</v>
      </c>
      <c r="D409" s="53" t="s">
        <v>396</v>
      </c>
      <c r="E409" s="103">
        <f>E410</f>
        <v>1200</v>
      </c>
    </row>
    <row r="410" spans="1:6" outlineLevel="2" x14ac:dyDescent="0.25">
      <c r="A410" s="52" t="s">
        <v>397</v>
      </c>
      <c r="B410" s="53" t="s">
        <v>619</v>
      </c>
      <c r="C410" s="53" t="s">
        <v>621</v>
      </c>
      <c r="D410" s="53" t="s">
        <v>398</v>
      </c>
      <c r="E410" s="103">
        <v>1200</v>
      </c>
    </row>
    <row r="411" spans="1:6" outlineLevel="4" x14ac:dyDescent="0.25">
      <c r="A411" s="52" t="s">
        <v>122</v>
      </c>
      <c r="B411" s="53" t="s">
        <v>619</v>
      </c>
      <c r="C411" s="53" t="s">
        <v>284</v>
      </c>
      <c r="D411" s="53" t="s">
        <v>8</v>
      </c>
      <c r="E411" s="103">
        <f>E412+E414</f>
        <v>561</v>
      </c>
    </row>
    <row r="412" spans="1:6" ht="20.25" customHeight="1" outlineLevel="5" x14ac:dyDescent="0.25">
      <c r="A412" s="52" t="s">
        <v>18</v>
      </c>
      <c r="B412" s="53" t="s">
        <v>619</v>
      </c>
      <c r="C412" s="53" t="s">
        <v>284</v>
      </c>
      <c r="D412" s="53" t="s">
        <v>19</v>
      </c>
      <c r="E412" s="103">
        <f>E413</f>
        <v>531</v>
      </c>
    </row>
    <row r="413" spans="1:6" ht="37.5" outlineLevel="6" x14ac:dyDescent="0.25">
      <c r="A413" s="52" t="s">
        <v>20</v>
      </c>
      <c r="B413" s="53" t="s">
        <v>619</v>
      </c>
      <c r="C413" s="53" t="s">
        <v>284</v>
      </c>
      <c r="D413" s="53" t="s">
        <v>21</v>
      </c>
      <c r="E413" s="103">
        <v>531</v>
      </c>
    </row>
    <row r="414" spans="1:6" ht="18.75" customHeight="1" outlineLevel="6" x14ac:dyDescent="0.25">
      <c r="A414" s="52" t="s">
        <v>409</v>
      </c>
      <c r="B414" s="53" t="s">
        <v>619</v>
      </c>
      <c r="C414" s="53" t="s">
        <v>284</v>
      </c>
      <c r="D414" s="53" t="s">
        <v>23</v>
      </c>
      <c r="E414" s="103">
        <f>E415</f>
        <v>30</v>
      </c>
    </row>
    <row r="415" spans="1:6" ht="18.75" customHeight="1" outlineLevel="6" x14ac:dyDescent="0.25">
      <c r="A415" s="52" t="s">
        <v>410</v>
      </c>
      <c r="B415" s="53" t="s">
        <v>619</v>
      </c>
      <c r="C415" s="53" t="s">
        <v>284</v>
      </c>
      <c r="D415" s="53" t="s">
        <v>25</v>
      </c>
      <c r="E415" s="103">
        <v>30</v>
      </c>
    </row>
    <row r="416" spans="1:6" ht="56.25" outlineLevel="6" x14ac:dyDescent="0.25">
      <c r="A416" s="32" t="s">
        <v>551</v>
      </c>
      <c r="B416" s="53" t="s">
        <v>619</v>
      </c>
      <c r="C416" s="53" t="s">
        <v>622</v>
      </c>
      <c r="D416" s="53" t="s">
        <v>8</v>
      </c>
      <c r="E416" s="103">
        <f>E417</f>
        <v>5425.5</v>
      </c>
    </row>
    <row r="417" spans="1:6" ht="37.5" outlineLevel="6" x14ac:dyDescent="0.25">
      <c r="A417" s="52" t="s">
        <v>395</v>
      </c>
      <c r="B417" s="53" t="s">
        <v>619</v>
      </c>
      <c r="C417" s="53" t="s">
        <v>622</v>
      </c>
      <c r="D417" s="53" t="s">
        <v>396</v>
      </c>
      <c r="E417" s="103">
        <f>E418</f>
        <v>5425.5</v>
      </c>
    </row>
    <row r="418" spans="1:6" ht="18.75" customHeight="1" outlineLevel="6" x14ac:dyDescent="0.25">
      <c r="A418" s="52" t="s">
        <v>397</v>
      </c>
      <c r="B418" s="53" t="s">
        <v>619</v>
      </c>
      <c r="C418" s="53" t="s">
        <v>622</v>
      </c>
      <c r="D418" s="53" t="s">
        <v>398</v>
      </c>
      <c r="E418" s="103">
        <v>5425.5</v>
      </c>
    </row>
    <row r="419" spans="1:6" s="3" customFormat="1" x14ac:dyDescent="0.25">
      <c r="A419" s="50" t="s">
        <v>123</v>
      </c>
      <c r="B419" s="51" t="s">
        <v>124</v>
      </c>
      <c r="C419" s="51" t="s">
        <v>157</v>
      </c>
      <c r="D419" s="51" t="s">
        <v>8</v>
      </c>
      <c r="E419" s="102">
        <f t="shared" ref="E419:E424" si="0">E420</f>
        <v>1762.5</v>
      </c>
      <c r="F419" s="134">
        <f>E419/E435</f>
        <v>2.4962713495820178E-3</v>
      </c>
    </row>
    <row r="420" spans="1:6" outlineLevel="1" x14ac:dyDescent="0.25">
      <c r="A420" s="52" t="s">
        <v>125</v>
      </c>
      <c r="B420" s="53" t="s">
        <v>126</v>
      </c>
      <c r="C420" s="53" t="s">
        <v>157</v>
      </c>
      <c r="D420" s="53" t="s">
        <v>8</v>
      </c>
      <c r="E420" s="103">
        <f t="shared" si="0"/>
        <v>1762.5</v>
      </c>
    </row>
    <row r="421" spans="1:6" ht="37.5" outlineLevel="2" x14ac:dyDescent="0.25">
      <c r="A421" s="52" t="s">
        <v>479</v>
      </c>
      <c r="B421" s="53" t="s">
        <v>126</v>
      </c>
      <c r="C421" s="53" t="s">
        <v>160</v>
      </c>
      <c r="D421" s="53" t="s">
        <v>8</v>
      </c>
      <c r="E421" s="103">
        <f t="shared" si="0"/>
        <v>1762.5</v>
      </c>
    </row>
    <row r="422" spans="1:6" ht="56.25" outlineLevel="3" x14ac:dyDescent="0.25">
      <c r="A422" s="57" t="s">
        <v>515</v>
      </c>
      <c r="B422" s="53" t="s">
        <v>126</v>
      </c>
      <c r="C422" s="53" t="s">
        <v>353</v>
      </c>
      <c r="D422" s="53" t="s">
        <v>8</v>
      </c>
      <c r="E422" s="103">
        <f t="shared" si="0"/>
        <v>1762.5</v>
      </c>
    </row>
    <row r="423" spans="1:6" ht="37.5" outlineLevel="4" x14ac:dyDescent="0.25">
      <c r="A423" s="52" t="s">
        <v>127</v>
      </c>
      <c r="B423" s="53" t="s">
        <v>126</v>
      </c>
      <c r="C423" s="53" t="s">
        <v>354</v>
      </c>
      <c r="D423" s="53" t="s">
        <v>8</v>
      </c>
      <c r="E423" s="103">
        <f t="shared" si="0"/>
        <v>1762.5</v>
      </c>
    </row>
    <row r="424" spans="1:6" ht="37.5" outlineLevel="5" x14ac:dyDescent="0.25">
      <c r="A424" s="52" t="s">
        <v>53</v>
      </c>
      <c r="B424" s="53" t="s">
        <v>126</v>
      </c>
      <c r="C424" s="53" t="s">
        <v>354</v>
      </c>
      <c r="D424" s="53" t="s">
        <v>54</v>
      </c>
      <c r="E424" s="103">
        <f t="shared" si="0"/>
        <v>1762.5</v>
      </c>
    </row>
    <row r="425" spans="1:6" outlineLevel="6" x14ac:dyDescent="0.25">
      <c r="A425" s="52" t="s">
        <v>55</v>
      </c>
      <c r="B425" s="53" t="s">
        <v>126</v>
      </c>
      <c r="C425" s="53" t="s">
        <v>354</v>
      </c>
      <c r="D425" s="53" t="s">
        <v>56</v>
      </c>
      <c r="E425" s="103">
        <v>1762.5</v>
      </c>
    </row>
    <row r="426" spans="1:6" s="3" customFormat="1" ht="56.25" x14ac:dyDescent="0.25">
      <c r="A426" s="50" t="s">
        <v>33</v>
      </c>
      <c r="B426" s="51" t="s">
        <v>34</v>
      </c>
      <c r="C426" s="51" t="s">
        <v>157</v>
      </c>
      <c r="D426" s="51" t="s">
        <v>8</v>
      </c>
      <c r="E426" s="102">
        <f>E427</f>
        <v>18552</v>
      </c>
      <c r="F426" s="134">
        <f>E426/E435</f>
        <v>2.627564600138757E-2</v>
      </c>
    </row>
    <row r="427" spans="1:6" ht="37.5" outlineLevel="1" x14ac:dyDescent="0.25">
      <c r="A427" s="52" t="s">
        <v>35</v>
      </c>
      <c r="B427" s="53" t="s">
        <v>36</v>
      </c>
      <c r="C427" s="53" t="s">
        <v>157</v>
      </c>
      <c r="D427" s="53" t="s">
        <v>8</v>
      </c>
      <c r="E427" s="103">
        <f>E428</f>
        <v>18552</v>
      </c>
    </row>
    <row r="428" spans="1:6" ht="37.5" outlineLevel="2" x14ac:dyDescent="0.25">
      <c r="A428" s="52" t="s">
        <v>511</v>
      </c>
      <c r="B428" s="53" t="s">
        <v>36</v>
      </c>
      <c r="C428" s="53" t="s">
        <v>164</v>
      </c>
      <c r="D428" s="53" t="s">
        <v>8</v>
      </c>
      <c r="E428" s="103">
        <f>E429+E432</f>
        <v>18552</v>
      </c>
    </row>
    <row r="429" spans="1:6" ht="37.5" outlineLevel="4" x14ac:dyDescent="0.25">
      <c r="A429" s="52" t="s">
        <v>37</v>
      </c>
      <c r="B429" s="53" t="s">
        <v>36</v>
      </c>
      <c r="C429" s="53" t="s">
        <v>165</v>
      </c>
      <c r="D429" s="53" t="s">
        <v>8</v>
      </c>
      <c r="E429" s="103">
        <f>E430</f>
        <v>5231.2030000000004</v>
      </c>
    </row>
    <row r="430" spans="1:6" outlineLevel="5" x14ac:dyDescent="0.25">
      <c r="A430" s="52" t="s">
        <v>31</v>
      </c>
      <c r="B430" s="53" t="s">
        <v>36</v>
      </c>
      <c r="C430" s="53" t="s">
        <v>165</v>
      </c>
      <c r="D430" s="53" t="s">
        <v>32</v>
      </c>
      <c r="E430" s="103">
        <f>E431</f>
        <v>5231.2030000000004</v>
      </c>
    </row>
    <row r="431" spans="1:6" outlineLevel="6" x14ac:dyDescent="0.25">
      <c r="A431" s="52" t="s">
        <v>38</v>
      </c>
      <c r="B431" s="53" t="s">
        <v>36</v>
      </c>
      <c r="C431" s="53" t="s">
        <v>165</v>
      </c>
      <c r="D431" s="53" t="s">
        <v>39</v>
      </c>
      <c r="E431" s="103">
        <v>5231.2030000000004</v>
      </c>
    </row>
    <row r="432" spans="1:6" ht="75" outlineLevel="4" x14ac:dyDescent="0.25">
      <c r="A432" s="32" t="s">
        <v>450</v>
      </c>
      <c r="B432" s="53" t="s">
        <v>36</v>
      </c>
      <c r="C432" s="53" t="s">
        <v>348</v>
      </c>
      <c r="D432" s="53" t="s">
        <v>8</v>
      </c>
      <c r="E432" s="103">
        <f>E433</f>
        <v>13320.797</v>
      </c>
    </row>
    <row r="433" spans="1:7" outlineLevel="5" x14ac:dyDescent="0.25">
      <c r="A433" s="52" t="s">
        <v>31</v>
      </c>
      <c r="B433" s="53" t="s">
        <v>36</v>
      </c>
      <c r="C433" s="53" t="s">
        <v>348</v>
      </c>
      <c r="D433" s="53" t="s">
        <v>32</v>
      </c>
      <c r="E433" s="103">
        <f>E434</f>
        <v>13320.797</v>
      </c>
    </row>
    <row r="434" spans="1:7" outlineLevel="6" x14ac:dyDescent="0.25">
      <c r="A434" s="52" t="s">
        <v>38</v>
      </c>
      <c r="B434" s="53" t="s">
        <v>36</v>
      </c>
      <c r="C434" s="53" t="s">
        <v>348</v>
      </c>
      <c r="D434" s="53" t="s">
        <v>39</v>
      </c>
      <c r="E434" s="103">
        <v>13320.797</v>
      </c>
    </row>
    <row r="435" spans="1:7" s="3" customFormat="1" x14ac:dyDescent="0.3">
      <c r="A435" s="151" t="s">
        <v>144</v>
      </c>
      <c r="B435" s="151"/>
      <c r="C435" s="151"/>
      <c r="D435" s="151"/>
      <c r="E435" s="109">
        <f>E16+E150+E162+E168+E201+E248+E261+E363+E376+E405+E419+E426</f>
        <v>706053.05</v>
      </c>
      <c r="F435" s="9"/>
      <c r="G435" s="9"/>
    </row>
    <row r="436" spans="1:7" x14ac:dyDescent="0.3">
      <c r="A436" s="65"/>
      <c r="B436" s="65"/>
      <c r="C436" s="65"/>
      <c r="D436" s="65"/>
      <c r="E436" s="74"/>
    </row>
    <row r="437" spans="1:7" x14ac:dyDescent="0.3">
      <c r="A437" s="153"/>
      <c r="B437" s="153"/>
      <c r="C437" s="153"/>
      <c r="D437" s="153"/>
      <c r="E437" s="153"/>
    </row>
    <row r="438" spans="1:7" x14ac:dyDescent="0.3">
      <c r="C438" s="75"/>
      <c r="E438" s="76"/>
    </row>
    <row r="439" spans="1:7" x14ac:dyDescent="0.3">
      <c r="C439" s="75"/>
      <c r="E439" s="76"/>
    </row>
    <row r="440" spans="1:7" x14ac:dyDescent="0.3">
      <c r="C440" s="114" t="s">
        <v>427</v>
      </c>
      <c r="D440" s="115"/>
      <c r="E440" s="116">
        <f>E263+E290+E314+E333+E347+E393+E383</f>
        <v>496994.20000000007</v>
      </c>
      <c r="F440" s="113"/>
      <c r="G440" s="113"/>
    </row>
    <row r="441" spans="1:7" x14ac:dyDescent="0.3">
      <c r="C441" s="114" t="s">
        <v>428</v>
      </c>
      <c r="D441" s="115"/>
      <c r="E441" s="116">
        <f>E328+E365</f>
        <v>22232.173000000003</v>
      </c>
      <c r="F441" s="113"/>
      <c r="G441" s="113"/>
    </row>
    <row r="442" spans="1:7" x14ac:dyDescent="0.3">
      <c r="C442" s="114" t="s">
        <v>429</v>
      </c>
      <c r="D442" s="115"/>
      <c r="E442" s="116">
        <f>E250</f>
        <v>515</v>
      </c>
      <c r="F442" s="113"/>
      <c r="G442" s="113"/>
    </row>
    <row r="443" spans="1:7" x14ac:dyDescent="0.3">
      <c r="C443" s="114" t="s">
        <v>430</v>
      </c>
      <c r="D443" s="115"/>
      <c r="E443" s="116">
        <f>E407</f>
        <v>7186.5</v>
      </c>
      <c r="F443" s="113"/>
      <c r="G443" s="113"/>
    </row>
    <row r="444" spans="1:7" x14ac:dyDescent="0.3">
      <c r="C444" s="114" t="s">
        <v>431</v>
      </c>
      <c r="D444" s="115"/>
      <c r="E444" s="116">
        <f>E428+E387+E193+E176</f>
        <v>21355.543000000001</v>
      </c>
      <c r="F444" s="113"/>
      <c r="G444" s="113"/>
    </row>
    <row r="445" spans="1:7" x14ac:dyDescent="0.3">
      <c r="C445" s="114" t="s">
        <v>432</v>
      </c>
      <c r="D445" s="115"/>
      <c r="E445" s="116">
        <f>E76+E421</f>
        <v>19061.208999999999</v>
      </c>
      <c r="F445" s="113"/>
      <c r="G445" s="113"/>
    </row>
    <row r="446" spans="1:7" x14ac:dyDescent="0.3">
      <c r="C446" s="114" t="s">
        <v>433</v>
      </c>
      <c r="D446" s="115"/>
      <c r="E446" s="116">
        <f>E181+E203+E209+E233+E243</f>
        <v>61393.20199999999</v>
      </c>
      <c r="F446" s="113"/>
      <c r="G446" s="113"/>
    </row>
    <row r="447" spans="1:7" x14ac:dyDescent="0.3">
      <c r="C447" s="114" t="s">
        <v>434</v>
      </c>
      <c r="D447" s="115"/>
      <c r="E447" s="116">
        <f>E98</f>
        <v>84.519000000000005</v>
      </c>
      <c r="F447" s="113"/>
      <c r="G447" s="113"/>
    </row>
    <row r="448" spans="1:7" x14ac:dyDescent="0.3">
      <c r="C448" s="114" t="s">
        <v>435</v>
      </c>
      <c r="D448" s="115"/>
      <c r="E448" s="116">
        <f>E18+E23+E38+E45+E71+E51+E102+E152+E158+E164+E170+E237+E378+E400+E66</f>
        <v>77230.703999999998</v>
      </c>
      <c r="F448" s="113"/>
      <c r="G448" s="113"/>
    </row>
    <row r="449" spans="3:7" x14ac:dyDescent="0.3">
      <c r="C449" s="114"/>
      <c r="D449" s="115"/>
      <c r="E449" s="116">
        <f>SUM(E440:E448)</f>
        <v>706053.05</v>
      </c>
      <c r="F449" s="113"/>
      <c r="G449" s="113"/>
    </row>
    <row r="450" spans="3:7" x14ac:dyDescent="0.3">
      <c r="C450" s="114"/>
      <c r="D450" s="115"/>
      <c r="E450" s="116"/>
      <c r="F450" s="113"/>
      <c r="G450" s="113"/>
    </row>
    <row r="451" spans="3:7" x14ac:dyDescent="0.3">
      <c r="C451" s="114"/>
      <c r="D451" s="115"/>
      <c r="E451" s="116">
        <f>E435-E449</f>
        <v>0</v>
      </c>
      <c r="F451" s="113"/>
      <c r="G451" s="113"/>
    </row>
    <row r="452" spans="3:7" x14ac:dyDescent="0.3">
      <c r="C452" s="114"/>
      <c r="D452" s="115"/>
      <c r="E452" s="116"/>
      <c r="F452" s="113"/>
      <c r="G452" s="113"/>
    </row>
    <row r="453" spans="3:7" x14ac:dyDescent="0.3">
      <c r="C453" s="114" t="s">
        <v>308</v>
      </c>
      <c r="D453" s="115"/>
      <c r="E453" s="116">
        <f>E265+E268</f>
        <v>111517.982</v>
      </c>
      <c r="F453" s="113"/>
      <c r="G453" s="113"/>
    </row>
    <row r="454" spans="3:7" x14ac:dyDescent="0.3">
      <c r="C454" s="114" t="s">
        <v>310</v>
      </c>
      <c r="D454" s="115"/>
      <c r="E454" s="116">
        <f>E274+E280+E277+E271+E283+E286</f>
        <v>20456.303999999996</v>
      </c>
      <c r="F454" s="113"/>
      <c r="G454" s="113"/>
    </row>
    <row r="455" spans="3:7" x14ac:dyDescent="0.3">
      <c r="C455" s="114" t="s">
        <v>332</v>
      </c>
      <c r="D455" s="115"/>
      <c r="E455" s="116">
        <f>E395</f>
        <v>4094</v>
      </c>
      <c r="F455" s="113"/>
      <c r="G455" s="113"/>
    </row>
    <row r="456" spans="3:7" x14ac:dyDescent="0.3">
      <c r="C456" s="114" t="s">
        <v>311</v>
      </c>
      <c r="D456" s="115"/>
      <c r="E456" s="116">
        <f>E292+E295</f>
        <v>298151.94500000001</v>
      </c>
      <c r="F456" s="113"/>
      <c r="G456" s="113"/>
    </row>
    <row r="457" spans="3:7" x14ac:dyDescent="0.3">
      <c r="C457" s="114" t="s">
        <v>309</v>
      </c>
      <c r="D457" s="115"/>
      <c r="E457" s="116">
        <f>E301+E304+E298+E335+E307</f>
        <v>6408.3649999999998</v>
      </c>
      <c r="F457" s="113"/>
      <c r="G457" s="113"/>
    </row>
    <row r="458" spans="3:7" x14ac:dyDescent="0.3">
      <c r="C458" s="114" t="s">
        <v>312</v>
      </c>
      <c r="D458" s="115"/>
      <c r="E458" s="116">
        <f>E310+E338</f>
        <v>16371.804</v>
      </c>
      <c r="F458" s="113"/>
      <c r="G458" s="113"/>
    </row>
    <row r="459" spans="3:7" x14ac:dyDescent="0.3">
      <c r="C459" s="114" t="s">
        <v>313</v>
      </c>
      <c r="D459" s="115"/>
      <c r="E459" s="116">
        <f>E316</f>
        <v>19758.509999999998</v>
      </c>
      <c r="F459" s="113"/>
      <c r="G459" s="113"/>
    </row>
    <row r="460" spans="3:7" x14ac:dyDescent="0.3">
      <c r="C460" s="114" t="s">
        <v>314</v>
      </c>
      <c r="D460" s="115"/>
      <c r="E460" s="116">
        <f>E322+E319</f>
        <v>129.9</v>
      </c>
      <c r="F460" s="113"/>
      <c r="G460" s="113"/>
    </row>
    <row r="461" spans="3:7" x14ac:dyDescent="0.3">
      <c r="C461" s="114" t="s">
        <v>626</v>
      </c>
      <c r="D461" s="115"/>
      <c r="E461" s="116">
        <f>E325</f>
        <v>100</v>
      </c>
      <c r="F461" s="113"/>
      <c r="G461" s="113"/>
    </row>
    <row r="462" spans="3:7" x14ac:dyDescent="0.3">
      <c r="C462" s="114" t="s">
        <v>315</v>
      </c>
      <c r="D462" s="115"/>
      <c r="E462" s="116">
        <f>E348+E353+E360</f>
        <v>17381.39</v>
      </c>
      <c r="F462" s="113"/>
      <c r="G462" s="113"/>
    </row>
    <row r="463" spans="3:7" x14ac:dyDescent="0.3">
      <c r="C463" s="114" t="s">
        <v>338</v>
      </c>
      <c r="D463" s="115"/>
      <c r="E463" s="116">
        <f>E343</f>
        <v>74</v>
      </c>
      <c r="F463" s="113"/>
      <c r="G463" s="113"/>
    </row>
    <row r="464" spans="3:7" x14ac:dyDescent="0.3">
      <c r="C464" s="114" t="s">
        <v>585</v>
      </c>
      <c r="D464" s="115"/>
      <c r="E464" s="116">
        <f>E384</f>
        <v>2550</v>
      </c>
      <c r="F464" s="113"/>
      <c r="G464" s="113"/>
    </row>
    <row r="465" spans="3:7" x14ac:dyDescent="0.3">
      <c r="C465" s="114" t="s">
        <v>316</v>
      </c>
      <c r="D465" s="115"/>
      <c r="E465" s="116">
        <f>E366+E369</f>
        <v>7762.6190000000006</v>
      </c>
      <c r="F465" s="113"/>
      <c r="G465" s="113"/>
    </row>
    <row r="466" spans="3:7" x14ac:dyDescent="0.3">
      <c r="C466" s="114" t="s">
        <v>317</v>
      </c>
      <c r="D466" s="115"/>
      <c r="E466" s="116">
        <f>E329</f>
        <v>13748.554</v>
      </c>
      <c r="F466" s="113"/>
      <c r="G466" s="113"/>
    </row>
    <row r="467" spans="3:7" x14ac:dyDescent="0.3">
      <c r="C467" s="114" t="s">
        <v>318</v>
      </c>
      <c r="D467" s="115"/>
      <c r="E467" s="116">
        <f>E372</f>
        <v>721</v>
      </c>
      <c r="F467" s="113"/>
      <c r="G467" s="113"/>
    </row>
    <row r="468" spans="3:7" x14ac:dyDescent="0.3">
      <c r="C468" s="114" t="s">
        <v>356</v>
      </c>
      <c r="D468" s="115"/>
      <c r="E468" s="116">
        <f>E252</f>
        <v>440</v>
      </c>
      <c r="F468" s="113"/>
      <c r="G468" s="113"/>
    </row>
    <row r="469" spans="3:7" x14ac:dyDescent="0.3">
      <c r="C469" s="114" t="s">
        <v>319</v>
      </c>
      <c r="D469" s="115"/>
      <c r="E469" s="116">
        <f>E255</f>
        <v>45</v>
      </c>
      <c r="F469" s="113"/>
      <c r="G469" s="113"/>
    </row>
    <row r="470" spans="3:7" x14ac:dyDescent="0.3">
      <c r="C470" s="114" t="s">
        <v>357</v>
      </c>
      <c r="D470" s="115"/>
      <c r="E470" s="116">
        <f>E258</f>
        <v>30</v>
      </c>
      <c r="F470" s="113"/>
      <c r="G470" s="113"/>
    </row>
    <row r="471" spans="3:7" x14ac:dyDescent="0.3">
      <c r="C471" s="114" t="s">
        <v>320</v>
      </c>
      <c r="D471" s="115"/>
      <c r="E471" s="116">
        <f>E411</f>
        <v>561</v>
      </c>
      <c r="F471" s="113"/>
      <c r="G471" s="113"/>
    </row>
    <row r="472" spans="3:7" x14ac:dyDescent="0.3">
      <c r="C472" s="114" t="s">
        <v>625</v>
      </c>
      <c r="D472" s="115"/>
      <c r="E472" s="116">
        <f>E408+E416</f>
        <v>6625.5</v>
      </c>
      <c r="F472" s="113"/>
      <c r="G472" s="113"/>
    </row>
    <row r="473" spans="3:7" x14ac:dyDescent="0.3">
      <c r="C473" s="114" t="s">
        <v>321</v>
      </c>
      <c r="D473" s="115"/>
      <c r="E473" s="116">
        <f>E389</f>
        <v>210</v>
      </c>
      <c r="F473" s="113"/>
      <c r="G473" s="113"/>
    </row>
    <row r="474" spans="3:7" x14ac:dyDescent="0.3">
      <c r="C474" s="114" t="s">
        <v>439</v>
      </c>
      <c r="D474" s="115"/>
      <c r="E474" s="116"/>
      <c r="F474" s="113"/>
      <c r="G474" s="113"/>
    </row>
    <row r="475" spans="3:7" x14ac:dyDescent="0.3">
      <c r="C475" s="114" t="s">
        <v>322</v>
      </c>
      <c r="D475" s="115"/>
      <c r="E475" s="116">
        <f>E198+E195</f>
        <v>2590.3200000000002</v>
      </c>
      <c r="F475" s="113"/>
      <c r="G475" s="113"/>
    </row>
    <row r="476" spans="3:7" x14ac:dyDescent="0.3">
      <c r="C476" s="114" t="s">
        <v>323</v>
      </c>
      <c r="D476" s="115"/>
      <c r="E476" s="116">
        <f>E177</f>
        <v>3.2229999999999999</v>
      </c>
      <c r="F476" s="113"/>
      <c r="G476" s="113"/>
    </row>
    <row r="477" spans="3:7" x14ac:dyDescent="0.3">
      <c r="C477" s="114" t="s">
        <v>440</v>
      </c>
      <c r="D477" s="115"/>
      <c r="E477" s="116"/>
      <c r="F477" s="113"/>
      <c r="G477" s="113"/>
    </row>
    <row r="478" spans="3:7" x14ac:dyDescent="0.3">
      <c r="C478" s="114" t="s">
        <v>324</v>
      </c>
      <c r="D478" s="115"/>
      <c r="E478" s="116">
        <f>E429+E432</f>
        <v>18552</v>
      </c>
      <c r="F478" s="113"/>
      <c r="G478" s="113"/>
    </row>
    <row r="479" spans="3:7" x14ac:dyDescent="0.3">
      <c r="C479" s="114" t="s">
        <v>441</v>
      </c>
      <c r="D479" s="115"/>
      <c r="E479" s="116">
        <v>0</v>
      </c>
      <c r="F479" s="113"/>
      <c r="G479" s="113"/>
    </row>
    <row r="480" spans="3:7" x14ac:dyDescent="0.3">
      <c r="C480" s="114" t="s">
        <v>355</v>
      </c>
      <c r="D480" s="115"/>
      <c r="E480" s="116"/>
      <c r="F480" s="113"/>
      <c r="G480" s="113"/>
    </row>
    <row r="481" spans="3:7" x14ac:dyDescent="0.3">
      <c r="C481" s="114" t="s">
        <v>325</v>
      </c>
      <c r="D481" s="115"/>
      <c r="E481" s="116">
        <f>E78+E81</f>
        <v>1060.5999999999999</v>
      </c>
      <c r="F481" s="113"/>
      <c r="G481" s="113"/>
    </row>
    <row r="482" spans="3:7" x14ac:dyDescent="0.3">
      <c r="C482" s="114" t="s">
        <v>442</v>
      </c>
      <c r="D482" s="115"/>
      <c r="E482" s="116"/>
      <c r="F482" s="113"/>
      <c r="G482" s="113"/>
    </row>
    <row r="483" spans="3:7" x14ac:dyDescent="0.3">
      <c r="C483" s="114" t="s">
        <v>344</v>
      </c>
      <c r="D483" s="115"/>
      <c r="E483" s="116">
        <f>E423</f>
        <v>1762.5</v>
      </c>
      <c r="F483" s="113"/>
      <c r="G483" s="113"/>
    </row>
    <row r="484" spans="3:7" x14ac:dyDescent="0.3">
      <c r="C484" s="114" t="s">
        <v>326</v>
      </c>
      <c r="D484" s="115"/>
      <c r="E484" s="116">
        <f>E84</f>
        <v>1232.68</v>
      </c>
      <c r="F484" s="113"/>
      <c r="G484" s="113"/>
    </row>
    <row r="485" spans="3:7" x14ac:dyDescent="0.3">
      <c r="C485" s="114" t="s">
        <v>327</v>
      </c>
      <c r="D485" s="115"/>
      <c r="E485" s="116">
        <f>E91</f>
        <v>15005.429</v>
      </c>
      <c r="F485" s="113"/>
      <c r="G485" s="113"/>
    </row>
    <row r="486" spans="3:7" x14ac:dyDescent="0.3">
      <c r="C486" s="114" t="s">
        <v>406</v>
      </c>
      <c r="D486" s="115"/>
      <c r="E486" s="116"/>
      <c r="F486" s="113"/>
      <c r="G486" s="113"/>
    </row>
    <row r="487" spans="3:7" x14ac:dyDescent="0.3">
      <c r="C487" s="114" t="s">
        <v>443</v>
      </c>
      <c r="D487" s="115"/>
      <c r="E487" s="116"/>
      <c r="F487" s="113"/>
      <c r="G487" s="113"/>
    </row>
    <row r="488" spans="3:7" x14ac:dyDescent="0.3">
      <c r="C488" s="114" t="s">
        <v>328</v>
      </c>
      <c r="D488" s="115"/>
      <c r="E488" s="116">
        <f>E211+E214+E205+E217+E223+E226+E220+E229+E245</f>
        <v>35365.717999999993</v>
      </c>
      <c r="F488" s="113"/>
      <c r="G488" s="113"/>
    </row>
    <row r="489" spans="3:7" x14ac:dyDescent="0.3">
      <c r="C489" s="114" t="s">
        <v>329</v>
      </c>
      <c r="D489" s="115"/>
      <c r="E489" s="116">
        <f>E183+E186+E189</f>
        <v>25796.483999999997</v>
      </c>
      <c r="F489" s="113"/>
      <c r="G489" s="113"/>
    </row>
    <row r="490" spans="3:7" x14ac:dyDescent="0.3">
      <c r="C490" s="114" t="s">
        <v>330</v>
      </c>
      <c r="D490" s="115"/>
      <c r="E490" s="116">
        <f>E234</f>
        <v>231</v>
      </c>
      <c r="F490" s="113"/>
      <c r="G490" s="113"/>
    </row>
    <row r="491" spans="3:7" x14ac:dyDescent="0.3">
      <c r="C491" s="114" t="s">
        <v>331</v>
      </c>
      <c r="D491" s="115"/>
      <c r="E491" s="116">
        <f>E99</f>
        <v>84.519000000000005</v>
      </c>
      <c r="F491" s="113">
        <f>SUM(E453:E491)</f>
        <v>628822.34600000002</v>
      </c>
      <c r="G491" s="113"/>
    </row>
    <row r="492" spans="3:7" x14ac:dyDescent="0.3">
      <c r="C492" s="114" t="s">
        <v>158</v>
      </c>
      <c r="D492" s="115"/>
      <c r="E492" s="116">
        <f>E18+E23+E38+E45+E71+E51+E102+E152+E158+E164+E170+E237+E378+E400+E66</f>
        <v>77230.703999999998</v>
      </c>
      <c r="F492" s="113"/>
      <c r="G492" s="113"/>
    </row>
    <row r="493" spans="3:7" x14ac:dyDescent="0.3">
      <c r="C493" s="114"/>
      <c r="D493" s="115"/>
      <c r="E493" s="116">
        <f>SUM(E453:E492)</f>
        <v>706053.05</v>
      </c>
      <c r="F493" s="113">
        <f>E449-E493</f>
        <v>0</v>
      </c>
      <c r="G493" s="113"/>
    </row>
    <row r="494" spans="3:7" x14ac:dyDescent="0.3">
      <c r="C494" s="75"/>
    </row>
    <row r="495" spans="3:7" x14ac:dyDescent="0.3">
      <c r="C495" s="75"/>
    </row>
    <row r="496" spans="3:7" x14ac:dyDescent="0.3">
      <c r="C496" s="75"/>
    </row>
    <row r="497" spans="3:3" x14ac:dyDescent="0.3">
      <c r="C497" s="75"/>
    </row>
    <row r="498" spans="3:3" x14ac:dyDescent="0.3">
      <c r="C498" s="75"/>
    </row>
    <row r="499" spans="3:3" x14ac:dyDescent="0.3">
      <c r="C499" s="75"/>
    </row>
    <row r="500" spans="3:3" x14ac:dyDescent="0.3">
      <c r="C500" s="75"/>
    </row>
  </sheetData>
  <mergeCells count="7">
    <mergeCell ref="A437:E437"/>
    <mergeCell ref="A9:E9"/>
    <mergeCell ref="A10:E10"/>
    <mergeCell ref="A435:D435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="93" zoomScaleNormal="100" zoomScaleSheetLayoutView="93" workbookViewId="0">
      <selection activeCell="C63" sqref="C63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583</v>
      </c>
    </row>
    <row r="2" spans="1:11" x14ac:dyDescent="0.3">
      <c r="C2" s="136" t="s">
        <v>541</v>
      </c>
    </row>
    <row r="3" spans="1:11" x14ac:dyDescent="0.3">
      <c r="C3" s="136" t="s">
        <v>539</v>
      </c>
    </row>
    <row r="4" spans="1:11" x14ac:dyDescent="0.3">
      <c r="C4" s="135"/>
    </row>
    <row r="5" spans="1:11" x14ac:dyDescent="0.3">
      <c r="C5" s="140" t="s">
        <v>373</v>
      </c>
    </row>
    <row r="6" spans="1:11" x14ac:dyDescent="0.3">
      <c r="C6" s="140" t="s">
        <v>579</v>
      </c>
    </row>
    <row r="7" spans="1:11" x14ac:dyDescent="0.3">
      <c r="C7" s="140" t="s">
        <v>580</v>
      </c>
    </row>
    <row r="8" spans="1:11" x14ac:dyDescent="0.3">
      <c r="C8" s="140" t="s">
        <v>581</v>
      </c>
    </row>
    <row r="9" spans="1:11" x14ac:dyDescent="0.3">
      <c r="A9" s="152" t="s">
        <v>278</v>
      </c>
      <c r="B9" s="157"/>
      <c r="C9" s="157"/>
    </row>
    <row r="10" spans="1:11" x14ac:dyDescent="0.3">
      <c r="A10" s="158" t="s">
        <v>449</v>
      </c>
      <c r="B10" s="159"/>
      <c r="C10" s="159"/>
    </row>
    <row r="11" spans="1:11" s="10" customFormat="1" x14ac:dyDescent="0.3">
      <c r="A11" s="77"/>
      <c r="B11" s="78"/>
      <c r="C11" s="79" t="s">
        <v>336</v>
      </c>
      <c r="D11" s="12"/>
      <c r="E11" s="13"/>
      <c r="F11" s="12"/>
    </row>
    <row r="12" spans="1:11" x14ac:dyDescent="0.25">
      <c r="A12" s="48" t="s">
        <v>343</v>
      </c>
      <c r="B12" s="48" t="s">
        <v>3</v>
      </c>
      <c r="C12" s="48" t="s">
        <v>279</v>
      </c>
    </row>
    <row r="13" spans="1:11" ht="37.5" x14ac:dyDescent="0.25">
      <c r="A13" s="50" t="s">
        <v>508</v>
      </c>
      <c r="B13" s="51" t="s">
        <v>186</v>
      </c>
      <c r="C13" s="102">
        <f>C14+C18+C22+C26+C27+C28</f>
        <v>496994.2</v>
      </c>
      <c r="E13" s="122">
        <f>'прил 13'!E440</f>
        <v>496994.20000000007</v>
      </c>
      <c r="F13" s="122"/>
      <c r="G13" s="111"/>
      <c r="H13" s="111"/>
      <c r="I13" s="111"/>
      <c r="J13" s="111"/>
      <c r="K13" s="111"/>
    </row>
    <row r="14" spans="1:11" ht="39" x14ac:dyDescent="0.35">
      <c r="A14" s="80" t="s">
        <v>512</v>
      </c>
      <c r="B14" s="81" t="s">
        <v>187</v>
      </c>
      <c r="C14" s="117">
        <f>C15+C16+C17</f>
        <v>136068.28599999999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286</v>
      </c>
      <c r="B15" s="83" t="s">
        <v>308</v>
      </c>
      <c r="C15" s="118">
        <v>111517.982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287</v>
      </c>
      <c r="B16" s="83" t="s">
        <v>310</v>
      </c>
      <c r="C16" s="118">
        <v>20456.304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288</v>
      </c>
      <c r="B17" s="83" t="s">
        <v>332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510</v>
      </c>
      <c r="B18" s="81" t="s">
        <v>198</v>
      </c>
      <c r="C18" s="117">
        <f>C19+C20+C21</f>
        <v>320932.114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289</v>
      </c>
      <c r="B19" s="83" t="s">
        <v>311</v>
      </c>
      <c r="C19" s="118">
        <v>298151.94500000001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290</v>
      </c>
      <c r="B20" s="83" t="s">
        <v>309</v>
      </c>
      <c r="C20" s="118">
        <v>6408.3649999999998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358</v>
      </c>
      <c r="B21" s="83" t="s">
        <v>312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ht="39" x14ac:dyDescent="0.25">
      <c r="A22" s="85" t="s">
        <v>500</v>
      </c>
      <c r="B22" s="81" t="s">
        <v>201</v>
      </c>
      <c r="C22" s="117">
        <f>C23+C24+C25</f>
        <v>19988.41</v>
      </c>
      <c r="E22" s="122"/>
      <c r="F22" s="122"/>
      <c r="G22" s="111"/>
      <c r="H22" s="111"/>
      <c r="I22" s="111"/>
      <c r="J22" s="111"/>
      <c r="K22" s="111"/>
    </row>
    <row r="23" spans="1:11" ht="37.5" x14ac:dyDescent="0.25">
      <c r="A23" s="82" t="s">
        <v>291</v>
      </c>
      <c r="B23" s="83" t="s">
        <v>313</v>
      </c>
      <c r="C23" s="118">
        <v>19758.509999999998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292</v>
      </c>
      <c r="B24" s="83" t="s">
        <v>314</v>
      </c>
      <c r="C24" s="118">
        <v>129.9</v>
      </c>
      <c r="E24" s="122"/>
      <c r="F24" s="122"/>
      <c r="G24" s="111"/>
      <c r="H24" s="111"/>
      <c r="I24" s="111"/>
      <c r="J24" s="111"/>
      <c r="K24" s="111"/>
    </row>
    <row r="25" spans="1:11" x14ac:dyDescent="0.25">
      <c r="A25" s="84" t="s">
        <v>627</v>
      </c>
      <c r="B25" s="83" t="s">
        <v>626</v>
      </c>
      <c r="C25" s="118">
        <v>100</v>
      </c>
      <c r="E25" s="122"/>
      <c r="F25" s="122"/>
      <c r="G25" s="111"/>
      <c r="H25" s="111"/>
      <c r="I25" s="111"/>
      <c r="J25" s="111"/>
      <c r="K25" s="111"/>
    </row>
    <row r="26" spans="1:11" ht="37.5" x14ac:dyDescent="0.25">
      <c r="A26" s="82" t="s">
        <v>293</v>
      </c>
      <c r="B26" s="83" t="s">
        <v>315</v>
      </c>
      <c r="C26" s="118">
        <v>17381.39</v>
      </c>
      <c r="E26" s="122"/>
      <c r="F26" s="122"/>
      <c r="G26" s="111"/>
      <c r="H26" s="111"/>
      <c r="I26" s="111"/>
      <c r="J26" s="111"/>
      <c r="K26" s="111"/>
    </row>
    <row r="27" spans="1:11" x14ac:dyDescent="0.25">
      <c r="A27" s="82" t="s">
        <v>339</v>
      </c>
      <c r="B27" s="83" t="s">
        <v>338</v>
      </c>
      <c r="C27" s="118">
        <v>74</v>
      </c>
      <c r="E27" s="122"/>
      <c r="F27" s="122"/>
      <c r="G27" s="111"/>
      <c r="H27" s="111"/>
      <c r="I27" s="111"/>
      <c r="J27" s="111"/>
      <c r="K27" s="111"/>
    </row>
    <row r="28" spans="1:11" ht="37.5" x14ac:dyDescent="0.25">
      <c r="A28" s="141" t="s">
        <v>586</v>
      </c>
      <c r="B28" s="83" t="s">
        <v>585</v>
      </c>
      <c r="C28" s="118">
        <v>2550</v>
      </c>
      <c r="E28" s="122"/>
      <c r="F28" s="122"/>
      <c r="G28" s="111"/>
      <c r="H28" s="111"/>
      <c r="I28" s="111"/>
      <c r="J28" s="111"/>
      <c r="K28" s="111"/>
    </row>
    <row r="29" spans="1:11" ht="37.5" x14ac:dyDescent="0.25">
      <c r="A29" s="50" t="s">
        <v>509</v>
      </c>
      <c r="B29" s="51" t="s">
        <v>184</v>
      </c>
      <c r="C29" s="102">
        <f>C30+C31+C32</f>
        <v>22232.172999999999</v>
      </c>
      <c r="E29" s="122">
        <f>'прил 13'!E441</f>
        <v>22232.173000000003</v>
      </c>
      <c r="F29" s="122"/>
      <c r="G29" s="111"/>
      <c r="H29" s="111"/>
      <c r="I29" s="111"/>
      <c r="J29" s="111"/>
      <c r="K29" s="111"/>
    </row>
    <row r="30" spans="1:11" ht="37.5" x14ac:dyDescent="0.25">
      <c r="A30" s="82" t="s">
        <v>294</v>
      </c>
      <c r="B30" s="83" t="s">
        <v>316</v>
      </c>
      <c r="C30" s="118">
        <v>7762.6189999999997</v>
      </c>
      <c r="E30" s="122"/>
      <c r="F30" s="122"/>
      <c r="G30" s="111"/>
      <c r="H30" s="111"/>
      <c r="I30" s="111"/>
      <c r="J30" s="111"/>
      <c r="K30" s="111"/>
    </row>
    <row r="31" spans="1:11" ht="37.5" x14ac:dyDescent="0.25">
      <c r="A31" s="82" t="s">
        <v>291</v>
      </c>
      <c r="B31" s="83" t="s">
        <v>317</v>
      </c>
      <c r="C31" s="118">
        <v>13748.554</v>
      </c>
      <c r="E31" s="122"/>
      <c r="F31" s="122"/>
      <c r="G31" s="111"/>
      <c r="H31" s="111"/>
      <c r="I31" s="111"/>
      <c r="J31" s="111"/>
      <c r="K31" s="111"/>
    </row>
    <row r="32" spans="1:11" x14ac:dyDescent="0.25">
      <c r="A32" s="82" t="s">
        <v>295</v>
      </c>
      <c r="B32" s="83" t="s">
        <v>318</v>
      </c>
      <c r="C32" s="118">
        <v>721</v>
      </c>
      <c r="E32" s="122"/>
      <c r="F32" s="122"/>
      <c r="G32" s="111"/>
      <c r="H32" s="111"/>
      <c r="I32" s="111"/>
      <c r="J32" s="111"/>
      <c r="K32" s="111"/>
    </row>
    <row r="33" spans="1:11" ht="37.5" x14ac:dyDescent="0.25">
      <c r="A33" s="50" t="s">
        <v>518</v>
      </c>
      <c r="B33" s="51" t="s">
        <v>182</v>
      </c>
      <c r="C33" s="102">
        <f>C34+C36+C37</f>
        <v>515</v>
      </c>
      <c r="E33" s="122">
        <f>'прил 13'!E442</f>
        <v>515</v>
      </c>
      <c r="F33" s="122"/>
      <c r="G33" s="111"/>
      <c r="H33" s="111"/>
      <c r="I33" s="111"/>
      <c r="J33" s="111"/>
      <c r="K33" s="111"/>
    </row>
    <row r="34" spans="1:11" ht="58.5" x14ac:dyDescent="0.25">
      <c r="A34" s="86" t="s">
        <v>519</v>
      </c>
      <c r="B34" s="81" t="s">
        <v>349</v>
      </c>
      <c r="C34" s="117">
        <f>C35</f>
        <v>440</v>
      </c>
      <c r="E34" s="122"/>
      <c r="F34" s="122"/>
      <c r="G34" s="111"/>
      <c r="H34" s="111"/>
      <c r="I34" s="111"/>
      <c r="J34" s="111"/>
      <c r="K34" s="111"/>
    </row>
    <row r="35" spans="1:11" ht="37.5" x14ac:dyDescent="0.25">
      <c r="A35" s="82" t="s">
        <v>359</v>
      </c>
      <c r="B35" s="83" t="s">
        <v>356</v>
      </c>
      <c r="C35" s="103">
        <v>440</v>
      </c>
      <c r="E35" s="122"/>
      <c r="F35" s="122"/>
      <c r="G35" s="111"/>
      <c r="H35" s="111"/>
      <c r="I35" s="111"/>
      <c r="J35" s="111"/>
      <c r="K35" s="111"/>
    </row>
    <row r="36" spans="1:11" ht="37.5" x14ac:dyDescent="0.25">
      <c r="A36" s="82" t="s">
        <v>296</v>
      </c>
      <c r="B36" s="83" t="s">
        <v>319</v>
      </c>
      <c r="C36" s="118">
        <v>45</v>
      </c>
      <c r="E36" s="122"/>
      <c r="F36" s="122"/>
      <c r="G36" s="111"/>
      <c r="H36" s="111"/>
      <c r="I36" s="111"/>
      <c r="J36" s="111"/>
      <c r="K36" s="111"/>
    </row>
    <row r="37" spans="1:11" x14ac:dyDescent="0.25">
      <c r="A37" s="82" t="s">
        <v>360</v>
      </c>
      <c r="B37" s="83" t="s">
        <v>357</v>
      </c>
      <c r="C37" s="118">
        <v>30</v>
      </c>
      <c r="E37" s="122"/>
      <c r="F37" s="122"/>
      <c r="G37" s="111"/>
      <c r="H37" s="111"/>
      <c r="I37" s="111"/>
      <c r="J37" s="111"/>
      <c r="K37" s="111"/>
    </row>
    <row r="38" spans="1:11" ht="37.5" x14ac:dyDescent="0.25">
      <c r="A38" s="50" t="s">
        <v>520</v>
      </c>
      <c r="B38" s="51" t="s">
        <v>283</v>
      </c>
      <c r="C38" s="102">
        <f>C39+C40</f>
        <v>7186.5</v>
      </c>
      <c r="E38" s="122">
        <f>'прил 13'!E443</f>
        <v>7186.5</v>
      </c>
      <c r="F38" s="122"/>
      <c r="G38" s="111"/>
      <c r="H38" s="111"/>
      <c r="I38" s="111"/>
      <c r="J38" s="111"/>
      <c r="K38" s="111"/>
    </row>
    <row r="39" spans="1:11" ht="37.5" x14ac:dyDescent="0.25">
      <c r="A39" s="82" t="s">
        <v>297</v>
      </c>
      <c r="B39" s="83" t="s">
        <v>320</v>
      </c>
      <c r="C39" s="118">
        <v>561</v>
      </c>
      <c r="E39" s="122"/>
      <c r="F39" s="122"/>
      <c r="G39" s="111"/>
      <c r="H39" s="111"/>
      <c r="I39" s="111"/>
      <c r="J39" s="111"/>
      <c r="K39" s="111"/>
    </row>
    <row r="40" spans="1:11" x14ac:dyDescent="0.25">
      <c r="A40" s="84" t="s">
        <v>627</v>
      </c>
      <c r="B40" s="83" t="s">
        <v>625</v>
      </c>
      <c r="C40" s="118">
        <v>6625.5</v>
      </c>
      <c r="E40" s="122"/>
      <c r="F40" s="122"/>
      <c r="G40" s="111"/>
      <c r="H40" s="111"/>
      <c r="I40" s="111"/>
      <c r="J40" s="111"/>
      <c r="K40" s="111"/>
    </row>
    <row r="41" spans="1:11" ht="37.5" x14ac:dyDescent="0.25">
      <c r="A41" s="50" t="s">
        <v>511</v>
      </c>
      <c r="B41" s="51" t="s">
        <v>164</v>
      </c>
      <c r="C41" s="102">
        <f>C42+C44+C46+C47</f>
        <v>21355.543000000001</v>
      </c>
      <c r="E41" s="122">
        <f>'прил 13'!E444</f>
        <v>21355.543000000001</v>
      </c>
      <c r="F41" s="122"/>
      <c r="G41" s="111"/>
      <c r="H41" s="111"/>
      <c r="I41" s="111"/>
      <c r="J41" s="111"/>
      <c r="K41" s="111"/>
    </row>
    <row r="42" spans="1:11" ht="19.5" x14ac:dyDescent="0.25">
      <c r="A42" s="85" t="s">
        <v>521</v>
      </c>
      <c r="B42" s="81" t="s">
        <v>191</v>
      </c>
      <c r="C42" s="117">
        <f>C43</f>
        <v>210</v>
      </c>
      <c r="E42" s="122"/>
      <c r="F42" s="122"/>
      <c r="G42" s="111"/>
      <c r="H42" s="111"/>
      <c r="I42" s="111"/>
      <c r="J42" s="111"/>
      <c r="K42" s="111"/>
    </row>
    <row r="43" spans="1:11" x14ac:dyDescent="0.25">
      <c r="A43" s="84" t="s">
        <v>298</v>
      </c>
      <c r="B43" s="83" t="s">
        <v>321</v>
      </c>
      <c r="C43" s="118">
        <v>210</v>
      </c>
      <c r="E43" s="122"/>
      <c r="F43" s="122"/>
      <c r="G43" s="111"/>
      <c r="H43" s="111"/>
      <c r="I43" s="111"/>
      <c r="J43" s="111"/>
      <c r="K43" s="111"/>
    </row>
    <row r="44" spans="1:11" ht="58.5" x14ac:dyDescent="0.25">
      <c r="A44" s="85" t="s">
        <v>516</v>
      </c>
      <c r="B44" s="81" t="s">
        <v>285</v>
      </c>
      <c r="C44" s="117">
        <f>C45</f>
        <v>2590.3200000000002</v>
      </c>
      <c r="E44" s="122"/>
      <c r="F44" s="122"/>
      <c r="G44" s="111"/>
      <c r="H44" s="111"/>
      <c r="I44" s="111"/>
      <c r="J44" s="111"/>
      <c r="K44" s="111"/>
    </row>
    <row r="45" spans="1:11" ht="37.5" x14ac:dyDescent="0.25">
      <c r="A45" s="84" t="s">
        <v>299</v>
      </c>
      <c r="B45" s="83" t="s">
        <v>322</v>
      </c>
      <c r="C45" s="118">
        <v>2590.3200000000002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139" t="s">
        <v>578</v>
      </c>
      <c r="B46" s="83" t="s">
        <v>323</v>
      </c>
      <c r="C46" s="118">
        <v>3.2229999999999999</v>
      </c>
      <c r="E46" s="122"/>
      <c r="F46" s="122"/>
      <c r="G46" s="111"/>
      <c r="H46" s="111"/>
      <c r="I46" s="111"/>
      <c r="J46" s="111"/>
      <c r="K46" s="111"/>
    </row>
    <row r="47" spans="1:11" ht="37.5" x14ac:dyDescent="0.25">
      <c r="A47" s="84" t="s">
        <v>300</v>
      </c>
      <c r="B47" s="83" t="s">
        <v>324</v>
      </c>
      <c r="C47" s="118">
        <v>18552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50" t="s">
        <v>479</v>
      </c>
      <c r="B48" s="51" t="s">
        <v>160</v>
      </c>
      <c r="C48" s="102">
        <f>C49+C53+C54+C51</f>
        <v>19061.208999999999</v>
      </c>
      <c r="E48" s="122">
        <f>'прил 13'!E445</f>
        <v>19061.208999999999</v>
      </c>
      <c r="F48" s="122"/>
      <c r="G48" s="111"/>
      <c r="H48" s="111"/>
      <c r="I48" s="111"/>
      <c r="J48" s="111"/>
      <c r="K48" s="111"/>
    </row>
    <row r="49" spans="1:11" ht="19.5" x14ac:dyDescent="0.25">
      <c r="A49" s="85" t="s">
        <v>480</v>
      </c>
      <c r="B49" s="81" t="s">
        <v>168</v>
      </c>
      <c r="C49" s="117">
        <f>C50</f>
        <v>1060.5999999999999</v>
      </c>
      <c r="E49" s="122"/>
      <c r="F49" s="122"/>
      <c r="G49" s="111"/>
      <c r="H49" s="111"/>
      <c r="I49" s="111"/>
      <c r="J49" s="111"/>
      <c r="K49" s="111"/>
    </row>
    <row r="50" spans="1:11" ht="37.5" x14ac:dyDescent="0.25">
      <c r="A50" s="84" t="s">
        <v>301</v>
      </c>
      <c r="B50" s="83" t="s">
        <v>325</v>
      </c>
      <c r="C50" s="118">
        <v>1060.5999999999999</v>
      </c>
      <c r="E50" s="122"/>
      <c r="F50" s="122"/>
      <c r="G50" s="111"/>
      <c r="H50" s="111"/>
      <c r="I50" s="111"/>
      <c r="J50" s="111"/>
      <c r="K50" s="111"/>
    </row>
    <row r="51" spans="1:11" ht="56.25" x14ac:dyDescent="0.25">
      <c r="A51" s="50" t="s">
        <v>522</v>
      </c>
      <c r="B51" s="51" t="s">
        <v>353</v>
      </c>
      <c r="C51" s="102">
        <f>C52</f>
        <v>1762.5</v>
      </c>
      <c r="E51" s="122"/>
      <c r="F51" s="122"/>
      <c r="G51" s="111"/>
      <c r="H51" s="111"/>
      <c r="I51" s="111"/>
      <c r="J51" s="111"/>
      <c r="K51" s="111"/>
    </row>
    <row r="52" spans="1:11" ht="37.5" x14ac:dyDescent="0.25">
      <c r="A52" s="14" t="s">
        <v>361</v>
      </c>
      <c r="B52" s="53" t="s">
        <v>344</v>
      </c>
      <c r="C52" s="103">
        <v>1762.5</v>
      </c>
      <c r="E52" s="122"/>
      <c r="F52" s="122"/>
      <c r="G52" s="111"/>
      <c r="H52" s="111"/>
      <c r="I52" s="111"/>
      <c r="J52" s="111"/>
      <c r="K52" s="111"/>
    </row>
    <row r="53" spans="1:11" ht="37.5" x14ac:dyDescent="0.25">
      <c r="A53" s="82" t="s">
        <v>302</v>
      </c>
      <c r="B53" s="83" t="s">
        <v>326</v>
      </c>
      <c r="C53" s="118">
        <v>1232.68</v>
      </c>
      <c r="E53" s="122"/>
      <c r="F53" s="122"/>
      <c r="G53" s="111"/>
      <c r="H53" s="111"/>
      <c r="I53" s="111"/>
      <c r="J53" s="111"/>
      <c r="K53" s="111"/>
    </row>
    <row r="54" spans="1:11" ht="37.5" x14ac:dyDescent="0.25">
      <c r="A54" s="82" t="s">
        <v>303</v>
      </c>
      <c r="B54" s="83" t="s">
        <v>327</v>
      </c>
      <c r="C54" s="118">
        <v>15005.429</v>
      </c>
      <c r="E54" s="122"/>
      <c r="F54" s="122"/>
      <c r="G54" s="111"/>
      <c r="H54" s="111"/>
      <c r="I54" s="111"/>
      <c r="J54" s="111"/>
      <c r="K54" s="111"/>
    </row>
    <row r="55" spans="1:11" ht="56.25" x14ac:dyDescent="0.25">
      <c r="A55" s="50" t="s">
        <v>484</v>
      </c>
      <c r="B55" s="51" t="s">
        <v>174</v>
      </c>
      <c r="C55" s="102">
        <f>C56+C58+C60</f>
        <v>61393.202000000005</v>
      </c>
      <c r="E55" s="122">
        <f>'прил 13'!E446</f>
        <v>61393.20199999999</v>
      </c>
      <c r="F55" s="122"/>
      <c r="G55" s="111"/>
      <c r="H55" s="111"/>
      <c r="I55" s="111"/>
      <c r="J55" s="111"/>
      <c r="K55" s="111"/>
    </row>
    <row r="56" spans="1:11" ht="58.5" x14ac:dyDescent="0.25">
      <c r="A56" s="87" t="s">
        <v>487</v>
      </c>
      <c r="B56" s="81" t="s">
        <v>178</v>
      </c>
      <c r="C56" s="117">
        <f>C57</f>
        <v>35365.718000000001</v>
      </c>
      <c r="E56" s="122"/>
      <c r="F56" s="122"/>
      <c r="G56" s="111"/>
      <c r="H56" s="111"/>
      <c r="I56" s="111"/>
      <c r="J56" s="111"/>
      <c r="K56" s="111"/>
    </row>
    <row r="57" spans="1:11" ht="37.5" x14ac:dyDescent="0.25">
      <c r="A57" s="82" t="s">
        <v>304</v>
      </c>
      <c r="B57" s="83" t="s">
        <v>328</v>
      </c>
      <c r="C57" s="118">
        <v>35365.718000000001</v>
      </c>
      <c r="E57" s="122"/>
      <c r="F57" s="122"/>
      <c r="G57" s="111"/>
      <c r="H57" s="111"/>
      <c r="I57" s="111"/>
      <c r="J57" s="111"/>
      <c r="K57" s="111"/>
    </row>
    <row r="58" spans="1:11" ht="39" x14ac:dyDescent="0.25">
      <c r="A58" s="87" t="s">
        <v>485</v>
      </c>
      <c r="B58" s="81" t="s">
        <v>175</v>
      </c>
      <c r="C58" s="117">
        <f>C59</f>
        <v>25796.484</v>
      </c>
      <c r="E58" s="122"/>
      <c r="F58" s="122"/>
      <c r="G58" s="111"/>
      <c r="H58" s="111"/>
      <c r="I58" s="111"/>
      <c r="J58" s="111"/>
      <c r="K58" s="111"/>
    </row>
    <row r="59" spans="1:11" ht="37.5" x14ac:dyDescent="0.25">
      <c r="A59" s="88" t="s">
        <v>305</v>
      </c>
      <c r="B59" s="83" t="s">
        <v>329</v>
      </c>
      <c r="C59" s="118">
        <v>25796.484</v>
      </c>
      <c r="E59" s="122"/>
      <c r="F59" s="122"/>
      <c r="G59" s="111"/>
      <c r="H59" s="111"/>
      <c r="I59" s="111"/>
      <c r="J59" s="111"/>
      <c r="K59" s="111"/>
    </row>
    <row r="60" spans="1:11" x14ac:dyDescent="0.25">
      <c r="A60" s="88" t="s">
        <v>306</v>
      </c>
      <c r="B60" s="83" t="s">
        <v>330</v>
      </c>
      <c r="C60" s="118">
        <v>231</v>
      </c>
      <c r="E60" s="122"/>
      <c r="F60" s="122"/>
      <c r="G60" s="111"/>
      <c r="H60" s="111"/>
      <c r="I60" s="111"/>
      <c r="J60" s="111"/>
      <c r="K60" s="111"/>
    </row>
    <row r="61" spans="1:11" ht="75" x14ac:dyDescent="0.3">
      <c r="A61" s="89" t="s">
        <v>523</v>
      </c>
      <c r="B61" s="51" t="s">
        <v>171</v>
      </c>
      <c r="C61" s="102">
        <f>C62</f>
        <v>84.519000000000005</v>
      </c>
      <c r="E61" s="122">
        <f>'прил 13'!E447</f>
        <v>84.519000000000005</v>
      </c>
      <c r="F61" s="122"/>
      <c r="G61" s="111"/>
      <c r="H61" s="111"/>
      <c r="I61" s="111"/>
      <c r="J61" s="111"/>
      <c r="K61" s="111"/>
    </row>
    <row r="62" spans="1:11" ht="37.5" x14ac:dyDescent="0.25">
      <c r="A62" s="88" t="s">
        <v>307</v>
      </c>
      <c r="B62" s="83" t="s">
        <v>331</v>
      </c>
      <c r="C62" s="118">
        <v>84.519000000000005</v>
      </c>
      <c r="E62" s="122"/>
      <c r="F62" s="122"/>
      <c r="G62" s="111"/>
      <c r="H62" s="111"/>
      <c r="I62" s="111"/>
      <c r="J62" s="111"/>
      <c r="K62" s="111"/>
    </row>
    <row r="63" spans="1:11" x14ac:dyDescent="0.3">
      <c r="A63" s="151" t="s">
        <v>144</v>
      </c>
      <c r="B63" s="151"/>
      <c r="C63" s="109">
        <f>C13+C29+C33+C38+C41+C48+C55+C61</f>
        <v>628822.34600000002</v>
      </c>
      <c r="E63" s="123"/>
      <c r="F63" s="123"/>
      <c r="G63" s="111"/>
      <c r="H63" s="111"/>
      <c r="I63" s="111"/>
      <c r="J63" s="111"/>
      <c r="K63" s="111"/>
    </row>
    <row r="64" spans="1:11" x14ac:dyDescent="0.3">
      <c r="A64" s="65"/>
      <c r="B64" s="65"/>
      <c r="C64" s="65"/>
      <c r="E64" s="6"/>
      <c r="F64" s="6"/>
      <c r="G64" s="2"/>
      <c r="H64" s="2"/>
      <c r="I64" s="4"/>
      <c r="J64" s="2"/>
      <c r="K64" s="4"/>
    </row>
    <row r="65" spans="1:11" x14ac:dyDescent="0.3">
      <c r="A65" s="153"/>
      <c r="B65" s="153"/>
      <c r="C65" s="153"/>
      <c r="E65" s="6"/>
      <c r="F65" s="6"/>
      <c r="G65" s="2"/>
      <c r="H65" s="4"/>
      <c r="I65" s="2"/>
      <c r="J65" s="2"/>
      <c r="K65" s="4"/>
    </row>
    <row r="70" spans="1:11" x14ac:dyDescent="0.3">
      <c r="A70" s="68" t="s">
        <v>68</v>
      </c>
    </row>
  </sheetData>
  <mergeCells count="4">
    <mergeCell ref="A65:C65"/>
    <mergeCell ref="A9:C9"/>
    <mergeCell ref="A10:C10"/>
    <mergeCell ref="A63:B63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</vt:lpstr>
      <vt:lpstr>прил 7 </vt:lpstr>
      <vt:lpstr>прил 9  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  <vt:lpstr>'прил 9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2019-04-10T23:38:32Z</dcterms:modified>
</cp:coreProperties>
</file>