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</sheets>
  <externalReferences>
    <externalReference r:id="rId8"/>
  </externalReferences>
  <definedNames>
    <definedName name="_xlnm.Print_Area" localSheetId="3">прил11!$A$1:$F$410</definedName>
    <definedName name="_xlnm.Print_Area" localSheetId="4">прил13!$A$1:$E$384</definedName>
    <definedName name="_xlnm.Print_Area" localSheetId="5">прил15!$A$1:$C$62</definedName>
    <definedName name="_xlnm.Print_Area" localSheetId="1">прил7!$A$1:$C$64</definedName>
  </definedNames>
  <calcPr calcId="145621"/>
</workbook>
</file>

<file path=xl/calcChain.xml><?xml version="1.0" encoding="utf-8"?>
<calcChain xmlns="http://schemas.openxmlformats.org/spreadsheetml/2006/main">
  <c r="E403" i="9" l="1"/>
  <c r="E430" i="9"/>
  <c r="E230" i="9" l="1"/>
  <c r="E238" i="9"/>
  <c r="E237" i="9"/>
  <c r="E123" i="9"/>
  <c r="E122" i="9"/>
  <c r="F312" i="1" l="1"/>
  <c r="F320" i="1"/>
  <c r="F319" i="1" s="1"/>
  <c r="F128" i="1"/>
  <c r="F127" i="1" s="1"/>
  <c r="C57" i="4" l="1"/>
  <c r="C38" i="4"/>
  <c r="C32" i="4"/>
  <c r="C25" i="4"/>
  <c r="E106" i="9" l="1"/>
  <c r="E437" i="9"/>
  <c r="E435" i="9"/>
  <c r="E432" i="9"/>
  <c r="E429" i="9"/>
  <c r="E426" i="9"/>
  <c r="E424" i="9"/>
  <c r="E422" i="9"/>
  <c r="E419" i="9"/>
  <c r="E418" i="9"/>
  <c r="E417" i="9"/>
  <c r="E416" i="9"/>
  <c r="E415" i="9"/>
  <c r="E414" i="9"/>
  <c r="E413" i="9"/>
  <c r="E411" i="9"/>
  <c r="E409" i="9"/>
  <c r="E408" i="9"/>
  <c r="E402" i="9"/>
  <c r="E396" i="9"/>
  <c r="E392" i="9"/>
  <c r="E391" i="9"/>
  <c r="F439" i="1"/>
  <c r="F435" i="1"/>
  <c r="F431" i="1"/>
  <c r="F430" i="1"/>
  <c r="F425" i="1"/>
  <c r="F424" i="1"/>
  <c r="F423" i="1"/>
  <c r="F419" i="1"/>
  <c r="F416" i="1"/>
  <c r="F412" i="1"/>
  <c r="F112" i="1" l="1"/>
  <c r="F111" i="1" s="1"/>
  <c r="F114" i="1"/>
  <c r="C62" i="4" l="1"/>
  <c r="E274" i="9" l="1"/>
  <c r="E273" i="9" s="1"/>
  <c r="E262" i="9"/>
  <c r="E261" i="9" s="1"/>
  <c r="E247" i="9"/>
  <c r="E246" i="9" s="1"/>
  <c r="F344" i="1" l="1"/>
  <c r="F343" i="1" s="1"/>
  <c r="F326" i="1"/>
  <c r="F325" i="1" s="1"/>
  <c r="F18" i="11" l="1"/>
  <c r="E18" i="11"/>
  <c r="D18" i="11"/>
  <c r="C18" i="11"/>
  <c r="G17" i="11"/>
  <c r="G16" i="11"/>
  <c r="G15" i="11"/>
  <c r="C33" i="10"/>
  <c r="G18" i="11" l="1"/>
  <c r="C46" i="4"/>
  <c r="E191" i="9" l="1"/>
  <c r="F190" i="1"/>
  <c r="E268" i="9" l="1"/>
  <c r="E267" i="9" s="1"/>
  <c r="E406" i="9" s="1"/>
  <c r="E335" i="9"/>
  <c r="E334" i="9" s="1"/>
  <c r="F350" i="1"/>
  <c r="F349" i="1" s="1"/>
  <c r="F244" i="1"/>
  <c r="F243" i="1" s="1"/>
  <c r="C50" i="4"/>
  <c r="E203" i="9" l="1"/>
  <c r="E202" i="9" s="1"/>
  <c r="F202" i="1"/>
  <c r="F201" i="1" s="1"/>
  <c r="C52" i="4" l="1"/>
  <c r="C23" i="4" l="1"/>
  <c r="E81" i="9" l="1"/>
  <c r="F89" i="1"/>
  <c r="E366" i="9" l="1"/>
  <c r="E241" i="9"/>
  <c r="E240" i="9" s="1"/>
  <c r="F329" i="1"/>
  <c r="F328" i="1" s="1"/>
  <c r="F267" i="1"/>
  <c r="E93" i="9" l="1"/>
  <c r="E92" i="9" s="1"/>
  <c r="F101" i="1"/>
  <c r="F100" i="1" s="1"/>
  <c r="F356" i="1" l="1"/>
  <c r="F355" i="1" s="1"/>
  <c r="E271" i="9" l="1"/>
  <c r="E270" i="9" s="1"/>
  <c r="E265" i="9"/>
  <c r="E264" i="9" s="1"/>
  <c r="E200" i="9"/>
  <c r="E199" i="9" s="1"/>
  <c r="E197" i="9"/>
  <c r="E196" i="9" s="1"/>
  <c r="E434" i="9" s="1"/>
  <c r="E120" i="9"/>
  <c r="E119" i="9" s="1"/>
  <c r="F353" i="1"/>
  <c r="F352" i="1" s="1"/>
  <c r="F347" i="1"/>
  <c r="F346" i="1" s="1"/>
  <c r="F306" i="1"/>
  <c r="F305" i="1" s="1"/>
  <c r="F304" i="1" s="1"/>
  <c r="F199" i="1"/>
  <c r="F198" i="1" s="1"/>
  <c r="F196" i="1"/>
  <c r="F195" i="1" s="1"/>
  <c r="E380" i="9" l="1"/>
  <c r="E47" i="9" l="1"/>
  <c r="E46" i="9" s="1"/>
  <c r="E45" i="9" s="1"/>
  <c r="E44" i="9" s="1"/>
  <c r="F65" i="1"/>
  <c r="F64" i="1" s="1"/>
  <c r="F63" i="1" s="1"/>
  <c r="F62" i="1" s="1"/>
  <c r="C56" i="4"/>
  <c r="C49" i="4" s="1"/>
  <c r="C48" i="4" s="1"/>
  <c r="E212" i="9" l="1"/>
  <c r="E211" i="9" s="1"/>
  <c r="E210" i="9" s="1"/>
  <c r="F211" i="1"/>
  <c r="F210" i="1" s="1"/>
  <c r="F209" i="1" s="1"/>
  <c r="E110" i="9" l="1"/>
  <c r="F118" i="1"/>
  <c r="E133" i="9" l="1"/>
  <c r="F138" i="1" l="1"/>
  <c r="E74" i="9" l="1"/>
  <c r="F265" i="1"/>
  <c r="E194" i="9"/>
  <c r="F264" i="1" l="1"/>
  <c r="F263" i="1" s="1"/>
  <c r="F262" i="1" l="1"/>
  <c r="F261" i="1" s="1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93" i="9"/>
  <c r="E117" i="9"/>
  <c r="E116" i="9" s="1"/>
  <c r="F193" i="1"/>
  <c r="F192" i="1" s="1"/>
  <c r="F125" i="1"/>
  <c r="F124" i="1" s="1"/>
  <c r="E301" i="9" l="1"/>
  <c r="C49" i="8" l="1"/>
  <c r="C18" i="8" l="1"/>
  <c r="F377" i="1" l="1"/>
  <c r="C32" i="8" l="1"/>
  <c r="C31" i="8" s="1"/>
  <c r="F172" i="1" l="1"/>
  <c r="F171" i="1" s="1"/>
  <c r="E173" i="9"/>
  <c r="E172" i="9" s="1"/>
  <c r="E219" i="9"/>
  <c r="E218" i="9" s="1"/>
  <c r="E217" i="9" s="1"/>
  <c r="E222" i="9"/>
  <c r="E221" i="9" s="1"/>
  <c r="E52" i="9"/>
  <c r="F218" i="1" l="1"/>
  <c r="F217" i="1" s="1"/>
  <c r="F216" i="1" s="1"/>
  <c r="F60" i="1" l="1"/>
  <c r="C35" i="4"/>
  <c r="C60" i="8" l="1"/>
  <c r="C57" i="8"/>
  <c r="C55" i="8"/>
  <c r="C47" i="8"/>
  <c r="C46" i="8" s="1"/>
  <c r="C41" i="8"/>
  <c r="C38" i="8" s="1"/>
  <c r="C39" i="8"/>
  <c r="C36" i="8"/>
  <c r="C27" i="8"/>
  <c r="C22" i="8"/>
  <c r="C14" i="8"/>
  <c r="E382" i="9"/>
  <c r="E381" i="9" s="1"/>
  <c r="E379" i="9"/>
  <c r="E378" i="9" s="1"/>
  <c r="E373" i="9"/>
  <c r="E372" i="9" s="1"/>
  <c r="E364" i="9"/>
  <c r="E363" i="9" s="1"/>
  <c r="E358" i="9"/>
  <c r="E356" i="9"/>
  <c r="E350" i="9"/>
  <c r="E349" i="9" s="1"/>
  <c r="E347" i="9"/>
  <c r="E346" i="9" s="1"/>
  <c r="E341" i="9"/>
  <c r="E340" i="9" s="1"/>
  <c r="E339" i="9" s="1"/>
  <c r="E338" i="9" s="1"/>
  <c r="E327" i="9"/>
  <c r="E326" i="9" s="1"/>
  <c r="E412" i="9" s="1"/>
  <c r="E332" i="9"/>
  <c r="E330" i="9"/>
  <c r="E321" i="9"/>
  <c r="E320" i="9" s="1"/>
  <c r="E318" i="9"/>
  <c r="E316" i="9"/>
  <c r="E314" i="9"/>
  <c r="E311" i="9"/>
  <c r="E309" i="9"/>
  <c r="E304" i="9"/>
  <c r="E303" i="9" s="1"/>
  <c r="E299" i="9"/>
  <c r="E298" i="9" s="1"/>
  <c r="E296" i="9"/>
  <c r="E295" i="9" s="1"/>
  <c r="E290" i="9"/>
  <c r="E289" i="9" s="1"/>
  <c r="E288" i="9" s="1"/>
  <c r="E283" i="9"/>
  <c r="E282" i="9" s="1"/>
  <c r="E286" i="9"/>
  <c r="E285" i="9" s="1"/>
  <c r="E259" i="9"/>
  <c r="E258" i="9" s="1"/>
  <c r="E277" i="9"/>
  <c r="E276" i="9" s="1"/>
  <c r="E407" i="9" s="1"/>
  <c r="E256" i="9"/>
  <c r="E255" i="9" s="1"/>
  <c r="E405" i="9" s="1"/>
  <c r="E253" i="9"/>
  <c r="E252" i="9" s="1"/>
  <c r="E235" i="9"/>
  <c r="E234" i="9" s="1"/>
  <c r="E232" i="9"/>
  <c r="E231" i="9" s="1"/>
  <c r="E244" i="9"/>
  <c r="E243" i="9" s="1"/>
  <c r="E225" i="9"/>
  <c r="E208" i="9"/>
  <c r="E207" i="9" s="1"/>
  <c r="E436" i="9" s="1"/>
  <c r="E189" i="9"/>
  <c r="E188" i="9" s="1"/>
  <c r="E183" i="9"/>
  <c r="E182" i="9" s="1"/>
  <c r="E176" i="9"/>
  <c r="E175" i="9" s="1"/>
  <c r="E421" i="9" s="1"/>
  <c r="E167" i="9"/>
  <c r="E166" i="9" s="1"/>
  <c r="E161" i="9"/>
  <c r="E160" i="9" s="1"/>
  <c r="E156" i="9"/>
  <c r="E155" i="9" s="1"/>
  <c r="E154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1" i="9"/>
  <c r="E130" i="9" s="1"/>
  <c r="E128" i="9"/>
  <c r="E126" i="9"/>
  <c r="E114" i="9"/>
  <c r="E112" i="9"/>
  <c r="E109" i="9"/>
  <c r="E108" i="9" s="1"/>
  <c r="E104" i="9"/>
  <c r="E103" i="9" s="1"/>
  <c r="E97" i="9"/>
  <c r="E96" i="9" s="1"/>
  <c r="E90" i="9"/>
  <c r="E88" i="9"/>
  <c r="E86" i="9"/>
  <c r="E79" i="9"/>
  <c r="E76" i="9"/>
  <c r="E75" i="9" s="1"/>
  <c r="E427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8" i="1"/>
  <c r="F406" i="1"/>
  <c r="F399" i="1"/>
  <c r="F398" i="1" s="1"/>
  <c r="F396" i="1"/>
  <c r="F394" i="1"/>
  <c r="F392" i="1"/>
  <c r="F389" i="1"/>
  <c r="F387" i="1"/>
  <c r="F382" i="1"/>
  <c r="F381" i="1" s="1"/>
  <c r="F379" i="1"/>
  <c r="F374" i="1"/>
  <c r="F373" i="1" s="1"/>
  <c r="F365" i="1"/>
  <c r="F364" i="1" s="1"/>
  <c r="F368" i="1"/>
  <c r="F367" i="1" s="1"/>
  <c r="F341" i="1"/>
  <c r="F340" i="1" s="1"/>
  <c r="F359" i="1"/>
  <c r="F358" i="1" s="1"/>
  <c r="F338" i="1"/>
  <c r="F337" i="1" s="1"/>
  <c r="F333" i="1" s="1"/>
  <c r="F335" i="1"/>
  <c r="F334" i="1" s="1"/>
  <c r="F317" i="1"/>
  <c r="F316" i="1" s="1"/>
  <c r="F314" i="1"/>
  <c r="F313" i="1" s="1"/>
  <c r="F323" i="1"/>
  <c r="F322" i="1" s="1"/>
  <c r="F302" i="1"/>
  <c r="F301" i="1" s="1"/>
  <c r="F300" i="1" s="1"/>
  <c r="F299" i="1" s="1"/>
  <c r="F298" i="1" s="1"/>
  <c r="F296" i="1"/>
  <c r="F295" i="1" s="1"/>
  <c r="F294" i="1" s="1"/>
  <c r="F293" i="1" s="1"/>
  <c r="F291" i="1"/>
  <c r="F290" i="1" s="1"/>
  <c r="F288" i="1"/>
  <c r="F286" i="1"/>
  <c r="F284" i="1"/>
  <c r="F281" i="1"/>
  <c r="F280" i="1" s="1"/>
  <c r="F274" i="1"/>
  <c r="F273" i="1" s="1"/>
  <c r="F272" i="1" s="1"/>
  <c r="F259" i="1"/>
  <c r="F258" i="1" s="1"/>
  <c r="F256" i="1"/>
  <c r="F255" i="1" s="1"/>
  <c r="F254" i="1" s="1"/>
  <c r="F250" i="1"/>
  <c r="F249" i="1" s="1"/>
  <c r="F248" i="1" s="1"/>
  <c r="F247" i="1" s="1"/>
  <c r="F236" i="1"/>
  <c r="F235" i="1" s="1"/>
  <c r="F241" i="1"/>
  <c r="F239" i="1"/>
  <c r="F230" i="1"/>
  <c r="F229" i="1" s="1"/>
  <c r="F228" i="1" s="1"/>
  <c r="F224" i="1"/>
  <c r="F223" i="1" s="1"/>
  <c r="F221" i="1"/>
  <c r="F220" i="1" s="1"/>
  <c r="F207" i="1"/>
  <c r="F206" i="1" s="1"/>
  <c r="F205" i="1" s="1"/>
  <c r="F204" i="1" s="1"/>
  <c r="F188" i="1"/>
  <c r="F182" i="1"/>
  <c r="F181" i="1" s="1"/>
  <c r="F180" i="1" s="1"/>
  <c r="F179" i="1" s="1"/>
  <c r="F178" i="1" s="1"/>
  <c r="F175" i="1"/>
  <c r="F174" i="1" s="1"/>
  <c r="F170" i="1" s="1"/>
  <c r="F169" i="1" s="1"/>
  <c r="F432" i="1" s="1"/>
  <c r="F166" i="1"/>
  <c r="F165" i="1" s="1"/>
  <c r="F164" i="1" s="1"/>
  <c r="F160" i="1"/>
  <c r="F159" i="1" s="1"/>
  <c r="F158" i="1" s="1"/>
  <c r="F157" i="1" s="1"/>
  <c r="F155" i="1"/>
  <c r="F154" i="1" s="1"/>
  <c r="F153" i="1" s="1"/>
  <c r="F149" i="1"/>
  <c r="F148" i="1" s="1"/>
  <c r="F147" i="1" s="1"/>
  <c r="F146" i="1" s="1"/>
  <c r="F145" i="1" s="1"/>
  <c r="F143" i="1"/>
  <c r="F141" i="1"/>
  <c r="F136" i="1"/>
  <c r="F135" i="1" s="1"/>
  <c r="F133" i="1"/>
  <c r="F131" i="1"/>
  <c r="F122" i="1"/>
  <c r="F120" i="1"/>
  <c r="F117" i="1"/>
  <c r="F116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15" i="1" s="1"/>
  <c r="F31" i="1"/>
  <c r="F30" i="1" s="1"/>
  <c r="F28" i="1"/>
  <c r="F27" i="1" s="1"/>
  <c r="F22" i="1"/>
  <c r="F20" i="1"/>
  <c r="F18" i="1"/>
  <c r="C30" i="4"/>
  <c r="C19" i="4"/>
  <c r="C17" i="4"/>
  <c r="C15" i="4"/>
  <c r="C16" i="3"/>
  <c r="C19" i="3" s="1"/>
  <c r="E229" i="9" l="1"/>
  <c r="E251" i="9"/>
  <c r="E250" i="9" s="1"/>
  <c r="E249" i="9" s="1"/>
  <c r="C14" i="4"/>
  <c r="F442" i="1" s="1"/>
  <c r="F253" i="1"/>
  <c r="F252" i="1"/>
  <c r="F246" i="1" s="1"/>
  <c r="F311" i="1"/>
  <c r="F332" i="1"/>
  <c r="F187" i="1"/>
  <c r="F186" i="1" s="1"/>
  <c r="E187" i="9"/>
  <c r="F363" i="1"/>
  <c r="F362" i="1" s="1"/>
  <c r="E153" i="9"/>
  <c r="F152" i="1"/>
  <c r="E281" i="9"/>
  <c r="E280" i="9" s="1"/>
  <c r="E95" i="9"/>
  <c r="E371" i="9"/>
  <c r="E370" i="9" s="1"/>
  <c r="E369" i="9" s="1"/>
  <c r="E368" i="9" s="1"/>
  <c r="E171" i="9"/>
  <c r="E170" i="9" s="1"/>
  <c r="E393" i="9" s="1"/>
  <c r="E345" i="9"/>
  <c r="E344" i="9" s="1"/>
  <c r="E165" i="9"/>
  <c r="E164" i="9" s="1"/>
  <c r="E224" i="9"/>
  <c r="E308" i="9"/>
  <c r="E410" i="9" s="1"/>
  <c r="F271" i="1"/>
  <c r="F270" i="1" s="1"/>
  <c r="F269" i="1" s="1"/>
  <c r="F238" i="1"/>
  <c r="F234" i="1" s="1"/>
  <c r="F429" i="1" s="1"/>
  <c r="F215" i="1"/>
  <c r="C54" i="8"/>
  <c r="C13" i="8"/>
  <c r="E377" i="9"/>
  <c r="E362" i="9"/>
  <c r="E355" i="9"/>
  <c r="E329" i="9"/>
  <c r="E325" i="9" s="1"/>
  <c r="E390" i="9" s="1"/>
  <c r="E313" i="9"/>
  <c r="E294" i="9"/>
  <c r="E206" i="9"/>
  <c r="E181" i="9"/>
  <c r="E180" i="9" s="1"/>
  <c r="E179" i="9" s="1"/>
  <c r="E159" i="9"/>
  <c r="E158" i="9" s="1"/>
  <c r="E135" i="9"/>
  <c r="E125" i="9"/>
  <c r="E111" i="9"/>
  <c r="E85" i="9"/>
  <c r="E431" i="9" s="1"/>
  <c r="E78" i="9"/>
  <c r="E71" i="9"/>
  <c r="E51" i="9"/>
  <c r="E50" i="9" s="1"/>
  <c r="E39" i="9"/>
  <c r="E38" i="9" s="1"/>
  <c r="E27" i="9"/>
  <c r="E23" i="9" s="1"/>
  <c r="E22" i="9" s="1"/>
  <c r="E18" i="9"/>
  <c r="F405" i="1"/>
  <c r="F404" i="1" s="1"/>
  <c r="F403" i="1" s="1"/>
  <c r="F402" i="1" s="1"/>
  <c r="F401" i="1" s="1"/>
  <c r="F422" i="1" s="1"/>
  <c r="F391" i="1"/>
  <c r="F386" i="1"/>
  <c r="F376" i="1"/>
  <c r="F372" i="1" s="1"/>
  <c r="F371" i="1" s="1"/>
  <c r="F370" i="1" s="1"/>
  <c r="F283" i="1"/>
  <c r="F279" i="1" s="1"/>
  <c r="F278" i="1" s="1"/>
  <c r="F277" i="1" s="1"/>
  <c r="F276" i="1" s="1"/>
  <c r="F227" i="1"/>
  <c r="F226" i="1" s="1"/>
  <c r="F163" i="1"/>
  <c r="F140" i="1"/>
  <c r="F130" i="1"/>
  <c r="F110" i="1" s="1"/>
  <c r="F119" i="1"/>
  <c r="F93" i="1"/>
  <c r="F86" i="1"/>
  <c r="F79" i="1"/>
  <c r="F41" i="1"/>
  <c r="F40" i="1" s="1"/>
  <c r="F39" i="1" s="1"/>
  <c r="F26" i="1"/>
  <c r="F25" i="1" s="1"/>
  <c r="F17" i="1"/>
  <c r="E354" i="9" l="1"/>
  <c r="E353" i="9" s="1"/>
  <c r="E352" i="9" s="1"/>
  <c r="E404" i="9"/>
  <c r="F437" i="9" s="1"/>
  <c r="E228" i="9"/>
  <c r="E102" i="9"/>
  <c r="F440" i="1"/>
  <c r="F444" i="1" s="1"/>
  <c r="F78" i="1"/>
  <c r="F433" i="1" s="1"/>
  <c r="E205" i="9"/>
  <c r="E70" i="9"/>
  <c r="E394" i="9" s="1"/>
  <c r="E293" i="9"/>
  <c r="E292" i="9" s="1"/>
  <c r="E307" i="9"/>
  <c r="E306" i="9" s="1"/>
  <c r="E343" i="9"/>
  <c r="E337" i="9" s="1"/>
  <c r="E186" i="9"/>
  <c r="E395" i="9" s="1"/>
  <c r="F185" i="1"/>
  <c r="E279" i="9"/>
  <c r="F361" i="1"/>
  <c r="E49" i="9"/>
  <c r="F24" i="1"/>
  <c r="E37" i="9"/>
  <c r="E376" i="9"/>
  <c r="E375" i="9" s="1"/>
  <c r="E216" i="9"/>
  <c r="E324" i="9"/>
  <c r="E323" i="9" s="1"/>
  <c r="F16" i="1"/>
  <c r="F233" i="1"/>
  <c r="F232" i="1" s="1"/>
  <c r="F421" i="1" s="1"/>
  <c r="F214" i="1"/>
  <c r="F213" i="1" s="1"/>
  <c r="F331" i="1"/>
  <c r="F162" i="1"/>
  <c r="C62" i="8"/>
  <c r="E361" i="9"/>
  <c r="E360" i="9" s="1"/>
  <c r="E169" i="9"/>
  <c r="E163" i="9"/>
  <c r="E17" i="9"/>
  <c r="F385" i="1"/>
  <c r="F384" i="1" s="1"/>
  <c r="F310" i="1"/>
  <c r="C64" i="4"/>
  <c r="E389" i="9" l="1"/>
  <c r="F428" i="1"/>
  <c r="F184" i="1"/>
  <c r="F434" i="1"/>
  <c r="F436" i="1"/>
  <c r="E438" i="9"/>
  <c r="E439" i="9" s="1"/>
  <c r="E397" i="9"/>
  <c r="E398" i="9" s="1"/>
  <c r="E227" i="9"/>
  <c r="E185" i="9"/>
  <c r="E178" i="9" s="1"/>
  <c r="E215" i="9"/>
  <c r="E214" i="9" s="1"/>
  <c r="F177" i="1"/>
  <c r="F418" i="1" s="1"/>
  <c r="F309" i="1"/>
  <c r="F15" i="1"/>
  <c r="F14" i="1" s="1"/>
  <c r="E152" i="9"/>
  <c r="E69" i="9"/>
  <c r="E16" i="9" s="1"/>
  <c r="F168" i="1"/>
  <c r="F151" i="1" s="1"/>
  <c r="F417" i="1" s="1"/>
  <c r="F77" i="1"/>
  <c r="F49" i="1" s="1"/>
  <c r="H435" i="1" l="1"/>
  <c r="F308" i="1"/>
  <c r="F420" i="1"/>
  <c r="F437" i="1"/>
  <c r="F414" i="1"/>
  <c r="F439" i="9"/>
  <c r="F13" i="1"/>
  <c r="F48" i="1"/>
  <c r="E384" i="9"/>
  <c r="E400" i="9" s="1"/>
  <c r="F426" i="1" l="1"/>
  <c r="F410" i="1"/>
</calcChain>
</file>

<file path=xl/sharedStrings.xml><?xml version="1.0" encoding="utf-8"?>
<sst xmlns="http://schemas.openxmlformats.org/spreadsheetml/2006/main" count="3862" uniqueCount="619">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</sst>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18\&#1056;&#1077;&#1096;&#1077;&#1085;&#1080;&#1077;%20382%20&#1086;&#1090;%2028.08.2018\&#1055;&#1088;&#1086;&#1077;&#1082;&#1090;%206\&#1056;&#1077;&#1096;&#1077;&#1085;&#1080;&#1077;\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520</v>
      </c>
    </row>
    <row r="3" spans="1:4" x14ac:dyDescent="0.3">
      <c r="C3" s="140" t="s">
        <v>519</v>
      </c>
    </row>
    <row r="4" spans="1:4" x14ac:dyDescent="0.3">
      <c r="C4" s="107"/>
    </row>
    <row r="5" spans="1:4" x14ac:dyDescent="0.3">
      <c r="C5" s="22" t="s">
        <v>359</v>
      </c>
      <c r="D5" s="9"/>
    </row>
    <row r="6" spans="1:4" x14ac:dyDescent="0.3">
      <c r="C6" s="22" t="s">
        <v>497</v>
      </c>
      <c r="D6" s="9"/>
    </row>
    <row r="7" spans="1:4" x14ac:dyDescent="0.3">
      <c r="C7" s="22" t="s">
        <v>496</v>
      </c>
      <c r="D7" s="9"/>
    </row>
    <row r="8" spans="1:4" x14ac:dyDescent="0.3">
      <c r="B8" s="105"/>
      <c r="C8" s="104" t="s">
        <v>498</v>
      </c>
    </row>
    <row r="9" spans="1:4" x14ac:dyDescent="0.3">
      <c r="B9" s="22"/>
      <c r="C9" s="22"/>
    </row>
    <row r="10" spans="1:4" s="8" customFormat="1" x14ac:dyDescent="0.25">
      <c r="A10" s="166" t="s">
        <v>225</v>
      </c>
      <c r="B10" s="166"/>
      <c r="C10" s="166"/>
    </row>
    <row r="11" spans="1:4" ht="37.5" customHeight="1" x14ac:dyDescent="0.25">
      <c r="A11" s="165" t="s">
        <v>452</v>
      </c>
      <c r="B11" s="165"/>
      <c r="C11" s="165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15765.235000000102</v>
      </c>
    </row>
    <row r="17" spans="1:3" ht="56.25" x14ac:dyDescent="0.3">
      <c r="A17" s="27" t="s">
        <v>232</v>
      </c>
      <c r="B17" s="28" t="s">
        <v>233</v>
      </c>
      <c r="C17" s="108">
        <v>-543865.42299999995</v>
      </c>
    </row>
    <row r="18" spans="1:3" ht="56.25" x14ac:dyDescent="0.3">
      <c r="A18" s="27" t="s">
        <v>234</v>
      </c>
      <c r="B18" s="28" t="s">
        <v>235</v>
      </c>
      <c r="C18" s="108">
        <v>559630.65800000005</v>
      </c>
    </row>
    <row r="19" spans="1:3" x14ac:dyDescent="0.3">
      <c r="A19" s="27"/>
      <c r="B19" s="29" t="s">
        <v>236</v>
      </c>
      <c r="C19" s="109">
        <f>C16</f>
        <v>15765.235000000102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93" zoomScaleNormal="100" zoomScaleSheetLayoutView="93" workbookViewId="0">
      <selection activeCell="C14" sqref="C14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536</v>
      </c>
    </row>
    <row r="2" spans="1:4" x14ac:dyDescent="0.3">
      <c r="C2" s="141" t="s">
        <v>520</v>
      </c>
    </row>
    <row r="3" spans="1:4" x14ac:dyDescent="0.3">
      <c r="C3" s="141" t="s">
        <v>519</v>
      </c>
    </row>
    <row r="4" spans="1:4" x14ac:dyDescent="0.3">
      <c r="C4" s="107"/>
    </row>
    <row r="5" spans="1:4" x14ac:dyDescent="0.3">
      <c r="C5" s="110" t="s">
        <v>437</v>
      </c>
      <c r="D5" s="12"/>
    </row>
    <row r="6" spans="1:4" x14ac:dyDescent="0.3">
      <c r="C6" s="137" t="s">
        <v>497</v>
      </c>
      <c r="D6" s="12"/>
    </row>
    <row r="7" spans="1:4" x14ac:dyDescent="0.3">
      <c r="C7" s="137" t="s">
        <v>496</v>
      </c>
      <c r="D7" s="12"/>
    </row>
    <row r="8" spans="1:4" x14ac:dyDescent="0.3">
      <c r="C8" s="137" t="s">
        <v>498</v>
      </c>
      <c r="D8" s="12"/>
    </row>
    <row r="9" spans="1:4" x14ac:dyDescent="0.3">
      <c r="B9" s="168"/>
      <c r="C9" s="168"/>
      <c r="D9" s="15"/>
    </row>
    <row r="10" spans="1:4" x14ac:dyDescent="0.3">
      <c r="A10" s="169" t="s">
        <v>364</v>
      </c>
      <c r="B10" s="169"/>
      <c r="C10" s="169"/>
    </row>
    <row r="11" spans="1:4" x14ac:dyDescent="0.3">
      <c r="A11" s="167" t="s">
        <v>453</v>
      </c>
      <c r="B11" s="167"/>
      <c r="C11" s="167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C15+C19+C23+C25+C30+C32+C35+C38+C17+C46</f>
        <v>252822.66699999999</v>
      </c>
    </row>
    <row r="15" spans="1:4" x14ac:dyDescent="0.3">
      <c r="A15" s="35" t="s">
        <v>241</v>
      </c>
      <c r="B15" s="37" t="s">
        <v>242</v>
      </c>
      <c r="C15" s="108">
        <f>SUM(C16:C16)</f>
        <v>206000</v>
      </c>
    </row>
    <row r="16" spans="1:4" x14ac:dyDescent="0.3">
      <c r="A16" s="35" t="s">
        <v>243</v>
      </c>
      <c r="B16" s="37" t="s">
        <v>244</v>
      </c>
      <c r="C16" s="108">
        <v>206000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12435</v>
      </c>
    </row>
    <row r="20" spans="1:3" ht="19.5" customHeight="1" x14ac:dyDescent="0.3">
      <c r="A20" s="35" t="s">
        <v>251</v>
      </c>
      <c r="B20" s="37" t="s">
        <v>252</v>
      </c>
      <c r="C20" s="108">
        <v>10000</v>
      </c>
    </row>
    <row r="21" spans="1:3" x14ac:dyDescent="0.3">
      <c r="A21" s="35" t="s">
        <v>253</v>
      </c>
      <c r="B21" s="37" t="s">
        <v>254</v>
      </c>
      <c r="C21" s="108">
        <v>2000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2300</v>
      </c>
    </row>
    <row r="24" spans="1:3" ht="37.5" x14ac:dyDescent="0.3">
      <c r="A24" s="35" t="s">
        <v>259</v>
      </c>
      <c r="B24" s="37" t="s">
        <v>260</v>
      </c>
      <c r="C24" s="108">
        <v>2300</v>
      </c>
    </row>
    <row r="25" spans="1:3" ht="36" customHeight="1" x14ac:dyDescent="0.3">
      <c r="A25" s="35" t="s">
        <v>261</v>
      </c>
      <c r="B25" s="38" t="s">
        <v>262</v>
      </c>
      <c r="C25" s="108">
        <f>SUM(C26:C29)</f>
        <v>15025.8</v>
      </c>
    </row>
    <row r="26" spans="1:3" ht="56.25" x14ac:dyDescent="0.3">
      <c r="A26" s="35" t="s">
        <v>611</v>
      </c>
      <c r="B26" s="37" t="s">
        <v>612</v>
      </c>
      <c r="C26" s="108">
        <v>0.8</v>
      </c>
    </row>
    <row r="27" spans="1:3" ht="91.5" customHeight="1" x14ac:dyDescent="0.3">
      <c r="A27" s="35" t="s">
        <v>482</v>
      </c>
      <c r="B27" s="37" t="s">
        <v>481</v>
      </c>
      <c r="C27" s="108">
        <v>10800</v>
      </c>
    </row>
    <row r="28" spans="1:3" ht="37.5" customHeight="1" x14ac:dyDescent="0.3">
      <c r="A28" s="35" t="s">
        <v>479</v>
      </c>
      <c r="B28" s="37" t="s">
        <v>478</v>
      </c>
      <c r="C28" s="114">
        <v>1225</v>
      </c>
    </row>
    <row r="29" spans="1:3" ht="93.75" x14ac:dyDescent="0.3">
      <c r="A29" s="35" t="s">
        <v>480</v>
      </c>
      <c r="B29" s="37" t="s">
        <v>263</v>
      </c>
      <c r="C29" s="108">
        <v>3000</v>
      </c>
    </row>
    <row r="30" spans="1:3" ht="24" customHeight="1" x14ac:dyDescent="0.3">
      <c r="A30" s="35" t="s">
        <v>264</v>
      </c>
      <c r="B30" s="38" t="s">
        <v>265</v>
      </c>
      <c r="C30" s="108">
        <f>SUM(C31:C31)</f>
        <v>250</v>
      </c>
    </row>
    <row r="31" spans="1:3" x14ac:dyDescent="0.3">
      <c r="A31" s="35" t="s">
        <v>266</v>
      </c>
      <c r="B31" s="37" t="s">
        <v>267</v>
      </c>
      <c r="C31" s="108">
        <v>250</v>
      </c>
    </row>
    <row r="32" spans="1:3" ht="37.5" x14ac:dyDescent="0.3">
      <c r="A32" s="35" t="s">
        <v>268</v>
      </c>
      <c r="B32" s="37" t="s">
        <v>269</v>
      </c>
      <c r="C32" s="108">
        <f>C33+C34</f>
        <v>842.86699999999996</v>
      </c>
    </row>
    <row r="33" spans="1:3" ht="36.75" customHeight="1" x14ac:dyDescent="0.3">
      <c r="A33" s="35" t="s">
        <v>270</v>
      </c>
      <c r="B33" s="37" t="s">
        <v>271</v>
      </c>
      <c r="C33" s="108">
        <v>767</v>
      </c>
    </row>
    <row r="34" spans="1:3" x14ac:dyDescent="0.3">
      <c r="A34" s="35" t="s">
        <v>613</v>
      </c>
      <c r="B34" s="37" t="s">
        <v>614</v>
      </c>
      <c r="C34" s="108">
        <v>75.867000000000004</v>
      </c>
    </row>
    <row r="35" spans="1:3" ht="37.5" x14ac:dyDescent="0.3">
      <c r="A35" s="35" t="s">
        <v>272</v>
      </c>
      <c r="B35" s="37" t="s">
        <v>273</v>
      </c>
      <c r="C35" s="108">
        <f>C36+C37</f>
        <v>5800</v>
      </c>
    </row>
    <row r="36" spans="1:3" ht="92.25" customHeight="1" x14ac:dyDescent="0.3">
      <c r="A36" s="35" t="s">
        <v>274</v>
      </c>
      <c r="B36" s="39" t="s">
        <v>275</v>
      </c>
      <c r="C36" s="108">
        <v>300</v>
      </c>
    </row>
    <row r="37" spans="1:3" ht="36" customHeight="1" x14ac:dyDescent="0.3">
      <c r="A37" s="35" t="s">
        <v>489</v>
      </c>
      <c r="B37" s="37" t="s">
        <v>276</v>
      </c>
      <c r="C37" s="108">
        <v>5500</v>
      </c>
    </row>
    <row r="38" spans="1:3" x14ac:dyDescent="0.3">
      <c r="A38" s="35" t="s">
        <v>277</v>
      </c>
      <c r="B38" s="38" t="s">
        <v>278</v>
      </c>
      <c r="C38" s="114">
        <f>C39+C40+C41+C42+C43+C44+C45</f>
        <v>2045</v>
      </c>
    </row>
    <row r="39" spans="1:3" ht="37.5" x14ac:dyDescent="0.3">
      <c r="A39" s="35" t="s">
        <v>279</v>
      </c>
      <c r="B39" s="40" t="s">
        <v>280</v>
      </c>
      <c r="C39" s="115">
        <v>250</v>
      </c>
    </row>
    <row r="40" spans="1:3" ht="57.75" customHeight="1" x14ac:dyDescent="0.3">
      <c r="A40" s="35" t="s">
        <v>547</v>
      </c>
      <c r="B40" s="40" t="s">
        <v>548</v>
      </c>
      <c r="C40" s="115">
        <v>195</v>
      </c>
    </row>
    <row r="41" spans="1:3" ht="112.5" customHeight="1" x14ac:dyDescent="0.3">
      <c r="A41" s="35" t="s">
        <v>281</v>
      </c>
      <c r="B41" s="40" t="s">
        <v>282</v>
      </c>
      <c r="C41" s="115">
        <v>245</v>
      </c>
    </row>
    <row r="42" spans="1:3" ht="54.75" customHeight="1" x14ac:dyDescent="0.3">
      <c r="A42" s="35" t="s">
        <v>549</v>
      </c>
      <c r="B42" s="40" t="s">
        <v>550</v>
      </c>
      <c r="C42" s="115">
        <v>40</v>
      </c>
    </row>
    <row r="43" spans="1:3" ht="74.25" customHeight="1" x14ac:dyDescent="0.3">
      <c r="A43" s="35" t="s">
        <v>589</v>
      </c>
      <c r="B43" s="63" t="s">
        <v>590</v>
      </c>
      <c r="C43" s="115">
        <v>8</v>
      </c>
    </row>
    <row r="44" spans="1:3" ht="75" x14ac:dyDescent="0.3">
      <c r="A44" s="35" t="s">
        <v>283</v>
      </c>
      <c r="B44" s="37" t="s">
        <v>284</v>
      </c>
      <c r="C44" s="114">
        <v>100</v>
      </c>
    </row>
    <row r="45" spans="1:3" ht="34.5" customHeight="1" x14ac:dyDescent="0.3">
      <c r="A45" s="35" t="s">
        <v>285</v>
      </c>
      <c r="B45" s="40" t="s">
        <v>286</v>
      </c>
      <c r="C45" s="114">
        <v>1207</v>
      </c>
    </row>
    <row r="46" spans="1:3" ht="18" customHeight="1" x14ac:dyDescent="0.3">
      <c r="A46" s="35" t="s">
        <v>551</v>
      </c>
      <c r="B46" s="40" t="s">
        <v>552</v>
      </c>
      <c r="C46" s="114">
        <f>C47</f>
        <v>115</v>
      </c>
    </row>
    <row r="47" spans="1:3" ht="18" customHeight="1" x14ac:dyDescent="0.3">
      <c r="A47" s="35" t="s">
        <v>553</v>
      </c>
      <c r="B47" s="40" t="s">
        <v>554</v>
      </c>
      <c r="C47" s="114">
        <v>115</v>
      </c>
    </row>
    <row r="48" spans="1:3" s="8" customFormat="1" ht="20.25" customHeight="1" collapsed="1" x14ac:dyDescent="0.3">
      <c r="A48" s="41" t="s">
        <v>287</v>
      </c>
      <c r="B48" s="41" t="s">
        <v>288</v>
      </c>
      <c r="C48" s="116">
        <f>C49+C62</f>
        <v>291042.75599999999</v>
      </c>
    </row>
    <row r="49" spans="1:3" ht="38.25" customHeight="1" x14ac:dyDescent="0.3">
      <c r="A49" s="42" t="s">
        <v>289</v>
      </c>
      <c r="B49" s="42" t="s">
        <v>367</v>
      </c>
      <c r="C49" s="115">
        <f>C50+C56+C52</f>
        <v>291148.63400000002</v>
      </c>
    </row>
    <row r="50" spans="1:3" ht="19.5" customHeight="1" x14ac:dyDescent="0.3">
      <c r="A50" s="42" t="s">
        <v>539</v>
      </c>
      <c r="B50" s="42" t="s">
        <v>540</v>
      </c>
      <c r="C50" s="115">
        <f>C51</f>
        <v>4293</v>
      </c>
    </row>
    <row r="51" spans="1:3" ht="38.25" customHeight="1" x14ac:dyDescent="0.3">
      <c r="A51" s="42" t="s">
        <v>541</v>
      </c>
      <c r="B51" s="42" t="s">
        <v>542</v>
      </c>
      <c r="C51" s="115">
        <v>4293</v>
      </c>
    </row>
    <row r="52" spans="1:3" ht="37.5" x14ac:dyDescent="0.3">
      <c r="A52" s="42" t="s">
        <v>415</v>
      </c>
      <c r="B52" s="42" t="s">
        <v>416</v>
      </c>
      <c r="C52" s="115">
        <f>C53+C55+C54</f>
        <v>24492.701999999997</v>
      </c>
    </row>
    <row r="53" spans="1:3" ht="53.25" customHeight="1" x14ac:dyDescent="0.3">
      <c r="A53" s="42" t="s">
        <v>532</v>
      </c>
      <c r="B53" s="44" t="s">
        <v>533</v>
      </c>
      <c r="C53" s="115">
        <v>4158.3</v>
      </c>
    </row>
    <row r="54" spans="1:3" ht="37.5" customHeight="1" x14ac:dyDescent="0.3">
      <c r="A54" s="42" t="s">
        <v>527</v>
      </c>
      <c r="B54" s="44" t="s">
        <v>529</v>
      </c>
      <c r="C54" s="115">
        <v>393.5</v>
      </c>
    </row>
    <row r="55" spans="1:3" x14ac:dyDescent="0.3">
      <c r="A55" s="42" t="s">
        <v>417</v>
      </c>
      <c r="B55" s="42" t="s">
        <v>418</v>
      </c>
      <c r="C55" s="115">
        <v>19940.901999999998</v>
      </c>
    </row>
    <row r="56" spans="1:3" ht="18.75" customHeight="1" x14ac:dyDescent="0.3">
      <c r="A56" s="43" t="s">
        <v>419</v>
      </c>
      <c r="B56" s="42" t="s">
        <v>420</v>
      </c>
      <c r="C56" s="115">
        <f>C61+C57+C58+C60+C59</f>
        <v>262362.93200000003</v>
      </c>
    </row>
    <row r="57" spans="1:3" ht="37.5" x14ac:dyDescent="0.3">
      <c r="A57" s="42" t="s">
        <v>423</v>
      </c>
      <c r="B57" s="42" t="s">
        <v>292</v>
      </c>
      <c r="C57" s="115">
        <f>13310.394+1090.057+182561+582.287+706.969+3317+48841+2722+275.285+3082.068-200</f>
        <v>256288.06000000003</v>
      </c>
    </row>
    <row r="58" spans="1:3" ht="75.75" customHeight="1" x14ac:dyDescent="0.3">
      <c r="A58" s="42" t="s">
        <v>424</v>
      </c>
      <c r="B58" s="44" t="s">
        <v>477</v>
      </c>
      <c r="C58" s="115">
        <v>3151</v>
      </c>
    </row>
    <row r="59" spans="1:3" ht="56.25" x14ac:dyDescent="0.3">
      <c r="A59" s="42" t="s">
        <v>422</v>
      </c>
      <c r="B59" s="42" t="s">
        <v>291</v>
      </c>
      <c r="C59" s="115">
        <v>1266.5999999999999</v>
      </c>
    </row>
    <row r="60" spans="1:3" ht="56.25" customHeight="1" x14ac:dyDescent="0.3">
      <c r="A60" s="42" t="s">
        <v>490</v>
      </c>
      <c r="B60" s="44" t="s">
        <v>491</v>
      </c>
      <c r="C60" s="115">
        <v>266.47199999999998</v>
      </c>
    </row>
    <row r="61" spans="1:3" ht="37.5" x14ac:dyDescent="0.3">
      <c r="A61" s="42" t="s">
        <v>421</v>
      </c>
      <c r="B61" s="42" t="s">
        <v>290</v>
      </c>
      <c r="C61" s="115">
        <v>1390.8</v>
      </c>
    </row>
    <row r="62" spans="1:3" ht="56.25" x14ac:dyDescent="0.3">
      <c r="A62" s="42" t="s">
        <v>585</v>
      </c>
      <c r="B62" s="42" t="s">
        <v>586</v>
      </c>
      <c r="C62" s="115">
        <f>C63</f>
        <v>-105.878</v>
      </c>
    </row>
    <row r="63" spans="1:3" ht="56.25" x14ac:dyDescent="0.3">
      <c r="A63" s="42" t="s">
        <v>587</v>
      </c>
      <c r="B63" s="42" t="s">
        <v>588</v>
      </c>
      <c r="C63" s="115">
        <v>-105.878</v>
      </c>
    </row>
    <row r="64" spans="1:3" x14ac:dyDescent="0.3">
      <c r="A64" s="45"/>
      <c r="B64" s="46" t="s">
        <v>162</v>
      </c>
      <c r="C64" s="117">
        <f>C14+C48</f>
        <v>543865.42299999995</v>
      </c>
    </row>
    <row r="65" spans="1:3" x14ac:dyDescent="0.3">
      <c r="A65" s="47"/>
      <c r="B65" s="48"/>
      <c r="C65" s="118"/>
    </row>
    <row r="66" spans="1:3" x14ac:dyDescent="0.3">
      <c r="A66" s="47"/>
      <c r="B66" s="48"/>
      <c r="C66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100" zoomScaleSheetLayoutView="98" workbookViewId="0">
      <selection activeCell="C13" sqref="C13"/>
    </sheetView>
  </sheetViews>
  <sheetFormatPr defaultRowHeight="18.75" x14ac:dyDescent="0.3"/>
  <cols>
    <col min="1" max="1" width="5.42578125" style="146" customWidth="1"/>
    <col min="2" max="2" width="116.42578125" style="146" customWidth="1"/>
    <col min="3" max="3" width="16.28515625" style="146" customWidth="1"/>
  </cols>
  <sheetData>
    <row r="1" spans="1:3" x14ac:dyDescent="0.3">
      <c r="C1" s="141" t="s">
        <v>499</v>
      </c>
    </row>
    <row r="2" spans="1:3" x14ac:dyDescent="0.3">
      <c r="C2" s="141" t="s">
        <v>520</v>
      </c>
    </row>
    <row r="3" spans="1:3" x14ac:dyDescent="0.3">
      <c r="C3" s="141" t="s">
        <v>519</v>
      </c>
    </row>
    <row r="4" spans="1:3" x14ac:dyDescent="0.3">
      <c r="C4" s="141"/>
    </row>
    <row r="5" spans="1:3" x14ac:dyDescent="0.3">
      <c r="C5" s="141" t="s">
        <v>555</v>
      </c>
    </row>
    <row r="6" spans="1:3" x14ac:dyDescent="0.3">
      <c r="C6" s="141" t="s">
        <v>497</v>
      </c>
    </row>
    <row r="7" spans="1:3" x14ac:dyDescent="0.3">
      <c r="C7" s="141" t="s">
        <v>496</v>
      </c>
    </row>
    <row r="8" spans="1:3" x14ac:dyDescent="0.3">
      <c r="B8" s="145"/>
      <c r="C8" s="141" t="s">
        <v>498</v>
      </c>
    </row>
    <row r="9" spans="1:3" x14ac:dyDescent="0.3">
      <c r="A9" s="170" t="s">
        <v>364</v>
      </c>
      <c r="B9" s="170"/>
      <c r="C9" s="170"/>
    </row>
    <row r="10" spans="1:3" x14ac:dyDescent="0.3">
      <c r="A10" s="171" t="s">
        <v>556</v>
      </c>
      <c r="B10" s="171"/>
      <c r="C10" s="171"/>
    </row>
    <row r="11" spans="1:3" x14ac:dyDescent="0.3">
      <c r="A11" s="147"/>
      <c r="B11" s="147"/>
      <c r="C11" s="144" t="s">
        <v>358</v>
      </c>
    </row>
    <row r="12" spans="1:3" ht="37.5" x14ac:dyDescent="0.3">
      <c r="A12" s="148" t="s">
        <v>557</v>
      </c>
      <c r="B12" s="149" t="s">
        <v>558</v>
      </c>
      <c r="C12" s="34" t="s">
        <v>294</v>
      </c>
    </row>
    <row r="13" spans="1:3" ht="39.75" customHeight="1" x14ac:dyDescent="0.3">
      <c r="A13" s="150">
        <v>1</v>
      </c>
      <c r="B13" s="38" t="s">
        <v>471</v>
      </c>
      <c r="C13" s="115">
        <v>4018.7339999999999</v>
      </c>
    </row>
    <row r="14" spans="1:3" ht="42" customHeight="1" x14ac:dyDescent="0.3">
      <c r="A14" s="150">
        <v>2</v>
      </c>
      <c r="B14" s="38" t="s">
        <v>559</v>
      </c>
      <c r="C14" s="115">
        <v>393.5</v>
      </c>
    </row>
    <row r="15" spans="1:3" ht="56.25" x14ac:dyDescent="0.3">
      <c r="A15" s="150">
        <v>3</v>
      </c>
      <c r="B15" s="151" t="s">
        <v>560</v>
      </c>
      <c r="C15" s="115">
        <v>4158.3</v>
      </c>
    </row>
    <row r="16" spans="1:3" ht="57.75" customHeight="1" x14ac:dyDescent="0.3">
      <c r="A16" s="150">
        <v>4</v>
      </c>
      <c r="B16" s="151" t="s">
        <v>561</v>
      </c>
      <c r="C16" s="115">
        <v>4880</v>
      </c>
    </row>
    <row r="17" spans="1:3" ht="38.25" customHeight="1" x14ac:dyDescent="0.3">
      <c r="A17" s="150">
        <v>5</v>
      </c>
      <c r="B17" s="38" t="s">
        <v>562</v>
      </c>
      <c r="C17" s="115">
        <v>9813.9439999999995</v>
      </c>
    </row>
    <row r="18" spans="1:3" ht="56.25" x14ac:dyDescent="0.3">
      <c r="A18" s="150">
        <v>6</v>
      </c>
      <c r="B18" s="151" t="s">
        <v>577</v>
      </c>
      <c r="C18" s="115">
        <v>1228.2239999999999</v>
      </c>
    </row>
    <row r="19" spans="1:3" ht="39.75" customHeight="1" x14ac:dyDescent="0.3">
      <c r="A19" s="150">
        <v>7</v>
      </c>
      <c r="B19" s="38" t="s">
        <v>468</v>
      </c>
      <c r="C19" s="115">
        <v>1390.8</v>
      </c>
    </row>
    <row r="20" spans="1:3" ht="54.75" customHeight="1" x14ac:dyDescent="0.3">
      <c r="A20" s="150">
        <v>8</v>
      </c>
      <c r="B20" s="38" t="s">
        <v>460</v>
      </c>
      <c r="C20" s="115">
        <v>12631.057000000001</v>
      </c>
    </row>
    <row r="21" spans="1:3" ht="56.25" x14ac:dyDescent="0.3">
      <c r="A21" s="150">
        <v>9</v>
      </c>
      <c r="B21" s="38" t="s">
        <v>466</v>
      </c>
      <c r="C21" s="115">
        <v>1090.057</v>
      </c>
    </row>
    <row r="22" spans="1:3" ht="74.25" customHeight="1" x14ac:dyDescent="0.3">
      <c r="A22" s="152">
        <v>10</v>
      </c>
      <c r="B22" s="38" t="s">
        <v>461</v>
      </c>
      <c r="C22" s="115">
        <v>183835.2</v>
      </c>
    </row>
    <row r="23" spans="1:3" ht="39" customHeight="1" x14ac:dyDescent="0.3">
      <c r="A23" s="152">
        <v>11</v>
      </c>
      <c r="B23" s="38" t="s">
        <v>467</v>
      </c>
      <c r="C23" s="115">
        <v>582.28700000000003</v>
      </c>
    </row>
    <row r="24" spans="1:3" ht="39" customHeight="1" x14ac:dyDescent="0.3">
      <c r="A24" s="152">
        <v>12</v>
      </c>
      <c r="B24" s="38" t="s">
        <v>465</v>
      </c>
      <c r="C24" s="115">
        <v>706.96900000000005</v>
      </c>
    </row>
    <row r="25" spans="1:3" ht="75.75" customHeight="1" x14ac:dyDescent="0.3">
      <c r="A25" s="152">
        <v>13</v>
      </c>
      <c r="B25" s="38" t="s">
        <v>563</v>
      </c>
      <c r="C25" s="115">
        <v>3151</v>
      </c>
    </row>
    <row r="26" spans="1:3" ht="57.75" customHeight="1" x14ac:dyDescent="0.3">
      <c r="A26" s="152">
        <v>14</v>
      </c>
      <c r="B26" s="38" t="s">
        <v>462</v>
      </c>
      <c r="C26" s="115">
        <v>3117</v>
      </c>
    </row>
    <row r="27" spans="1:3" ht="56.25" x14ac:dyDescent="0.3">
      <c r="A27" s="152">
        <v>15</v>
      </c>
      <c r="B27" s="38" t="s">
        <v>469</v>
      </c>
      <c r="C27" s="115">
        <v>1266.5999999999999</v>
      </c>
    </row>
    <row r="28" spans="1:3" ht="58.5" customHeight="1" x14ac:dyDescent="0.3">
      <c r="A28" s="152">
        <v>16</v>
      </c>
      <c r="B28" s="38" t="s">
        <v>463</v>
      </c>
      <c r="C28" s="115">
        <v>51229</v>
      </c>
    </row>
    <row r="29" spans="1:3" ht="55.5" customHeight="1" x14ac:dyDescent="0.3">
      <c r="A29" s="152">
        <v>17</v>
      </c>
      <c r="B29" s="38" t="s">
        <v>464</v>
      </c>
      <c r="C29" s="115">
        <v>2722</v>
      </c>
    </row>
    <row r="30" spans="1:3" ht="74.25" customHeight="1" x14ac:dyDescent="0.3">
      <c r="A30" s="152">
        <v>18</v>
      </c>
      <c r="B30" s="38" t="s">
        <v>470</v>
      </c>
      <c r="C30" s="115">
        <v>374.49</v>
      </c>
    </row>
    <row r="31" spans="1:3" ht="55.5" customHeight="1" x14ac:dyDescent="0.3">
      <c r="A31" s="152">
        <v>19</v>
      </c>
      <c r="B31" s="38" t="s">
        <v>564</v>
      </c>
      <c r="C31" s="115">
        <v>266.47199999999998</v>
      </c>
    </row>
    <row r="32" spans="1:3" ht="37.5" x14ac:dyDescent="0.3">
      <c r="A32" s="152">
        <v>20</v>
      </c>
      <c r="B32" s="38" t="s">
        <v>565</v>
      </c>
      <c r="C32" s="115">
        <v>4293</v>
      </c>
    </row>
    <row r="33" spans="1:3" x14ac:dyDescent="0.3">
      <c r="A33" s="153"/>
      <c r="B33" s="153" t="s">
        <v>162</v>
      </c>
      <c r="C33" s="116">
        <f>SUM(C13:C32)</f>
        <v>291148.63400000002</v>
      </c>
    </row>
  </sheetData>
  <mergeCells count="2">
    <mergeCell ref="A9:C9"/>
    <mergeCell ref="A10:C10"/>
  </mergeCells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view="pageBreakPreview" zoomScaleNormal="100" zoomScaleSheetLayoutView="100" workbookViewId="0">
      <selection activeCell="F14" sqref="F14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593</v>
      </c>
    </row>
    <row r="2" spans="1:8" x14ac:dyDescent="0.3">
      <c r="F2" s="141" t="s">
        <v>520</v>
      </c>
    </row>
    <row r="3" spans="1:8" x14ac:dyDescent="0.3">
      <c r="F3" s="141" t="s">
        <v>519</v>
      </c>
    </row>
    <row r="4" spans="1:8" x14ac:dyDescent="0.3">
      <c r="F4" s="107"/>
    </row>
    <row r="5" spans="1:8" x14ac:dyDescent="0.3">
      <c r="F5" s="103" t="s">
        <v>436</v>
      </c>
      <c r="G5" s="17"/>
    </row>
    <row r="6" spans="1:8" x14ac:dyDescent="0.3">
      <c r="F6" s="137" t="s">
        <v>497</v>
      </c>
      <c r="G6" s="16"/>
      <c r="H6" s="16"/>
    </row>
    <row r="7" spans="1:8" x14ac:dyDescent="0.3">
      <c r="F7" s="137" t="s">
        <v>496</v>
      </c>
      <c r="G7" s="16"/>
      <c r="H7" s="16"/>
    </row>
    <row r="8" spans="1:8" x14ac:dyDescent="0.3">
      <c r="D8" s="31"/>
      <c r="E8" s="31"/>
      <c r="F8" s="137" t="s">
        <v>498</v>
      </c>
    </row>
    <row r="9" spans="1:8" s="1" customFormat="1" x14ac:dyDescent="0.3">
      <c r="A9" s="173" t="s">
        <v>363</v>
      </c>
      <c r="B9" s="173"/>
      <c r="C9" s="173"/>
      <c r="D9" s="173"/>
      <c r="E9" s="173"/>
      <c r="F9" s="173"/>
    </row>
    <row r="10" spans="1:8" s="1" customFormat="1" ht="36" customHeight="1" x14ac:dyDescent="0.3">
      <c r="A10" s="171" t="s">
        <v>454</v>
      </c>
      <c r="B10" s="171"/>
      <c r="C10" s="171"/>
      <c r="D10" s="171"/>
      <c r="E10" s="171"/>
      <c r="F10" s="171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22174.512999999999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5400.25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4977.25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4977.25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4977.25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4825.8500000000004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v>4825.8500000000004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149.4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149.4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1266.5999999999999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1266.5999999999999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1266.5999999999999</v>
      </c>
    </row>
    <row r="36" spans="1:7" ht="54" customHeight="1" outlineLevel="7" x14ac:dyDescent="0.25">
      <c r="A36" s="38" t="s">
        <v>469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1266.5999999999999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1266.5999999999999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1266.5999999999999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460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F49+F145+F177+F213+F226+F232+F246+F269+F261+F151</f>
        <v>134051.16800000001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60300.759999999995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1099.2639999999999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1099.2639999999999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1099.2639999999999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1099.2639999999999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1099.2639999999999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12563.706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12563.706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12563.706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12491.706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v>12491.706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72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72</v>
      </c>
    </row>
    <row r="62" spans="1:6" outlineLevel="7" x14ac:dyDescent="0.25">
      <c r="A62" s="58" t="s">
        <v>492</v>
      </c>
      <c r="B62" s="59" t="s">
        <v>41</v>
      </c>
      <c r="C62" s="59" t="s">
        <v>493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493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494</v>
      </c>
      <c r="B64" s="59" t="s">
        <v>41</v>
      </c>
      <c r="C64" s="59" t="s">
        <v>493</v>
      </c>
      <c r="D64" s="59" t="s">
        <v>495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493</v>
      </c>
      <c r="D65" s="59" t="s">
        <v>495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493</v>
      </c>
      <c r="D66" s="59" t="s">
        <v>495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544.31799999999998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544.31799999999998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544.31799999999998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544.31799999999998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v>544.31799999999998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1863.5909999999999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1863.5909999999999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1863.5909999999999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1863.5909999999999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1863.5909999999999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43963.409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18324.370000000003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575.92000000000007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356.97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356.97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356.97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1610.2200000000003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675.1400000000001</v>
      </c>
    </row>
    <row r="90" spans="1:6" ht="21" customHeight="1" outlineLevel="6" x14ac:dyDescent="0.25">
      <c r="A90" s="58" t="s">
        <v>530</v>
      </c>
      <c r="B90" s="59" t="s">
        <v>41</v>
      </c>
      <c r="C90" s="59" t="s">
        <v>27</v>
      </c>
      <c r="D90" s="59" t="s">
        <v>175</v>
      </c>
      <c r="E90" s="59" t="s">
        <v>531</v>
      </c>
      <c r="F90" s="121">
        <v>428.98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92.68</v>
      </c>
    </row>
    <row r="92" spans="1:6" outlineLevel="7" x14ac:dyDescent="0.25">
      <c r="A92" s="58" t="s">
        <v>521</v>
      </c>
      <c r="B92" s="59" t="s">
        <v>41</v>
      </c>
      <c r="C92" s="59" t="s">
        <v>27</v>
      </c>
      <c r="D92" s="59" t="s">
        <v>175</v>
      </c>
      <c r="E92" s="59" t="s">
        <v>522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14638.230000000001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7277.2690000000002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7277.2690000000002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1106.191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1106.191</v>
      </c>
    </row>
    <row r="100" spans="1:6" outlineLevel="7" x14ac:dyDescent="0.25">
      <c r="A100" s="58" t="s">
        <v>515</v>
      </c>
      <c r="B100" s="59" t="s">
        <v>41</v>
      </c>
      <c r="C100" s="59" t="s">
        <v>27</v>
      </c>
      <c r="D100" s="59" t="s">
        <v>516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516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516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445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471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F111+F119+F130+F127+F135+F140+F116+F124</f>
        <v>19339.081000000002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F112+F114</f>
        <v>15270.323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15268.323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v>15268.323</v>
      </c>
    </row>
    <row r="114" spans="1:6" ht="22.5" customHeight="1" outlineLevel="7" x14ac:dyDescent="0.25">
      <c r="A114" s="58" t="s">
        <v>591</v>
      </c>
      <c r="B114" s="59" t="s">
        <v>41</v>
      </c>
      <c r="C114" s="59" t="s">
        <v>27</v>
      </c>
      <c r="D114" s="59" t="s">
        <v>165</v>
      </c>
      <c r="E114" s="59" t="s">
        <v>114</v>
      </c>
      <c r="F114" s="123">
        <f>F115</f>
        <v>2</v>
      </c>
    </row>
    <row r="115" spans="1:6" ht="36" customHeight="1" outlineLevel="7" x14ac:dyDescent="0.25">
      <c r="A115" s="58" t="s">
        <v>592</v>
      </c>
      <c r="B115" s="59" t="s">
        <v>41</v>
      </c>
      <c r="C115" s="59" t="s">
        <v>27</v>
      </c>
      <c r="D115" s="59" t="s">
        <v>165</v>
      </c>
      <c r="E115" s="59" t="s">
        <v>121</v>
      </c>
      <c r="F115" s="123">
        <v>2</v>
      </c>
    </row>
    <row r="116" spans="1:6" ht="37.5" customHeight="1" outlineLevel="7" x14ac:dyDescent="0.25">
      <c r="A116" s="58" t="s">
        <v>368</v>
      </c>
      <c r="B116" s="59" t="s">
        <v>41</v>
      </c>
      <c r="C116" s="59" t="s">
        <v>27</v>
      </c>
      <c r="D116" s="59" t="s">
        <v>369</v>
      </c>
      <c r="E116" s="59" t="s">
        <v>8</v>
      </c>
      <c r="F116" s="123">
        <f>F117</f>
        <v>73</v>
      </c>
    </row>
    <row r="117" spans="1:6" ht="56.25" customHeight="1" outlineLevel="7" x14ac:dyDescent="0.25">
      <c r="A117" s="58" t="s">
        <v>14</v>
      </c>
      <c r="B117" s="59" t="s">
        <v>41</v>
      </c>
      <c r="C117" s="59" t="s">
        <v>27</v>
      </c>
      <c r="D117" s="59" t="s">
        <v>369</v>
      </c>
      <c r="E117" s="59" t="s">
        <v>15</v>
      </c>
      <c r="F117" s="123">
        <f>F118</f>
        <v>73</v>
      </c>
    </row>
    <row r="118" spans="1:6" ht="19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369</v>
      </c>
      <c r="E118" s="59" t="s">
        <v>17</v>
      </c>
      <c r="F118" s="123">
        <f>70+3</f>
        <v>73</v>
      </c>
    </row>
    <row r="119" spans="1:6" ht="54.75" customHeight="1" outlineLevel="7" x14ac:dyDescent="0.25">
      <c r="A119" s="38" t="s">
        <v>468</v>
      </c>
      <c r="B119" s="59" t="s">
        <v>41</v>
      </c>
      <c r="C119" s="59" t="s">
        <v>27</v>
      </c>
      <c r="D119" s="59" t="s">
        <v>179</v>
      </c>
      <c r="E119" s="59" t="s">
        <v>8</v>
      </c>
      <c r="F119" s="121">
        <f>F120+F122</f>
        <v>1390.8000000000002</v>
      </c>
    </row>
    <row r="120" spans="1:6" ht="55.5" customHeight="1" outlineLevel="7" x14ac:dyDescent="0.25">
      <c r="A120" s="58" t="s">
        <v>14</v>
      </c>
      <c r="B120" s="59" t="s">
        <v>41</v>
      </c>
      <c r="C120" s="59" t="s">
        <v>27</v>
      </c>
      <c r="D120" s="59" t="s">
        <v>179</v>
      </c>
      <c r="E120" s="59" t="s">
        <v>15</v>
      </c>
      <c r="F120" s="121">
        <f>F121</f>
        <v>1158.0160000000001</v>
      </c>
    </row>
    <row r="121" spans="1:6" ht="18.75" customHeight="1" outlineLevel="7" x14ac:dyDescent="0.25">
      <c r="A121" s="58" t="s">
        <v>16</v>
      </c>
      <c r="B121" s="59" t="s">
        <v>41</v>
      </c>
      <c r="C121" s="59" t="s">
        <v>27</v>
      </c>
      <c r="D121" s="59" t="s">
        <v>179</v>
      </c>
      <c r="E121" s="59" t="s">
        <v>17</v>
      </c>
      <c r="F121" s="123">
        <v>1158.0160000000001</v>
      </c>
    </row>
    <row r="122" spans="1:6" ht="21" customHeight="1" outlineLevel="7" x14ac:dyDescent="0.25">
      <c r="A122" s="58" t="s">
        <v>18</v>
      </c>
      <c r="B122" s="59" t="s">
        <v>41</v>
      </c>
      <c r="C122" s="59" t="s">
        <v>27</v>
      </c>
      <c r="D122" s="59" t="s">
        <v>179</v>
      </c>
      <c r="E122" s="59" t="s">
        <v>19</v>
      </c>
      <c r="F122" s="121">
        <f>F123</f>
        <v>232.78399999999999</v>
      </c>
    </row>
    <row r="123" spans="1:6" ht="37.5" outlineLevel="7" x14ac:dyDescent="0.25">
      <c r="A123" s="58" t="s">
        <v>20</v>
      </c>
      <c r="B123" s="59" t="s">
        <v>41</v>
      </c>
      <c r="C123" s="59" t="s">
        <v>27</v>
      </c>
      <c r="D123" s="59" t="s">
        <v>179</v>
      </c>
      <c r="E123" s="59" t="s">
        <v>21</v>
      </c>
      <c r="F123" s="123">
        <v>232.78399999999999</v>
      </c>
    </row>
    <row r="124" spans="1:6" ht="20.25" customHeight="1" outlineLevel="7" x14ac:dyDescent="0.25">
      <c r="A124" s="58" t="s">
        <v>412</v>
      </c>
      <c r="B124" s="59" t="s">
        <v>41</v>
      </c>
      <c r="C124" s="59" t="s">
        <v>27</v>
      </c>
      <c r="D124" s="59" t="s">
        <v>411</v>
      </c>
      <c r="E124" s="59" t="s">
        <v>8</v>
      </c>
      <c r="F124" s="123">
        <f>F125</f>
        <v>150.5</v>
      </c>
    </row>
    <row r="125" spans="1:6" ht="19.5" customHeight="1" outlineLevel="7" x14ac:dyDescent="0.25">
      <c r="A125" s="58" t="s">
        <v>18</v>
      </c>
      <c r="B125" s="59" t="s">
        <v>41</v>
      </c>
      <c r="C125" s="59" t="s">
        <v>27</v>
      </c>
      <c r="D125" s="59" t="s">
        <v>411</v>
      </c>
      <c r="E125" s="59" t="s">
        <v>19</v>
      </c>
      <c r="F125" s="123">
        <f>F126</f>
        <v>150.5</v>
      </c>
    </row>
    <row r="126" spans="1:6" ht="37.5" outlineLevel="7" x14ac:dyDescent="0.25">
      <c r="A126" s="58" t="s">
        <v>20</v>
      </c>
      <c r="B126" s="59" t="s">
        <v>41</v>
      </c>
      <c r="C126" s="59" t="s">
        <v>27</v>
      </c>
      <c r="D126" s="59" t="s">
        <v>411</v>
      </c>
      <c r="E126" s="59" t="s">
        <v>21</v>
      </c>
      <c r="F126" s="123">
        <v>150.5</v>
      </c>
    </row>
    <row r="127" spans="1:6" outlineLevel="7" x14ac:dyDescent="0.25">
      <c r="A127" s="58" t="s">
        <v>615</v>
      </c>
      <c r="B127" s="59" t="s">
        <v>41</v>
      </c>
      <c r="C127" s="59" t="s">
        <v>27</v>
      </c>
      <c r="D127" s="59" t="s">
        <v>616</v>
      </c>
      <c r="E127" s="59" t="s">
        <v>8</v>
      </c>
      <c r="F127" s="123">
        <f>F128</f>
        <v>75.144999999999996</v>
      </c>
    </row>
    <row r="128" spans="1:6" ht="21.75" customHeight="1" outlineLevel="7" x14ac:dyDescent="0.25">
      <c r="A128" s="58" t="s">
        <v>18</v>
      </c>
      <c r="B128" s="59" t="s">
        <v>41</v>
      </c>
      <c r="C128" s="59" t="s">
        <v>27</v>
      </c>
      <c r="D128" s="59" t="s">
        <v>616</v>
      </c>
      <c r="E128" s="59" t="s">
        <v>19</v>
      </c>
      <c r="F128" s="123">
        <f>F129</f>
        <v>75.144999999999996</v>
      </c>
    </row>
    <row r="129" spans="1:6" ht="37.5" outlineLevel="7" x14ac:dyDescent="0.25">
      <c r="A129" s="58" t="s">
        <v>20</v>
      </c>
      <c r="B129" s="59" t="s">
        <v>41</v>
      </c>
      <c r="C129" s="59" t="s">
        <v>27</v>
      </c>
      <c r="D129" s="59" t="s">
        <v>616</v>
      </c>
      <c r="E129" s="59" t="s">
        <v>21</v>
      </c>
      <c r="F129" s="123">
        <v>75.144999999999996</v>
      </c>
    </row>
    <row r="130" spans="1:6" ht="55.5" customHeight="1" outlineLevel="7" x14ac:dyDescent="0.25">
      <c r="A130" s="38" t="s">
        <v>466</v>
      </c>
      <c r="B130" s="59" t="s">
        <v>41</v>
      </c>
      <c r="C130" s="59" t="s">
        <v>27</v>
      </c>
      <c r="D130" s="59" t="s">
        <v>180</v>
      </c>
      <c r="E130" s="59" t="s">
        <v>8</v>
      </c>
      <c r="F130" s="121">
        <f>F131+F133</f>
        <v>1090.057</v>
      </c>
    </row>
    <row r="131" spans="1:6" ht="56.25" customHeight="1" outlineLevel="7" x14ac:dyDescent="0.25">
      <c r="A131" s="58" t="s">
        <v>14</v>
      </c>
      <c r="B131" s="59" t="s">
        <v>41</v>
      </c>
      <c r="C131" s="59" t="s">
        <v>27</v>
      </c>
      <c r="D131" s="59" t="s">
        <v>180</v>
      </c>
      <c r="E131" s="59" t="s">
        <v>15</v>
      </c>
      <c r="F131" s="121">
        <f>F132</f>
        <v>1056.056</v>
      </c>
    </row>
    <row r="132" spans="1:6" ht="18" customHeight="1" outlineLevel="7" x14ac:dyDescent="0.25">
      <c r="A132" s="58" t="s">
        <v>16</v>
      </c>
      <c r="B132" s="59" t="s">
        <v>41</v>
      </c>
      <c r="C132" s="59" t="s">
        <v>27</v>
      </c>
      <c r="D132" s="59" t="s">
        <v>180</v>
      </c>
      <c r="E132" s="59" t="s">
        <v>17</v>
      </c>
      <c r="F132" s="123">
        <v>1056.056</v>
      </c>
    </row>
    <row r="133" spans="1:6" ht="18.75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180</v>
      </c>
      <c r="E133" s="59" t="s">
        <v>19</v>
      </c>
      <c r="F133" s="121">
        <f>F134</f>
        <v>34.000999999999998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180</v>
      </c>
      <c r="E134" s="59" t="s">
        <v>21</v>
      </c>
      <c r="F134" s="123">
        <v>34.000999999999998</v>
      </c>
    </row>
    <row r="135" spans="1:6" ht="55.5" customHeight="1" outlineLevel="7" x14ac:dyDescent="0.25">
      <c r="A135" s="38" t="s">
        <v>465</v>
      </c>
      <c r="B135" s="59" t="s">
        <v>41</v>
      </c>
      <c r="C135" s="59" t="s">
        <v>27</v>
      </c>
      <c r="D135" s="59" t="s">
        <v>181</v>
      </c>
      <c r="E135" s="59" t="s">
        <v>8</v>
      </c>
      <c r="F135" s="121">
        <f>F136+F138</f>
        <v>706.96900000000005</v>
      </c>
    </row>
    <row r="136" spans="1:6" ht="54" customHeight="1" outlineLevel="7" x14ac:dyDescent="0.25">
      <c r="A136" s="58" t="s">
        <v>14</v>
      </c>
      <c r="B136" s="59" t="s">
        <v>41</v>
      </c>
      <c r="C136" s="59" t="s">
        <v>27</v>
      </c>
      <c r="D136" s="59" t="s">
        <v>181</v>
      </c>
      <c r="E136" s="59" t="s">
        <v>15</v>
      </c>
      <c r="F136" s="121">
        <f>F137</f>
        <v>675.64800000000002</v>
      </c>
    </row>
    <row r="137" spans="1:6" ht="18" customHeight="1" outlineLevel="7" x14ac:dyDescent="0.25">
      <c r="A137" s="58" t="s">
        <v>16</v>
      </c>
      <c r="B137" s="59" t="s">
        <v>41</v>
      </c>
      <c r="C137" s="59" t="s">
        <v>27</v>
      </c>
      <c r="D137" s="59" t="s">
        <v>181</v>
      </c>
      <c r="E137" s="59" t="s">
        <v>17</v>
      </c>
      <c r="F137" s="123">
        <v>675.64800000000002</v>
      </c>
    </row>
    <row r="138" spans="1:6" ht="18" customHeight="1" outlineLevel="7" x14ac:dyDescent="0.25">
      <c r="A138" s="58" t="s">
        <v>18</v>
      </c>
      <c r="B138" s="59" t="s">
        <v>41</v>
      </c>
      <c r="C138" s="59" t="s">
        <v>27</v>
      </c>
      <c r="D138" s="59" t="s">
        <v>181</v>
      </c>
      <c r="E138" s="59" t="s">
        <v>19</v>
      </c>
      <c r="F138" s="123">
        <f>F139</f>
        <v>31.321000000000002</v>
      </c>
    </row>
    <row r="139" spans="1:6" ht="37.5" outlineLevel="7" x14ac:dyDescent="0.25">
      <c r="A139" s="58" t="s">
        <v>20</v>
      </c>
      <c r="B139" s="59" t="s">
        <v>41</v>
      </c>
      <c r="C139" s="59" t="s">
        <v>27</v>
      </c>
      <c r="D139" s="59" t="s">
        <v>181</v>
      </c>
      <c r="E139" s="59" t="s">
        <v>21</v>
      </c>
      <c r="F139" s="123">
        <v>31.321000000000002</v>
      </c>
    </row>
    <row r="140" spans="1:6" ht="54.75" customHeight="1" outlineLevel="7" x14ac:dyDescent="0.25">
      <c r="A140" s="38" t="s">
        <v>467</v>
      </c>
      <c r="B140" s="59" t="s">
        <v>41</v>
      </c>
      <c r="C140" s="59" t="s">
        <v>27</v>
      </c>
      <c r="D140" s="59" t="s">
        <v>182</v>
      </c>
      <c r="E140" s="59" t="s">
        <v>8</v>
      </c>
      <c r="F140" s="121">
        <f>F141+F143</f>
        <v>582.28700000000003</v>
      </c>
    </row>
    <row r="141" spans="1:6" ht="54.75" customHeight="1" outlineLevel="7" x14ac:dyDescent="0.25">
      <c r="A141" s="58" t="s">
        <v>14</v>
      </c>
      <c r="B141" s="59" t="s">
        <v>41</v>
      </c>
      <c r="C141" s="59" t="s">
        <v>27</v>
      </c>
      <c r="D141" s="59" t="s">
        <v>182</v>
      </c>
      <c r="E141" s="59" t="s">
        <v>15</v>
      </c>
      <c r="F141" s="121">
        <f>F142</f>
        <v>559.40899999999999</v>
      </c>
    </row>
    <row r="142" spans="1:6" ht="18.75" customHeight="1" outlineLevel="7" x14ac:dyDescent="0.25">
      <c r="A142" s="58" t="s">
        <v>16</v>
      </c>
      <c r="B142" s="59" t="s">
        <v>41</v>
      </c>
      <c r="C142" s="59" t="s">
        <v>27</v>
      </c>
      <c r="D142" s="59" t="s">
        <v>182</v>
      </c>
      <c r="E142" s="59" t="s">
        <v>17</v>
      </c>
      <c r="F142" s="123">
        <v>559.40899999999999</v>
      </c>
    </row>
    <row r="143" spans="1:6" ht="18.75" customHeight="1" outlineLevel="7" x14ac:dyDescent="0.25">
      <c r="A143" s="58" t="s">
        <v>18</v>
      </c>
      <c r="B143" s="59" t="s">
        <v>41</v>
      </c>
      <c r="C143" s="59" t="s">
        <v>27</v>
      </c>
      <c r="D143" s="59" t="s">
        <v>182</v>
      </c>
      <c r="E143" s="59" t="s">
        <v>19</v>
      </c>
      <c r="F143" s="121">
        <f>F144</f>
        <v>22.878</v>
      </c>
    </row>
    <row r="144" spans="1:6" ht="37.5" outlineLevel="7" x14ac:dyDescent="0.25">
      <c r="A144" s="58" t="s">
        <v>20</v>
      </c>
      <c r="B144" s="59" t="s">
        <v>41</v>
      </c>
      <c r="C144" s="59" t="s">
        <v>27</v>
      </c>
      <c r="D144" s="59" t="s">
        <v>182</v>
      </c>
      <c r="E144" s="59" t="s">
        <v>21</v>
      </c>
      <c r="F144" s="123">
        <v>22.878</v>
      </c>
    </row>
    <row r="145" spans="1:6" ht="37.5" outlineLevel="1" x14ac:dyDescent="0.25">
      <c r="A145" s="58" t="s">
        <v>57</v>
      </c>
      <c r="B145" s="59" t="s">
        <v>41</v>
      </c>
      <c r="C145" s="59" t="s">
        <v>58</v>
      </c>
      <c r="D145" s="59" t="s">
        <v>163</v>
      </c>
      <c r="E145" s="59" t="s">
        <v>8</v>
      </c>
      <c r="F145" s="121">
        <f>F146</f>
        <v>65</v>
      </c>
    </row>
    <row r="146" spans="1:6" ht="38.25" customHeight="1" outlineLevel="2" x14ac:dyDescent="0.25">
      <c r="A146" s="58" t="s">
        <v>59</v>
      </c>
      <c r="B146" s="59" t="s">
        <v>41</v>
      </c>
      <c r="C146" s="59" t="s">
        <v>60</v>
      </c>
      <c r="D146" s="59" t="s">
        <v>163</v>
      </c>
      <c r="E146" s="59" t="s">
        <v>8</v>
      </c>
      <c r="F146" s="121">
        <f>F147</f>
        <v>65</v>
      </c>
    </row>
    <row r="147" spans="1:6" ht="18.75" customHeight="1" outlineLevel="4" x14ac:dyDescent="0.25">
      <c r="A147" s="58" t="s">
        <v>178</v>
      </c>
      <c r="B147" s="59" t="s">
        <v>41</v>
      </c>
      <c r="C147" s="59" t="s">
        <v>60</v>
      </c>
      <c r="D147" s="59" t="s">
        <v>164</v>
      </c>
      <c r="E147" s="59" t="s">
        <v>8</v>
      </c>
      <c r="F147" s="121">
        <f>F148</f>
        <v>65</v>
      </c>
    </row>
    <row r="148" spans="1:6" ht="37.5" outlineLevel="5" x14ac:dyDescent="0.25">
      <c r="A148" s="58" t="s">
        <v>61</v>
      </c>
      <c r="B148" s="59" t="s">
        <v>41</v>
      </c>
      <c r="C148" s="59" t="s">
        <v>60</v>
      </c>
      <c r="D148" s="59" t="s">
        <v>183</v>
      </c>
      <c r="E148" s="59" t="s">
        <v>8</v>
      </c>
      <c r="F148" s="121">
        <f>F149</f>
        <v>65</v>
      </c>
    </row>
    <row r="149" spans="1:6" ht="19.5" customHeight="1" outlineLevel="6" x14ac:dyDescent="0.25">
      <c r="A149" s="58" t="s">
        <v>18</v>
      </c>
      <c r="B149" s="59" t="s">
        <v>41</v>
      </c>
      <c r="C149" s="59" t="s">
        <v>60</v>
      </c>
      <c r="D149" s="59" t="s">
        <v>183</v>
      </c>
      <c r="E149" s="59" t="s">
        <v>19</v>
      </c>
      <c r="F149" s="121">
        <f>F150</f>
        <v>65</v>
      </c>
    </row>
    <row r="150" spans="1:6" ht="37.5" outlineLevel="7" x14ac:dyDescent="0.25">
      <c r="A150" s="58" t="s">
        <v>20</v>
      </c>
      <c r="B150" s="59" t="s">
        <v>41</v>
      </c>
      <c r="C150" s="59" t="s">
        <v>60</v>
      </c>
      <c r="D150" s="59" t="s">
        <v>183</v>
      </c>
      <c r="E150" s="59" t="s">
        <v>21</v>
      </c>
      <c r="F150" s="123">
        <v>65</v>
      </c>
    </row>
    <row r="151" spans="1:6" outlineLevel="7" x14ac:dyDescent="0.25">
      <c r="A151" s="58" t="s">
        <v>151</v>
      </c>
      <c r="B151" s="59" t="s">
        <v>41</v>
      </c>
      <c r="C151" s="59" t="s">
        <v>62</v>
      </c>
      <c r="D151" s="59" t="s">
        <v>163</v>
      </c>
      <c r="E151" s="59" t="s">
        <v>8</v>
      </c>
      <c r="F151" s="121">
        <f>F157+F162+F168+F152</f>
        <v>19235.682000000001</v>
      </c>
    </row>
    <row r="152" spans="1:6" outlineLevel="7" x14ac:dyDescent="0.25">
      <c r="A152" s="58" t="s">
        <v>153</v>
      </c>
      <c r="B152" s="59" t="s">
        <v>41</v>
      </c>
      <c r="C152" s="59" t="s">
        <v>154</v>
      </c>
      <c r="D152" s="59" t="s">
        <v>163</v>
      </c>
      <c r="E152" s="59" t="s">
        <v>8</v>
      </c>
      <c r="F152" s="121">
        <f>F153</f>
        <v>374.49</v>
      </c>
    </row>
    <row r="153" spans="1:6" ht="18.75" customHeight="1" outlineLevel="7" x14ac:dyDescent="0.25">
      <c r="A153" s="58" t="s">
        <v>178</v>
      </c>
      <c r="B153" s="59" t="s">
        <v>41</v>
      </c>
      <c r="C153" s="59" t="s">
        <v>154</v>
      </c>
      <c r="D153" s="59" t="s">
        <v>164</v>
      </c>
      <c r="E153" s="59" t="s">
        <v>8</v>
      </c>
      <c r="F153" s="121">
        <f>F154</f>
        <v>374.49</v>
      </c>
    </row>
    <row r="154" spans="1:6" ht="92.25" customHeight="1" outlineLevel="7" x14ac:dyDescent="0.25">
      <c r="A154" s="64" t="s">
        <v>472</v>
      </c>
      <c r="B154" s="59" t="s">
        <v>41</v>
      </c>
      <c r="C154" s="59" t="s">
        <v>154</v>
      </c>
      <c r="D154" s="59" t="s">
        <v>184</v>
      </c>
      <c r="E154" s="59" t="s">
        <v>8</v>
      </c>
      <c r="F154" s="121">
        <f>F155</f>
        <v>374.49</v>
      </c>
    </row>
    <row r="155" spans="1:6" ht="21" customHeight="1" outlineLevel="7" x14ac:dyDescent="0.25">
      <c r="A155" s="58" t="s">
        <v>18</v>
      </c>
      <c r="B155" s="59" t="s">
        <v>41</v>
      </c>
      <c r="C155" s="59" t="s">
        <v>154</v>
      </c>
      <c r="D155" s="59" t="s">
        <v>184</v>
      </c>
      <c r="E155" s="59" t="s">
        <v>19</v>
      </c>
      <c r="F155" s="121">
        <f>F156</f>
        <v>374.49</v>
      </c>
    </row>
    <row r="156" spans="1:6" ht="37.5" outlineLevel="7" x14ac:dyDescent="0.25">
      <c r="A156" s="58" t="s">
        <v>20</v>
      </c>
      <c r="B156" s="59" t="s">
        <v>41</v>
      </c>
      <c r="C156" s="59" t="s">
        <v>154</v>
      </c>
      <c r="D156" s="59" t="s">
        <v>184</v>
      </c>
      <c r="E156" s="59" t="s">
        <v>21</v>
      </c>
      <c r="F156" s="121">
        <v>374.49</v>
      </c>
    </row>
    <row r="157" spans="1:6" outlineLevel="2" x14ac:dyDescent="0.25">
      <c r="A157" s="58" t="s">
        <v>63</v>
      </c>
      <c r="B157" s="59" t="s">
        <v>41</v>
      </c>
      <c r="C157" s="59" t="s">
        <v>64</v>
      </c>
      <c r="D157" s="59" t="s">
        <v>163</v>
      </c>
      <c r="E157" s="59" t="s">
        <v>8</v>
      </c>
      <c r="F157" s="121">
        <f>F158</f>
        <v>897.5</v>
      </c>
    </row>
    <row r="158" spans="1:6" ht="39" customHeight="1" outlineLevel="3" x14ac:dyDescent="0.25">
      <c r="A158" s="58" t="s">
        <v>444</v>
      </c>
      <c r="B158" s="59" t="s">
        <v>41</v>
      </c>
      <c r="C158" s="59" t="s">
        <v>64</v>
      </c>
      <c r="D158" s="59" t="s">
        <v>170</v>
      </c>
      <c r="E158" s="59" t="s">
        <v>8</v>
      </c>
      <c r="F158" s="121">
        <f>F159</f>
        <v>897.5</v>
      </c>
    </row>
    <row r="159" spans="1:6" ht="18" customHeight="1" outlineLevel="5" x14ac:dyDescent="0.25">
      <c r="A159" s="65" t="s">
        <v>538</v>
      </c>
      <c r="B159" s="59" t="s">
        <v>41</v>
      </c>
      <c r="C159" s="59" t="s">
        <v>64</v>
      </c>
      <c r="D159" s="59" t="s">
        <v>185</v>
      </c>
      <c r="E159" s="59" t="s">
        <v>8</v>
      </c>
      <c r="F159" s="121">
        <f>F160</f>
        <v>897.5</v>
      </c>
    </row>
    <row r="160" spans="1:6" outlineLevel="6" x14ac:dyDescent="0.25">
      <c r="A160" s="58" t="s">
        <v>22</v>
      </c>
      <c r="B160" s="59" t="s">
        <v>41</v>
      </c>
      <c r="C160" s="59" t="s">
        <v>64</v>
      </c>
      <c r="D160" s="59" t="s">
        <v>185</v>
      </c>
      <c r="E160" s="59" t="s">
        <v>23</v>
      </c>
      <c r="F160" s="121">
        <f>F161</f>
        <v>897.5</v>
      </c>
    </row>
    <row r="161" spans="1:6" ht="37.5" customHeight="1" outlineLevel="7" x14ac:dyDescent="0.25">
      <c r="A161" s="58" t="s">
        <v>65</v>
      </c>
      <c r="B161" s="59" t="s">
        <v>41</v>
      </c>
      <c r="C161" s="59" t="s">
        <v>64</v>
      </c>
      <c r="D161" s="59" t="s">
        <v>185</v>
      </c>
      <c r="E161" s="59" t="s">
        <v>66</v>
      </c>
      <c r="F161" s="123">
        <v>897.5</v>
      </c>
    </row>
    <row r="162" spans="1:6" outlineLevel="7" x14ac:dyDescent="0.25">
      <c r="A162" s="58" t="s">
        <v>67</v>
      </c>
      <c r="B162" s="59" t="s">
        <v>41</v>
      </c>
      <c r="C162" s="59" t="s">
        <v>68</v>
      </c>
      <c r="D162" s="59" t="s">
        <v>163</v>
      </c>
      <c r="E162" s="59" t="s">
        <v>8</v>
      </c>
      <c r="F162" s="121">
        <f>F163</f>
        <v>14819.712</v>
      </c>
    </row>
    <row r="163" spans="1:6" ht="56.25" outlineLevel="7" x14ac:dyDescent="0.25">
      <c r="A163" s="58" t="s">
        <v>396</v>
      </c>
      <c r="B163" s="59" t="s">
        <v>41</v>
      </c>
      <c r="C163" s="59" t="s">
        <v>68</v>
      </c>
      <c r="D163" s="59" t="s">
        <v>186</v>
      </c>
      <c r="E163" s="59" t="s">
        <v>8</v>
      </c>
      <c r="F163" s="121">
        <f>F164</f>
        <v>14819.712</v>
      </c>
    </row>
    <row r="164" spans="1:6" ht="37.5" outlineLevel="7" x14ac:dyDescent="0.25">
      <c r="A164" s="58" t="s">
        <v>398</v>
      </c>
      <c r="B164" s="59" t="s">
        <v>41</v>
      </c>
      <c r="C164" s="59" t="s">
        <v>68</v>
      </c>
      <c r="D164" s="59" t="s">
        <v>187</v>
      </c>
      <c r="E164" s="59" t="s">
        <v>8</v>
      </c>
      <c r="F164" s="121">
        <f>F165</f>
        <v>14819.712</v>
      </c>
    </row>
    <row r="165" spans="1:6" ht="55.5" customHeight="1" outlineLevel="7" x14ac:dyDescent="0.25">
      <c r="A165" s="58" t="s">
        <v>69</v>
      </c>
      <c r="B165" s="59" t="s">
        <v>41</v>
      </c>
      <c r="C165" s="59" t="s">
        <v>68</v>
      </c>
      <c r="D165" s="59" t="s">
        <v>188</v>
      </c>
      <c r="E165" s="59" t="s">
        <v>8</v>
      </c>
      <c r="F165" s="121">
        <f>F166</f>
        <v>14819.712</v>
      </c>
    </row>
    <row r="166" spans="1:6" ht="21" customHeight="1" outlineLevel="7" x14ac:dyDescent="0.25">
      <c r="A166" s="58" t="s">
        <v>18</v>
      </c>
      <c r="B166" s="59" t="s">
        <v>41</v>
      </c>
      <c r="C166" s="59" t="s">
        <v>68</v>
      </c>
      <c r="D166" s="59" t="s">
        <v>188</v>
      </c>
      <c r="E166" s="59" t="s">
        <v>19</v>
      </c>
      <c r="F166" s="121">
        <f>F167</f>
        <v>14819.712</v>
      </c>
    </row>
    <row r="167" spans="1:6" ht="37.5" outlineLevel="7" x14ac:dyDescent="0.25">
      <c r="A167" s="58" t="s">
        <v>20</v>
      </c>
      <c r="B167" s="59" t="s">
        <v>41</v>
      </c>
      <c r="C167" s="59" t="s">
        <v>68</v>
      </c>
      <c r="D167" s="59" t="s">
        <v>188</v>
      </c>
      <c r="E167" s="59" t="s">
        <v>21</v>
      </c>
      <c r="F167" s="123">
        <v>14819.712</v>
      </c>
    </row>
    <row r="168" spans="1:6" outlineLevel="2" x14ac:dyDescent="0.25">
      <c r="A168" s="58" t="s">
        <v>71</v>
      </c>
      <c r="B168" s="59" t="s">
        <v>41</v>
      </c>
      <c r="C168" s="59" t="s">
        <v>72</v>
      </c>
      <c r="D168" s="59" t="s">
        <v>163</v>
      </c>
      <c r="E168" s="59" t="s">
        <v>8</v>
      </c>
      <c r="F168" s="121">
        <f>F169</f>
        <v>3143.98</v>
      </c>
    </row>
    <row r="169" spans="1:6" ht="36.75" customHeight="1" outlineLevel="3" x14ac:dyDescent="0.25">
      <c r="A169" s="58" t="s">
        <v>444</v>
      </c>
      <c r="B169" s="59" t="s">
        <v>41</v>
      </c>
      <c r="C169" s="59" t="s">
        <v>72</v>
      </c>
      <c r="D169" s="59" t="s">
        <v>170</v>
      </c>
      <c r="E169" s="59" t="s">
        <v>8</v>
      </c>
      <c r="F169" s="121">
        <f>F170</f>
        <v>3143.98</v>
      </c>
    </row>
    <row r="170" spans="1:6" ht="37.5" customHeight="1" outlineLevel="3" x14ac:dyDescent="0.25">
      <c r="A170" s="58" t="s">
        <v>393</v>
      </c>
      <c r="B170" s="59" t="s">
        <v>41</v>
      </c>
      <c r="C170" s="59" t="s">
        <v>72</v>
      </c>
      <c r="D170" s="59" t="s">
        <v>306</v>
      </c>
      <c r="E170" s="59" t="s">
        <v>8</v>
      </c>
      <c r="F170" s="123">
        <f>F174+F171</f>
        <v>3143.98</v>
      </c>
    </row>
    <row r="171" spans="1:6" ht="17.25" customHeight="1" outlineLevel="3" x14ac:dyDescent="0.25">
      <c r="A171" s="58" t="s">
        <v>355</v>
      </c>
      <c r="B171" s="59" t="s">
        <v>41</v>
      </c>
      <c r="C171" s="59" t="s">
        <v>72</v>
      </c>
      <c r="D171" s="59" t="s">
        <v>356</v>
      </c>
      <c r="E171" s="59" t="s">
        <v>8</v>
      </c>
      <c r="F171" s="123">
        <f>F172</f>
        <v>20.6</v>
      </c>
    </row>
    <row r="172" spans="1:6" ht="17.25" customHeight="1" outlineLevel="3" x14ac:dyDescent="0.25">
      <c r="A172" s="58" t="s">
        <v>18</v>
      </c>
      <c r="B172" s="59" t="s">
        <v>41</v>
      </c>
      <c r="C172" s="59" t="s">
        <v>72</v>
      </c>
      <c r="D172" s="59" t="s">
        <v>356</v>
      </c>
      <c r="E172" s="59" t="s">
        <v>19</v>
      </c>
      <c r="F172" s="123">
        <f>F173</f>
        <v>20.6</v>
      </c>
    </row>
    <row r="173" spans="1:6" ht="37.5" outlineLevel="3" x14ac:dyDescent="0.25">
      <c r="A173" s="58" t="s">
        <v>20</v>
      </c>
      <c r="B173" s="59" t="s">
        <v>41</v>
      </c>
      <c r="C173" s="59" t="s">
        <v>72</v>
      </c>
      <c r="D173" s="59" t="s">
        <v>356</v>
      </c>
      <c r="E173" s="59" t="s">
        <v>21</v>
      </c>
      <c r="F173" s="123">
        <v>20.6</v>
      </c>
    </row>
    <row r="174" spans="1:6" outlineLevel="5" x14ac:dyDescent="0.25">
      <c r="A174" s="58" t="s">
        <v>73</v>
      </c>
      <c r="B174" s="59" t="s">
        <v>41</v>
      </c>
      <c r="C174" s="59" t="s">
        <v>72</v>
      </c>
      <c r="D174" s="59" t="s">
        <v>189</v>
      </c>
      <c r="E174" s="59" t="s">
        <v>8</v>
      </c>
      <c r="F174" s="121">
        <f>F175</f>
        <v>3123.38</v>
      </c>
    </row>
    <row r="175" spans="1:6" ht="19.5" customHeight="1" outlineLevel="6" x14ac:dyDescent="0.25">
      <c r="A175" s="58" t="s">
        <v>18</v>
      </c>
      <c r="B175" s="59" t="s">
        <v>41</v>
      </c>
      <c r="C175" s="59" t="s">
        <v>72</v>
      </c>
      <c r="D175" s="59" t="s">
        <v>189</v>
      </c>
      <c r="E175" s="59" t="s">
        <v>19</v>
      </c>
      <c r="F175" s="121">
        <f>F176</f>
        <v>3123.38</v>
      </c>
    </row>
    <row r="176" spans="1:6" ht="37.5" outlineLevel="7" x14ac:dyDescent="0.25">
      <c r="A176" s="58" t="s">
        <v>20</v>
      </c>
      <c r="B176" s="59" t="s">
        <v>41</v>
      </c>
      <c r="C176" s="59" t="s">
        <v>72</v>
      </c>
      <c r="D176" s="59" t="s">
        <v>189</v>
      </c>
      <c r="E176" s="59" t="s">
        <v>21</v>
      </c>
      <c r="F176" s="123">
        <v>3123.38</v>
      </c>
    </row>
    <row r="177" spans="1:6" outlineLevel="1" x14ac:dyDescent="0.25">
      <c r="A177" s="58" t="s">
        <v>74</v>
      </c>
      <c r="B177" s="59" t="s">
        <v>41</v>
      </c>
      <c r="C177" s="59" t="s">
        <v>75</v>
      </c>
      <c r="D177" s="59" t="s">
        <v>163</v>
      </c>
      <c r="E177" s="59" t="s">
        <v>8</v>
      </c>
      <c r="F177" s="125">
        <f>F178+F184+F204</f>
        <v>27226.036</v>
      </c>
    </row>
    <row r="178" spans="1:6" outlineLevel="1" x14ac:dyDescent="0.25">
      <c r="A178" s="58" t="s">
        <v>76</v>
      </c>
      <c r="B178" s="59" t="s">
        <v>41</v>
      </c>
      <c r="C178" s="59" t="s">
        <v>77</v>
      </c>
      <c r="D178" s="59" t="s">
        <v>163</v>
      </c>
      <c r="E178" s="59" t="s">
        <v>8</v>
      </c>
      <c r="F178" s="121">
        <f>F179</f>
        <v>2555.6019999999999</v>
      </c>
    </row>
    <row r="179" spans="1:6" ht="58.5" customHeight="1" outlineLevel="1" x14ac:dyDescent="0.25">
      <c r="A179" s="58" t="s">
        <v>396</v>
      </c>
      <c r="B179" s="59" t="s">
        <v>41</v>
      </c>
      <c r="C179" s="59" t="s">
        <v>77</v>
      </c>
      <c r="D179" s="59" t="s">
        <v>186</v>
      </c>
      <c r="E179" s="59" t="s">
        <v>8</v>
      </c>
      <c r="F179" s="121">
        <f>F180</f>
        <v>2555.6019999999999</v>
      </c>
    </row>
    <row r="180" spans="1:6" ht="39" customHeight="1" outlineLevel="1" x14ac:dyDescent="0.25">
      <c r="A180" s="58" t="s">
        <v>397</v>
      </c>
      <c r="B180" s="59" t="s">
        <v>41</v>
      </c>
      <c r="C180" s="59" t="s">
        <v>77</v>
      </c>
      <c r="D180" s="59" t="s">
        <v>190</v>
      </c>
      <c r="E180" s="59" t="s">
        <v>8</v>
      </c>
      <c r="F180" s="121">
        <f>F181</f>
        <v>2555.6019999999999</v>
      </c>
    </row>
    <row r="181" spans="1:6" ht="55.5" customHeight="1" outlineLevel="1" x14ac:dyDescent="0.25">
      <c r="A181" s="66" t="s">
        <v>78</v>
      </c>
      <c r="B181" s="59" t="s">
        <v>41</v>
      </c>
      <c r="C181" s="59" t="s">
        <v>77</v>
      </c>
      <c r="D181" s="59" t="s">
        <v>191</v>
      </c>
      <c r="E181" s="59" t="s">
        <v>8</v>
      </c>
      <c r="F181" s="121">
        <f>F182</f>
        <v>2555.6019999999999</v>
      </c>
    </row>
    <row r="182" spans="1:6" ht="19.5" customHeight="1" outlineLevel="1" x14ac:dyDescent="0.25">
      <c r="A182" s="58" t="s">
        <v>18</v>
      </c>
      <c r="B182" s="59" t="s">
        <v>41</v>
      </c>
      <c r="C182" s="59" t="s">
        <v>77</v>
      </c>
      <c r="D182" s="59" t="s">
        <v>191</v>
      </c>
      <c r="E182" s="59" t="s">
        <v>19</v>
      </c>
      <c r="F182" s="121">
        <f>F183</f>
        <v>2555.6019999999999</v>
      </c>
    </row>
    <row r="183" spans="1:6" ht="37.5" outlineLevel="1" x14ac:dyDescent="0.25">
      <c r="A183" s="58" t="s">
        <v>20</v>
      </c>
      <c r="B183" s="59" t="s">
        <v>41</v>
      </c>
      <c r="C183" s="59" t="s">
        <v>77</v>
      </c>
      <c r="D183" s="59" t="s">
        <v>191</v>
      </c>
      <c r="E183" s="59" t="s">
        <v>21</v>
      </c>
      <c r="F183" s="123">
        <v>2555.6019999999999</v>
      </c>
    </row>
    <row r="184" spans="1:6" outlineLevel="1" x14ac:dyDescent="0.25">
      <c r="A184" s="58" t="s">
        <v>79</v>
      </c>
      <c r="B184" s="59" t="s">
        <v>41</v>
      </c>
      <c r="C184" s="59" t="s">
        <v>80</v>
      </c>
      <c r="D184" s="59" t="s">
        <v>163</v>
      </c>
      <c r="E184" s="59" t="s">
        <v>8</v>
      </c>
      <c r="F184" s="121">
        <f>F185</f>
        <v>24467.214</v>
      </c>
    </row>
    <row r="185" spans="1:6" ht="56.25" outlineLevel="1" x14ac:dyDescent="0.25">
      <c r="A185" s="58" t="s">
        <v>396</v>
      </c>
      <c r="B185" s="59" t="s">
        <v>41</v>
      </c>
      <c r="C185" s="59" t="s">
        <v>80</v>
      </c>
      <c r="D185" s="59" t="s">
        <v>186</v>
      </c>
      <c r="E185" s="59" t="s">
        <v>8</v>
      </c>
      <c r="F185" s="121">
        <f>F186</f>
        <v>24467.214</v>
      </c>
    </row>
    <row r="186" spans="1:6" ht="37.5" outlineLevel="1" x14ac:dyDescent="0.25">
      <c r="A186" s="58" t="s">
        <v>397</v>
      </c>
      <c r="B186" s="59" t="s">
        <v>41</v>
      </c>
      <c r="C186" s="59" t="s">
        <v>80</v>
      </c>
      <c r="D186" s="59" t="s">
        <v>190</v>
      </c>
      <c r="E186" s="59" t="s">
        <v>8</v>
      </c>
      <c r="F186" s="121">
        <f>F187+F192+F195+F198+F201</f>
        <v>24467.214</v>
      </c>
    </row>
    <row r="187" spans="1:6" ht="57" customHeight="1" outlineLevel="1" x14ac:dyDescent="0.25">
      <c r="A187" s="66" t="s">
        <v>81</v>
      </c>
      <c r="B187" s="59" t="s">
        <v>41</v>
      </c>
      <c r="C187" s="59" t="s">
        <v>80</v>
      </c>
      <c r="D187" s="59" t="s">
        <v>192</v>
      </c>
      <c r="E187" s="59" t="s">
        <v>8</v>
      </c>
      <c r="F187" s="121">
        <f>F188+F190</f>
        <v>5558.65</v>
      </c>
    </row>
    <row r="188" spans="1:6" ht="23.25" customHeight="1" outlineLevel="1" x14ac:dyDescent="0.25">
      <c r="A188" s="58" t="s">
        <v>18</v>
      </c>
      <c r="B188" s="59" t="s">
        <v>41</v>
      </c>
      <c r="C188" s="59" t="s">
        <v>80</v>
      </c>
      <c r="D188" s="59" t="s">
        <v>192</v>
      </c>
      <c r="E188" s="59" t="s">
        <v>19</v>
      </c>
      <c r="F188" s="121">
        <f>F189</f>
        <v>1958.65</v>
      </c>
    </row>
    <row r="189" spans="1:6" ht="37.5" outlineLevel="1" x14ac:dyDescent="0.25">
      <c r="A189" s="58" t="s">
        <v>20</v>
      </c>
      <c r="B189" s="59" t="s">
        <v>41</v>
      </c>
      <c r="C189" s="59" t="s">
        <v>80</v>
      </c>
      <c r="D189" s="59" t="s">
        <v>192</v>
      </c>
      <c r="E189" s="59" t="s">
        <v>21</v>
      </c>
      <c r="F189" s="123">
        <v>1958.65</v>
      </c>
    </row>
    <row r="190" spans="1:6" outlineLevel="1" x14ac:dyDescent="0.25">
      <c r="A190" s="58" t="s">
        <v>22</v>
      </c>
      <c r="B190" s="59" t="s">
        <v>41</v>
      </c>
      <c r="C190" s="59" t="s">
        <v>80</v>
      </c>
      <c r="D190" s="59" t="s">
        <v>192</v>
      </c>
      <c r="E190" s="59" t="s">
        <v>23</v>
      </c>
      <c r="F190" s="123">
        <f>F191</f>
        <v>3600</v>
      </c>
    </row>
    <row r="191" spans="1:6" ht="37.5" outlineLevel="1" x14ac:dyDescent="0.25">
      <c r="A191" s="58" t="s">
        <v>65</v>
      </c>
      <c r="B191" s="59" t="s">
        <v>41</v>
      </c>
      <c r="C191" s="59" t="s">
        <v>80</v>
      </c>
      <c r="D191" s="59" t="s">
        <v>192</v>
      </c>
      <c r="E191" s="59" t="s">
        <v>66</v>
      </c>
      <c r="F191" s="123">
        <v>3600</v>
      </c>
    </row>
    <row r="192" spans="1:6" ht="37.5" customHeight="1" outlineLevel="1" x14ac:dyDescent="0.25">
      <c r="A192" s="58" t="s">
        <v>413</v>
      </c>
      <c r="B192" s="59" t="s">
        <v>41</v>
      </c>
      <c r="C192" s="59" t="s">
        <v>80</v>
      </c>
      <c r="D192" s="59" t="s">
        <v>414</v>
      </c>
      <c r="E192" s="59" t="s">
        <v>8</v>
      </c>
      <c r="F192" s="123">
        <f>F193</f>
        <v>4002.3159999999998</v>
      </c>
    </row>
    <row r="193" spans="1:6" outlineLevel="1" x14ac:dyDescent="0.25">
      <c r="A193" s="58" t="s">
        <v>22</v>
      </c>
      <c r="B193" s="59" t="s">
        <v>41</v>
      </c>
      <c r="C193" s="59" t="s">
        <v>80</v>
      </c>
      <c r="D193" s="59" t="s">
        <v>414</v>
      </c>
      <c r="E193" s="59" t="s">
        <v>23</v>
      </c>
      <c r="F193" s="123">
        <f>F194</f>
        <v>4002.3159999999998</v>
      </c>
    </row>
    <row r="194" spans="1:6" ht="37.5" customHeight="1" outlineLevel="1" x14ac:dyDescent="0.25">
      <c r="A194" s="58" t="s">
        <v>65</v>
      </c>
      <c r="B194" s="59" t="s">
        <v>41</v>
      </c>
      <c r="C194" s="59" t="s">
        <v>80</v>
      </c>
      <c r="D194" s="59" t="s">
        <v>414</v>
      </c>
      <c r="E194" s="59" t="s">
        <v>66</v>
      </c>
      <c r="F194" s="123">
        <v>4002.3159999999998</v>
      </c>
    </row>
    <row r="195" spans="1:6" ht="37.5" customHeight="1" outlineLevel="1" x14ac:dyDescent="0.25">
      <c r="A195" s="58" t="s">
        <v>500</v>
      </c>
      <c r="B195" s="59" t="s">
        <v>41</v>
      </c>
      <c r="C195" s="59" t="s">
        <v>80</v>
      </c>
      <c r="D195" s="59" t="s">
        <v>501</v>
      </c>
      <c r="E195" s="59" t="s">
        <v>8</v>
      </c>
      <c r="F195" s="123">
        <f>F196</f>
        <v>8806.2479999999996</v>
      </c>
    </row>
    <row r="196" spans="1:6" ht="18" customHeight="1" outlineLevel="1" x14ac:dyDescent="0.25">
      <c r="A196" s="58" t="s">
        <v>22</v>
      </c>
      <c r="B196" s="59" t="s">
        <v>41</v>
      </c>
      <c r="C196" s="59" t="s">
        <v>80</v>
      </c>
      <c r="D196" s="59" t="s">
        <v>501</v>
      </c>
      <c r="E196" s="59" t="s">
        <v>23</v>
      </c>
      <c r="F196" s="123">
        <f>F197</f>
        <v>8806.2479999999996</v>
      </c>
    </row>
    <row r="197" spans="1:6" ht="37.5" customHeight="1" outlineLevel="1" x14ac:dyDescent="0.25">
      <c r="A197" s="58" t="s">
        <v>65</v>
      </c>
      <c r="B197" s="59" t="s">
        <v>41</v>
      </c>
      <c r="C197" s="59" t="s">
        <v>80</v>
      </c>
      <c r="D197" s="59" t="s">
        <v>501</v>
      </c>
      <c r="E197" s="59" t="s">
        <v>66</v>
      </c>
      <c r="F197" s="123">
        <v>8806.2479999999996</v>
      </c>
    </row>
    <row r="198" spans="1:6" ht="37.5" customHeight="1" outlineLevel="1" x14ac:dyDescent="0.25">
      <c r="A198" s="58" t="s">
        <v>502</v>
      </c>
      <c r="B198" s="59" t="s">
        <v>41</v>
      </c>
      <c r="C198" s="59" t="s">
        <v>80</v>
      </c>
      <c r="D198" s="59" t="s">
        <v>503</v>
      </c>
      <c r="E198" s="59" t="s">
        <v>8</v>
      </c>
      <c r="F198" s="123">
        <f>F199</f>
        <v>1220</v>
      </c>
    </row>
    <row r="199" spans="1:6" ht="37.5" customHeight="1" outlineLevel="1" x14ac:dyDescent="0.25">
      <c r="A199" s="58" t="s">
        <v>504</v>
      </c>
      <c r="B199" s="59" t="s">
        <v>41</v>
      </c>
      <c r="C199" s="59" t="s">
        <v>80</v>
      </c>
      <c r="D199" s="59" t="s">
        <v>503</v>
      </c>
      <c r="E199" s="59" t="s">
        <v>505</v>
      </c>
      <c r="F199" s="123">
        <f>F200</f>
        <v>1220</v>
      </c>
    </row>
    <row r="200" spans="1:6" ht="18.75" customHeight="1" outlineLevel="1" x14ac:dyDescent="0.25">
      <c r="A200" s="58" t="s">
        <v>506</v>
      </c>
      <c r="B200" s="59" t="s">
        <v>41</v>
      </c>
      <c r="C200" s="59" t="s">
        <v>80</v>
      </c>
      <c r="D200" s="59" t="s">
        <v>503</v>
      </c>
      <c r="E200" s="59" t="s">
        <v>507</v>
      </c>
      <c r="F200" s="123">
        <v>1220</v>
      </c>
    </row>
    <row r="201" spans="1:6" ht="56.25" outlineLevel="1" x14ac:dyDescent="0.25">
      <c r="A201" s="58" t="s">
        <v>534</v>
      </c>
      <c r="B201" s="59" t="s">
        <v>41</v>
      </c>
      <c r="C201" s="59" t="s">
        <v>80</v>
      </c>
      <c r="D201" s="59" t="s">
        <v>535</v>
      </c>
      <c r="E201" s="59" t="s">
        <v>8</v>
      </c>
      <c r="F201" s="123">
        <f>F202</f>
        <v>4880</v>
      </c>
    </row>
    <row r="202" spans="1:6" ht="18.75" customHeight="1" outlineLevel="1" x14ac:dyDescent="0.25">
      <c r="A202" s="58" t="s">
        <v>504</v>
      </c>
      <c r="B202" s="59" t="s">
        <v>41</v>
      </c>
      <c r="C202" s="59" t="s">
        <v>80</v>
      </c>
      <c r="D202" s="59" t="s">
        <v>535</v>
      </c>
      <c r="E202" s="59" t="s">
        <v>505</v>
      </c>
      <c r="F202" s="123">
        <f>F203</f>
        <v>4880</v>
      </c>
    </row>
    <row r="203" spans="1:6" ht="18.75" customHeight="1" outlineLevel="1" x14ac:dyDescent="0.25">
      <c r="A203" s="58" t="s">
        <v>506</v>
      </c>
      <c r="B203" s="59" t="s">
        <v>41</v>
      </c>
      <c r="C203" s="59" t="s">
        <v>80</v>
      </c>
      <c r="D203" s="59" t="s">
        <v>535</v>
      </c>
      <c r="E203" s="59" t="s">
        <v>507</v>
      </c>
      <c r="F203" s="123">
        <v>4880</v>
      </c>
    </row>
    <row r="204" spans="1:6" outlineLevel="1" x14ac:dyDescent="0.25">
      <c r="A204" s="58" t="s">
        <v>82</v>
      </c>
      <c r="B204" s="59" t="s">
        <v>41</v>
      </c>
      <c r="C204" s="59" t="s">
        <v>83</v>
      </c>
      <c r="D204" s="59" t="s">
        <v>163</v>
      </c>
      <c r="E204" s="59" t="s">
        <v>8</v>
      </c>
      <c r="F204" s="121">
        <f>F205+F209</f>
        <v>203.22</v>
      </c>
    </row>
    <row r="205" spans="1:6" ht="56.25" outlineLevel="1" x14ac:dyDescent="0.25">
      <c r="A205" s="58" t="s">
        <v>396</v>
      </c>
      <c r="B205" s="59" t="s">
        <v>41</v>
      </c>
      <c r="C205" s="59" t="s">
        <v>83</v>
      </c>
      <c r="D205" s="59" t="s">
        <v>186</v>
      </c>
      <c r="E205" s="59" t="s">
        <v>8</v>
      </c>
      <c r="F205" s="121">
        <f>F206</f>
        <v>184.22</v>
      </c>
    </row>
    <row r="206" spans="1:6" ht="18" customHeight="1" outlineLevel="1" x14ac:dyDescent="0.25">
      <c r="A206" s="66" t="s">
        <v>84</v>
      </c>
      <c r="B206" s="59" t="s">
        <v>41</v>
      </c>
      <c r="C206" s="59" t="s">
        <v>83</v>
      </c>
      <c r="D206" s="59" t="s">
        <v>193</v>
      </c>
      <c r="E206" s="59" t="s">
        <v>8</v>
      </c>
      <c r="F206" s="121">
        <f>F207</f>
        <v>184.22</v>
      </c>
    </row>
    <row r="207" spans="1:6" ht="18.75" customHeight="1" outlineLevel="1" x14ac:dyDescent="0.25">
      <c r="A207" s="58" t="s">
        <v>18</v>
      </c>
      <c r="B207" s="59" t="s">
        <v>41</v>
      </c>
      <c r="C207" s="59" t="s">
        <v>83</v>
      </c>
      <c r="D207" s="59" t="s">
        <v>193</v>
      </c>
      <c r="E207" s="59" t="s">
        <v>19</v>
      </c>
      <c r="F207" s="121">
        <f>F208</f>
        <v>184.22</v>
      </c>
    </row>
    <row r="208" spans="1:6" ht="37.5" outlineLevel="1" x14ac:dyDescent="0.25">
      <c r="A208" s="58" t="s">
        <v>20</v>
      </c>
      <c r="B208" s="59" t="s">
        <v>41</v>
      </c>
      <c r="C208" s="59" t="s">
        <v>83</v>
      </c>
      <c r="D208" s="59" t="s">
        <v>193</v>
      </c>
      <c r="E208" s="59" t="s">
        <v>21</v>
      </c>
      <c r="F208" s="123">
        <v>184.22</v>
      </c>
    </row>
    <row r="209" spans="1:6" ht="20.25" customHeight="1" outlineLevel="1" x14ac:dyDescent="0.25">
      <c r="A209" s="58" t="s">
        <v>178</v>
      </c>
      <c r="B209" s="59" t="s">
        <v>41</v>
      </c>
      <c r="C209" s="59" t="s">
        <v>83</v>
      </c>
      <c r="D209" s="59" t="s">
        <v>164</v>
      </c>
      <c r="E209" s="59" t="s">
        <v>8</v>
      </c>
      <c r="F209" s="123">
        <f>F210</f>
        <v>19</v>
      </c>
    </row>
    <row r="210" spans="1:6" ht="35.25" customHeight="1" outlineLevel="1" x14ac:dyDescent="0.25">
      <c r="A210" s="67" t="s">
        <v>483</v>
      </c>
      <c r="B210" s="59" t="s">
        <v>41</v>
      </c>
      <c r="C210" s="59" t="s">
        <v>83</v>
      </c>
      <c r="D210" s="59" t="s">
        <v>484</v>
      </c>
      <c r="E210" s="59" t="s">
        <v>8</v>
      </c>
      <c r="F210" s="123">
        <f>F211</f>
        <v>19</v>
      </c>
    </row>
    <row r="211" spans="1:6" outlineLevel="1" x14ac:dyDescent="0.25">
      <c r="A211" s="58" t="s">
        <v>31</v>
      </c>
      <c r="B211" s="59" t="s">
        <v>41</v>
      </c>
      <c r="C211" s="59" t="s">
        <v>83</v>
      </c>
      <c r="D211" s="59" t="s">
        <v>484</v>
      </c>
      <c r="E211" s="59" t="s">
        <v>32</v>
      </c>
      <c r="F211" s="123">
        <f>F212</f>
        <v>19</v>
      </c>
    </row>
    <row r="212" spans="1:6" outlineLevel="1" x14ac:dyDescent="0.25">
      <c r="A212" s="58" t="s">
        <v>485</v>
      </c>
      <c r="B212" s="59" t="s">
        <v>41</v>
      </c>
      <c r="C212" s="59" t="s">
        <v>83</v>
      </c>
      <c r="D212" s="59" t="s">
        <v>484</v>
      </c>
      <c r="E212" s="59" t="s">
        <v>486</v>
      </c>
      <c r="F212" s="123">
        <v>19</v>
      </c>
    </row>
    <row r="213" spans="1:6" outlineLevel="1" x14ac:dyDescent="0.25">
      <c r="A213" s="58" t="s">
        <v>85</v>
      </c>
      <c r="B213" s="59" t="s">
        <v>41</v>
      </c>
      <c r="C213" s="59" t="s">
        <v>86</v>
      </c>
      <c r="D213" s="59" t="s">
        <v>163</v>
      </c>
      <c r="E213" s="59" t="s">
        <v>8</v>
      </c>
      <c r="F213" s="121">
        <f>F214</f>
        <v>175</v>
      </c>
    </row>
    <row r="214" spans="1:6" outlineLevel="2" x14ac:dyDescent="0.25">
      <c r="A214" s="58" t="s">
        <v>87</v>
      </c>
      <c r="B214" s="59" t="s">
        <v>41</v>
      </c>
      <c r="C214" s="59" t="s">
        <v>88</v>
      </c>
      <c r="D214" s="59" t="s">
        <v>163</v>
      </c>
      <c r="E214" s="59" t="s">
        <v>8</v>
      </c>
      <c r="F214" s="121">
        <f>F215</f>
        <v>175</v>
      </c>
    </row>
    <row r="215" spans="1:6" ht="37.5" outlineLevel="3" x14ac:dyDescent="0.25">
      <c r="A215" s="58" t="s">
        <v>446</v>
      </c>
      <c r="B215" s="59" t="s">
        <v>41</v>
      </c>
      <c r="C215" s="59" t="s">
        <v>88</v>
      </c>
      <c r="D215" s="59" t="s">
        <v>194</v>
      </c>
      <c r="E215" s="59" t="s">
        <v>8</v>
      </c>
      <c r="F215" s="121">
        <f>F216+F220+F223</f>
        <v>175</v>
      </c>
    </row>
    <row r="216" spans="1:6" ht="36.75" customHeight="1" outlineLevel="3" x14ac:dyDescent="0.25">
      <c r="A216" s="58" t="s">
        <v>487</v>
      </c>
      <c r="B216" s="59" t="s">
        <v>41</v>
      </c>
      <c r="C216" s="59" t="s">
        <v>88</v>
      </c>
      <c r="D216" s="59" t="s">
        <v>371</v>
      </c>
      <c r="E216" s="59" t="s">
        <v>8</v>
      </c>
      <c r="F216" s="121">
        <f>F217</f>
        <v>100</v>
      </c>
    </row>
    <row r="217" spans="1:6" ht="18" customHeight="1" outlineLevel="3" x14ac:dyDescent="0.25">
      <c r="A217" s="58" t="s">
        <v>372</v>
      </c>
      <c r="B217" s="59" t="s">
        <v>41</v>
      </c>
      <c r="C217" s="59" t="s">
        <v>88</v>
      </c>
      <c r="D217" s="59" t="s">
        <v>373</v>
      </c>
      <c r="E217" s="59" t="s">
        <v>8</v>
      </c>
      <c r="F217" s="121">
        <f>F218</f>
        <v>100</v>
      </c>
    </row>
    <row r="218" spans="1:6" ht="18.75" customHeight="1" outlineLevel="3" x14ac:dyDescent="0.25">
      <c r="A218" s="58" t="s">
        <v>18</v>
      </c>
      <c r="B218" s="59" t="s">
        <v>41</v>
      </c>
      <c r="C218" s="59" t="s">
        <v>88</v>
      </c>
      <c r="D218" s="59" t="s">
        <v>373</v>
      </c>
      <c r="E218" s="59" t="s">
        <v>19</v>
      </c>
      <c r="F218" s="121">
        <f>F219</f>
        <v>100</v>
      </c>
    </row>
    <row r="219" spans="1:6" ht="37.5" outlineLevel="3" x14ac:dyDescent="0.25">
      <c r="A219" s="58" t="s">
        <v>20</v>
      </c>
      <c r="B219" s="59" t="s">
        <v>41</v>
      </c>
      <c r="C219" s="59" t="s">
        <v>88</v>
      </c>
      <c r="D219" s="59" t="s">
        <v>373</v>
      </c>
      <c r="E219" s="59" t="s">
        <v>21</v>
      </c>
      <c r="F219" s="121">
        <v>100</v>
      </c>
    </row>
    <row r="220" spans="1:6" ht="19.5" customHeight="1" outlineLevel="5" x14ac:dyDescent="0.25">
      <c r="A220" s="58" t="s">
        <v>90</v>
      </c>
      <c r="B220" s="59" t="s">
        <v>41</v>
      </c>
      <c r="C220" s="59" t="s">
        <v>88</v>
      </c>
      <c r="D220" s="59" t="s">
        <v>195</v>
      </c>
      <c r="E220" s="59" t="s">
        <v>8</v>
      </c>
      <c r="F220" s="121">
        <f>F221</f>
        <v>45</v>
      </c>
    </row>
    <row r="221" spans="1:6" ht="21.75" customHeight="1" outlineLevel="6" x14ac:dyDescent="0.25">
      <c r="A221" s="58" t="s">
        <v>18</v>
      </c>
      <c r="B221" s="59" t="s">
        <v>41</v>
      </c>
      <c r="C221" s="59" t="s">
        <v>88</v>
      </c>
      <c r="D221" s="59" t="s">
        <v>195</v>
      </c>
      <c r="E221" s="59" t="s">
        <v>19</v>
      </c>
      <c r="F221" s="121">
        <f>F222</f>
        <v>45</v>
      </c>
    </row>
    <row r="222" spans="1:6" ht="37.5" outlineLevel="7" x14ac:dyDescent="0.25">
      <c r="A222" s="58" t="s">
        <v>20</v>
      </c>
      <c r="B222" s="59" t="s">
        <v>41</v>
      </c>
      <c r="C222" s="59" t="s">
        <v>88</v>
      </c>
      <c r="D222" s="59" t="s">
        <v>195</v>
      </c>
      <c r="E222" s="59" t="s">
        <v>21</v>
      </c>
      <c r="F222" s="123">
        <v>45</v>
      </c>
    </row>
    <row r="223" spans="1:6" outlineLevel="5" x14ac:dyDescent="0.25">
      <c r="A223" s="58" t="s">
        <v>89</v>
      </c>
      <c r="B223" s="59" t="s">
        <v>41</v>
      </c>
      <c r="C223" s="59" t="s">
        <v>88</v>
      </c>
      <c r="D223" s="59" t="s">
        <v>374</v>
      </c>
      <c r="E223" s="59" t="s">
        <v>8</v>
      </c>
      <c r="F223" s="121">
        <f>F224</f>
        <v>30</v>
      </c>
    </row>
    <row r="224" spans="1:6" ht="18.75" customHeight="1" outlineLevel="6" x14ac:dyDescent="0.25">
      <c r="A224" s="58" t="s">
        <v>18</v>
      </c>
      <c r="B224" s="59" t="s">
        <v>41</v>
      </c>
      <c r="C224" s="59" t="s">
        <v>88</v>
      </c>
      <c r="D224" s="59" t="s">
        <v>374</v>
      </c>
      <c r="E224" s="59" t="s">
        <v>19</v>
      </c>
      <c r="F224" s="121">
        <f>F225</f>
        <v>30</v>
      </c>
    </row>
    <row r="225" spans="1:6" ht="37.5" outlineLevel="7" x14ac:dyDescent="0.25">
      <c r="A225" s="58" t="s">
        <v>20</v>
      </c>
      <c r="B225" s="59" t="s">
        <v>41</v>
      </c>
      <c r="C225" s="59" t="s">
        <v>88</v>
      </c>
      <c r="D225" s="59" t="s">
        <v>374</v>
      </c>
      <c r="E225" s="59" t="s">
        <v>21</v>
      </c>
      <c r="F225" s="123">
        <v>30</v>
      </c>
    </row>
    <row r="226" spans="1:6" outlineLevel="1" x14ac:dyDescent="0.25">
      <c r="A226" s="58" t="s">
        <v>91</v>
      </c>
      <c r="B226" s="59" t="s">
        <v>41</v>
      </c>
      <c r="C226" s="59" t="s">
        <v>92</v>
      </c>
      <c r="D226" s="59" t="s">
        <v>163</v>
      </c>
      <c r="E226" s="59" t="s">
        <v>8</v>
      </c>
      <c r="F226" s="121">
        <f>F227</f>
        <v>12737.4</v>
      </c>
    </row>
    <row r="227" spans="1:6" outlineLevel="2" x14ac:dyDescent="0.25">
      <c r="A227" s="58" t="s">
        <v>441</v>
      </c>
      <c r="B227" s="59" t="s">
        <v>41</v>
      </c>
      <c r="C227" s="59" t="s">
        <v>440</v>
      </c>
      <c r="D227" s="59" t="s">
        <v>163</v>
      </c>
      <c r="E227" s="59" t="s">
        <v>8</v>
      </c>
      <c r="F227" s="121">
        <f>F228</f>
        <v>12737.4</v>
      </c>
    </row>
    <row r="228" spans="1:6" ht="37.5" outlineLevel="3" x14ac:dyDescent="0.25">
      <c r="A228" s="58" t="s">
        <v>447</v>
      </c>
      <c r="B228" s="59" t="s">
        <v>41</v>
      </c>
      <c r="C228" s="59" t="s">
        <v>440</v>
      </c>
      <c r="D228" s="59" t="s">
        <v>196</v>
      </c>
      <c r="E228" s="59" t="s">
        <v>8</v>
      </c>
      <c r="F228" s="121">
        <f>F229</f>
        <v>12737.4</v>
      </c>
    </row>
    <row r="229" spans="1:6" ht="38.25" customHeight="1" outlineLevel="5" x14ac:dyDescent="0.25">
      <c r="A229" s="58" t="s">
        <v>95</v>
      </c>
      <c r="B229" s="59" t="s">
        <v>41</v>
      </c>
      <c r="C229" s="59" t="s">
        <v>440</v>
      </c>
      <c r="D229" s="59" t="s">
        <v>197</v>
      </c>
      <c r="E229" s="59" t="s">
        <v>8</v>
      </c>
      <c r="F229" s="121">
        <f>F230</f>
        <v>12737.4</v>
      </c>
    </row>
    <row r="230" spans="1:6" ht="37.5" outlineLevel="6" x14ac:dyDescent="0.25">
      <c r="A230" s="58" t="s">
        <v>53</v>
      </c>
      <c r="B230" s="59" t="s">
        <v>41</v>
      </c>
      <c r="C230" s="59" t="s">
        <v>440</v>
      </c>
      <c r="D230" s="59" t="s">
        <v>197</v>
      </c>
      <c r="E230" s="59" t="s">
        <v>54</v>
      </c>
      <c r="F230" s="121">
        <f>F231</f>
        <v>12737.4</v>
      </c>
    </row>
    <row r="231" spans="1:6" outlineLevel="7" x14ac:dyDescent="0.25">
      <c r="A231" s="58" t="s">
        <v>96</v>
      </c>
      <c r="B231" s="59" t="s">
        <v>41</v>
      </c>
      <c r="C231" s="59" t="s">
        <v>440</v>
      </c>
      <c r="D231" s="59" t="s">
        <v>197</v>
      </c>
      <c r="E231" s="59" t="s">
        <v>97</v>
      </c>
      <c r="F231" s="123">
        <v>12737.4</v>
      </c>
    </row>
    <row r="232" spans="1:6" outlineLevel="1" x14ac:dyDescent="0.25">
      <c r="A232" s="58" t="s">
        <v>102</v>
      </c>
      <c r="B232" s="59" t="s">
        <v>41</v>
      </c>
      <c r="C232" s="59" t="s">
        <v>103</v>
      </c>
      <c r="D232" s="59" t="s">
        <v>163</v>
      </c>
      <c r="E232" s="59" t="s">
        <v>8</v>
      </c>
      <c r="F232" s="121">
        <f>F233</f>
        <v>8151.18</v>
      </c>
    </row>
    <row r="233" spans="1:6" outlineLevel="2" x14ac:dyDescent="0.25">
      <c r="A233" s="58" t="s">
        <v>104</v>
      </c>
      <c r="B233" s="59" t="s">
        <v>41</v>
      </c>
      <c r="C233" s="59" t="s">
        <v>105</v>
      </c>
      <c r="D233" s="59" t="s">
        <v>163</v>
      </c>
      <c r="E233" s="59" t="s">
        <v>8</v>
      </c>
      <c r="F233" s="121">
        <f>F234</f>
        <v>8151.18</v>
      </c>
    </row>
    <row r="234" spans="1:6" ht="37.5" outlineLevel="3" x14ac:dyDescent="0.25">
      <c r="A234" s="58" t="s">
        <v>447</v>
      </c>
      <c r="B234" s="59" t="s">
        <v>41</v>
      </c>
      <c r="C234" s="59" t="s">
        <v>105</v>
      </c>
      <c r="D234" s="59" t="s">
        <v>196</v>
      </c>
      <c r="E234" s="59" t="s">
        <v>8</v>
      </c>
      <c r="F234" s="121">
        <f>F238+F235+F243</f>
        <v>8151.18</v>
      </c>
    </row>
    <row r="235" spans="1:6" ht="36" customHeight="1" outlineLevel="7" x14ac:dyDescent="0.25">
      <c r="A235" s="68" t="s">
        <v>107</v>
      </c>
      <c r="B235" s="59" t="s">
        <v>41</v>
      </c>
      <c r="C235" s="59" t="s">
        <v>105</v>
      </c>
      <c r="D235" s="59" t="s">
        <v>201</v>
      </c>
      <c r="E235" s="59" t="s">
        <v>8</v>
      </c>
      <c r="F235" s="121">
        <f>F236</f>
        <v>6943.18</v>
      </c>
    </row>
    <row r="236" spans="1:6" ht="37.5" outlineLevel="7" x14ac:dyDescent="0.25">
      <c r="A236" s="58" t="s">
        <v>53</v>
      </c>
      <c r="B236" s="59" t="s">
        <v>41</v>
      </c>
      <c r="C236" s="59" t="s">
        <v>105</v>
      </c>
      <c r="D236" s="59" t="s">
        <v>201</v>
      </c>
      <c r="E236" s="59" t="s">
        <v>54</v>
      </c>
      <c r="F236" s="121">
        <f>F237</f>
        <v>6943.18</v>
      </c>
    </row>
    <row r="237" spans="1:6" outlineLevel="7" x14ac:dyDescent="0.25">
      <c r="A237" s="58" t="s">
        <v>96</v>
      </c>
      <c r="B237" s="59" t="s">
        <v>41</v>
      </c>
      <c r="C237" s="59" t="s">
        <v>105</v>
      </c>
      <c r="D237" s="59" t="s">
        <v>201</v>
      </c>
      <c r="E237" s="59" t="s">
        <v>97</v>
      </c>
      <c r="F237" s="123">
        <v>6943.18</v>
      </c>
    </row>
    <row r="238" spans="1:6" outlineLevel="5" x14ac:dyDescent="0.25">
      <c r="A238" s="58" t="s">
        <v>106</v>
      </c>
      <c r="B238" s="59" t="s">
        <v>41</v>
      </c>
      <c r="C238" s="59" t="s">
        <v>105</v>
      </c>
      <c r="D238" s="59" t="s">
        <v>200</v>
      </c>
      <c r="E238" s="59" t="s">
        <v>8</v>
      </c>
      <c r="F238" s="121">
        <f>F239+F241</f>
        <v>931</v>
      </c>
    </row>
    <row r="239" spans="1:6" ht="37.5" outlineLevel="6" x14ac:dyDescent="0.25">
      <c r="A239" s="58" t="s">
        <v>53</v>
      </c>
      <c r="B239" s="59" t="s">
        <v>41</v>
      </c>
      <c r="C239" s="59" t="s">
        <v>105</v>
      </c>
      <c r="D239" s="59" t="s">
        <v>200</v>
      </c>
      <c r="E239" s="59" t="s">
        <v>54</v>
      </c>
      <c r="F239" s="121">
        <f>F240</f>
        <v>817</v>
      </c>
    </row>
    <row r="240" spans="1:6" outlineLevel="7" x14ac:dyDescent="0.25">
      <c r="A240" s="58" t="s">
        <v>96</v>
      </c>
      <c r="B240" s="59" t="s">
        <v>41</v>
      </c>
      <c r="C240" s="59" t="s">
        <v>105</v>
      </c>
      <c r="D240" s="59" t="s">
        <v>200</v>
      </c>
      <c r="E240" s="59" t="s">
        <v>97</v>
      </c>
      <c r="F240" s="123">
        <v>817</v>
      </c>
    </row>
    <row r="241" spans="1:6" ht="37.5" outlineLevel="7" x14ac:dyDescent="0.25">
      <c r="A241" s="58" t="s">
        <v>53</v>
      </c>
      <c r="B241" s="59" t="s">
        <v>41</v>
      </c>
      <c r="C241" s="59" t="s">
        <v>105</v>
      </c>
      <c r="D241" s="59" t="s">
        <v>200</v>
      </c>
      <c r="E241" s="59" t="s">
        <v>54</v>
      </c>
      <c r="F241" s="121">
        <f>F242</f>
        <v>114</v>
      </c>
    </row>
    <row r="242" spans="1:6" ht="37.5" customHeight="1" outlineLevel="7" x14ac:dyDescent="0.25">
      <c r="A242" s="58" t="s">
        <v>433</v>
      </c>
      <c r="B242" s="59" t="s">
        <v>41</v>
      </c>
      <c r="C242" s="59" t="s">
        <v>105</v>
      </c>
      <c r="D242" s="59" t="s">
        <v>200</v>
      </c>
      <c r="E242" s="59" t="s">
        <v>432</v>
      </c>
      <c r="F242" s="123">
        <v>114</v>
      </c>
    </row>
    <row r="243" spans="1:6" ht="37.5" customHeight="1" outlineLevel="7" x14ac:dyDescent="0.25">
      <c r="A243" s="58" t="s">
        <v>543</v>
      </c>
      <c r="B243" s="59" t="s">
        <v>41</v>
      </c>
      <c r="C243" s="59" t="s">
        <v>105</v>
      </c>
      <c r="D243" s="59" t="s">
        <v>544</v>
      </c>
      <c r="E243" s="59" t="s">
        <v>8</v>
      </c>
      <c r="F243" s="123">
        <f>F244</f>
        <v>277</v>
      </c>
    </row>
    <row r="244" spans="1:6" ht="21" customHeight="1" outlineLevel="7" x14ac:dyDescent="0.25">
      <c r="A244" s="58" t="s">
        <v>31</v>
      </c>
      <c r="B244" s="59" t="s">
        <v>41</v>
      </c>
      <c r="C244" s="59" t="s">
        <v>105</v>
      </c>
      <c r="D244" s="59" t="s">
        <v>544</v>
      </c>
      <c r="E244" s="59" t="s">
        <v>32</v>
      </c>
      <c r="F244" s="123">
        <f>F245</f>
        <v>277</v>
      </c>
    </row>
    <row r="245" spans="1:6" ht="21" customHeight="1" outlineLevel="7" x14ac:dyDescent="0.25">
      <c r="A245" s="58" t="s">
        <v>485</v>
      </c>
      <c r="B245" s="59" t="s">
        <v>41</v>
      </c>
      <c r="C245" s="59" t="s">
        <v>105</v>
      </c>
      <c r="D245" s="59" t="s">
        <v>544</v>
      </c>
      <c r="E245" s="59" t="s">
        <v>486</v>
      </c>
      <c r="F245" s="123">
        <v>277</v>
      </c>
    </row>
    <row r="246" spans="1:6" outlineLevel="1" x14ac:dyDescent="0.25">
      <c r="A246" s="58" t="s">
        <v>108</v>
      </c>
      <c r="B246" s="59" t="s">
        <v>41</v>
      </c>
      <c r="C246" s="59" t="s">
        <v>109</v>
      </c>
      <c r="D246" s="59" t="s">
        <v>163</v>
      </c>
      <c r="E246" s="59" t="s">
        <v>8</v>
      </c>
      <c r="F246" s="121">
        <f>F247+F252</f>
        <v>3923.41</v>
      </c>
    </row>
    <row r="247" spans="1:6" outlineLevel="2" x14ac:dyDescent="0.25">
      <c r="A247" s="58" t="s">
        <v>110</v>
      </c>
      <c r="B247" s="59" t="s">
        <v>41</v>
      </c>
      <c r="C247" s="59" t="s">
        <v>111</v>
      </c>
      <c r="D247" s="59" t="s">
        <v>163</v>
      </c>
      <c r="E247" s="59" t="s">
        <v>8</v>
      </c>
      <c r="F247" s="121">
        <f>F248</f>
        <v>3146.41</v>
      </c>
    </row>
    <row r="248" spans="1:6" ht="19.5" customHeight="1" outlineLevel="4" x14ac:dyDescent="0.25">
      <c r="A248" s="58" t="s">
        <v>178</v>
      </c>
      <c r="B248" s="59" t="s">
        <v>41</v>
      </c>
      <c r="C248" s="59" t="s">
        <v>111</v>
      </c>
      <c r="D248" s="59" t="s">
        <v>164</v>
      </c>
      <c r="E248" s="59" t="s">
        <v>8</v>
      </c>
      <c r="F248" s="121">
        <f>F249</f>
        <v>3146.41</v>
      </c>
    </row>
    <row r="249" spans="1:6" outlineLevel="5" x14ac:dyDescent="0.25">
      <c r="A249" s="58" t="s">
        <v>112</v>
      </c>
      <c r="B249" s="59" t="s">
        <v>41</v>
      </c>
      <c r="C249" s="59" t="s">
        <v>111</v>
      </c>
      <c r="D249" s="59" t="s">
        <v>202</v>
      </c>
      <c r="E249" s="59" t="s">
        <v>8</v>
      </c>
      <c r="F249" s="121">
        <f>F250</f>
        <v>3146.41</v>
      </c>
    </row>
    <row r="250" spans="1:6" outlineLevel="6" x14ac:dyDescent="0.25">
      <c r="A250" s="58" t="s">
        <v>113</v>
      </c>
      <c r="B250" s="59" t="s">
        <v>41</v>
      </c>
      <c r="C250" s="59" t="s">
        <v>111</v>
      </c>
      <c r="D250" s="59" t="s">
        <v>202</v>
      </c>
      <c r="E250" s="59" t="s">
        <v>114</v>
      </c>
      <c r="F250" s="121">
        <f>F251</f>
        <v>3146.41</v>
      </c>
    </row>
    <row r="251" spans="1:6" outlineLevel="7" x14ac:dyDescent="0.25">
      <c r="A251" s="58" t="s">
        <v>115</v>
      </c>
      <c r="B251" s="59" t="s">
        <v>41</v>
      </c>
      <c r="C251" s="59" t="s">
        <v>111</v>
      </c>
      <c r="D251" s="59" t="s">
        <v>202</v>
      </c>
      <c r="E251" s="59" t="s">
        <v>116</v>
      </c>
      <c r="F251" s="123">
        <v>3146.41</v>
      </c>
    </row>
    <row r="252" spans="1:6" outlineLevel="7" x14ac:dyDescent="0.25">
      <c r="A252" s="58" t="s">
        <v>117</v>
      </c>
      <c r="B252" s="59" t="s">
        <v>41</v>
      </c>
      <c r="C252" s="59" t="s">
        <v>118</v>
      </c>
      <c r="D252" s="59" t="s">
        <v>163</v>
      </c>
      <c r="E252" s="59" t="s">
        <v>8</v>
      </c>
      <c r="F252" s="121">
        <f>F253</f>
        <v>777</v>
      </c>
    </row>
    <row r="253" spans="1:6" ht="37.5" customHeight="1" outlineLevel="7" x14ac:dyDescent="0.25">
      <c r="A253" s="58" t="s">
        <v>444</v>
      </c>
      <c r="B253" s="59" t="s">
        <v>41</v>
      </c>
      <c r="C253" s="59" t="s">
        <v>118</v>
      </c>
      <c r="D253" s="59" t="s">
        <v>170</v>
      </c>
      <c r="E253" s="59" t="s">
        <v>8</v>
      </c>
      <c r="F253" s="121">
        <f>F254+F258</f>
        <v>777</v>
      </c>
    </row>
    <row r="254" spans="1:6" ht="17.25" customHeight="1" outlineLevel="7" x14ac:dyDescent="0.25">
      <c r="A254" s="58" t="s">
        <v>404</v>
      </c>
      <c r="B254" s="59" t="s">
        <v>41</v>
      </c>
      <c r="C254" s="59" t="s">
        <v>118</v>
      </c>
      <c r="D254" s="59" t="s">
        <v>203</v>
      </c>
      <c r="E254" s="59" t="s">
        <v>8</v>
      </c>
      <c r="F254" s="121">
        <f>F255</f>
        <v>210</v>
      </c>
    </row>
    <row r="255" spans="1:6" ht="37.5" outlineLevel="7" x14ac:dyDescent="0.25">
      <c r="A255" s="58" t="s">
        <v>122</v>
      </c>
      <c r="B255" s="59" t="s">
        <v>41</v>
      </c>
      <c r="C255" s="59" t="s">
        <v>118</v>
      </c>
      <c r="D255" s="59" t="s">
        <v>204</v>
      </c>
      <c r="E255" s="59" t="s">
        <v>8</v>
      </c>
      <c r="F255" s="121">
        <f>F256</f>
        <v>210</v>
      </c>
    </row>
    <row r="256" spans="1:6" outlineLevel="7" x14ac:dyDescent="0.25">
      <c r="A256" s="58" t="s">
        <v>113</v>
      </c>
      <c r="B256" s="59" t="s">
        <v>41</v>
      </c>
      <c r="C256" s="59" t="s">
        <v>118</v>
      </c>
      <c r="D256" s="59" t="s">
        <v>204</v>
      </c>
      <c r="E256" s="59" t="s">
        <v>114</v>
      </c>
      <c r="F256" s="121">
        <f>F257</f>
        <v>210</v>
      </c>
    </row>
    <row r="257" spans="1:6" ht="18.75" customHeight="1" outlineLevel="7" x14ac:dyDescent="0.25">
      <c r="A257" s="58" t="s">
        <v>120</v>
      </c>
      <c r="B257" s="59" t="s">
        <v>41</v>
      </c>
      <c r="C257" s="59" t="s">
        <v>118</v>
      </c>
      <c r="D257" s="59" t="s">
        <v>204</v>
      </c>
      <c r="E257" s="59" t="s">
        <v>121</v>
      </c>
      <c r="F257" s="123">
        <v>210</v>
      </c>
    </row>
    <row r="258" spans="1:6" ht="37.5" outlineLevel="7" x14ac:dyDescent="0.25">
      <c r="A258" s="58" t="s">
        <v>119</v>
      </c>
      <c r="B258" s="59" t="s">
        <v>41</v>
      </c>
      <c r="C258" s="59" t="s">
        <v>118</v>
      </c>
      <c r="D258" s="59" t="s">
        <v>528</v>
      </c>
      <c r="E258" s="59" t="s">
        <v>8</v>
      </c>
      <c r="F258" s="121">
        <f>F259</f>
        <v>567</v>
      </c>
    </row>
    <row r="259" spans="1:6" outlineLevel="7" x14ac:dyDescent="0.25">
      <c r="A259" s="58" t="s">
        <v>113</v>
      </c>
      <c r="B259" s="59" t="s">
        <v>41</v>
      </c>
      <c r="C259" s="59" t="s">
        <v>118</v>
      </c>
      <c r="D259" s="59" t="s">
        <v>528</v>
      </c>
      <c r="E259" s="59" t="s">
        <v>114</v>
      </c>
      <c r="F259" s="121">
        <f>F260</f>
        <v>567</v>
      </c>
    </row>
    <row r="260" spans="1:6" ht="20.25" customHeight="1" outlineLevel="1" x14ac:dyDescent="0.25">
      <c r="A260" s="58" t="s">
        <v>120</v>
      </c>
      <c r="B260" s="59" t="s">
        <v>41</v>
      </c>
      <c r="C260" s="59" t="s">
        <v>118</v>
      </c>
      <c r="D260" s="59" t="s">
        <v>528</v>
      </c>
      <c r="E260" s="59" t="s">
        <v>121</v>
      </c>
      <c r="F260" s="123">
        <v>567</v>
      </c>
    </row>
    <row r="261" spans="1:6" outlineLevel="1" x14ac:dyDescent="0.25">
      <c r="A261" s="58" t="s">
        <v>123</v>
      </c>
      <c r="B261" s="59" t="s">
        <v>41</v>
      </c>
      <c r="C261" s="59" t="s">
        <v>124</v>
      </c>
      <c r="D261" s="59" t="s">
        <v>163</v>
      </c>
      <c r="E261" s="59" t="s">
        <v>8</v>
      </c>
      <c r="F261" s="123">
        <f>F262</f>
        <v>474.2</v>
      </c>
    </row>
    <row r="262" spans="1:6" outlineLevel="1" x14ac:dyDescent="0.25">
      <c r="A262" s="58" t="s">
        <v>125</v>
      </c>
      <c r="B262" s="59" t="s">
        <v>41</v>
      </c>
      <c r="C262" s="59" t="s">
        <v>126</v>
      </c>
      <c r="D262" s="59" t="s">
        <v>163</v>
      </c>
      <c r="E262" s="59" t="s">
        <v>8</v>
      </c>
      <c r="F262" s="123">
        <f>F263</f>
        <v>474.2</v>
      </c>
    </row>
    <row r="263" spans="1:6" ht="37.5" outlineLevel="1" x14ac:dyDescent="0.25">
      <c r="A263" s="58" t="s">
        <v>406</v>
      </c>
      <c r="B263" s="59" t="s">
        <v>41</v>
      </c>
      <c r="C263" s="59" t="s">
        <v>126</v>
      </c>
      <c r="D263" s="59" t="s">
        <v>299</v>
      </c>
      <c r="E263" s="59" t="s">
        <v>8</v>
      </c>
      <c r="F263" s="123">
        <f>F264</f>
        <v>474.2</v>
      </c>
    </row>
    <row r="264" spans="1:6" outlineLevel="1" x14ac:dyDescent="0.25">
      <c r="A264" s="58" t="s">
        <v>127</v>
      </c>
      <c r="B264" s="59" t="s">
        <v>41</v>
      </c>
      <c r="C264" s="59" t="s">
        <v>126</v>
      </c>
      <c r="D264" s="59" t="s">
        <v>300</v>
      </c>
      <c r="E264" s="59" t="s">
        <v>8</v>
      </c>
      <c r="F264" s="123">
        <f>F265+F267</f>
        <v>474.2</v>
      </c>
    </row>
    <row r="265" spans="1:6" ht="19.5" customHeight="1" outlineLevel="1" x14ac:dyDescent="0.25">
      <c r="A265" s="58" t="s">
        <v>18</v>
      </c>
      <c r="B265" s="59" t="s">
        <v>41</v>
      </c>
      <c r="C265" s="59" t="s">
        <v>126</v>
      </c>
      <c r="D265" s="59" t="s">
        <v>300</v>
      </c>
      <c r="E265" s="59" t="s">
        <v>19</v>
      </c>
      <c r="F265" s="123">
        <f>F266</f>
        <v>444.2</v>
      </c>
    </row>
    <row r="266" spans="1:6" ht="37.5" outlineLevel="1" x14ac:dyDescent="0.25">
      <c r="A266" s="58" t="s">
        <v>20</v>
      </c>
      <c r="B266" s="59" t="s">
        <v>41</v>
      </c>
      <c r="C266" s="59" t="s">
        <v>126</v>
      </c>
      <c r="D266" s="59" t="s">
        <v>300</v>
      </c>
      <c r="E266" s="59" t="s">
        <v>21</v>
      </c>
      <c r="F266" s="123">
        <v>444.2</v>
      </c>
    </row>
    <row r="267" spans="1:6" ht="17.25" customHeight="1" outlineLevel="1" x14ac:dyDescent="0.25">
      <c r="A267" s="58" t="s">
        <v>523</v>
      </c>
      <c r="B267" s="59" t="s">
        <v>41</v>
      </c>
      <c r="C267" s="59" t="s">
        <v>126</v>
      </c>
      <c r="D267" s="59" t="s">
        <v>300</v>
      </c>
      <c r="E267" s="59" t="s">
        <v>23</v>
      </c>
      <c r="F267" s="123">
        <f>F268</f>
        <v>30</v>
      </c>
    </row>
    <row r="268" spans="1:6" ht="17.25" customHeight="1" outlineLevel="1" x14ac:dyDescent="0.25">
      <c r="A268" s="58" t="s">
        <v>524</v>
      </c>
      <c r="B268" s="59" t="s">
        <v>41</v>
      </c>
      <c r="C268" s="59" t="s">
        <v>126</v>
      </c>
      <c r="D268" s="59" t="s">
        <v>300</v>
      </c>
      <c r="E268" s="59" t="s">
        <v>25</v>
      </c>
      <c r="F268" s="123">
        <v>30</v>
      </c>
    </row>
    <row r="269" spans="1:6" outlineLevel="1" x14ac:dyDescent="0.25">
      <c r="A269" s="58" t="s">
        <v>128</v>
      </c>
      <c r="B269" s="59" t="s">
        <v>41</v>
      </c>
      <c r="C269" s="59" t="s">
        <v>129</v>
      </c>
      <c r="D269" s="59" t="s">
        <v>163</v>
      </c>
      <c r="E269" s="59" t="s">
        <v>8</v>
      </c>
      <c r="F269" s="121">
        <f t="shared" ref="F269:F274" si="0">F270</f>
        <v>1762.5</v>
      </c>
    </row>
    <row r="270" spans="1:6" outlineLevel="2" x14ac:dyDescent="0.25">
      <c r="A270" s="58" t="s">
        <v>130</v>
      </c>
      <c r="B270" s="59" t="s">
        <v>41</v>
      </c>
      <c r="C270" s="59" t="s">
        <v>131</v>
      </c>
      <c r="D270" s="59" t="s">
        <v>163</v>
      </c>
      <c r="E270" s="59" t="s">
        <v>8</v>
      </c>
      <c r="F270" s="121">
        <f t="shared" si="0"/>
        <v>1762.5</v>
      </c>
    </row>
    <row r="271" spans="1:6" ht="36.75" customHeight="1" outlineLevel="3" x14ac:dyDescent="0.25">
      <c r="A271" s="58" t="s">
        <v>394</v>
      </c>
      <c r="B271" s="59" t="s">
        <v>41</v>
      </c>
      <c r="C271" s="59" t="s">
        <v>131</v>
      </c>
      <c r="D271" s="59" t="s">
        <v>166</v>
      </c>
      <c r="E271" s="59" t="s">
        <v>8</v>
      </c>
      <c r="F271" s="121">
        <f>F272</f>
        <v>1762.5</v>
      </c>
    </row>
    <row r="272" spans="1:6" ht="34.5" customHeight="1" outlineLevel="4" x14ac:dyDescent="0.25">
      <c r="A272" s="64" t="s">
        <v>488</v>
      </c>
      <c r="B272" s="59" t="s">
        <v>41</v>
      </c>
      <c r="C272" s="59" t="s">
        <v>131</v>
      </c>
      <c r="D272" s="59" t="s">
        <v>375</v>
      </c>
      <c r="E272" s="59" t="s">
        <v>8</v>
      </c>
      <c r="F272" s="121">
        <f t="shared" si="0"/>
        <v>1762.5</v>
      </c>
    </row>
    <row r="273" spans="1:7" ht="35.25" customHeight="1" outlineLevel="5" x14ac:dyDescent="0.25">
      <c r="A273" s="58" t="s">
        <v>132</v>
      </c>
      <c r="B273" s="59" t="s">
        <v>41</v>
      </c>
      <c r="C273" s="59" t="s">
        <v>131</v>
      </c>
      <c r="D273" s="59" t="s">
        <v>376</v>
      </c>
      <c r="E273" s="59" t="s">
        <v>8</v>
      </c>
      <c r="F273" s="121">
        <f t="shared" si="0"/>
        <v>1762.5</v>
      </c>
    </row>
    <row r="274" spans="1:7" ht="37.5" outlineLevel="6" x14ac:dyDescent="0.25">
      <c r="A274" s="58" t="s">
        <v>53</v>
      </c>
      <c r="B274" s="59" t="s">
        <v>41</v>
      </c>
      <c r="C274" s="59" t="s">
        <v>131</v>
      </c>
      <c r="D274" s="59" t="s">
        <v>376</v>
      </c>
      <c r="E274" s="59" t="s">
        <v>54</v>
      </c>
      <c r="F274" s="121">
        <f t="shared" si="0"/>
        <v>1762.5</v>
      </c>
    </row>
    <row r="275" spans="1:7" outlineLevel="7" x14ac:dyDescent="0.25">
      <c r="A275" s="58" t="s">
        <v>55</v>
      </c>
      <c r="B275" s="59" t="s">
        <v>41</v>
      </c>
      <c r="C275" s="59" t="s">
        <v>131</v>
      </c>
      <c r="D275" s="59" t="s">
        <v>376</v>
      </c>
      <c r="E275" s="59" t="s">
        <v>56</v>
      </c>
      <c r="F275" s="123">
        <v>1762.5</v>
      </c>
    </row>
    <row r="276" spans="1:7" s="3" customFormat="1" ht="20.25" customHeight="1" x14ac:dyDescent="0.25">
      <c r="A276" s="56" t="s">
        <v>133</v>
      </c>
      <c r="B276" s="57" t="s">
        <v>134</v>
      </c>
      <c r="C276" s="57" t="s">
        <v>7</v>
      </c>
      <c r="D276" s="57" t="s">
        <v>163</v>
      </c>
      <c r="E276" s="57" t="s">
        <v>8</v>
      </c>
      <c r="F276" s="120">
        <f>F277</f>
        <v>5059.93</v>
      </c>
      <c r="G276" s="10"/>
    </row>
    <row r="277" spans="1:7" outlineLevel="1" x14ac:dyDescent="0.25">
      <c r="A277" s="58" t="s">
        <v>9</v>
      </c>
      <c r="B277" s="59" t="s">
        <v>134</v>
      </c>
      <c r="C277" s="59" t="s">
        <v>10</v>
      </c>
      <c r="D277" s="59" t="s">
        <v>163</v>
      </c>
      <c r="E277" s="59" t="s">
        <v>8</v>
      </c>
      <c r="F277" s="121">
        <f>F278+F293+F298</f>
        <v>5059.93</v>
      </c>
    </row>
    <row r="278" spans="1:7" ht="38.25" customHeight="1" outlineLevel="2" x14ac:dyDescent="0.25">
      <c r="A278" s="58" t="s">
        <v>135</v>
      </c>
      <c r="B278" s="59" t="s">
        <v>134</v>
      </c>
      <c r="C278" s="59" t="s">
        <v>136</v>
      </c>
      <c r="D278" s="59" t="s">
        <v>163</v>
      </c>
      <c r="E278" s="59" t="s">
        <v>8</v>
      </c>
      <c r="F278" s="121">
        <f>F279</f>
        <v>3950.48</v>
      </c>
    </row>
    <row r="279" spans="1:7" ht="21" customHeight="1" outlineLevel="4" x14ac:dyDescent="0.25">
      <c r="A279" s="58" t="s">
        <v>178</v>
      </c>
      <c r="B279" s="59" t="s">
        <v>134</v>
      </c>
      <c r="C279" s="59" t="s">
        <v>136</v>
      </c>
      <c r="D279" s="59" t="s">
        <v>164</v>
      </c>
      <c r="E279" s="59" t="s">
        <v>8</v>
      </c>
      <c r="F279" s="121">
        <f>F280+F283+F290</f>
        <v>3950.48</v>
      </c>
    </row>
    <row r="280" spans="1:7" ht="18.75" customHeight="1" outlineLevel="5" x14ac:dyDescent="0.25">
      <c r="A280" s="58" t="s">
        <v>137</v>
      </c>
      <c r="B280" s="59" t="s">
        <v>134</v>
      </c>
      <c r="C280" s="59" t="s">
        <v>136</v>
      </c>
      <c r="D280" s="59" t="s">
        <v>205</v>
      </c>
      <c r="E280" s="59" t="s">
        <v>8</v>
      </c>
      <c r="F280" s="121">
        <f>F281</f>
        <v>1792.7</v>
      </c>
    </row>
    <row r="281" spans="1:7" ht="53.25" customHeight="1" outlineLevel="6" x14ac:dyDescent="0.25">
      <c r="A281" s="58" t="s">
        <v>14</v>
      </c>
      <c r="B281" s="59" t="s">
        <v>134</v>
      </c>
      <c r="C281" s="59" t="s">
        <v>136</v>
      </c>
      <c r="D281" s="59" t="s">
        <v>205</v>
      </c>
      <c r="E281" s="59" t="s">
        <v>15</v>
      </c>
      <c r="F281" s="121">
        <f>F282</f>
        <v>1792.7</v>
      </c>
    </row>
    <row r="282" spans="1:7" ht="20.25" customHeight="1" outlineLevel="7" x14ac:dyDescent="0.25">
      <c r="A282" s="58" t="s">
        <v>16</v>
      </c>
      <c r="B282" s="59" t="s">
        <v>134</v>
      </c>
      <c r="C282" s="59" t="s">
        <v>136</v>
      </c>
      <c r="D282" s="59" t="s">
        <v>205</v>
      </c>
      <c r="E282" s="59" t="s">
        <v>17</v>
      </c>
      <c r="F282" s="123">
        <v>1792.7</v>
      </c>
    </row>
    <row r="283" spans="1:7" ht="38.25" customHeight="1" outlineLevel="5" x14ac:dyDescent="0.25">
      <c r="A283" s="58" t="s">
        <v>13</v>
      </c>
      <c r="B283" s="59" t="s">
        <v>134</v>
      </c>
      <c r="C283" s="59" t="s">
        <v>136</v>
      </c>
      <c r="D283" s="59" t="s">
        <v>165</v>
      </c>
      <c r="E283" s="59" t="s">
        <v>8</v>
      </c>
      <c r="F283" s="121">
        <f>F284+F286+F288</f>
        <v>1977.78</v>
      </c>
    </row>
    <row r="284" spans="1:7" ht="54.75" customHeight="1" outlineLevel="6" x14ac:dyDescent="0.25">
      <c r="A284" s="58" t="s">
        <v>14</v>
      </c>
      <c r="B284" s="59" t="s">
        <v>134</v>
      </c>
      <c r="C284" s="59" t="s">
        <v>136</v>
      </c>
      <c r="D284" s="59" t="s">
        <v>165</v>
      </c>
      <c r="E284" s="59" t="s">
        <v>15</v>
      </c>
      <c r="F284" s="121">
        <f>F285</f>
        <v>1848.28</v>
      </c>
    </row>
    <row r="285" spans="1:7" ht="18" customHeight="1" outlineLevel="7" x14ac:dyDescent="0.25">
      <c r="A285" s="58" t="s">
        <v>16</v>
      </c>
      <c r="B285" s="59" t="s">
        <v>134</v>
      </c>
      <c r="C285" s="59" t="s">
        <v>136</v>
      </c>
      <c r="D285" s="59" t="s">
        <v>165</v>
      </c>
      <c r="E285" s="59" t="s">
        <v>17</v>
      </c>
      <c r="F285" s="123">
        <v>1848.28</v>
      </c>
    </row>
    <row r="286" spans="1:7" ht="18" customHeight="1" outlineLevel="6" x14ac:dyDescent="0.25">
      <c r="A286" s="58" t="s">
        <v>18</v>
      </c>
      <c r="B286" s="59" t="s">
        <v>134</v>
      </c>
      <c r="C286" s="59" t="s">
        <v>136</v>
      </c>
      <c r="D286" s="59" t="s">
        <v>165</v>
      </c>
      <c r="E286" s="59" t="s">
        <v>19</v>
      </c>
      <c r="F286" s="121">
        <f>F287</f>
        <v>124</v>
      </c>
    </row>
    <row r="287" spans="1:7" ht="37.5" outlineLevel="7" x14ac:dyDescent="0.25">
      <c r="A287" s="58" t="s">
        <v>20</v>
      </c>
      <c r="B287" s="59" t="s">
        <v>134</v>
      </c>
      <c r="C287" s="59" t="s">
        <v>136</v>
      </c>
      <c r="D287" s="59" t="s">
        <v>165</v>
      </c>
      <c r="E287" s="59" t="s">
        <v>21</v>
      </c>
      <c r="F287" s="123">
        <v>124</v>
      </c>
    </row>
    <row r="288" spans="1:7" outlineLevel="6" x14ac:dyDescent="0.25">
      <c r="A288" s="58" t="s">
        <v>22</v>
      </c>
      <c r="B288" s="59" t="s">
        <v>134</v>
      </c>
      <c r="C288" s="59" t="s">
        <v>136</v>
      </c>
      <c r="D288" s="59" t="s">
        <v>165</v>
      </c>
      <c r="E288" s="59" t="s">
        <v>23</v>
      </c>
      <c r="F288" s="121">
        <f>F289</f>
        <v>5.5</v>
      </c>
    </row>
    <row r="289" spans="1:6" outlineLevel="7" x14ac:dyDescent="0.25">
      <c r="A289" s="58" t="s">
        <v>24</v>
      </c>
      <c r="B289" s="59" t="s">
        <v>134</v>
      </c>
      <c r="C289" s="59" t="s">
        <v>136</v>
      </c>
      <c r="D289" s="59" t="s">
        <v>165</v>
      </c>
      <c r="E289" s="59" t="s">
        <v>25</v>
      </c>
      <c r="F289" s="123">
        <v>5.5</v>
      </c>
    </row>
    <row r="290" spans="1:6" outlineLevel="5" x14ac:dyDescent="0.25">
      <c r="A290" s="58" t="s">
        <v>138</v>
      </c>
      <c r="B290" s="59" t="s">
        <v>134</v>
      </c>
      <c r="C290" s="59" t="s">
        <v>136</v>
      </c>
      <c r="D290" s="59" t="s">
        <v>206</v>
      </c>
      <c r="E290" s="59" t="s">
        <v>8</v>
      </c>
      <c r="F290" s="121">
        <f>F291</f>
        <v>180</v>
      </c>
    </row>
    <row r="291" spans="1:6" ht="55.5" customHeight="1" outlineLevel="6" x14ac:dyDescent="0.25">
      <c r="A291" s="58" t="s">
        <v>14</v>
      </c>
      <c r="B291" s="59" t="s">
        <v>134</v>
      </c>
      <c r="C291" s="59" t="s">
        <v>136</v>
      </c>
      <c r="D291" s="59" t="s">
        <v>206</v>
      </c>
      <c r="E291" s="59" t="s">
        <v>15</v>
      </c>
      <c r="F291" s="121">
        <f>F292</f>
        <v>180</v>
      </c>
    </row>
    <row r="292" spans="1:6" ht="17.25" customHeight="1" outlineLevel="7" x14ac:dyDescent="0.25">
      <c r="A292" s="58" t="s">
        <v>16</v>
      </c>
      <c r="B292" s="59" t="s">
        <v>134</v>
      </c>
      <c r="C292" s="59" t="s">
        <v>136</v>
      </c>
      <c r="D292" s="59" t="s">
        <v>206</v>
      </c>
      <c r="E292" s="59" t="s">
        <v>17</v>
      </c>
      <c r="F292" s="123">
        <v>180</v>
      </c>
    </row>
    <row r="293" spans="1:6" ht="36.75" customHeight="1" outlineLevel="2" x14ac:dyDescent="0.25">
      <c r="A293" s="58" t="s">
        <v>11</v>
      </c>
      <c r="B293" s="59" t="s">
        <v>134</v>
      </c>
      <c r="C293" s="59" t="s">
        <v>12</v>
      </c>
      <c r="D293" s="59" t="s">
        <v>163</v>
      </c>
      <c r="E293" s="59" t="s">
        <v>8</v>
      </c>
      <c r="F293" s="121">
        <f>F294</f>
        <v>996.45</v>
      </c>
    </row>
    <row r="294" spans="1:6" ht="19.5" customHeight="1" outlineLevel="4" x14ac:dyDescent="0.25">
      <c r="A294" s="58" t="s">
        <v>178</v>
      </c>
      <c r="B294" s="59" t="s">
        <v>134</v>
      </c>
      <c r="C294" s="59" t="s">
        <v>12</v>
      </c>
      <c r="D294" s="59" t="s">
        <v>164</v>
      </c>
      <c r="E294" s="59" t="s">
        <v>8</v>
      </c>
      <c r="F294" s="121">
        <f>F295</f>
        <v>996.45</v>
      </c>
    </row>
    <row r="295" spans="1:6" outlineLevel="5" x14ac:dyDescent="0.25">
      <c r="A295" s="58" t="s">
        <v>152</v>
      </c>
      <c r="B295" s="59" t="s">
        <v>134</v>
      </c>
      <c r="C295" s="59" t="s">
        <v>12</v>
      </c>
      <c r="D295" s="59" t="s">
        <v>207</v>
      </c>
      <c r="E295" s="59" t="s">
        <v>8</v>
      </c>
      <c r="F295" s="121">
        <f>F296</f>
        <v>996.45</v>
      </c>
    </row>
    <row r="296" spans="1:6" ht="55.5" customHeight="1" outlineLevel="6" x14ac:dyDescent="0.25">
      <c r="A296" s="58" t="s">
        <v>14</v>
      </c>
      <c r="B296" s="59" t="s">
        <v>134</v>
      </c>
      <c r="C296" s="59" t="s">
        <v>12</v>
      </c>
      <c r="D296" s="59" t="s">
        <v>207</v>
      </c>
      <c r="E296" s="59" t="s">
        <v>15</v>
      </c>
      <c r="F296" s="121">
        <f>F297</f>
        <v>996.45</v>
      </c>
    </row>
    <row r="297" spans="1:6" ht="19.5" customHeight="1" outlineLevel="7" x14ac:dyDescent="0.25">
      <c r="A297" s="58" t="s">
        <v>16</v>
      </c>
      <c r="B297" s="59" t="s">
        <v>134</v>
      </c>
      <c r="C297" s="59" t="s">
        <v>12</v>
      </c>
      <c r="D297" s="59" t="s">
        <v>207</v>
      </c>
      <c r="E297" s="59" t="s">
        <v>17</v>
      </c>
      <c r="F297" s="123">
        <v>996.45</v>
      </c>
    </row>
    <row r="298" spans="1:6" outlineLevel="2" x14ac:dyDescent="0.25">
      <c r="A298" s="58" t="s">
        <v>26</v>
      </c>
      <c r="B298" s="59" t="s">
        <v>134</v>
      </c>
      <c r="C298" s="59" t="s">
        <v>27</v>
      </c>
      <c r="D298" s="59" t="s">
        <v>163</v>
      </c>
      <c r="E298" s="59" t="s">
        <v>8</v>
      </c>
      <c r="F298" s="121">
        <f>F299+F304</f>
        <v>113</v>
      </c>
    </row>
    <row r="299" spans="1:6" ht="38.25" customHeight="1" outlineLevel="3" x14ac:dyDescent="0.25">
      <c r="A299" s="58" t="s">
        <v>394</v>
      </c>
      <c r="B299" s="59" t="s">
        <v>134</v>
      </c>
      <c r="C299" s="59" t="s">
        <v>27</v>
      </c>
      <c r="D299" s="59" t="s">
        <v>166</v>
      </c>
      <c r="E299" s="59" t="s">
        <v>8</v>
      </c>
      <c r="F299" s="121">
        <f>F300</f>
        <v>18</v>
      </c>
    </row>
    <row r="300" spans="1:6" ht="37.5" outlineLevel="4" x14ac:dyDescent="0.25">
      <c r="A300" s="58" t="s">
        <v>403</v>
      </c>
      <c r="B300" s="59" t="s">
        <v>134</v>
      </c>
      <c r="C300" s="59" t="s">
        <v>27</v>
      </c>
      <c r="D300" s="59" t="s">
        <v>174</v>
      </c>
      <c r="E300" s="59" t="s">
        <v>8</v>
      </c>
      <c r="F300" s="121">
        <f>F301</f>
        <v>18</v>
      </c>
    </row>
    <row r="301" spans="1:6" outlineLevel="5" x14ac:dyDescent="0.25">
      <c r="A301" s="58" t="s">
        <v>29</v>
      </c>
      <c r="B301" s="59" t="s">
        <v>134</v>
      </c>
      <c r="C301" s="59" t="s">
        <v>27</v>
      </c>
      <c r="D301" s="59" t="s">
        <v>169</v>
      </c>
      <c r="E301" s="59" t="s">
        <v>8</v>
      </c>
      <c r="F301" s="121">
        <f>F302</f>
        <v>18</v>
      </c>
    </row>
    <row r="302" spans="1:6" ht="20.25" customHeight="1" outlineLevel="6" x14ac:dyDescent="0.25">
      <c r="A302" s="58" t="s">
        <v>18</v>
      </c>
      <c r="B302" s="59" t="s">
        <v>134</v>
      </c>
      <c r="C302" s="59" t="s">
        <v>27</v>
      </c>
      <c r="D302" s="59" t="s">
        <v>169</v>
      </c>
      <c r="E302" s="59" t="s">
        <v>19</v>
      </c>
      <c r="F302" s="121">
        <f>F303</f>
        <v>18</v>
      </c>
    </row>
    <row r="303" spans="1:6" ht="34.5" customHeight="1" outlineLevel="7" x14ac:dyDescent="0.25">
      <c r="A303" s="58" t="s">
        <v>20</v>
      </c>
      <c r="B303" s="59" t="s">
        <v>134</v>
      </c>
      <c r="C303" s="59" t="s">
        <v>27</v>
      </c>
      <c r="D303" s="59" t="s">
        <v>169</v>
      </c>
      <c r="E303" s="59" t="s">
        <v>21</v>
      </c>
      <c r="F303" s="123">
        <v>18</v>
      </c>
    </row>
    <row r="304" spans="1:6" ht="18.75" customHeight="1" outlineLevel="7" x14ac:dyDescent="0.25">
      <c r="A304" s="58" t="s">
        <v>178</v>
      </c>
      <c r="B304" s="59" t="s">
        <v>134</v>
      </c>
      <c r="C304" s="59" t="s">
        <v>27</v>
      </c>
      <c r="D304" s="59" t="s">
        <v>164</v>
      </c>
      <c r="E304" s="59" t="s">
        <v>8</v>
      </c>
      <c r="F304" s="123">
        <f>F305</f>
        <v>95</v>
      </c>
    </row>
    <row r="305" spans="1:7" outlineLevel="7" x14ac:dyDescent="0.25">
      <c r="A305" s="58" t="s">
        <v>508</v>
      </c>
      <c r="B305" s="59" t="s">
        <v>134</v>
      </c>
      <c r="C305" s="59" t="s">
        <v>27</v>
      </c>
      <c r="D305" s="139">
        <v>9909970200</v>
      </c>
      <c r="E305" s="59" t="s">
        <v>8</v>
      </c>
      <c r="F305" s="123">
        <f>F306</f>
        <v>95</v>
      </c>
    </row>
    <row r="306" spans="1:7" ht="18" customHeight="1" outlineLevel="7" x14ac:dyDescent="0.25">
      <c r="A306" s="58" t="s">
        <v>18</v>
      </c>
      <c r="B306" s="59" t="s">
        <v>134</v>
      </c>
      <c r="C306" s="59" t="s">
        <v>27</v>
      </c>
      <c r="D306" s="139">
        <v>9909970200</v>
      </c>
      <c r="E306" s="59" t="s">
        <v>19</v>
      </c>
      <c r="F306" s="123">
        <f>F307</f>
        <v>95</v>
      </c>
    </row>
    <row r="307" spans="1:7" ht="37.5" outlineLevel="7" x14ac:dyDescent="0.25">
      <c r="A307" s="58" t="s">
        <v>20</v>
      </c>
      <c r="B307" s="59" t="s">
        <v>134</v>
      </c>
      <c r="C307" s="59" t="s">
        <v>27</v>
      </c>
      <c r="D307" s="139">
        <v>9909970200</v>
      </c>
      <c r="E307" s="59" t="s">
        <v>21</v>
      </c>
      <c r="F307" s="123">
        <v>95</v>
      </c>
    </row>
    <row r="308" spans="1:7" s="3" customFormat="1" ht="37.5" x14ac:dyDescent="0.25">
      <c r="A308" s="56" t="s">
        <v>139</v>
      </c>
      <c r="B308" s="57" t="s">
        <v>140</v>
      </c>
      <c r="C308" s="57" t="s">
        <v>7</v>
      </c>
      <c r="D308" s="57" t="s">
        <v>163</v>
      </c>
      <c r="E308" s="57" t="s">
        <v>8</v>
      </c>
      <c r="F308" s="120">
        <f>F309+F401</f>
        <v>398345.04700000002</v>
      </c>
      <c r="G308" s="10"/>
    </row>
    <row r="309" spans="1:7" outlineLevel="1" x14ac:dyDescent="0.25">
      <c r="A309" s="58" t="s">
        <v>91</v>
      </c>
      <c r="B309" s="59" t="s">
        <v>140</v>
      </c>
      <c r="C309" s="59" t="s">
        <v>92</v>
      </c>
      <c r="D309" s="59" t="s">
        <v>163</v>
      </c>
      <c r="E309" s="59" t="s">
        <v>8</v>
      </c>
      <c r="F309" s="121">
        <f>F310+F331+F370+F384+F361</f>
        <v>395194.04700000002</v>
      </c>
    </row>
    <row r="310" spans="1:7" outlineLevel="2" x14ac:dyDescent="0.25">
      <c r="A310" s="58" t="s">
        <v>141</v>
      </c>
      <c r="B310" s="59" t="s">
        <v>140</v>
      </c>
      <c r="C310" s="59" t="s">
        <v>142</v>
      </c>
      <c r="D310" s="59" t="s">
        <v>163</v>
      </c>
      <c r="E310" s="59" t="s">
        <v>8</v>
      </c>
      <c r="F310" s="121">
        <f>F311</f>
        <v>89965.364000000001</v>
      </c>
    </row>
    <row r="311" spans="1:7" ht="37.5" outlineLevel="3" x14ac:dyDescent="0.25">
      <c r="A311" s="58" t="s">
        <v>448</v>
      </c>
      <c r="B311" s="59" t="s">
        <v>140</v>
      </c>
      <c r="C311" s="59" t="s">
        <v>142</v>
      </c>
      <c r="D311" s="59" t="s">
        <v>198</v>
      </c>
      <c r="E311" s="59" t="s">
        <v>8</v>
      </c>
      <c r="F311" s="121">
        <f>F312</f>
        <v>89965.364000000001</v>
      </c>
    </row>
    <row r="312" spans="1:7" ht="37.5" outlineLevel="4" x14ac:dyDescent="0.25">
      <c r="A312" s="58" t="s">
        <v>405</v>
      </c>
      <c r="B312" s="59" t="s">
        <v>140</v>
      </c>
      <c r="C312" s="59" t="s">
        <v>142</v>
      </c>
      <c r="D312" s="59" t="s">
        <v>199</v>
      </c>
      <c r="E312" s="59" t="s">
        <v>8</v>
      </c>
      <c r="F312" s="121">
        <f>F322+F313+F319+F325+F328+F316</f>
        <v>89965.364000000001</v>
      </c>
    </row>
    <row r="313" spans="1:7" ht="37.5" customHeight="1" outlineLevel="5" x14ac:dyDescent="0.25">
      <c r="A313" s="58" t="s">
        <v>144</v>
      </c>
      <c r="B313" s="59" t="s">
        <v>140</v>
      </c>
      <c r="C313" s="59" t="s">
        <v>142</v>
      </c>
      <c r="D313" s="59" t="s">
        <v>209</v>
      </c>
      <c r="E313" s="59" t="s">
        <v>8</v>
      </c>
      <c r="F313" s="121">
        <f>F314</f>
        <v>36615.440000000002</v>
      </c>
    </row>
    <row r="314" spans="1:7" ht="37.5" outlineLevel="6" x14ac:dyDescent="0.25">
      <c r="A314" s="58" t="s">
        <v>53</v>
      </c>
      <c r="B314" s="59" t="s">
        <v>140</v>
      </c>
      <c r="C314" s="59" t="s">
        <v>142</v>
      </c>
      <c r="D314" s="59" t="s">
        <v>209</v>
      </c>
      <c r="E314" s="59" t="s">
        <v>54</v>
      </c>
      <c r="F314" s="121">
        <f>F315</f>
        <v>36615.440000000002</v>
      </c>
    </row>
    <row r="315" spans="1:7" outlineLevel="7" x14ac:dyDescent="0.25">
      <c r="A315" s="58" t="s">
        <v>96</v>
      </c>
      <c r="B315" s="59" t="s">
        <v>140</v>
      </c>
      <c r="C315" s="59" t="s">
        <v>142</v>
      </c>
      <c r="D315" s="59" t="s">
        <v>209</v>
      </c>
      <c r="E315" s="59" t="s">
        <v>97</v>
      </c>
      <c r="F315" s="123">
        <v>36615.440000000002</v>
      </c>
    </row>
    <row r="316" spans="1:7" ht="75" customHeight="1" outlineLevel="7" x14ac:dyDescent="0.25">
      <c r="A316" s="64" t="s">
        <v>473</v>
      </c>
      <c r="B316" s="59" t="s">
        <v>140</v>
      </c>
      <c r="C316" s="59" t="s">
        <v>142</v>
      </c>
      <c r="D316" s="59" t="s">
        <v>210</v>
      </c>
      <c r="E316" s="59" t="s">
        <v>8</v>
      </c>
      <c r="F316" s="121">
        <f>F317</f>
        <v>51229</v>
      </c>
    </row>
    <row r="317" spans="1:7" ht="37.5" outlineLevel="7" x14ac:dyDescent="0.25">
      <c r="A317" s="58" t="s">
        <v>53</v>
      </c>
      <c r="B317" s="59" t="s">
        <v>140</v>
      </c>
      <c r="C317" s="59" t="s">
        <v>142</v>
      </c>
      <c r="D317" s="59" t="s">
        <v>210</v>
      </c>
      <c r="E317" s="59" t="s">
        <v>54</v>
      </c>
      <c r="F317" s="121">
        <f>F318</f>
        <v>51229</v>
      </c>
    </row>
    <row r="318" spans="1:7" outlineLevel="7" x14ac:dyDescent="0.25">
      <c r="A318" s="58" t="s">
        <v>96</v>
      </c>
      <c r="B318" s="59" t="s">
        <v>140</v>
      </c>
      <c r="C318" s="59" t="s">
        <v>142</v>
      </c>
      <c r="D318" s="59" t="s">
        <v>210</v>
      </c>
      <c r="E318" s="59" t="s">
        <v>97</v>
      </c>
      <c r="F318" s="123">
        <v>51229</v>
      </c>
    </row>
    <row r="319" spans="1:7" outlineLevel="7" x14ac:dyDescent="0.25">
      <c r="A319" s="58" t="s">
        <v>511</v>
      </c>
      <c r="B319" s="59" t="s">
        <v>140</v>
      </c>
      <c r="C319" s="59" t="s">
        <v>142</v>
      </c>
      <c r="D319" s="59" t="s">
        <v>617</v>
      </c>
      <c r="E319" s="59" t="s">
        <v>8</v>
      </c>
      <c r="F319" s="123">
        <f>F320</f>
        <v>440</v>
      </c>
    </row>
    <row r="320" spans="1:7" ht="37.5" outlineLevel="7" x14ac:dyDescent="0.25">
      <c r="A320" s="58" t="s">
        <v>53</v>
      </c>
      <c r="B320" s="59" t="s">
        <v>140</v>
      </c>
      <c r="C320" s="59" t="s">
        <v>142</v>
      </c>
      <c r="D320" s="59" t="s">
        <v>617</v>
      </c>
      <c r="E320" s="59" t="s">
        <v>54</v>
      </c>
      <c r="F320" s="123">
        <f>F321</f>
        <v>440</v>
      </c>
    </row>
    <row r="321" spans="1:6" outlineLevel="7" x14ac:dyDescent="0.25">
      <c r="A321" s="58" t="s">
        <v>96</v>
      </c>
      <c r="B321" s="59" t="s">
        <v>140</v>
      </c>
      <c r="C321" s="59" t="s">
        <v>142</v>
      </c>
      <c r="D321" s="59" t="s">
        <v>617</v>
      </c>
      <c r="E321" s="59" t="s">
        <v>97</v>
      </c>
      <c r="F321" s="123">
        <v>440</v>
      </c>
    </row>
    <row r="322" spans="1:6" outlineLevel="5" x14ac:dyDescent="0.25">
      <c r="A322" s="58" t="s">
        <v>143</v>
      </c>
      <c r="B322" s="59" t="s">
        <v>140</v>
      </c>
      <c r="C322" s="59" t="s">
        <v>142</v>
      </c>
      <c r="D322" s="59" t="s">
        <v>208</v>
      </c>
      <c r="E322" s="59" t="s">
        <v>8</v>
      </c>
      <c r="F322" s="121">
        <f>F323</f>
        <v>128.69999999999999</v>
      </c>
    </row>
    <row r="323" spans="1:6" ht="37.5" outlineLevel="6" x14ac:dyDescent="0.25">
      <c r="A323" s="58" t="s">
        <v>53</v>
      </c>
      <c r="B323" s="59" t="s">
        <v>140</v>
      </c>
      <c r="C323" s="59" t="s">
        <v>142</v>
      </c>
      <c r="D323" s="59" t="s">
        <v>208</v>
      </c>
      <c r="E323" s="59" t="s">
        <v>54</v>
      </c>
      <c r="F323" s="121">
        <f>F324</f>
        <v>128.69999999999999</v>
      </c>
    </row>
    <row r="324" spans="1:6" outlineLevel="7" x14ac:dyDescent="0.25">
      <c r="A324" s="58" t="s">
        <v>96</v>
      </c>
      <c r="B324" s="59" t="s">
        <v>140</v>
      </c>
      <c r="C324" s="59" t="s">
        <v>142</v>
      </c>
      <c r="D324" s="59" t="s">
        <v>208</v>
      </c>
      <c r="E324" s="59" t="s">
        <v>97</v>
      </c>
      <c r="F324" s="123">
        <v>128.69999999999999</v>
      </c>
    </row>
    <row r="325" spans="1:6" ht="75" outlineLevel="7" x14ac:dyDescent="0.25">
      <c r="A325" s="58" t="s">
        <v>577</v>
      </c>
      <c r="B325" s="59" t="s">
        <v>140</v>
      </c>
      <c r="C325" s="59" t="s">
        <v>142</v>
      </c>
      <c r="D325" s="59" t="s">
        <v>578</v>
      </c>
      <c r="E325" s="59" t="s">
        <v>8</v>
      </c>
      <c r="F325" s="123">
        <f>F326</f>
        <v>1228.2239999999999</v>
      </c>
    </row>
    <row r="326" spans="1:6" ht="37.5" outlineLevel="7" x14ac:dyDescent="0.25">
      <c r="A326" s="58" t="s">
        <v>53</v>
      </c>
      <c r="B326" s="59" t="s">
        <v>140</v>
      </c>
      <c r="C326" s="59" t="s">
        <v>142</v>
      </c>
      <c r="D326" s="59" t="s">
        <v>578</v>
      </c>
      <c r="E326" s="59" t="s">
        <v>54</v>
      </c>
      <c r="F326" s="123">
        <f>F327</f>
        <v>1228.2239999999999</v>
      </c>
    </row>
    <row r="327" spans="1:6" outlineLevel="7" x14ac:dyDescent="0.25">
      <c r="A327" s="58" t="s">
        <v>96</v>
      </c>
      <c r="B327" s="59" t="s">
        <v>140</v>
      </c>
      <c r="C327" s="59" t="s">
        <v>142</v>
      </c>
      <c r="D327" s="59" t="s">
        <v>578</v>
      </c>
      <c r="E327" s="59" t="s">
        <v>97</v>
      </c>
      <c r="F327" s="123">
        <v>1228.2239999999999</v>
      </c>
    </row>
    <row r="328" spans="1:6" ht="56.25" outlineLevel="7" x14ac:dyDescent="0.25">
      <c r="A328" s="58" t="s">
        <v>525</v>
      </c>
      <c r="B328" s="59" t="s">
        <v>140</v>
      </c>
      <c r="C328" s="59" t="s">
        <v>142</v>
      </c>
      <c r="D328" s="59" t="s">
        <v>526</v>
      </c>
      <c r="E328" s="59" t="s">
        <v>8</v>
      </c>
      <c r="F328" s="123">
        <f>F329</f>
        <v>324</v>
      </c>
    </row>
    <row r="329" spans="1:6" ht="37.5" outlineLevel="7" x14ac:dyDescent="0.25">
      <c r="A329" s="58" t="s">
        <v>53</v>
      </c>
      <c r="B329" s="59" t="s">
        <v>140</v>
      </c>
      <c r="C329" s="59" t="s">
        <v>142</v>
      </c>
      <c r="D329" s="59" t="s">
        <v>526</v>
      </c>
      <c r="E329" s="59" t="s">
        <v>54</v>
      </c>
      <c r="F329" s="123">
        <f>F330</f>
        <v>324</v>
      </c>
    </row>
    <row r="330" spans="1:6" outlineLevel="7" x14ac:dyDescent="0.25">
      <c r="A330" s="58" t="s">
        <v>96</v>
      </c>
      <c r="B330" s="59" t="s">
        <v>140</v>
      </c>
      <c r="C330" s="59" t="s">
        <v>142</v>
      </c>
      <c r="D330" s="59" t="s">
        <v>526</v>
      </c>
      <c r="E330" s="59" t="s">
        <v>97</v>
      </c>
      <c r="F330" s="123">
        <v>324</v>
      </c>
    </row>
    <row r="331" spans="1:6" outlineLevel="2" x14ac:dyDescent="0.25">
      <c r="A331" s="58" t="s">
        <v>93</v>
      </c>
      <c r="B331" s="59" t="s">
        <v>140</v>
      </c>
      <c r="C331" s="59" t="s">
        <v>94</v>
      </c>
      <c r="D331" s="59" t="s">
        <v>163</v>
      </c>
      <c r="E331" s="59" t="s">
        <v>8</v>
      </c>
      <c r="F331" s="121">
        <f>F332</f>
        <v>266688.07400000002</v>
      </c>
    </row>
    <row r="332" spans="1:6" ht="37.5" outlineLevel="3" x14ac:dyDescent="0.25">
      <c r="A332" s="58" t="s">
        <v>448</v>
      </c>
      <c r="B332" s="59" t="s">
        <v>140</v>
      </c>
      <c r="C332" s="59" t="s">
        <v>94</v>
      </c>
      <c r="D332" s="59" t="s">
        <v>198</v>
      </c>
      <c r="E332" s="59" t="s">
        <v>8</v>
      </c>
      <c r="F332" s="121">
        <f>F333</f>
        <v>266688.07400000002</v>
      </c>
    </row>
    <row r="333" spans="1:6" ht="36" customHeight="1" outlineLevel="4" x14ac:dyDescent="0.25">
      <c r="A333" s="58" t="s">
        <v>449</v>
      </c>
      <c r="B333" s="59" t="s">
        <v>140</v>
      </c>
      <c r="C333" s="59" t="s">
        <v>94</v>
      </c>
      <c r="D333" s="59" t="s">
        <v>211</v>
      </c>
      <c r="E333" s="59" t="s">
        <v>8</v>
      </c>
      <c r="F333" s="121">
        <f>+F337+F334+F346+F352+F349+F358+F343+F355+F340</f>
        <v>266688.07400000002</v>
      </c>
    </row>
    <row r="334" spans="1:6" ht="19.5" customHeight="1" outlineLevel="7" x14ac:dyDescent="0.25">
      <c r="A334" s="69" t="s">
        <v>145</v>
      </c>
      <c r="B334" s="59" t="s">
        <v>140</v>
      </c>
      <c r="C334" s="59" t="s">
        <v>94</v>
      </c>
      <c r="D334" s="59" t="s">
        <v>212</v>
      </c>
      <c r="E334" s="59" t="s">
        <v>8</v>
      </c>
      <c r="F334" s="121">
        <f>F335</f>
        <v>663.4</v>
      </c>
    </row>
    <row r="335" spans="1:6" ht="37.5" outlineLevel="7" x14ac:dyDescent="0.25">
      <c r="A335" s="58" t="s">
        <v>53</v>
      </c>
      <c r="B335" s="59" t="s">
        <v>140</v>
      </c>
      <c r="C335" s="59" t="s">
        <v>94</v>
      </c>
      <c r="D335" s="59" t="s">
        <v>212</v>
      </c>
      <c r="E335" s="59" t="s">
        <v>54</v>
      </c>
      <c r="F335" s="121">
        <f>F336</f>
        <v>663.4</v>
      </c>
    </row>
    <row r="336" spans="1:6" outlineLevel="7" x14ac:dyDescent="0.25">
      <c r="A336" s="58" t="s">
        <v>96</v>
      </c>
      <c r="B336" s="59" t="s">
        <v>140</v>
      </c>
      <c r="C336" s="59" t="s">
        <v>94</v>
      </c>
      <c r="D336" s="59" t="s">
        <v>212</v>
      </c>
      <c r="E336" s="59" t="s">
        <v>97</v>
      </c>
      <c r="F336" s="123">
        <v>663.4</v>
      </c>
    </row>
    <row r="337" spans="1:6" ht="36.75" customHeight="1" outlineLevel="5" x14ac:dyDescent="0.25">
      <c r="A337" s="58" t="s">
        <v>146</v>
      </c>
      <c r="B337" s="59" t="s">
        <v>140</v>
      </c>
      <c r="C337" s="59" t="s">
        <v>94</v>
      </c>
      <c r="D337" s="59" t="s">
        <v>213</v>
      </c>
      <c r="E337" s="59" t="s">
        <v>8</v>
      </c>
      <c r="F337" s="121">
        <f>F338</f>
        <v>61852.745000000003</v>
      </c>
    </row>
    <row r="338" spans="1:6" ht="37.5" outlineLevel="6" x14ac:dyDescent="0.25">
      <c r="A338" s="58" t="s">
        <v>53</v>
      </c>
      <c r="B338" s="59" t="s">
        <v>140</v>
      </c>
      <c r="C338" s="59" t="s">
        <v>94</v>
      </c>
      <c r="D338" s="59" t="s">
        <v>213</v>
      </c>
      <c r="E338" s="59" t="s">
        <v>54</v>
      </c>
      <c r="F338" s="121">
        <f>F339</f>
        <v>61852.745000000003</v>
      </c>
    </row>
    <row r="339" spans="1:6" outlineLevel="7" x14ac:dyDescent="0.25">
      <c r="A339" s="58" t="s">
        <v>96</v>
      </c>
      <c r="B339" s="59" t="s">
        <v>140</v>
      </c>
      <c r="C339" s="59" t="s">
        <v>94</v>
      </c>
      <c r="D339" s="59" t="s">
        <v>213</v>
      </c>
      <c r="E339" s="59" t="s">
        <v>97</v>
      </c>
      <c r="F339" s="123">
        <v>61852.745000000003</v>
      </c>
    </row>
    <row r="340" spans="1:6" ht="93" customHeight="1" outlineLevel="5" x14ac:dyDescent="0.25">
      <c r="A340" s="64" t="s">
        <v>474</v>
      </c>
      <c r="B340" s="59" t="s">
        <v>140</v>
      </c>
      <c r="C340" s="59" t="s">
        <v>94</v>
      </c>
      <c r="D340" s="59" t="s">
        <v>215</v>
      </c>
      <c r="E340" s="59" t="s">
        <v>8</v>
      </c>
      <c r="F340" s="121">
        <f>F341</f>
        <v>183835.2</v>
      </c>
    </row>
    <row r="341" spans="1:6" ht="37.5" outlineLevel="5" x14ac:dyDescent="0.25">
      <c r="A341" s="58" t="s">
        <v>53</v>
      </c>
      <c r="B341" s="59" t="s">
        <v>140</v>
      </c>
      <c r="C341" s="59" t="s">
        <v>94</v>
      </c>
      <c r="D341" s="59" t="s">
        <v>215</v>
      </c>
      <c r="E341" s="59" t="s">
        <v>54</v>
      </c>
      <c r="F341" s="121">
        <f>F342</f>
        <v>183835.2</v>
      </c>
    </row>
    <row r="342" spans="1:6" outlineLevel="5" x14ac:dyDescent="0.25">
      <c r="A342" s="58" t="s">
        <v>96</v>
      </c>
      <c r="B342" s="59" t="s">
        <v>140</v>
      </c>
      <c r="C342" s="59" t="s">
        <v>94</v>
      </c>
      <c r="D342" s="59" t="s">
        <v>215</v>
      </c>
      <c r="E342" s="59" t="s">
        <v>97</v>
      </c>
      <c r="F342" s="123">
        <v>183835.2</v>
      </c>
    </row>
    <row r="343" spans="1:6" outlineLevel="5" x14ac:dyDescent="0.25">
      <c r="A343" s="164" t="s">
        <v>580</v>
      </c>
      <c r="B343" s="59" t="s">
        <v>140</v>
      </c>
      <c r="C343" s="59" t="s">
        <v>94</v>
      </c>
      <c r="D343" s="59" t="s">
        <v>581</v>
      </c>
      <c r="E343" s="59" t="s">
        <v>8</v>
      </c>
      <c r="F343" s="123">
        <f>F344</f>
        <v>180</v>
      </c>
    </row>
    <row r="344" spans="1:6" ht="37.5" outlineLevel="5" x14ac:dyDescent="0.25">
      <c r="A344" s="58" t="s">
        <v>53</v>
      </c>
      <c r="B344" s="59" t="s">
        <v>140</v>
      </c>
      <c r="C344" s="59" t="s">
        <v>94</v>
      </c>
      <c r="D344" s="59" t="s">
        <v>581</v>
      </c>
      <c r="E344" s="59" t="s">
        <v>54</v>
      </c>
      <c r="F344" s="123">
        <f>F345</f>
        <v>180</v>
      </c>
    </row>
    <row r="345" spans="1:6" outlineLevel="5" x14ac:dyDescent="0.25">
      <c r="A345" s="58" t="s">
        <v>96</v>
      </c>
      <c r="B345" s="59" t="s">
        <v>140</v>
      </c>
      <c r="C345" s="59" t="s">
        <v>94</v>
      </c>
      <c r="D345" s="59" t="s">
        <v>581</v>
      </c>
      <c r="E345" s="59" t="s">
        <v>97</v>
      </c>
      <c r="F345" s="123">
        <v>180</v>
      </c>
    </row>
    <row r="346" spans="1:6" ht="17.25" customHeight="1" outlineLevel="5" x14ac:dyDescent="0.25">
      <c r="A346" s="58" t="s">
        <v>509</v>
      </c>
      <c r="B346" s="59" t="s">
        <v>140</v>
      </c>
      <c r="C346" s="59" t="s">
        <v>94</v>
      </c>
      <c r="D346" s="59" t="s">
        <v>510</v>
      </c>
      <c r="E346" s="59" t="s">
        <v>8</v>
      </c>
      <c r="F346" s="123">
        <f>F347</f>
        <v>2575</v>
      </c>
    </row>
    <row r="347" spans="1:6" ht="37.5" outlineLevel="5" x14ac:dyDescent="0.25">
      <c r="A347" s="58" t="s">
        <v>53</v>
      </c>
      <c r="B347" s="59" t="s">
        <v>140</v>
      </c>
      <c r="C347" s="59" t="s">
        <v>94</v>
      </c>
      <c r="D347" s="59" t="s">
        <v>510</v>
      </c>
      <c r="E347" s="59" t="s">
        <v>54</v>
      </c>
      <c r="F347" s="123">
        <f>F348</f>
        <v>2575</v>
      </c>
    </row>
    <row r="348" spans="1:6" outlineLevel="5" x14ac:dyDescent="0.25">
      <c r="A348" s="58" t="s">
        <v>96</v>
      </c>
      <c r="B348" s="59" t="s">
        <v>140</v>
      </c>
      <c r="C348" s="59" t="s">
        <v>94</v>
      </c>
      <c r="D348" s="59" t="s">
        <v>510</v>
      </c>
      <c r="E348" s="59" t="s">
        <v>97</v>
      </c>
      <c r="F348" s="123">
        <v>2575</v>
      </c>
    </row>
    <row r="349" spans="1:6" ht="39.75" customHeight="1" outlineLevel="5" x14ac:dyDescent="0.25">
      <c r="A349" s="58" t="s">
        <v>545</v>
      </c>
      <c r="B349" s="53" t="s">
        <v>140</v>
      </c>
      <c r="C349" s="53" t="s">
        <v>94</v>
      </c>
      <c r="D349" s="53" t="s">
        <v>546</v>
      </c>
      <c r="E349" s="53" t="s">
        <v>8</v>
      </c>
      <c r="F349" s="123">
        <f>F350</f>
        <v>9813.9439999999995</v>
      </c>
    </row>
    <row r="350" spans="1:6" ht="37.5" outlineLevel="5" x14ac:dyDescent="0.25">
      <c r="A350" s="58" t="s">
        <v>53</v>
      </c>
      <c r="B350" s="53" t="s">
        <v>140</v>
      </c>
      <c r="C350" s="53" t="s">
        <v>94</v>
      </c>
      <c r="D350" s="53" t="s">
        <v>546</v>
      </c>
      <c r="E350" s="53" t="s">
        <v>54</v>
      </c>
      <c r="F350" s="123">
        <f>F351</f>
        <v>9813.9439999999995</v>
      </c>
    </row>
    <row r="351" spans="1:6" outlineLevel="5" x14ac:dyDescent="0.25">
      <c r="A351" s="58" t="s">
        <v>96</v>
      </c>
      <c r="B351" s="53" t="s">
        <v>140</v>
      </c>
      <c r="C351" s="53" t="s">
        <v>94</v>
      </c>
      <c r="D351" s="53" t="s">
        <v>546</v>
      </c>
      <c r="E351" s="53" t="s">
        <v>97</v>
      </c>
      <c r="F351" s="123">
        <v>9813.9439999999995</v>
      </c>
    </row>
    <row r="352" spans="1:6" outlineLevel="5" x14ac:dyDescent="0.25">
      <c r="A352" s="58" t="s">
        <v>511</v>
      </c>
      <c r="B352" s="59" t="s">
        <v>140</v>
      </c>
      <c r="C352" s="59" t="s">
        <v>94</v>
      </c>
      <c r="D352" s="59" t="s">
        <v>512</v>
      </c>
      <c r="E352" s="59" t="s">
        <v>8</v>
      </c>
      <c r="F352" s="123">
        <f>F353</f>
        <v>301.39999999999998</v>
      </c>
    </row>
    <row r="353" spans="1:6" ht="35.25" customHeight="1" outlineLevel="5" x14ac:dyDescent="0.25">
      <c r="A353" s="58" t="s">
        <v>53</v>
      </c>
      <c r="B353" s="59" t="s">
        <v>140</v>
      </c>
      <c r="C353" s="59" t="s">
        <v>94</v>
      </c>
      <c r="D353" s="59" t="s">
        <v>512</v>
      </c>
      <c r="E353" s="59" t="s">
        <v>54</v>
      </c>
      <c r="F353" s="123">
        <f>F354</f>
        <v>301.39999999999998</v>
      </c>
    </row>
    <row r="354" spans="1:6" outlineLevel="5" x14ac:dyDescent="0.25">
      <c r="A354" s="58" t="s">
        <v>96</v>
      </c>
      <c r="B354" s="59" t="s">
        <v>140</v>
      </c>
      <c r="C354" s="59" t="s">
        <v>94</v>
      </c>
      <c r="D354" s="59" t="s">
        <v>512</v>
      </c>
      <c r="E354" s="59" t="s">
        <v>97</v>
      </c>
      <c r="F354" s="123">
        <v>301.39999999999998</v>
      </c>
    </row>
    <row r="355" spans="1:6" ht="37.5" customHeight="1" outlineLevel="5" x14ac:dyDescent="0.25">
      <c r="A355" s="58" t="s">
        <v>514</v>
      </c>
      <c r="B355" s="59" t="s">
        <v>140</v>
      </c>
      <c r="C355" s="59" t="s">
        <v>94</v>
      </c>
      <c r="D355" s="59" t="s">
        <v>579</v>
      </c>
      <c r="E355" s="59" t="s">
        <v>8</v>
      </c>
      <c r="F355" s="123">
        <f>F356</f>
        <v>4349.3850000000002</v>
      </c>
    </row>
    <row r="356" spans="1:6" ht="37.5" outlineLevel="5" x14ac:dyDescent="0.25">
      <c r="A356" s="58" t="s">
        <v>53</v>
      </c>
      <c r="B356" s="59" t="s">
        <v>140</v>
      </c>
      <c r="C356" s="59" t="s">
        <v>94</v>
      </c>
      <c r="D356" s="59" t="s">
        <v>579</v>
      </c>
      <c r="E356" s="59" t="s">
        <v>54</v>
      </c>
      <c r="F356" s="123">
        <f>F357</f>
        <v>4349.3850000000002</v>
      </c>
    </row>
    <row r="357" spans="1:6" outlineLevel="5" x14ac:dyDescent="0.25">
      <c r="A357" s="58" t="s">
        <v>96</v>
      </c>
      <c r="B357" s="59" t="s">
        <v>140</v>
      </c>
      <c r="C357" s="59" t="s">
        <v>94</v>
      </c>
      <c r="D357" s="59" t="s">
        <v>579</v>
      </c>
      <c r="E357" s="59" t="s">
        <v>97</v>
      </c>
      <c r="F357" s="123">
        <v>4349.3850000000002</v>
      </c>
    </row>
    <row r="358" spans="1:6" ht="75" customHeight="1" outlineLevel="5" x14ac:dyDescent="0.25">
      <c r="A358" s="38" t="s">
        <v>462</v>
      </c>
      <c r="B358" s="59" t="s">
        <v>140</v>
      </c>
      <c r="C358" s="59" t="s">
        <v>94</v>
      </c>
      <c r="D358" s="59" t="s">
        <v>214</v>
      </c>
      <c r="E358" s="59" t="s">
        <v>8</v>
      </c>
      <c r="F358" s="121">
        <f>F359</f>
        <v>3117</v>
      </c>
    </row>
    <row r="359" spans="1:6" ht="37.5" outlineLevel="5" x14ac:dyDescent="0.25">
      <c r="A359" s="58" t="s">
        <v>53</v>
      </c>
      <c r="B359" s="59" t="s">
        <v>140</v>
      </c>
      <c r="C359" s="59" t="s">
        <v>94</v>
      </c>
      <c r="D359" s="59" t="s">
        <v>214</v>
      </c>
      <c r="E359" s="59" t="s">
        <v>54</v>
      </c>
      <c r="F359" s="121">
        <f>F360</f>
        <v>3117</v>
      </c>
    </row>
    <row r="360" spans="1:6" outlineLevel="5" x14ac:dyDescent="0.25">
      <c r="A360" s="58" t="s">
        <v>96</v>
      </c>
      <c r="B360" s="59" t="s">
        <v>140</v>
      </c>
      <c r="C360" s="59" t="s">
        <v>94</v>
      </c>
      <c r="D360" s="59" t="s">
        <v>214</v>
      </c>
      <c r="E360" s="59" t="s">
        <v>97</v>
      </c>
      <c r="F360" s="123">
        <v>3117</v>
      </c>
    </row>
    <row r="361" spans="1:6" outlineLevel="5" x14ac:dyDescent="0.25">
      <c r="A361" s="58" t="s">
        <v>441</v>
      </c>
      <c r="B361" s="59" t="s">
        <v>140</v>
      </c>
      <c r="C361" s="59" t="s">
        <v>440</v>
      </c>
      <c r="D361" s="59" t="s">
        <v>163</v>
      </c>
      <c r="E361" s="59" t="s">
        <v>8</v>
      </c>
      <c r="F361" s="123">
        <f>F362</f>
        <v>18846.63</v>
      </c>
    </row>
    <row r="362" spans="1:6" ht="37.5" outlineLevel="5" x14ac:dyDescent="0.25">
      <c r="A362" s="58" t="s">
        <v>448</v>
      </c>
      <c r="B362" s="59" t="s">
        <v>140</v>
      </c>
      <c r="C362" s="59" t="s">
        <v>440</v>
      </c>
      <c r="D362" s="59" t="s">
        <v>198</v>
      </c>
      <c r="E362" s="59" t="s">
        <v>8</v>
      </c>
      <c r="F362" s="123">
        <f>F363</f>
        <v>18846.63</v>
      </c>
    </row>
    <row r="363" spans="1:6" ht="36" customHeight="1" outlineLevel="4" x14ac:dyDescent="0.25">
      <c r="A363" s="58" t="s">
        <v>386</v>
      </c>
      <c r="B363" s="59" t="s">
        <v>140</v>
      </c>
      <c r="C363" s="59" t="s">
        <v>440</v>
      </c>
      <c r="D363" s="59" t="s">
        <v>216</v>
      </c>
      <c r="E363" s="59" t="s">
        <v>8</v>
      </c>
      <c r="F363" s="121">
        <f>F367+F364</f>
        <v>18846.63</v>
      </c>
    </row>
    <row r="364" spans="1:6" ht="37.5" customHeight="1" outlineLevel="5" x14ac:dyDescent="0.25">
      <c r="A364" s="58" t="s">
        <v>147</v>
      </c>
      <c r="B364" s="59" t="s">
        <v>140</v>
      </c>
      <c r="C364" s="59" t="s">
        <v>440</v>
      </c>
      <c r="D364" s="59" t="s">
        <v>218</v>
      </c>
      <c r="E364" s="59" t="s">
        <v>8</v>
      </c>
      <c r="F364" s="121">
        <f>F365</f>
        <v>18776.330000000002</v>
      </c>
    </row>
    <row r="365" spans="1:6" ht="36.75" customHeight="1" outlineLevel="6" x14ac:dyDescent="0.25">
      <c r="A365" s="58" t="s">
        <v>53</v>
      </c>
      <c r="B365" s="59" t="s">
        <v>140</v>
      </c>
      <c r="C365" s="59" t="s">
        <v>440</v>
      </c>
      <c r="D365" s="59" t="s">
        <v>218</v>
      </c>
      <c r="E365" s="59" t="s">
        <v>54</v>
      </c>
      <c r="F365" s="121">
        <f>F366</f>
        <v>18776.330000000002</v>
      </c>
    </row>
    <row r="366" spans="1:6" outlineLevel="7" x14ac:dyDescent="0.25">
      <c r="A366" s="58" t="s">
        <v>96</v>
      </c>
      <c r="B366" s="59" t="s">
        <v>140</v>
      </c>
      <c r="C366" s="59" t="s">
        <v>440</v>
      </c>
      <c r="D366" s="59" t="s">
        <v>218</v>
      </c>
      <c r="E366" s="59" t="s">
        <v>97</v>
      </c>
      <c r="F366" s="123">
        <v>18776.330000000002</v>
      </c>
    </row>
    <row r="367" spans="1:6" outlineLevel="5" x14ac:dyDescent="0.25">
      <c r="A367" s="58" t="s">
        <v>143</v>
      </c>
      <c r="B367" s="59" t="s">
        <v>140</v>
      </c>
      <c r="C367" s="59" t="s">
        <v>440</v>
      </c>
      <c r="D367" s="59" t="s">
        <v>217</v>
      </c>
      <c r="E367" s="59" t="s">
        <v>8</v>
      </c>
      <c r="F367" s="121">
        <f>F368</f>
        <v>70.3</v>
      </c>
    </row>
    <row r="368" spans="1:6" ht="36" customHeight="1" outlineLevel="6" x14ac:dyDescent="0.25">
      <c r="A368" s="58" t="s">
        <v>53</v>
      </c>
      <c r="B368" s="59" t="s">
        <v>140</v>
      </c>
      <c r="C368" s="59" t="s">
        <v>440</v>
      </c>
      <c r="D368" s="59" t="s">
        <v>217</v>
      </c>
      <c r="E368" s="59" t="s">
        <v>54</v>
      </c>
      <c r="F368" s="121">
        <f>F369</f>
        <v>70.3</v>
      </c>
    </row>
    <row r="369" spans="1:6" outlineLevel="7" x14ac:dyDescent="0.25">
      <c r="A369" s="58" t="s">
        <v>96</v>
      </c>
      <c r="B369" s="59" t="s">
        <v>140</v>
      </c>
      <c r="C369" s="59" t="s">
        <v>440</v>
      </c>
      <c r="D369" s="59" t="s">
        <v>217</v>
      </c>
      <c r="E369" s="59" t="s">
        <v>97</v>
      </c>
      <c r="F369" s="123">
        <v>70.3</v>
      </c>
    </row>
    <row r="370" spans="1:6" outlineLevel="2" x14ac:dyDescent="0.25">
      <c r="A370" s="58" t="s">
        <v>98</v>
      </c>
      <c r="B370" s="59" t="s">
        <v>140</v>
      </c>
      <c r="C370" s="59" t="s">
        <v>99</v>
      </c>
      <c r="D370" s="59" t="s">
        <v>163</v>
      </c>
      <c r="E370" s="59" t="s">
        <v>8</v>
      </c>
      <c r="F370" s="121">
        <f>F371</f>
        <v>2866</v>
      </c>
    </row>
    <row r="371" spans="1:6" ht="37.5" outlineLevel="3" x14ac:dyDescent="0.25">
      <c r="A371" s="58" t="s">
        <v>448</v>
      </c>
      <c r="B371" s="59" t="s">
        <v>140</v>
      </c>
      <c r="C371" s="59" t="s">
        <v>99</v>
      </c>
      <c r="D371" s="59" t="s">
        <v>198</v>
      </c>
      <c r="E371" s="59" t="s">
        <v>8</v>
      </c>
      <c r="F371" s="121">
        <f>F372+F381</f>
        <v>2866</v>
      </c>
    </row>
    <row r="372" spans="1:6" ht="37.5" outlineLevel="3" x14ac:dyDescent="0.25">
      <c r="A372" s="58" t="s">
        <v>449</v>
      </c>
      <c r="B372" s="59" t="s">
        <v>140</v>
      </c>
      <c r="C372" s="59" t="s">
        <v>99</v>
      </c>
      <c r="D372" s="59" t="s">
        <v>211</v>
      </c>
      <c r="E372" s="59" t="s">
        <v>8</v>
      </c>
      <c r="F372" s="121">
        <f>F376+F373</f>
        <v>2792</v>
      </c>
    </row>
    <row r="373" spans="1:6" ht="17.25" customHeight="1" outlineLevel="3" x14ac:dyDescent="0.25">
      <c r="A373" s="58" t="s">
        <v>100</v>
      </c>
      <c r="B373" s="59" t="s">
        <v>140</v>
      </c>
      <c r="C373" s="59" t="s">
        <v>99</v>
      </c>
      <c r="D373" s="59" t="s">
        <v>357</v>
      </c>
      <c r="E373" s="59" t="s">
        <v>8</v>
      </c>
      <c r="F373" s="121">
        <f>F374</f>
        <v>70</v>
      </c>
    </row>
    <row r="374" spans="1:6" ht="18.75" customHeight="1" outlineLevel="3" x14ac:dyDescent="0.25">
      <c r="A374" s="58" t="s">
        <v>18</v>
      </c>
      <c r="B374" s="59" t="s">
        <v>140</v>
      </c>
      <c r="C374" s="59" t="s">
        <v>99</v>
      </c>
      <c r="D374" s="59" t="s">
        <v>357</v>
      </c>
      <c r="E374" s="59" t="s">
        <v>19</v>
      </c>
      <c r="F374" s="121">
        <f>F375</f>
        <v>70</v>
      </c>
    </row>
    <row r="375" spans="1:6" ht="37.5" outlineLevel="3" x14ac:dyDescent="0.25">
      <c r="A375" s="58" t="s">
        <v>20</v>
      </c>
      <c r="B375" s="59" t="s">
        <v>140</v>
      </c>
      <c r="C375" s="59" t="s">
        <v>99</v>
      </c>
      <c r="D375" s="59" t="s">
        <v>357</v>
      </c>
      <c r="E375" s="59" t="s">
        <v>21</v>
      </c>
      <c r="F375" s="121">
        <v>70</v>
      </c>
    </row>
    <row r="376" spans="1:6" ht="72.75" customHeight="1" outlineLevel="3" x14ac:dyDescent="0.25">
      <c r="A376" s="38" t="s">
        <v>464</v>
      </c>
      <c r="B376" s="59" t="s">
        <v>140</v>
      </c>
      <c r="C376" s="59" t="s">
        <v>99</v>
      </c>
      <c r="D376" s="59" t="s">
        <v>219</v>
      </c>
      <c r="E376" s="59" t="s">
        <v>8</v>
      </c>
      <c r="F376" s="121">
        <f>F379+F377</f>
        <v>2722</v>
      </c>
    </row>
    <row r="377" spans="1:6" outlineLevel="3" x14ac:dyDescent="0.25">
      <c r="A377" s="58" t="s">
        <v>113</v>
      </c>
      <c r="B377" s="59" t="s">
        <v>140</v>
      </c>
      <c r="C377" s="59" t="s">
        <v>99</v>
      </c>
      <c r="D377" s="59" t="s">
        <v>219</v>
      </c>
      <c r="E377" s="59" t="s">
        <v>114</v>
      </c>
      <c r="F377" s="121">
        <f>F378</f>
        <v>300</v>
      </c>
    </row>
    <row r="378" spans="1:6" ht="16.5" customHeight="1" outlineLevel="3" x14ac:dyDescent="0.25">
      <c r="A378" s="58" t="s">
        <v>120</v>
      </c>
      <c r="B378" s="59" t="s">
        <v>140</v>
      </c>
      <c r="C378" s="59" t="s">
        <v>99</v>
      </c>
      <c r="D378" s="59" t="s">
        <v>219</v>
      </c>
      <c r="E378" s="59" t="s">
        <v>121</v>
      </c>
      <c r="F378" s="121">
        <v>300</v>
      </c>
    </row>
    <row r="379" spans="1:6" ht="35.25" customHeight="1" outlineLevel="3" x14ac:dyDescent="0.25">
      <c r="A379" s="58" t="s">
        <v>53</v>
      </c>
      <c r="B379" s="59" t="s">
        <v>140</v>
      </c>
      <c r="C379" s="59" t="s">
        <v>99</v>
      </c>
      <c r="D379" s="59" t="s">
        <v>219</v>
      </c>
      <c r="E379" s="59" t="s">
        <v>54</v>
      </c>
      <c r="F379" s="121">
        <f>F380</f>
        <v>2422</v>
      </c>
    </row>
    <row r="380" spans="1:6" outlineLevel="3" x14ac:dyDescent="0.25">
      <c r="A380" s="58" t="s">
        <v>96</v>
      </c>
      <c r="B380" s="59" t="s">
        <v>140</v>
      </c>
      <c r="C380" s="59" t="s">
        <v>99</v>
      </c>
      <c r="D380" s="59" t="s">
        <v>219</v>
      </c>
      <c r="E380" s="59" t="s">
        <v>97</v>
      </c>
      <c r="F380" s="121">
        <v>2422</v>
      </c>
    </row>
    <row r="381" spans="1:6" outlineLevel="7" x14ac:dyDescent="0.25">
      <c r="A381" s="58" t="s">
        <v>101</v>
      </c>
      <c r="B381" s="59" t="s">
        <v>140</v>
      </c>
      <c r="C381" s="59" t="s">
        <v>99</v>
      </c>
      <c r="D381" s="59" t="s">
        <v>220</v>
      </c>
      <c r="E381" s="59" t="s">
        <v>8</v>
      </c>
      <c r="F381" s="121">
        <f>F382</f>
        <v>74</v>
      </c>
    </row>
    <row r="382" spans="1:6" ht="18.75" customHeight="1" outlineLevel="7" x14ac:dyDescent="0.25">
      <c r="A382" s="58" t="s">
        <v>18</v>
      </c>
      <c r="B382" s="59" t="s">
        <v>140</v>
      </c>
      <c r="C382" s="59" t="s">
        <v>99</v>
      </c>
      <c r="D382" s="59" t="s">
        <v>220</v>
      </c>
      <c r="E382" s="59" t="s">
        <v>19</v>
      </c>
      <c r="F382" s="121">
        <f>F383</f>
        <v>74</v>
      </c>
    </row>
    <row r="383" spans="1:6" ht="37.5" outlineLevel="7" x14ac:dyDescent="0.25">
      <c r="A383" s="58" t="s">
        <v>20</v>
      </c>
      <c r="B383" s="59" t="s">
        <v>140</v>
      </c>
      <c r="C383" s="59" t="s">
        <v>99</v>
      </c>
      <c r="D383" s="59" t="s">
        <v>220</v>
      </c>
      <c r="E383" s="59" t="s">
        <v>21</v>
      </c>
      <c r="F383" s="123">
        <v>74</v>
      </c>
    </row>
    <row r="384" spans="1:6" outlineLevel="2" x14ac:dyDescent="0.25">
      <c r="A384" s="58" t="s">
        <v>148</v>
      </c>
      <c r="B384" s="59" t="s">
        <v>140</v>
      </c>
      <c r="C384" s="59" t="s">
        <v>149</v>
      </c>
      <c r="D384" s="59" t="s">
        <v>163</v>
      </c>
      <c r="E384" s="59" t="s">
        <v>8</v>
      </c>
      <c r="F384" s="121">
        <f>F385</f>
        <v>16827.978999999999</v>
      </c>
    </row>
    <row r="385" spans="1:6" ht="34.5" customHeight="1" outlineLevel="3" x14ac:dyDescent="0.25">
      <c r="A385" s="58" t="s">
        <v>450</v>
      </c>
      <c r="B385" s="59" t="s">
        <v>140</v>
      </c>
      <c r="C385" s="59" t="s">
        <v>149</v>
      </c>
      <c r="D385" s="59" t="s">
        <v>198</v>
      </c>
      <c r="E385" s="59" t="s">
        <v>8</v>
      </c>
      <c r="F385" s="121">
        <f>F386+F391+F398</f>
        <v>16827.978999999999</v>
      </c>
    </row>
    <row r="386" spans="1:6" ht="34.5" customHeight="1" outlineLevel="5" x14ac:dyDescent="0.25">
      <c r="A386" s="58" t="s">
        <v>13</v>
      </c>
      <c r="B386" s="59" t="s">
        <v>140</v>
      </c>
      <c r="C386" s="59" t="s">
        <v>149</v>
      </c>
      <c r="D386" s="59" t="s">
        <v>221</v>
      </c>
      <c r="E386" s="59" t="s">
        <v>8</v>
      </c>
      <c r="F386" s="121">
        <f>F387+F389</f>
        <v>2661.38</v>
      </c>
    </row>
    <row r="387" spans="1:6" ht="57" customHeight="1" outlineLevel="6" x14ac:dyDescent="0.25">
      <c r="A387" s="58" t="s">
        <v>14</v>
      </c>
      <c r="B387" s="59" t="s">
        <v>140</v>
      </c>
      <c r="C387" s="59" t="s">
        <v>149</v>
      </c>
      <c r="D387" s="59" t="s">
        <v>221</v>
      </c>
      <c r="E387" s="59" t="s">
        <v>15</v>
      </c>
      <c r="F387" s="121">
        <f>F388</f>
        <v>2609.58</v>
      </c>
    </row>
    <row r="388" spans="1:6" ht="18.75" customHeight="1" outlineLevel="7" x14ac:dyDescent="0.25">
      <c r="A388" s="58" t="s">
        <v>16</v>
      </c>
      <c r="B388" s="59" t="s">
        <v>140</v>
      </c>
      <c r="C388" s="59" t="s">
        <v>149</v>
      </c>
      <c r="D388" s="59" t="s">
        <v>221</v>
      </c>
      <c r="E388" s="59" t="s">
        <v>17</v>
      </c>
      <c r="F388" s="123">
        <v>2609.58</v>
      </c>
    </row>
    <row r="389" spans="1:6" ht="18.75" customHeight="1" outlineLevel="6" x14ac:dyDescent="0.25">
      <c r="A389" s="58" t="s">
        <v>18</v>
      </c>
      <c r="B389" s="59" t="s">
        <v>140</v>
      </c>
      <c r="C389" s="59" t="s">
        <v>149</v>
      </c>
      <c r="D389" s="59" t="s">
        <v>221</v>
      </c>
      <c r="E389" s="59" t="s">
        <v>19</v>
      </c>
      <c r="F389" s="121">
        <f>F390</f>
        <v>51.8</v>
      </c>
    </row>
    <row r="390" spans="1:6" ht="37.5" outlineLevel="7" x14ac:dyDescent="0.25">
      <c r="A390" s="58" t="s">
        <v>20</v>
      </c>
      <c r="B390" s="59" t="s">
        <v>140</v>
      </c>
      <c r="C390" s="59" t="s">
        <v>149</v>
      </c>
      <c r="D390" s="59" t="s">
        <v>221</v>
      </c>
      <c r="E390" s="59" t="s">
        <v>21</v>
      </c>
      <c r="F390" s="123">
        <v>51.8</v>
      </c>
    </row>
    <row r="391" spans="1:6" ht="37.5" outlineLevel="5" x14ac:dyDescent="0.25">
      <c r="A391" s="58" t="s">
        <v>49</v>
      </c>
      <c r="B391" s="59" t="s">
        <v>140</v>
      </c>
      <c r="C391" s="59" t="s">
        <v>149</v>
      </c>
      <c r="D391" s="59" t="s">
        <v>222</v>
      </c>
      <c r="E391" s="59" t="s">
        <v>8</v>
      </c>
      <c r="F391" s="121">
        <f>F392+F394+F396</f>
        <v>12555.798999999999</v>
      </c>
    </row>
    <row r="392" spans="1:6" ht="54.75" customHeight="1" outlineLevel="6" x14ac:dyDescent="0.25">
      <c r="A392" s="58" t="s">
        <v>14</v>
      </c>
      <c r="B392" s="59" t="s">
        <v>140</v>
      </c>
      <c r="C392" s="59" t="s">
        <v>149</v>
      </c>
      <c r="D392" s="59" t="s">
        <v>222</v>
      </c>
      <c r="E392" s="59" t="s">
        <v>15</v>
      </c>
      <c r="F392" s="121">
        <f>F393</f>
        <v>9435.57</v>
      </c>
    </row>
    <row r="393" spans="1:6" outlineLevel="7" x14ac:dyDescent="0.25">
      <c r="A393" s="58" t="s">
        <v>50</v>
      </c>
      <c r="B393" s="59" t="s">
        <v>140</v>
      </c>
      <c r="C393" s="59" t="s">
        <v>149</v>
      </c>
      <c r="D393" s="59" t="s">
        <v>222</v>
      </c>
      <c r="E393" s="59" t="s">
        <v>51</v>
      </c>
      <c r="F393" s="123">
        <v>9435.57</v>
      </c>
    </row>
    <row r="394" spans="1:6" ht="19.5" customHeight="1" outlineLevel="6" x14ac:dyDescent="0.25">
      <c r="A394" s="58" t="s">
        <v>18</v>
      </c>
      <c r="B394" s="59" t="s">
        <v>140</v>
      </c>
      <c r="C394" s="59" t="s">
        <v>149</v>
      </c>
      <c r="D394" s="59" t="s">
        <v>222</v>
      </c>
      <c r="E394" s="59" t="s">
        <v>19</v>
      </c>
      <c r="F394" s="121">
        <f>F395</f>
        <v>3063.8290000000002</v>
      </c>
    </row>
    <row r="395" spans="1:6" ht="37.5" outlineLevel="7" x14ac:dyDescent="0.25">
      <c r="A395" s="58" t="s">
        <v>20</v>
      </c>
      <c r="B395" s="59" t="s">
        <v>140</v>
      </c>
      <c r="C395" s="59" t="s">
        <v>149</v>
      </c>
      <c r="D395" s="59" t="s">
        <v>222</v>
      </c>
      <c r="E395" s="59" t="s">
        <v>21</v>
      </c>
      <c r="F395" s="123">
        <v>3063.8290000000002</v>
      </c>
    </row>
    <row r="396" spans="1:6" outlineLevel="6" x14ac:dyDescent="0.25">
      <c r="A396" s="58" t="s">
        <v>22</v>
      </c>
      <c r="B396" s="59" t="s">
        <v>140</v>
      </c>
      <c r="C396" s="59" t="s">
        <v>149</v>
      </c>
      <c r="D396" s="59" t="s">
        <v>222</v>
      </c>
      <c r="E396" s="59" t="s">
        <v>23</v>
      </c>
      <c r="F396" s="121">
        <f>F397</f>
        <v>56.4</v>
      </c>
    </row>
    <row r="397" spans="1:6" outlineLevel="7" x14ac:dyDescent="0.25">
      <c r="A397" s="58" t="s">
        <v>24</v>
      </c>
      <c r="B397" s="59" t="s">
        <v>140</v>
      </c>
      <c r="C397" s="59" t="s">
        <v>149</v>
      </c>
      <c r="D397" s="59" t="s">
        <v>222</v>
      </c>
      <c r="E397" s="59" t="s">
        <v>25</v>
      </c>
      <c r="F397" s="123">
        <v>56.4</v>
      </c>
    </row>
    <row r="398" spans="1:6" ht="36" customHeight="1" outlineLevel="3" x14ac:dyDescent="0.25">
      <c r="A398" s="68" t="s">
        <v>52</v>
      </c>
      <c r="B398" s="59" t="s">
        <v>140</v>
      </c>
      <c r="C398" s="59" t="s">
        <v>149</v>
      </c>
      <c r="D398" s="59" t="s">
        <v>223</v>
      </c>
      <c r="E398" s="59" t="s">
        <v>8</v>
      </c>
      <c r="F398" s="121">
        <f>F399</f>
        <v>1610.8</v>
      </c>
    </row>
    <row r="399" spans="1:6" ht="36.75" customHeight="1" outlineLevel="3" x14ac:dyDescent="0.25">
      <c r="A399" s="58" t="s">
        <v>53</v>
      </c>
      <c r="B399" s="59" t="s">
        <v>140</v>
      </c>
      <c r="C399" s="59" t="s">
        <v>149</v>
      </c>
      <c r="D399" s="59" t="s">
        <v>223</v>
      </c>
      <c r="E399" s="59" t="s">
        <v>54</v>
      </c>
      <c r="F399" s="121">
        <f>F400</f>
        <v>1610.8</v>
      </c>
    </row>
    <row r="400" spans="1:6" outlineLevel="3" x14ac:dyDescent="0.25">
      <c r="A400" s="58" t="s">
        <v>55</v>
      </c>
      <c r="B400" s="59" t="s">
        <v>140</v>
      </c>
      <c r="C400" s="59" t="s">
        <v>149</v>
      </c>
      <c r="D400" s="59" t="s">
        <v>223</v>
      </c>
      <c r="E400" s="59" t="s">
        <v>56</v>
      </c>
      <c r="F400" s="123">
        <v>1610.8</v>
      </c>
    </row>
    <row r="401" spans="1:7" outlineLevel="3" x14ac:dyDescent="0.25">
      <c r="A401" s="58" t="s">
        <v>108</v>
      </c>
      <c r="B401" s="59" t="s">
        <v>140</v>
      </c>
      <c r="C401" s="59" t="s">
        <v>109</v>
      </c>
      <c r="D401" s="59" t="s">
        <v>163</v>
      </c>
      <c r="E401" s="59" t="s">
        <v>8</v>
      </c>
      <c r="F401" s="121">
        <f>F402</f>
        <v>3151</v>
      </c>
    </row>
    <row r="402" spans="1:7" outlineLevel="3" x14ac:dyDescent="0.25">
      <c r="A402" s="58" t="s">
        <v>155</v>
      </c>
      <c r="B402" s="59" t="s">
        <v>140</v>
      </c>
      <c r="C402" s="59" t="s">
        <v>156</v>
      </c>
      <c r="D402" s="59" t="s">
        <v>163</v>
      </c>
      <c r="E402" s="59" t="s">
        <v>8</v>
      </c>
      <c r="F402" s="121">
        <f>F403</f>
        <v>3151</v>
      </c>
    </row>
    <row r="403" spans="1:7" ht="37.5" outlineLevel="3" x14ac:dyDescent="0.25">
      <c r="A403" s="58" t="s">
        <v>450</v>
      </c>
      <c r="B403" s="59" t="s">
        <v>140</v>
      </c>
      <c r="C403" s="59" t="s">
        <v>156</v>
      </c>
      <c r="D403" s="59" t="s">
        <v>198</v>
      </c>
      <c r="E403" s="59" t="s">
        <v>8</v>
      </c>
      <c r="F403" s="121">
        <f>F404</f>
        <v>3151</v>
      </c>
    </row>
    <row r="404" spans="1:7" ht="37.5" outlineLevel="3" x14ac:dyDescent="0.25">
      <c r="A404" s="58" t="s">
        <v>405</v>
      </c>
      <c r="B404" s="59" t="s">
        <v>140</v>
      </c>
      <c r="C404" s="59" t="s">
        <v>156</v>
      </c>
      <c r="D404" s="59" t="s">
        <v>199</v>
      </c>
      <c r="E404" s="59" t="s">
        <v>8</v>
      </c>
      <c r="F404" s="121">
        <f>F405</f>
        <v>3151</v>
      </c>
    </row>
    <row r="405" spans="1:7" ht="114" customHeight="1" outlineLevel="3" x14ac:dyDescent="0.25">
      <c r="A405" s="58" t="s">
        <v>475</v>
      </c>
      <c r="B405" s="59" t="s">
        <v>140</v>
      </c>
      <c r="C405" s="59" t="s">
        <v>156</v>
      </c>
      <c r="D405" s="59" t="s">
        <v>224</v>
      </c>
      <c r="E405" s="59" t="s">
        <v>8</v>
      </c>
      <c r="F405" s="121">
        <f>F406+F408</f>
        <v>3151</v>
      </c>
    </row>
    <row r="406" spans="1:7" ht="17.25" customHeight="1" outlineLevel="3" x14ac:dyDescent="0.25">
      <c r="A406" s="58" t="s">
        <v>18</v>
      </c>
      <c r="B406" s="59" t="s">
        <v>140</v>
      </c>
      <c r="C406" s="59" t="s">
        <v>156</v>
      </c>
      <c r="D406" s="59" t="s">
        <v>224</v>
      </c>
      <c r="E406" s="59" t="s">
        <v>19</v>
      </c>
      <c r="F406" s="121">
        <f>F407</f>
        <v>25</v>
      </c>
    </row>
    <row r="407" spans="1:7" ht="21" customHeight="1" outlineLevel="3" x14ac:dyDescent="0.25">
      <c r="A407" s="58" t="s">
        <v>20</v>
      </c>
      <c r="B407" s="59" t="s">
        <v>140</v>
      </c>
      <c r="C407" s="59" t="s">
        <v>156</v>
      </c>
      <c r="D407" s="59" t="s">
        <v>224</v>
      </c>
      <c r="E407" s="59" t="s">
        <v>21</v>
      </c>
      <c r="F407" s="123">
        <v>25</v>
      </c>
    </row>
    <row r="408" spans="1:7" outlineLevel="3" x14ac:dyDescent="0.25">
      <c r="A408" s="58" t="s">
        <v>113</v>
      </c>
      <c r="B408" s="59" t="s">
        <v>140</v>
      </c>
      <c r="C408" s="59" t="s">
        <v>156</v>
      </c>
      <c r="D408" s="59" t="s">
        <v>224</v>
      </c>
      <c r="E408" s="59" t="s">
        <v>114</v>
      </c>
      <c r="F408" s="121">
        <f>F409</f>
        <v>3126</v>
      </c>
    </row>
    <row r="409" spans="1:7" ht="37.5" outlineLevel="3" x14ac:dyDescent="0.25">
      <c r="A409" s="58" t="s">
        <v>120</v>
      </c>
      <c r="B409" s="59" t="s">
        <v>140</v>
      </c>
      <c r="C409" s="59" t="s">
        <v>156</v>
      </c>
      <c r="D409" s="59" t="s">
        <v>224</v>
      </c>
      <c r="E409" s="59" t="s">
        <v>121</v>
      </c>
      <c r="F409" s="123">
        <v>3126</v>
      </c>
    </row>
    <row r="410" spans="1:7" s="3" customFormat="1" x14ac:dyDescent="0.3">
      <c r="A410" s="172" t="s">
        <v>150</v>
      </c>
      <c r="B410" s="172"/>
      <c r="C410" s="172"/>
      <c r="D410" s="172"/>
      <c r="E410" s="172"/>
      <c r="F410" s="126">
        <f>F13+F276+F308+F48</f>
        <v>559630.65800000005</v>
      </c>
    </row>
    <row r="411" spans="1:7" s="3" customFormat="1" x14ac:dyDescent="0.3">
      <c r="A411" s="71"/>
      <c r="B411" s="72"/>
      <c r="C411" s="72"/>
      <c r="D411" s="72"/>
      <c r="E411" s="72"/>
      <c r="F411" s="70"/>
    </row>
    <row r="412" spans="1:7" x14ac:dyDescent="0.3">
      <c r="A412" s="73"/>
      <c r="C412" s="76"/>
      <c r="F412" s="128">
        <f>[1]прил7!C62-[1]прил11!F402</f>
        <v>-15765.235000000102</v>
      </c>
      <c r="G412" s="129"/>
    </row>
    <row r="413" spans="1:7" x14ac:dyDescent="0.3">
      <c r="C413" s="74"/>
      <c r="D413" s="74"/>
      <c r="E413" s="74"/>
      <c r="F413" s="128"/>
      <c r="G413" s="129"/>
    </row>
    <row r="414" spans="1:7" x14ac:dyDescent="0.3">
      <c r="C414" s="76" t="s">
        <v>10</v>
      </c>
      <c r="F414" s="130">
        <f>F14+F49+F277</f>
        <v>70760.94</v>
      </c>
      <c r="G414" s="129"/>
    </row>
    <row r="415" spans="1:7" x14ac:dyDescent="0.3">
      <c r="C415" s="76" t="s">
        <v>30</v>
      </c>
      <c r="F415" s="130">
        <f>F33</f>
        <v>1266.5999999999999</v>
      </c>
      <c r="G415" s="129"/>
    </row>
    <row r="416" spans="1:7" x14ac:dyDescent="0.3">
      <c r="C416" s="76" t="s">
        <v>58</v>
      </c>
      <c r="F416" s="130">
        <f>F145</f>
        <v>65</v>
      </c>
      <c r="G416" s="129"/>
    </row>
    <row r="417" spans="3:7" x14ac:dyDescent="0.3">
      <c r="C417" s="76" t="s">
        <v>62</v>
      </c>
      <c r="F417" s="130">
        <f>F151</f>
        <v>19235.682000000001</v>
      </c>
      <c r="G417" s="129"/>
    </row>
    <row r="418" spans="3:7" x14ac:dyDescent="0.3">
      <c r="C418" s="76" t="s">
        <v>75</v>
      </c>
      <c r="F418" s="130">
        <f>F177</f>
        <v>27226.036</v>
      </c>
      <c r="G418" s="129"/>
    </row>
    <row r="419" spans="3:7" x14ac:dyDescent="0.3">
      <c r="C419" s="76" t="s">
        <v>86</v>
      </c>
      <c r="F419" s="130">
        <f>F213</f>
        <v>175</v>
      </c>
      <c r="G419" s="129"/>
    </row>
    <row r="420" spans="3:7" x14ac:dyDescent="0.3">
      <c r="C420" s="76" t="s">
        <v>92</v>
      </c>
      <c r="F420" s="130">
        <f>F226+F309</f>
        <v>407931.44700000004</v>
      </c>
      <c r="G420" s="129"/>
    </row>
    <row r="421" spans="3:7" x14ac:dyDescent="0.3">
      <c r="C421" s="76" t="s">
        <v>103</v>
      </c>
      <c r="F421" s="130">
        <f>F232</f>
        <v>8151.18</v>
      </c>
      <c r="G421" s="129"/>
    </row>
    <row r="422" spans="3:7" x14ac:dyDescent="0.3">
      <c r="C422" s="76" t="s">
        <v>109</v>
      </c>
      <c r="F422" s="130">
        <f>F246+F401</f>
        <v>7074.41</v>
      </c>
      <c r="G422" s="129"/>
    </row>
    <row r="423" spans="3:7" x14ac:dyDescent="0.3">
      <c r="C423" s="76" t="s">
        <v>124</v>
      </c>
      <c r="F423" s="130">
        <f>F261</f>
        <v>474.2</v>
      </c>
      <c r="G423" s="129"/>
    </row>
    <row r="424" spans="3:7" x14ac:dyDescent="0.3">
      <c r="C424" s="76" t="s">
        <v>129</v>
      </c>
      <c r="F424" s="130">
        <f>F269</f>
        <v>1762.5</v>
      </c>
      <c r="G424" s="129"/>
    </row>
    <row r="425" spans="3:7" x14ac:dyDescent="0.3">
      <c r="C425" s="76" t="s">
        <v>34</v>
      </c>
      <c r="F425" s="130">
        <f>F39</f>
        <v>15507.663</v>
      </c>
      <c r="G425" s="129"/>
    </row>
    <row r="426" spans="3:7" x14ac:dyDescent="0.3">
      <c r="C426" s="76"/>
      <c r="F426" s="130">
        <f>SUM(F414:F425)</f>
        <v>559630.65800000005</v>
      </c>
      <c r="G426" s="129"/>
    </row>
    <row r="427" spans="3:7" x14ac:dyDescent="0.3">
      <c r="C427" s="76"/>
      <c r="F427" s="128"/>
      <c r="G427" s="129"/>
    </row>
    <row r="428" spans="3:7" x14ac:dyDescent="0.3">
      <c r="D428" s="76" t="s">
        <v>594</v>
      </c>
      <c r="F428" s="130">
        <f>F311+F332++F362+F371+F385+F403</f>
        <v>398345.04700000002</v>
      </c>
      <c r="G428" s="129"/>
    </row>
    <row r="429" spans="3:7" x14ac:dyDescent="0.3">
      <c r="D429" s="76" t="s">
        <v>595</v>
      </c>
      <c r="F429" s="130">
        <f>F228+F234</f>
        <v>20888.580000000002</v>
      </c>
      <c r="G429" s="129"/>
    </row>
    <row r="430" spans="3:7" x14ac:dyDescent="0.3">
      <c r="D430" s="76" t="s">
        <v>596</v>
      </c>
      <c r="F430" s="130">
        <f>F215</f>
        <v>175</v>
      </c>
      <c r="G430" s="129"/>
    </row>
    <row r="431" spans="3:7" x14ac:dyDescent="0.3">
      <c r="D431" s="76" t="s">
        <v>597</v>
      </c>
      <c r="F431" s="130">
        <f>F263</f>
        <v>474.2</v>
      </c>
      <c r="G431" s="129"/>
    </row>
    <row r="432" spans="3:7" x14ac:dyDescent="0.3">
      <c r="D432" s="76" t="s">
        <v>598</v>
      </c>
      <c r="F432" s="130">
        <f>F41+F158+F169+F253</f>
        <v>20326.143</v>
      </c>
      <c r="G432" s="129"/>
    </row>
    <row r="433" spans="4:8" x14ac:dyDescent="0.3">
      <c r="D433" s="76" t="s">
        <v>599</v>
      </c>
      <c r="F433" s="130">
        <f>F25+F78+F271+F299</f>
        <v>20527.870000000003</v>
      </c>
      <c r="G433" s="129"/>
    </row>
    <row r="434" spans="4:8" x14ac:dyDescent="0.3">
      <c r="D434" s="76" t="s">
        <v>600</v>
      </c>
      <c r="F434" s="130">
        <f>F163+F179+F185+F205</f>
        <v>42026.748</v>
      </c>
      <c r="G434" s="129"/>
    </row>
    <row r="435" spans="4:8" x14ac:dyDescent="0.3">
      <c r="D435" s="76" t="s">
        <v>601</v>
      </c>
      <c r="F435" s="130">
        <f>F103</f>
        <v>6299.9580000000005</v>
      </c>
      <c r="G435" s="129"/>
      <c r="H435" s="129">
        <f>F428+F429+F430+F431+F432+F433+F434+F435</f>
        <v>509063.54600000003</v>
      </c>
    </row>
    <row r="436" spans="4:8" x14ac:dyDescent="0.3">
      <c r="D436" s="76" t="s">
        <v>602</v>
      </c>
      <c r="F436" s="130">
        <f>F16+F35+F51+F56+F63+F68+F73+F110+F147+F153+F209+F248+F279+F294+F304</f>
        <v>50567.112000000001</v>
      </c>
      <c r="G436" s="129"/>
    </row>
    <row r="437" spans="4:8" x14ac:dyDescent="0.3">
      <c r="D437" s="76"/>
      <c r="F437" s="130">
        <f>SUM(F428:F436)</f>
        <v>559630.65800000005</v>
      </c>
      <c r="G437" s="129"/>
    </row>
    <row r="438" spans="4:8" x14ac:dyDescent="0.3">
      <c r="D438" s="76"/>
      <c r="F438" s="128"/>
      <c r="G438" s="129"/>
    </row>
    <row r="439" spans="4:8" x14ac:dyDescent="0.3">
      <c r="D439" s="76" t="s">
        <v>603</v>
      </c>
      <c r="F439" s="128">
        <f>F251</f>
        <v>3146.41</v>
      </c>
      <c r="G439" s="129"/>
    </row>
    <row r="440" spans="4:8" x14ac:dyDescent="0.3">
      <c r="D440" s="76" t="s">
        <v>604</v>
      </c>
      <c r="F440" s="130">
        <f>F17+F52+F57+F69+F111+F280+F283+F290+F295+F386</f>
        <v>42063.170999999995</v>
      </c>
      <c r="G440" s="129"/>
    </row>
    <row r="441" spans="4:8" x14ac:dyDescent="0.3">
      <c r="F441" s="128"/>
      <c r="G441" s="129"/>
    </row>
    <row r="442" spans="4:8" x14ac:dyDescent="0.3">
      <c r="D442" s="32" t="s">
        <v>605</v>
      </c>
      <c r="E442" s="32">
        <v>22.25</v>
      </c>
      <c r="F442" s="128">
        <f>прил7!C14*22.25/100</f>
        <v>56253.043407499994</v>
      </c>
      <c r="G442" s="129"/>
    </row>
    <row r="443" spans="4:8" x14ac:dyDescent="0.3">
      <c r="F443" s="128"/>
      <c r="G443" s="129"/>
    </row>
    <row r="444" spans="4:8" x14ac:dyDescent="0.3">
      <c r="F444" s="128">
        <f>F442-F440</f>
        <v>14189.872407499999</v>
      </c>
      <c r="G444" s="129"/>
    </row>
    <row r="445" spans="4:8" x14ac:dyDescent="0.3">
      <c r="F445" s="128"/>
      <c r="G445" s="129"/>
    </row>
    <row r="446" spans="4:8" x14ac:dyDescent="0.3">
      <c r="F446" s="128"/>
      <c r="G446" s="129"/>
    </row>
  </sheetData>
  <mergeCells count="3">
    <mergeCell ref="A410:E410"/>
    <mergeCell ref="A10:F10"/>
    <mergeCell ref="A9:F9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view="pageBreakPreview" zoomScale="95" zoomScaleNormal="100" zoomScaleSheetLayoutView="95" workbookViewId="0">
      <selection activeCell="E16" sqref="E16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537</v>
      </c>
    </row>
    <row r="2" spans="1:7" x14ac:dyDescent="0.3">
      <c r="E2" s="141" t="s">
        <v>520</v>
      </c>
    </row>
    <row r="3" spans="1:7" x14ac:dyDescent="0.3">
      <c r="E3" s="141" t="s">
        <v>519</v>
      </c>
    </row>
    <row r="4" spans="1:7" x14ac:dyDescent="0.3">
      <c r="E4" s="107"/>
    </row>
    <row r="5" spans="1:7" x14ac:dyDescent="0.3">
      <c r="E5" s="78" t="s">
        <v>438</v>
      </c>
    </row>
    <row r="6" spans="1:7" x14ac:dyDescent="0.3">
      <c r="E6" s="137" t="s">
        <v>497</v>
      </c>
    </row>
    <row r="7" spans="1:7" x14ac:dyDescent="0.3">
      <c r="E7" s="137" t="s">
        <v>496</v>
      </c>
    </row>
    <row r="8" spans="1:7" x14ac:dyDescent="0.3">
      <c r="C8" s="106"/>
      <c r="D8" s="106"/>
      <c r="E8" s="137" t="s">
        <v>498</v>
      </c>
    </row>
    <row r="9" spans="1:7" x14ac:dyDescent="0.3">
      <c r="A9" s="175" t="s">
        <v>293</v>
      </c>
      <c r="B9" s="176"/>
      <c r="C9" s="176"/>
      <c r="D9" s="176"/>
      <c r="E9" s="176"/>
    </row>
    <row r="10" spans="1:7" x14ac:dyDescent="0.3">
      <c r="A10" s="171" t="s">
        <v>457</v>
      </c>
      <c r="B10" s="177"/>
      <c r="C10" s="177"/>
      <c r="D10" s="177"/>
      <c r="E10" s="177"/>
    </row>
    <row r="11" spans="1:7" x14ac:dyDescent="0.3">
      <c r="A11" s="171" t="s">
        <v>455</v>
      </c>
      <c r="B11" s="171"/>
      <c r="C11" s="171"/>
      <c r="D11" s="171"/>
      <c r="E11" s="171"/>
    </row>
    <row r="12" spans="1:7" x14ac:dyDescent="0.3">
      <c r="A12" s="171" t="s">
        <v>456</v>
      </c>
      <c r="B12" s="171"/>
      <c r="C12" s="171"/>
      <c r="D12" s="171"/>
      <c r="E12" s="171"/>
    </row>
    <row r="13" spans="1:7" x14ac:dyDescent="0.3">
      <c r="A13" s="171" t="s">
        <v>458</v>
      </c>
      <c r="B13" s="171"/>
      <c r="C13" s="171"/>
      <c r="D13" s="171"/>
      <c r="E13" s="171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70760.94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1099.2639999999999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1099.2639999999999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1099.2639999999999</v>
      </c>
    </row>
    <row r="20" spans="1:5" ht="56.25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1099.2639999999999</v>
      </c>
    </row>
    <row r="21" spans="1:5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1099.2639999999999</v>
      </c>
    </row>
    <row r="22" spans="1:5" ht="56.25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3950.48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3950.48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1792.7</v>
      </c>
    </row>
    <row r="25" spans="1:5" ht="56.25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1792.7</v>
      </c>
    </row>
    <row r="26" spans="1:5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1792.7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1977.78</v>
      </c>
    </row>
    <row r="28" spans="1:5" ht="56.25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18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124</v>
      </c>
    </row>
    <row r="31" spans="1:5" ht="37.5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124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56.25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12563.706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12563.706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12563.706</v>
      </c>
    </row>
    <row r="40" spans="1:5" ht="56.25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12491.706</v>
      </c>
    </row>
    <row r="41" spans="1:5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12491.706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72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72</v>
      </c>
    </row>
    <row r="44" spans="1:5" outlineLevel="6" x14ac:dyDescent="0.25">
      <c r="A44" s="58" t="s">
        <v>492</v>
      </c>
      <c r="B44" s="59" t="s">
        <v>493</v>
      </c>
      <c r="C44" s="59" t="s">
        <v>163</v>
      </c>
      <c r="D44" s="59" t="s">
        <v>8</v>
      </c>
      <c r="E44" s="121">
        <f>E45</f>
        <v>266.47199999999998</v>
      </c>
    </row>
    <row r="45" spans="1:5" ht="18.75" customHeight="1" outlineLevel="6" x14ac:dyDescent="0.25">
      <c r="A45" s="58" t="s">
        <v>178</v>
      </c>
      <c r="B45" s="59" t="s">
        <v>493</v>
      </c>
      <c r="C45" s="59" t="s">
        <v>164</v>
      </c>
      <c r="D45" s="59" t="s">
        <v>8</v>
      </c>
      <c r="E45" s="121">
        <f>E46</f>
        <v>266.47199999999998</v>
      </c>
    </row>
    <row r="46" spans="1:5" ht="75" customHeight="1" outlineLevel="6" x14ac:dyDescent="0.25">
      <c r="A46" s="58" t="s">
        <v>494</v>
      </c>
      <c r="B46" s="59" t="s">
        <v>493</v>
      </c>
      <c r="C46" s="59" t="s">
        <v>495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493</v>
      </c>
      <c r="C47" s="59" t="s">
        <v>495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493</v>
      </c>
      <c r="C48" s="59" t="s">
        <v>495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6518.018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6518.018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4977.25</v>
      </c>
    </row>
    <row r="52" spans="1:5" ht="56.25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4825.8500000000004</v>
      </c>
    </row>
    <row r="53" spans="1:5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4825.8500000000004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149.4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149.4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996.45</v>
      </c>
    </row>
    <row r="59" spans="1:5" ht="56.25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996.45</v>
      </c>
    </row>
    <row r="60" spans="1:5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996.45</v>
      </c>
    </row>
    <row r="61" spans="1:5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544.31799999999998</v>
      </c>
    </row>
    <row r="62" spans="1:5" ht="56.25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544.31799999999998</v>
      </c>
    </row>
    <row r="63" spans="1:5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544.31799999999998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1863.5909999999999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1863.5909999999999</v>
      </c>
    </row>
    <row r="66" spans="1:5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1863.5909999999999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1863.5909999999999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1863.5909999999999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44499.409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18765.370000000003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1016.9200000000001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402.97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402.97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v>402.97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1610.2200000000003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675.1400000000001</v>
      </c>
    </row>
    <row r="82" spans="1:5" ht="17.25" customHeight="1" outlineLevel="5" x14ac:dyDescent="0.25">
      <c r="A82" s="58" t="s">
        <v>530</v>
      </c>
      <c r="B82" s="59" t="s">
        <v>27</v>
      </c>
      <c r="C82" s="59" t="s">
        <v>175</v>
      </c>
      <c r="D82" s="59" t="s">
        <v>531</v>
      </c>
      <c r="E82" s="121">
        <v>428.98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92.68</v>
      </c>
    </row>
    <row r="84" spans="1:5" outlineLevel="6" x14ac:dyDescent="0.25">
      <c r="A84" s="58" t="s">
        <v>521</v>
      </c>
      <c r="B84" s="59" t="s">
        <v>27</v>
      </c>
      <c r="C84" s="59" t="s">
        <v>175</v>
      </c>
      <c r="D84" s="59" t="s">
        <v>522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14638.230000000001</v>
      </c>
    </row>
    <row r="86" spans="1:5" ht="56.25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7277.2690000000002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7277.2690000000002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1106.191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1106.191</v>
      </c>
    </row>
    <row r="92" spans="1:5" outlineLevel="6" x14ac:dyDescent="0.25">
      <c r="A92" s="58" t="s">
        <v>515</v>
      </c>
      <c r="B92" s="59" t="s">
        <v>27</v>
      </c>
      <c r="C92" s="59" t="s">
        <v>516</v>
      </c>
      <c r="D92" s="59" t="s">
        <v>8</v>
      </c>
      <c r="E92" s="121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516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516</v>
      </c>
      <c r="D94" s="59" t="s">
        <v>21</v>
      </c>
      <c r="E94" s="121">
        <v>1500</v>
      </c>
    </row>
    <row r="95" spans="1:5" ht="75" outlineLevel="6" x14ac:dyDescent="0.3">
      <c r="A95" s="81" t="s">
        <v>445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6.25" outlineLevel="6" x14ac:dyDescent="0.25">
      <c r="A99" s="44" t="s">
        <v>471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E103+E111+E125+E130+E119+E122+E135+E108+E116</f>
        <v>19434.081000000002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E104+E106</f>
        <v>15270.323</v>
      </c>
    </row>
    <row r="104" spans="1:5" ht="56.25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15268.323</v>
      </c>
    </row>
    <row r="105" spans="1:5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15268.323</v>
      </c>
    </row>
    <row r="106" spans="1:5" ht="18.75" customHeight="1" outlineLevel="6" x14ac:dyDescent="0.25">
      <c r="A106" s="58" t="s">
        <v>591</v>
      </c>
      <c r="B106" s="59" t="s">
        <v>27</v>
      </c>
      <c r="C106" s="59" t="s">
        <v>165</v>
      </c>
      <c r="D106" s="59" t="s">
        <v>114</v>
      </c>
      <c r="E106" s="121">
        <f>E107</f>
        <v>2</v>
      </c>
    </row>
    <row r="107" spans="1:5" ht="34.5" customHeight="1" outlineLevel="6" x14ac:dyDescent="0.25">
      <c r="A107" s="58" t="s">
        <v>592</v>
      </c>
      <c r="B107" s="59" t="s">
        <v>27</v>
      </c>
      <c r="C107" s="59" t="s">
        <v>165</v>
      </c>
      <c r="D107" s="59" t="s">
        <v>121</v>
      </c>
      <c r="E107" s="121">
        <v>2</v>
      </c>
    </row>
    <row r="108" spans="1:5" ht="37.5" outlineLevel="6" x14ac:dyDescent="0.25">
      <c r="A108" s="58" t="s">
        <v>368</v>
      </c>
      <c r="B108" s="59" t="s">
        <v>27</v>
      </c>
      <c r="C108" s="59" t="s">
        <v>369</v>
      </c>
      <c r="D108" s="59" t="s">
        <v>8</v>
      </c>
      <c r="E108" s="121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369</v>
      </c>
      <c r="D109" s="59" t="s">
        <v>15</v>
      </c>
      <c r="E109" s="121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369</v>
      </c>
      <c r="D110" s="59" t="s">
        <v>17</v>
      </c>
      <c r="E110" s="121">
        <f>70+3</f>
        <v>73</v>
      </c>
    </row>
    <row r="111" spans="1:5" ht="56.25" outlineLevel="4" x14ac:dyDescent="0.25">
      <c r="A111" s="38" t="s">
        <v>468</v>
      </c>
      <c r="B111" s="59" t="s">
        <v>27</v>
      </c>
      <c r="C111" s="59" t="s">
        <v>302</v>
      </c>
      <c r="D111" s="59" t="s">
        <v>8</v>
      </c>
      <c r="E111" s="121">
        <f>E112+E114</f>
        <v>1390.8000000000002</v>
      </c>
    </row>
    <row r="112" spans="1:5" ht="56.25" outlineLevel="5" x14ac:dyDescent="0.25">
      <c r="A112" s="58" t="s">
        <v>14</v>
      </c>
      <c r="B112" s="59" t="s">
        <v>27</v>
      </c>
      <c r="C112" s="59" t="s">
        <v>302</v>
      </c>
      <c r="D112" s="59" t="s">
        <v>15</v>
      </c>
      <c r="E112" s="121">
        <f>E113</f>
        <v>1158.0160000000001</v>
      </c>
    </row>
    <row r="113" spans="1:5" outlineLevel="6" x14ac:dyDescent="0.25">
      <c r="A113" s="58" t="s">
        <v>16</v>
      </c>
      <c r="B113" s="59" t="s">
        <v>27</v>
      </c>
      <c r="C113" s="59" t="s">
        <v>302</v>
      </c>
      <c r="D113" s="59" t="s">
        <v>17</v>
      </c>
      <c r="E113" s="121">
        <v>1158.0160000000001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302</v>
      </c>
      <c r="D114" s="59" t="s">
        <v>19</v>
      </c>
      <c r="E114" s="121">
        <f>E115</f>
        <v>232.78399999999999</v>
      </c>
    </row>
    <row r="115" spans="1:5" ht="37.5" outlineLevel="6" x14ac:dyDescent="0.25">
      <c r="A115" s="58" t="s">
        <v>20</v>
      </c>
      <c r="B115" s="59" t="s">
        <v>27</v>
      </c>
      <c r="C115" s="59" t="s">
        <v>302</v>
      </c>
      <c r="D115" s="59" t="s">
        <v>21</v>
      </c>
      <c r="E115" s="121">
        <v>232.78399999999999</v>
      </c>
    </row>
    <row r="116" spans="1:5" ht="37.5" outlineLevel="6" x14ac:dyDescent="0.25">
      <c r="A116" s="58" t="s">
        <v>410</v>
      </c>
      <c r="B116" s="59" t="s">
        <v>27</v>
      </c>
      <c r="C116" s="59" t="s">
        <v>411</v>
      </c>
      <c r="D116" s="59" t="s">
        <v>8</v>
      </c>
      <c r="E116" s="121">
        <f>E117</f>
        <v>150.5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411</v>
      </c>
      <c r="D117" s="59" t="s">
        <v>19</v>
      </c>
      <c r="E117" s="121">
        <f>E118</f>
        <v>150.5</v>
      </c>
    </row>
    <row r="118" spans="1:5" ht="37.5" outlineLevel="6" x14ac:dyDescent="0.25">
      <c r="A118" s="58" t="s">
        <v>20</v>
      </c>
      <c r="B118" s="59" t="s">
        <v>27</v>
      </c>
      <c r="C118" s="59" t="s">
        <v>411</v>
      </c>
      <c r="D118" s="59" t="s">
        <v>21</v>
      </c>
      <c r="E118" s="121">
        <v>150.5</v>
      </c>
    </row>
    <row r="119" spans="1:5" outlineLevel="6" x14ac:dyDescent="0.25">
      <c r="A119" s="58" t="s">
        <v>508</v>
      </c>
      <c r="B119" s="59" t="s">
        <v>27</v>
      </c>
      <c r="C119" s="59" t="s">
        <v>513</v>
      </c>
      <c r="D119" s="59" t="s">
        <v>8</v>
      </c>
      <c r="E119" s="121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513</v>
      </c>
      <c r="D120" s="59" t="s">
        <v>19</v>
      </c>
      <c r="E120" s="121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513</v>
      </c>
      <c r="D121" s="59" t="s">
        <v>21</v>
      </c>
      <c r="E121" s="121">
        <v>95</v>
      </c>
    </row>
    <row r="122" spans="1:5" outlineLevel="6" x14ac:dyDescent="0.25">
      <c r="A122" s="58" t="s">
        <v>615</v>
      </c>
      <c r="B122" s="59" t="s">
        <v>27</v>
      </c>
      <c r="C122" s="59" t="s">
        <v>616</v>
      </c>
      <c r="D122" s="59" t="s">
        <v>8</v>
      </c>
      <c r="E122" s="121">
        <f>E123</f>
        <v>75.144999999999996</v>
      </c>
    </row>
    <row r="123" spans="1:5" ht="37.5" outlineLevel="6" x14ac:dyDescent="0.25">
      <c r="A123" s="58" t="s">
        <v>18</v>
      </c>
      <c r="B123" s="59" t="s">
        <v>27</v>
      </c>
      <c r="C123" s="59" t="s">
        <v>616</v>
      </c>
      <c r="D123" s="59" t="s">
        <v>19</v>
      </c>
      <c r="E123" s="121">
        <f>E124</f>
        <v>75.144999999999996</v>
      </c>
    </row>
    <row r="124" spans="1:5" ht="37.5" outlineLevel="6" x14ac:dyDescent="0.25">
      <c r="A124" s="58" t="s">
        <v>20</v>
      </c>
      <c r="B124" s="59" t="s">
        <v>27</v>
      </c>
      <c r="C124" s="59" t="s">
        <v>616</v>
      </c>
      <c r="D124" s="59" t="s">
        <v>21</v>
      </c>
      <c r="E124" s="121">
        <v>75.144999999999996</v>
      </c>
    </row>
    <row r="125" spans="1:5" ht="75" outlineLevel="4" x14ac:dyDescent="0.25">
      <c r="A125" s="38" t="s">
        <v>466</v>
      </c>
      <c r="B125" s="59" t="s">
        <v>27</v>
      </c>
      <c r="C125" s="59" t="s">
        <v>301</v>
      </c>
      <c r="D125" s="59" t="s">
        <v>8</v>
      </c>
      <c r="E125" s="121">
        <f>E126+E128</f>
        <v>1090.057</v>
      </c>
    </row>
    <row r="126" spans="1:5" ht="56.25" outlineLevel="5" x14ac:dyDescent="0.25">
      <c r="A126" s="58" t="s">
        <v>14</v>
      </c>
      <c r="B126" s="59" t="s">
        <v>27</v>
      </c>
      <c r="C126" s="59" t="s">
        <v>301</v>
      </c>
      <c r="D126" s="59" t="s">
        <v>15</v>
      </c>
      <c r="E126" s="121">
        <f>E127</f>
        <v>1056.056</v>
      </c>
    </row>
    <row r="127" spans="1:5" outlineLevel="6" x14ac:dyDescent="0.25">
      <c r="A127" s="58" t="s">
        <v>16</v>
      </c>
      <c r="B127" s="59" t="s">
        <v>27</v>
      </c>
      <c r="C127" s="59" t="s">
        <v>301</v>
      </c>
      <c r="D127" s="59" t="s">
        <v>17</v>
      </c>
      <c r="E127" s="121">
        <v>1056.056</v>
      </c>
    </row>
    <row r="128" spans="1:5" ht="18" customHeight="1" outlineLevel="5" x14ac:dyDescent="0.25">
      <c r="A128" s="58" t="s">
        <v>18</v>
      </c>
      <c r="B128" s="59" t="s">
        <v>27</v>
      </c>
      <c r="C128" s="59" t="s">
        <v>301</v>
      </c>
      <c r="D128" s="59" t="s">
        <v>19</v>
      </c>
      <c r="E128" s="121">
        <f>E129</f>
        <v>34.000999999999998</v>
      </c>
    </row>
    <row r="129" spans="1:5" ht="37.5" outlineLevel="6" x14ac:dyDescent="0.25">
      <c r="A129" s="58" t="s">
        <v>20</v>
      </c>
      <c r="B129" s="59" t="s">
        <v>27</v>
      </c>
      <c r="C129" s="59" t="s">
        <v>301</v>
      </c>
      <c r="D129" s="59" t="s">
        <v>21</v>
      </c>
      <c r="E129" s="121">
        <v>34.000999999999998</v>
      </c>
    </row>
    <row r="130" spans="1:5" ht="56.25" outlineLevel="4" x14ac:dyDescent="0.25">
      <c r="A130" s="38" t="s">
        <v>465</v>
      </c>
      <c r="B130" s="59" t="s">
        <v>27</v>
      </c>
      <c r="C130" s="59" t="s">
        <v>303</v>
      </c>
      <c r="D130" s="59" t="s">
        <v>8</v>
      </c>
      <c r="E130" s="121">
        <f>E131+E133</f>
        <v>706.96900000000005</v>
      </c>
    </row>
    <row r="131" spans="1:5" ht="56.25" outlineLevel="5" x14ac:dyDescent="0.25">
      <c r="A131" s="58" t="s">
        <v>14</v>
      </c>
      <c r="B131" s="59" t="s">
        <v>27</v>
      </c>
      <c r="C131" s="59" t="s">
        <v>303</v>
      </c>
      <c r="D131" s="59" t="s">
        <v>15</v>
      </c>
      <c r="E131" s="121">
        <f>E132</f>
        <v>675.64800000000002</v>
      </c>
    </row>
    <row r="132" spans="1:5" outlineLevel="6" x14ac:dyDescent="0.25">
      <c r="A132" s="58" t="s">
        <v>16</v>
      </c>
      <c r="B132" s="59" t="s">
        <v>27</v>
      </c>
      <c r="C132" s="59" t="s">
        <v>303</v>
      </c>
      <c r="D132" s="59" t="s">
        <v>17</v>
      </c>
      <c r="E132" s="121">
        <v>675.64800000000002</v>
      </c>
    </row>
    <row r="133" spans="1:5" ht="18" customHeight="1" outlineLevel="6" x14ac:dyDescent="0.25">
      <c r="A133" s="58" t="s">
        <v>18</v>
      </c>
      <c r="B133" s="59" t="s">
        <v>27</v>
      </c>
      <c r="C133" s="59" t="s">
        <v>303</v>
      </c>
      <c r="D133" s="59" t="s">
        <v>19</v>
      </c>
      <c r="E133" s="121">
        <f>E134</f>
        <v>31.321000000000002</v>
      </c>
    </row>
    <row r="134" spans="1:5" ht="37.5" outlineLevel="6" x14ac:dyDescent="0.25">
      <c r="A134" s="58" t="s">
        <v>20</v>
      </c>
      <c r="B134" s="59" t="s">
        <v>27</v>
      </c>
      <c r="C134" s="59" t="s">
        <v>303</v>
      </c>
      <c r="D134" s="59" t="s">
        <v>21</v>
      </c>
      <c r="E134" s="121">
        <v>31.321000000000002</v>
      </c>
    </row>
    <row r="135" spans="1:5" ht="56.25" outlineLevel="4" x14ac:dyDescent="0.25">
      <c r="A135" s="38" t="s">
        <v>467</v>
      </c>
      <c r="B135" s="59" t="s">
        <v>27</v>
      </c>
      <c r="C135" s="59" t="s">
        <v>304</v>
      </c>
      <c r="D135" s="59" t="s">
        <v>8</v>
      </c>
      <c r="E135" s="121">
        <f>E136+E138</f>
        <v>582.28700000000003</v>
      </c>
    </row>
    <row r="136" spans="1:5" ht="56.25" outlineLevel="5" x14ac:dyDescent="0.25">
      <c r="A136" s="58" t="s">
        <v>14</v>
      </c>
      <c r="B136" s="59" t="s">
        <v>27</v>
      </c>
      <c r="C136" s="59" t="s">
        <v>304</v>
      </c>
      <c r="D136" s="59" t="s">
        <v>15</v>
      </c>
      <c r="E136" s="121">
        <f>E137</f>
        <v>559.40899999999999</v>
      </c>
    </row>
    <row r="137" spans="1:5" outlineLevel="6" x14ac:dyDescent="0.25">
      <c r="A137" s="58" t="s">
        <v>16</v>
      </c>
      <c r="B137" s="59" t="s">
        <v>27</v>
      </c>
      <c r="C137" s="59" t="s">
        <v>304</v>
      </c>
      <c r="D137" s="59" t="s">
        <v>17</v>
      </c>
      <c r="E137" s="121">
        <v>559.40899999999999</v>
      </c>
    </row>
    <row r="138" spans="1:5" ht="18" customHeight="1" outlineLevel="5" x14ac:dyDescent="0.25">
      <c r="A138" s="58" t="s">
        <v>18</v>
      </c>
      <c r="B138" s="59" t="s">
        <v>27</v>
      </c>
      <c r="C138" s="59" t="s">
        <v>304</v>
      </c>
      <c r="D138" s="59" t="s">
        <v>19</v>
      </c>
      <c r="E138" s="121">
        <f>E139</f>
        <v>22.878</v>
      </c>
    </row>
    <row r="139" spans="1:5" ht="37.5" outlineLevel="6" x14ac:dyDescent="0.25">
      <c r="A139" s="58" t="s">
        <v>20</v>
      </c>
      <c r="B139" s="59" t="s">
        <v>27</v>
      </c>
      <c r="C139" s="59" t="s">
        <v>304</v>
      </c>
      <c r="D139" s="59" t="s">
        <v>21</v>
      </c>
      <c r="E139" s="121">
        <v>22.878</v>
      </c>
    </row>
    <row r="140" spans="1:5" s="3" customFormat="1" x14ac:dyDescent="0.25">
      <c r="A140" s="56" t="s">
        <v>157</v>
      </c>
      <c r="B140" s="57" t="s">
        <v>30</v>
      </c>
      <c r="C140" s="57" t="s">
        <v>163</v>
      </c>
      <c r="D140" s="57" t="s">
        <v>8</v>
      </c>
      <c r="E140" s="120">
        <f>E141</f>
        <v>1266.5999999999999</v>
      </c>
    </row>
    <row r="141" spans="1:5" outlineLevel="1" x14ac:dyDescent="0.25">
      <c r="A141" s="58" t="s">
        <v>158</v>
      </c>
      <c r="B141" s="59" t="s">
        <v>159</v>
      </c>
      <c r="C141" s="59" t="s">
        <v>163</v>
      </c>
      <c r="D141" s="59" t="s">
        <v>8</v>
      </c>
      <c r="E141" s="121">
        <f>E142</f>
        <v>1266.5999999999999</v>
      </c>
    </row>
    <row r="142" spans="1:5" outlineLevel="3" x14ac:dyDescent="0.25">
      <c r="A142" s="58" t="s">
        <v>295</v>
      </c>
      <c r="B142" s="59" t="s">
        <v>159</v>
      </c>
      <c r="C142" s="59" t="s">
        <v>164</v>
      </c>
      <c r="D142" s="59" t="s">
        <v>8</v>
      </c>
      <c r="E142" s="121">
        <f>E143</f>
        <v>1266.5999999999999</v>
      </c>
    </row>
    <row r="143" spans="1:5" ht="75" outlineLevel="4" x14ac:dyDescent="0.25">
      <c r="A143" s="38" t="s">
        <v>469</v>
      </c>
      <c r="B143" s="59" t="s">
        <v>159</v>
      </c>
      <c r="C143" s="59" t="s">
        <v>305</v>
      </c>
      <c r="D143" s="59" t="s">
        <v>8</v>
      </c>
      <c r="E143" s="121">
        <f>E144</f>
        <v>1266.5999999999999</v>
      </c>
    </row>
    <row r="144" spans="1:5" outlineLevel="5" x14ac:dyDescent="0.25">
      <c r="A144" s="58" t="s">
        <v>31</v>
      </c>
      <c r="B144" s="59" t="s">
        <v>159</v>
      </c>
      <c r="C144" s="59" t="s">
        <v>305</v>
      </c>
      <c r="D144" s="59" t="s">
        <v>32</v>
      </c>
      <c r="E144" s="121">
        <f>E145</f>
        <v>1266.5999999999999</v>
      </c>
    </row>
    <row r="145" spans="1:5" outlineLevel="6" x14ac:dyDescent="0.25">
      <c r="A145" s="58" t="s">
        <v>160</v>
      </c>
      <c r="B145" s="59" t="s">
        <v>159</v>
      </c>
      <c r="C145" s="59" t="s">
        <v>305</v>
      </c>
      <c r="D145" s="59" t="s">
        <v>161</v>
      </c>
      <c r="E145" s="121">
        <v>1266.5999999999999</v>
      </c>
    </row>
    <row r="146" spans="1:5" s="3" customFormat="1" ht="37.5" x14ac:dyDescent="0.25">
      <c r="A146" s="56" t="s">
        <v>57</v>
      </c>
      <c r="B146" s="57" t="s">
        <v>58</v>
      </c>
      <c r="C146" s="57" t="s">
        <v>163</v>
      </c>
      <c r="D146" s="57" t="s">
        <v>8</v>
      </c>
      <c r="E146" s="120">
        <f>E147</f>
        <v>65</v>
      </c>
    </row>
    <row r="147" spans="1:5" ht="37.5" outlineLevel="1" x14ac:dyDescent="0.25">
      <c r="A147" s="58" t="s">
        <v>59</v>
      </c>
      <c r="B147" s="59" t="s">
        <v>60</v>
      </c>
      <c r="C147" s="59" t="s">
        <v>163</v>
      </c>
      <c r="D147" s="59" t="s">
        <v>8</v>
      </c>
      <c r="E147" s="121">
        <f>E148</f>
        <v>65</v>
      </c>
    </row>
    <row r="148" spans="1:5" outlineLevel="3" x14ac:dyDescent="0.25">
      <c r="A148" s="58" t="s">
        <v>295</v>
      </c>
      <c r="B148" s="59" t="s">
        <v>60</v>
      </c>
      <c r="C148" s="59" t="s">
        <v>164</v>
      </c>
      <c r="D148" s="59" t="s">
        <v>8</v>
      </c>
      <c r="E148" s="121">
        <f>E149</f>
        <v>65</v>
      </c>
    </row>
    <row r="149" spans="1:5" ht="37.5" outlineLevel="4" x14ac:dyDescent="0.25">
      <c r="A149" s="58" t="s">
        <v>61</v>
      </c>
      <c r="B149" s="59" t="s">
        <v>60</v>
      </c>
      <c r="C149" s="59" t="s">
        <v>183</v>
      </c>
      <c r="D149" s="59" t="s">
        <v>8</v>
      </c>
      <c r="E149" s="121">
        <f>E150</f>
        <v>65</v>
      </c>
    </row>
    <row r="150" spans="1:5" ht="18.75" customHeight="1" outlineLevel="5" x14ac:dyDescent="0.25">
      <c r="A150" s="58" t="s">
        <v>18</v>
      </c>
      <c r="B150" s="59" t="s">
        <v>60</v>
      </c>
      <c r="C150" s="59" t="s">
        <v>183</v>
      </c>
      <c r="D150" s="59" t="s">
        <v>19</v>
      </c>
      <c r="E150" s="121">
        <f>E151</f>
        <v>65</v>
      </c>
    </row>
    <row r="151" spans="1:5" ht="37.5" outlineLevel="6" x14ac:dyDescent="0.25">
      <c r="A151" s="58" t="s">
        <v>20</v>
      </c>
      <c r="B151" s="59" t="s">
        <v>60</v>
      </c>
      <c r="C151" s="59" t="s">
        <v>183</v>
      </c>
      <c r="D151" s="59" t="s">
        <v>21</v>
      </c>
      <c r="E151" s="121">
        <v>65</v>
      </c>
    </row>
    <row r="152" spans="1:5" s="3" customFormat="1" x14ac:dyDescent="0.25">
      <c r="A152" s="56" t="s">
        <v>151</v>
      </c>
      <c r="B152" s="57" t="s">
        <v>62</v>
      </c>
      <c r="C152" s="57" t="s">
        <v>163</v>
      </c>
      <c r="D152" s="57" t="s">
        <v>8</v>
      </c>
      <c r="E152" s="120">
        <f>E158+E169+E153+E163</f>
        <v>19235.682000000001</v>
      </c>
    </row>
    <row r="153" spans="1:5" s="3" customFormat="1" x14ac:dyDescent="0.25">
      <c r="A153" s="58" t="s">
        <v>153</v>
      </c>
      <c r="B153" s="59" t="s">
        <v>154</v>
      </c>
      <c r="C153" s="59" t="s">
        <v>163</v>
      </c>
      <c r="D153" s="59" t="s">
        <v>8</v>
      </c>
      <c r="E153" s="121">
        <f>E154</f>
        <v>374.49</v>
      </c>
    </row>
    <row r="154" spans="1:5" s="3" customFormat="1" x14ac:dyDescent="0.25">
      <c r="A154" s="58" t="s">
        <v>295</v>
      </c>
      <c r="B154" s="59" t="s">
        <v>154</v>
      </c>
      <c r="C154" s="59" t="s">
        <v>164</v>
      </c>
      <c r="D154" s="59" t="s">
        <v>8</v>
      </c>
      <c r="E154" s="121">
        <f>E155</f>
        <v>374.49</v>
      </c>
    </row>
    <row r="155" spans="1:5" s="3" customFormat="1" ht="112.5" x14ac:dyDescent="0.25">
      <c r="A155" s="38" t="s">
        <v>470</v>
      </c>
      <c r="B155" s="59" t="s">
        <v>154</v>
      </c>
      <c r="C155" s="59" t="s">
        <v>184</v>
      </c>
      <c r="D155" s="59" t="s">
        <v>8</v>
      </c>
      <c r="E155" s="121">
        <f>E156</f>
        <v>374.49</v>
      </c>
    </row>
    <row r="156" spans="1:5" s="3" customFormat="1" ht="18" customHeight="1" x14ac:dyDescent="0.25">
      <c r="A156" s="58" t="s">
        <v>18</v>
      </c>
      <c r="B156" s="59" t="s">
        <v>154</v>
      </c>
      <c r="C156" s="59" t="s">
        <v>184</v>
      </c>
      <c r="D156" s="59" t="s">
        <v>19</v>
      </c>
      <c r="E156" s="121">
        <f>E157</f>
        <v>374.49</v>
      </c>
    </row>
    <row r="157" spans="1:5" s="3" customFormat="1" ht="37.5" x14ac:dyDescent="0.25">
      <c r="A157" s="58" t="s">
        <v>20</v>
      </c>
      <c r="B157" s="59" t="s">
        <v>154</v>
      </c>
      <c r="C157" s="59" t="s">
        <v>184</v>
      </c>
      <c r="D157" s="59" t="s">
        <v>21</v>
      </c>
      <c r="E157" s="121">
        <v>374.49</v>
      </c>
    </row>
    <row r="158" spans="1:5" outlineLevel="1" x14ac:dyDescent="0.25">
      <c r="A158" s="58" t="s">
        <v>63</v>
      </c>
      <c r="B158" s="59" t="s">
        <v>64</v>
      </c>
      <c r="C158" s="59" t="s">
        <v>163</v>
      </c>
      <c r="D158" s="59" t="s">
        <v>8</v>
      </c>
      <c r="E158" s="121">
        <f>E159</f>
        <v>897.5</v>
      </c>
    </row>
    <row r="159" spans="1:5" ht="37.5" outlineLevel="2" x14ac:dyDescent="0.25">
      <c r="A159" s="58" t="s">
        <v>444</v>
      </c>
      <c r="B159" s="59" t="s">
        <v>64</v>
      </c>
      <c r="C159" s="59" t="s">
        <v>170</v>
      </c>
      <c r="D159" s="59" t="s">
        <v>8</v>
      </c>
      <c r="E159" s="121">
        <f>E160</f>
        <v>897.5</v>
      </c>
    </row>
    <row r="160" spans="1:5" outlineLevel="4" x14ac:dyDescent="0.25">
      <c r="A160" s="58" t="s">
        <v>297</v>
      </c>
      <c r="B160" s="59" t="s">
        <v>64</v>
      </c>
      <c r="C160" s="59" t="s">
        <v>185</v>
      </c>
      <c r="D160" s="59" t="s">
        <v>8</v>
      </c>
      <c r="E160" s="121">
        <f>E161</f>
        <v>897.5</v>
      </c>
    </row>
    <row r="161" spans="1:5" outlineLevel="5" x14ac:dyDescent="0.25">
      <c r="A161" s="58" t="s">
        <v>22</v>
      </c>
      <c r="B161" s="59" t="s">
        <v>64</v>
      </c>
      <c r="C161" s="59" t="s">
        <v>185</v>
      </c>
      <c r="D161" s="59" t="s">
        <v>23</v>
      </c>
      <c r="E161" s="121">
        <f>E162</f>
        <v>897.5</v>
      </c>
    </row>
    <row r="162" spans="1:5" ht="37.5" outlineLevel="6" x14ac:dyDescent="0.25">
      <c r="A162" s="58" t="s">
        <v>65</v>
      </c>
      <c r="B162" s="59" t="s">
        <v>64</v>
      </c>
      <c r="C162" s="59" t="s">
        <v>185</v>
      </c>
      <c r="D162" s="59" t="s">
        <v>66</v>
      </c>
      <c r="E162" s="121">
        <v>897.5</v>
      </c>
    </row>
    <row r="163" spans="1:5" outlineLevel="6" x14ac:dyDescent="0.25">
      <c r="A163" s="58" t="s">
        <v>67</v>
      </c>
      <c r="B163" s="59" t="s">
        <v>68</v>
      </c>
      <c r="C163" s="59" t="s">
        <v>163</v>
      </c>
      <c r="D163" s="59" t="s">
        <v>8</v>
      </c>
      <c r="E163" s="121">
        <f>E164</f>
        <v>14819.712</v>
      </c>
    </row>
    <row r="164" spans="1:5" ht="56.25" outlineLevel="6" x14ac:dyDescent="0.25">
      <c r="A164" s="58" t="s">
        <v>396</v>
      </c>
      <c r="B164" s="59" t="s">
        <v>68</v>
      </c>
      <c r="C164" s="59" t="s">
        <v>186</v>
      </c>
      <c r="D164" s="59" t="s">
        <v>8</v>
      </c>
      <c r="E164" s="121">
        <f>E165</f>
        <v>14819.712</v>
      </c>
    </row>
    <row r="165" spans="1:5" ht="37.5" outlineLevel="6" x14ac:dyDescent="0.25">
      <c r="A165" s="58" t="s">
        <v>398</v>
      </c>
      <c r="B165" s="59" t="s">
        <v>68</v>
      </c>
      <c r="C165" s="59" t="s">
        <v>187</v>
      </c>
      <c r="D165" s="59" t="s">
        <v>8</v>
      </c>
      <c r="E165" s="121">
        <f>E166</f>
        <v>14819.712</v>
      </c>
    </row>
    <row r="166" spans="1:5" ht="56.25" outlineLevel="6" x14ac:dyDescent="0.25">
      <c r="A166" s="58" t="s">
        <v>69</v>
      </c>
      <c r="B166" s="59" t="s">
        <v>68</v>
      </c>
      <c r="C166" s="59" t="s">
        <v>188</v>
      </c>
      <c r="D166" s="59" t="s">
        <v>8</v>
      </c>
      <c r="E166" s="121">
        <f>E167</f>
        <v>14819.712</v>
      </c>
    </row>
    <row r="167" spans="1:5" ht="18" customHeight="1" outlineLevel="6" x14ac:dyDescent="0.25">
      <c r="A167" s="58" t="s">
        <v>18</v>
      </c>
      <c r="B167" s="59" t="s">
        <v>68</v>
      </c>
      <c r="C167" s="59" t="s">
        <v>188</v>
      </c>
      <c r="D167" s="59" t="s">
        <v>19</v>
      </c>
      <c r="E167" s="121">
        <f>E168</f>
        <v>14819.712</v>
      </c>
    </row>
    <row r="168" spans="1:5" ht="37.5" outlineLevel="6" x14ac:dyDescent="0.25">
      <c r="A168" s="58" t="s">
        <v>20</v>
      </c>
      <c r="B168" s="59" t="s">
        <v>68</v>
      </c>
      <c r="C168" s="59" t="s">
        <v>188</v>
      </c>
      <c r="D168" s="59" t="s">
        <v>21</v>
      </c>
      <c r="E168" s="121">
        <v>14819.712</v>
      </c>
    </row>
    <row r="169" spans="1:5" outlineLevel="1" x14ac:dyDescent="0.25">
      <c r="A169" s="58" t="s">
        <v>71</v>
      </c>
      <c r="B169" s="59" t="s">
        <v>72</v>
      </c>
      <c r="C169" s="59" t="s">
        <v>163</v>
      </c>
      <c r="D169" s="59" t="s">
        <v>8</v>
      </c>
      <c r="E169" s="121">
        <f>E170</f>
        <v>3143.98</v>
      </c>
    </row>
    <row r="170" spans="1:5" ht="37.5" outlineLevel="1" x14ac:dyDescent="0.25">
      <c r="A170" s="58" t="s">
        <v>444</v>
      </c>
      <c r="B170" s="59" t="s">
        <v>72</v>
      </c>
      <c r="C170" s="59" t="s">
        <v>170</v>
      </c>
      <c r="D170" s="59" t="s">
        <v>8</v>
      </c>
      <c r="E170" s="121">
        <f>E171</f>
        <v>3143.98</v>
      </c>
    </row>
    <row r="171" spans="1:5" ht="56.25" outlineLevel="1" x14ac:dyDescent="0.25">
      <c r="A171" s="58" t="s">
        <v>393</v>
      </c>
      <c r="B171" s="59" t="s">
        <v>72</v>
      </c>
      <c r="C171" s="59" t="s">
        <v>306</v>
      </c>
      <c r="D171" s="59" t="s">
        <v>8</v>
      </c>
      <c r="E171" s="121">
        <f>E175+E172</f>
        <v>3143.98</v>
      </c>
    </row>
    <row r="172" spans="1:5" outlineLevel="1" x14ac:dyDescent="0.25">
      <c r="A172" s="58" t="s">
        <v>355</v>
      </c>
      <c r="B172" s="59" t="s">
        <v>72</v>
      </c>
      <c r="C172" s="59" t="s">
        <v>356</v>
      </c>
      <c r="D172" s="59" t="s">
        <v>8</v>
      </c>
      <c r="E172" s="121">
        <f>E173</f>
        <v>20.6</v>
      </c>
    </row>
    <row r="173" spans="1:5" ht="17.25" customHeight="1" outlineLevel="1" x14ac:dyDescent="0.25">
      <c r="A173" s="58" t="s">
        <v>18</v>
      </c>
      <c r="B173" s="59" t="s">
        <v>72</v>
      </c>
      <c r="C173" s="59" t="s">
        <v>356</v>
      </c>
      <c r="D173" s="59" t="s">
        <v>19</v>
      </c>
      <c r="E173" s="121">
        <f>E174</f>
        <v>20.6</v>
      </c>
    </row>
    <row r="174" spans="1:5" ht="37.5" outlineLevel="1" x14ac:dyDescent="0.25">
      <c r="A174" s="58" t="s">
        <v>20</v>
      </c>
      <c r="B174" s="59" t="s">
        <v>72</v>
      </c>
      <c r="C174" s="59" t="s">
        <v>356</v>
      </c>
      <c r="D174" s="59" t="s">
        <v>21</v>
      </c>
      <c r="E174" s="121">
        <v>20.6</v>
      </c>
    </row>
    <row r="175" spans="1:5" outlineLevel="4" x14ac:dyDescent="0.25">
      <c r="A175" s="58" t="s">
        <v>73</v>
      </c>
      <c r="B175" s="59" t="s">
        <v>72</v>
      </c>
      <c r="C175" s="59" t="s">
        <v>189</v>
      </c>
      <c r="D175" s="59" t="s">
        <v>8</v>
      </c>
      <c r="E175" s="121">
        <f>E176</f>
        <v>3123.38</v>
      </c>
    </row>
    <row r="176" spans="1:5" ht="17.25" customHeight="1" outlineLevel="5" x14ac:dyDescent="0.25">
      <c r="A176" s="58" t="s">
        <v>18</v>
      </c>
      <c r="B176" s="59" t="s">
        <v>72</v>
      </c>
      <c r="C176" s="59" t="s">
        <v>189</v>
      </c>
      <c r="D176" s="59" t="s">
        <v>19</v>
      </c>
      <c r="E176" s="121">
        <f>E177</f>
        <v>3123.38</v>
      </c>
    </row>
    <row r="177" spans="1:5" ht="37.5" outlineLevel="6" x14ac:dyDescent="0.25">
      <c r="A177" s="58" t="s">
        <v>20</v>
      </c>
      <c r="B177" s="59" t="s">
        <v>72</v>
      </c>
      <c r="C177" s="59" t="s">
        <v>189</v>
      </c>
      <c r="D177" s="59" t="s">
        <v>21</v>
      </c>
      <c r="E177" s="121">
        <v>3123.38</v>
      </c>
    </row>
    <row r="178" spans="1:5" s="3" customFormat="1" x14ac:dyDescent="0.25">
      <c r="A178" s="56" t="s">
        <v>74</v>
      </c>
      <c r="B178" s="57" t="s">
        <v>75</v>
      </c>
      <c r="C178" s="57" t="s">
        <v>163</v>
      </c>
      <c r="D178" s="57" t="s">
        <v>8</v>
      </c>
      <c r="E178" s="120">
        <f>E179+E185+E205</f>
        <v>27226.036</v>
      </c>
    </row>
    <row r="179" spans="1:5" s="3" customFormat="1" x14ac:dyDescent="0.25">
      <c r="A179" s="58" t="s">
        <v>76</v>
      </c>
      <c r="B179" s="59" t="s">
        <v>77</v>
      </c>
      <c r="C179" s="59" t="s">
        <v>163</v>
      </c>
      <c r="D179" s="59" t="s">
        <v>8</v>
      </c>
      <c r="E179" s="121">
        <f>E180</f>
        <v>2555.6019999999999</v>
      </c>
    </row>
    <row r="180" spans="1:5" s="3" customFormat="1" ht="56.25" x14ac:dyDescent="0.25">
      <c r="A180" s="58" t="s">
        <v>396</v>
      </c>
      <c r="B180" s="59" t="s">
        <v>77</v>
      </c>
      <c r="C180" s="59" t="s">
        <v>186</v>
      </c>
      <c r="D180" s="59" t="s">
        <v>8</v>
      </c>
      <c r="E180" s="121">
        <f>E181</f>
        <v>2555.6019999999999</v>
      </c>
    </row>
    <row r="181" spans="1:5" s="3" customFormat="1" ht="37.5" x14ac:dyDescent="0.25">
      <c r="A181" s="58" t="s">
        <v>397</v>
      </c>
      <c r="B181" s="59" t="s">
        <v>77</v>
      </c>
      <c r="C181" s="59" t="s">
        <v>190</v>
      </c>
      <c r="D181" s="59" t="s">
        <v>8</v>
      </c>
      <c r="E181" s="121">
        <f>E182</f>
        <v>2555.6019999999999</v>
      </c>
    </row>
    <row r="182" spans="1:5" s="3" customFormat="1" ht="75" x14ac:dyDescent="0.3">
      <c r="A182" s="84" t="s">
        <v>78</v>
      </c>
      <c r="B182" s="59" t="s">
        <v>77</v>
      </c>
      <c r="C182" s="59" t="s">
        <v>191</v>
      </c>
      <c r="D182" s="59" t="s">
        <v>8</v>
      </c>
      <c r="E182" s="121">
        <f>E183</f>
        <v>2555.6019999999999</v>
      </c>
    </row>
    <row r="183" spans="1:5" s="3" customFormat="1" ht="18.75" customHeight="1" x14ac:dyDescent="0.25">
      <c r="A183" s="58" t="s">
        <v>18</v>
      </c>
      <c r="B183" s="59" t="s">
        <v>77</v>
      </c>
      <c r="C183" s="59" t="s">
        <v>191</v>
      </c>
      <c r="D183" s="59" t="s">
        <v>19</v>
      </c>
      <c r="E183" s="121">
        <f>E184</f>
        <v>2555.6019999999999</v>
      </c>
    </row>
    <row r="184" spans="1:5" s="3" customFormat="1" ht="37.5" x14ac:dyDescent="0.25">
      <c r="A184" s="58" t="s">
        <v>20</v>
      </c>
      <c r="B184" s="59" t="s">
        <v>77</v>
      </c>
      <c r="C184" s="59" t="s">
        <v>191</v>
      </c>
      <c r="D184" s="59" t="s">
        <v>21</v>
      </c>
      <c r="E184" s="121">
        <v>2555.6019999999999</v>
      </c>
    </row>
    <row r="185" spans="1:5" s="3" customFormat="1" x14ac:dyDescent="0.25">
      <c r="A185" s="58" t="s">
        <v>79</v>
      </c>
      <c r="B185" s="59" t="s">
        <v>80</v>
      </c>
      <c r="C185" s="59" t="s">
        <v>163</v>
      </c>
      <c r="D185" s="59" t="s">
        <v>8</v>
      </c>
      <c r="E185" s="121">
        <f>E186</f>
        <v>24467.214</v>
      </c>
    </row>
    <row r="186" spans="1:5" s="3" customFormat="1" ht="56.25" x14ac:dyDescent="0.25">
      <c r="A186" s="58" t="s">
        <v>396</v>
      </c>
      <c r="B186" s="59" t="s">
        <v>80</v>
      </c>
      <c r="C186" s="59" t="s">
        <v>186</v>
      </c>
      <c r="D186" s="59" t="s">
        <v>8</v>
      </c>
      <c r="E186" s="121">
        <f>E187</f>
        <v>24467.214</v>
      </c>
    </row>
    <row r="187" spans="1:5" s="3" customFormat="1" ht="37.5" x14ac:dyDescent="0.25">
      <c r="A187" s="58" t="s">
        <v>397</v>
      </c>
      <c r="B187" s="59" t="s">
        <v>80</v>
      </c>
      <c r="C187" s="59" t="s">
        <v>190</v>
      </c>
      <c r="D187" s="59" t="s">
        <v>8</v>
      </c>
      <c r="E187" s="121">
        <f>E188+E193+E196+E199+E202</f>
        <v>24467.214</v>
      </c>
    </row>
    <row r="188" spans="1:5" s="3" customFormat="1" ht="75" x14ac:dyDescent="0.3">
      <c r="A188" s="84" t="s">
        <v>81</v>
      </c>
      <c r="B188" s="59" t="s">
        <v>80</v>
      </c>
      <c r="C188" s="59" t="s">
        <v>192</v>
      </c>
      <c r="D188" s="59" t="s">
        <v>8</v>
      </c>
      <c r="E188" s="121">
        <f>E189+E191</f>
        <v>5558.65</v>
      </c>
    </row>
    <row r="189" spans="1:5" s="3" customFormat="1" ht="18" customHeight="1" x14ac:dyDescent="0.25">
      <c r="A189" s="58" t="s">
        <v>18</v>
      </c>
      <c r="B189" s="59" t="s">
        <v>80</v>
      </c>
      <c r="C189" s="59" t="s">
        <v>192</v>
      </c>
      <c r="D189" s="59" t="s">
        <v>19</v>
      </c>
      <c r="E189" s="121">
        <f>E190</f>
        <v>1958.65</v>
      </c>
    </row>
    <row r="190" spans="1:5" s="3" customFormat="1" ht="37.5" x14ac:dyDescent="0.25">
      <c r="A190" s="58" t="s">
        <v>20</v>
      </c>
      <c r="B190" s="59" t="s">
        <v>80</v>
      </c>
      <c r="C190" s="59" t="s">
        <v>192</v>
      </c>
      <c r="D190" s="59" t="s">
        <v>21</v>
      </c>
      <c r="E190" s="121">
        <v>1958.65</v>
      </c>
    </row>
    <row r="191" spans="1:5" s="3" customFormat="1" x14ac:dyDescent="0.25">
      <c r="A191" s="58" t="s">
        <v>22</v>
      </c>
      <c r="B191" s="59" t="s">
        <v>80</v>
      </c>
      <c r="C191" s="59" t="s">
        <v>192</v>
      </c>
      <c r="D191" s="59" t="s">
        <v>23</v>
      </c>
      <c r="E191" s="121">
        <f>E192</f>
        <v>3600</v>
      </c>
    </row>
    <row r="192" spans="1:5" s="3" customFormat="1" ht="37.5" x14ac:dyDescent="0.25">
      <c r="A192" s="58" t="s">
        <v>65</v>
      </c>
      <c r="B192" s="59" t="s">
        <v>80</v>
      </c>
      <c r="C192" s="59" t="s">
        <v>192</v>
      </c>
      <c r="D192" s="59" t="s">
        <v>66</v>
      </c>
      <c r="E192" s="121">
        <v>3600</v>
      </c>
    </row>
    <row r="193" spans="1:5" s="3" customFormat="1" ht="37.5" x14ac:dyDescent="0.25">
      <c r="A193" s="58" t="s">
        <v>413</v>
      </c>
      <c r="B193" s="59" t="s">
        <v>80</v>
      </c>
      <c r="C193" s="59" t="s">
        <v>414</v>
      </c>
      <c r="D193" s="59" t="s">
        <v>8</v>
      </c>
      <c r="E193" s="121">
        <f>E194</f>
        <v>4002.3159999999998</v>
      </c>
    </row>
    <row r="194" spans="1:5" s="3" customFormat="1" x14ac:dyDescent="0.25">
      <c r="A194" s="58" t="s">
        <v>22</v>
      </c>
      <c r="B194" s="59" t="s">
        <v>80</v>
      </c>
      <c r="C194" s="59" t="s">
        <v>414</v>
      </c>
      <c r="D194" s="59" t="s">
        <v>23</v>
      </c>
      <c r="E194" s="121">
        <f>E195</f>
        <v>4002.3159999999998</v>
      </c>
    </row>
    <row r="195" spans="1:5" s="3" customFormat="1" ht="37.5" x14ac:dyDescent="0.25">
      <c r="A195" s="58" t="s">
        <v>65</v>
      </c>
      <c r="B195" s="59" t="s">
        <v>80</v>
      </c>
      <c r="C195" s="59" t="s">
        <v>414</v>
      </c>
      <c r="D195" s="59" t="s">
        <v>66</v>
      </c>
      <c r="E195" s="121">
        <v>4002.3159999999998</v>
      </c>
    </row>
    <row r="196" spans="1:5" s="3" customFormat="1" ht="37.5" x14ac:dyDescent="0.25">
      <c r="A196" s="58" t="s">
        <v>500</v>
      </c>
      <c r="B196" s="59" t="s">
        <v>80</v>
      </c>
      <c r="C196" s="59" t="s">
        <v>501</v>
      </c>
      <c r="D196" s="59" t="s">
        <v>8</v>
      </c>
      <c r="E196" s="121">
        <f>E197</f>
        <v>8806.2479999999996</v>
      </c>
    </row>
    <row r="197" spans="1:5" s="3" customFormat="1" x14ac:dyDescent="0.25">
      <c r="A197" s="58" t="s">
        <v>22</v>
      </c>
      <c r="B197" s="59" t="s">
        <v>80</v>
      </c>
      <c r="C197" s="59" t="s">
        <v>501</v>
      </c>
      <c r="D197" s="59" t="s">
        <v>23</v>
      </c>
      <c r="E197" s="121">
        <f>E198</f>
        <v>8806.2479999999996</v>
      </c>
    </row>
    <row r="198" spans="1:5" s="3" customFormat="1" ht="37.5" x14ac:dyDescent="0.25">
      <c r="A198" s="58" t="s">
        <v>65</v>
      </c>
      <c r="B198" s="59" t="s">
        <v>80</v>
      </c>
      <c r="C198" s="59" t="s">
        <v>501</v>
      </c>
      <c r="D198" s="59" t="s">
        <v>66</v>
      </c>
      <c r="E198" s="121">
        <v>8806.2479999999996</v>
      </c>
    </row>
    <row r="199" spans="1:5" s="3" customFormat="1" ht="56.25" x14ac:dyDescent="0.25">
      <c r="A199" s="58" t="s">
        <v>502</v>
      </c>
      <c r="B199" s="59" t="s">
        <v>80</v>
      </c>
      <c r="C199" s="59" t="s">
        <v>503</v>
      </c>
      <c r="D199" s="59" t="s">
        <v>8</v>
      </c>
      <c r="E199" s="121">
        <f>E200</f>
        <v>1220</v>
      </c>
    </row>
    <row r="200" spans="1:5" s="3" customFormat="1" ht="37.5" x14ac:dyDescent="0.25">
      <c r="A200" s="58" t="s">
        <v>504</v>
      </c>
      <c r="B200" s="59" t="s">
        <v>80</v>
      </c>
      <c r="C200" s="59" t="s">
        <v>503</v>
      </c>
      <c r="D200" s="59" t="s">
        <v>505</v>
      </c>
      <c r="E200" s="121">
        <f>E201</f>
        <v>1220</v>
      </c>
    </row>
    <row r="201" spans="1:5" s="3" customFormat="1" x14ac:dyDescent="0.25">
      <c r="A201" s="58" t="s">
        <v>506</v>
      </c>
      <c r="B201" s="59" t="s">
        <v>80</v>
      </c>
      <c r="C201" s="59" t="s">
        <v>503</v>
      </c>
      <c r="D201" s="59" t="s">
        <v>507</v>
      </c>
      <c r="E201" s="121">
        <v>1220</v>
      </c>
    </row>
    <row r="202" spans="1:5" s="3" customFormat="1" ht="56.25" x14ac:dyDescent="0.25">
      <c r="A202" s="58" t="s">
        <v>534</v>
      </c>
      <c r="B202" s="59" t="s">
        <v>80</v>
      </c>
      <c r="C202" s="59" t="s">
        <v>535</v>
      </c>
      <c r="D202" s="59" t="s">
        <v>8</v>
      </c>
      <c r="E202" s="121">
        <f>E203</f>
        <v>4880</v>
      </c>
    </row>
    <row r="203" spans="1:5" s="3" customFormat="1" ht="37.5" x14ac:dyDescent="0.25">
      <c r="A203" s="58" t="s">
        <v>504</v>
      </c>
      <c r="B203" s="59" t="s">
        <v>80</v>
      </c>
      <c r="C203" s="59" t="s">
        <v>535</v>
      </c>
      <c r="D203" s="59" t="s">
        <v>505</v>
      </c>
      <c r="E203" s="121">
        <f>E204</f>
        <v>4880</v>
      </c>
    </row>
    <row r="204" spans="1:5" s="3" customFormat="1" x14ac:dyDescent="0.25">
      <c r="A204" s="58" t="s">
        <v>506</v>
      </c>
      <c r="B204" s="59" t="s">
        <v>80</v>
      </c>
      <c r="C204" s="59" t="s">
        <v>535</v>
      </c>
      <c r="D204" s="59" t="s">
        <v>507</v>
      </c>
      <c r="E204" s="121">
        <v>4880</v>
      </c>
    </row>
    <row r="205" spans="1:5" s="3" customFormat="1" x14ac:dyDescent="0.25">
      <c r="A205" s="58" t="s">
        <v>82</v>
      </c>
      <c r="B205" s="59" t="s">
        <v>83</v>
      </c>
      <c r="C205" s="59" t="s">
        <v>163</v>
      </c>
      <c r="D205" s="59" t="s">
        <v>8</v>
      </c>
      <c r="E205" s="121">
        <f>E206+E210</f>
        <v>203.22</v>
      </c>
    </row>
    <row r="206" spans="1:5" s="3" customFormat="1" ht="56.25" x14ac:dyDescent="0.25">
      <c r="A206" s="58" t="s">
        <v>396</v>
      </c>
      <c r="B206" s="59" t="s">
        <v>83</v>
      </c>
      <c r="C206" s="59" t="s">
        <v>186</v>
      </c>
      <c r="D206" s="59" t="s">
        <v>8</v>
      </c>
      <c r="E206" s="121">
        <f>E207</f>
        <v>184.22</v>
      </c>
    </row>
    <row r="207" spans="1:5" s="3" customFormat="1" ht="75" x14ac:dyDescent="0.3">
      <c r="A207" s="84" t="s">
        <v>298</v>
      </c>
      <c r="B207" s="59" t="s">
        <v>83</v>
      </c>
      <c r="C207" s="59" t="s">
        <v>193</v>
      </c>
      <c r="D207" s="59" t="s">
        <v>8</v>
      </c>
      <c r="E207" s="121">
        <f>E208</f>
        <v>184.22</v>
      </c>
    </row>
    <row r="208" spans="1:5" s="3" customFormat="1" ht="18.75" customHeight="1" x14ac:dyDescent="0.25">
      <c r="A208" s="58" t="s">
        <v>18</v>
      </c>
      <c r="B208" s="59" t="s">
        <v>83</v>
      </c>
      <c r="C208" s="59" t="s">
        <v>193</v>
      </c>
      <c r="D208" s="59" t="s">
        <v>19</v>
      </c>
      <c r="E208" s="121">
        <f>E209</f>
        <v>184.22</v>
      </c>
    </row>
    <row r="209" spans="1:5" s="3" customFormat="1" ht="37.5" x14ac:dyDescent="0.25">
      <c r="A209" s="58" t="s">
        <v>20</v>
      </c>
      <c r="B209" s="59" t="s">
        <v>83</v>
      </c>
      <c r="C209" s="59" t="s">
        <v>193</v>
      </c>
      <c r="D209" s="59" t="s">
        <v>21</v>
      </c>
      <c r="E209" s="121">
        <v>184.22</v>
      </c>
    </row>
    <row r="210" spans="1:5" s="3" customFormat="1" ht="18" customHeight="1" x14ac:dyDescent="0.25">
      <c r="A210" s="58" t="s">
        <v>178</v>
      </c>
      <c r="B210" s="59" t="s">
        <v>83</v>
      </c>
      <c r="C210" s="59" t="s">
        <v>164</v>
      </c>
      <c r="D210" s="59" t="s">
        <v>8</v>
      </c>
      <c r="E210" s="121">
        <f>E211</f>
        <v>19</v>
      </c>
    </row>
    <row r="211" spans="1:5" s="3" customFormat="1" ht="37.5" x14ac:dyDescent="0.25">
      <c r="A211" s="67" t="s">
        <v>483</v>
      </c>
      <c r="B211" s="59" t="s">
        <v>83</v>
      </c>
      <c r="C211" s="59" t="s">
        <v>484</v>
      </c>
      <c r="D211" s="59" t="s">
        <v>8</v>
      </c>
      <c r="E211" s="121">
        <f>E212</f>
        <v>19</v>
      </c>
    </row>
    <row r="212" spans="1:5" s="3" customFormat="1" x14ac:dyDescent="0.25">
      <c r="A212" s="58" t="s">
        <v>31</v>
      </c>
      <c r="B212" s="59" t="s">
        <v>83</v>
      </c>
      <c r="C212" s="59" t="s">
        <v>484</v>
      </c>
      <c r="D212" s="59" t="s">
        <v>32</v>
      </c>
      <c r="E212" s="121">
        <f>E213</f>
        <v>19</v>
      </c>
    </row>
    <row r="213" spans="1:5" s="3" customFormat="1" x14ac:dyDescent="0.25">
      <c r="A213" s="58" t="s">
        <v>485</v>
      </c>
      <c r="B213" s="59" t="s">
        <v>83</v>
      </c>
      <c r="C213" s="59" t="s">
        <v>484</v>
      </c>
      <c r="D213" s="59" t="s">
        <v>486</v>
      </c>
      <c r="E213" s="121">
        <v>19</v>
      </c>
    </row>
    <row r="214" spans="1:5" s="3" customFormat="1" x14ac:dyDescent="0.25">
      <c r="A214" s="56" t="s">
        <v>85</v>
      </c>
      <c r="B214" s="57" t="s">
        <v>86</v>
      </c>
      <c r="C214" s="57" t="s">
        <v>163</v>
      </c>
      <c r="D214" s="57" t="s">
        <v>8</v>
      </c>
      <c r="E214" s="120">
        <f>E215</f>
        <v>175</v>
      </c>
    </row>
    <row r="215" spans="1:5" outlineLevel="1" x14ac:dyDescent="0.25">
      <c r="A215" s="58" t="s">
        <v>87</v>
      </c>
      <c r="B215" s="59" t="s">
        <v>88</v>
      </c>
      <c r="C215" s="59" t="s">
        <v>163</v>
      </c>
      <c r="D215" s="59" t="s">
        <v>8</v>
      </c>
      <c r="E215" s="121">
        <f>E216</f>
        <v>175</v>
      </c>
    </row>
    <row r="216" spans="1:5" ht="37.5" outlineLevel="2" x14ac:dyDescent="0.25">
      <c r="A216" s="58" t="s">
        <v>446</v>
      </c>
      <c r="B216" s="59" t="s">
        <v>88</v>
      </c>
      <c r="C216" s="59" t="s">
        <v>194</v>
      </c>
      <c r="D216" s="59" t="s">
        <v>8</v>
      </c>
      <c r="E216" s="121">
        <f>E217+E221+E224</f>
        <v>175</v>
      </c>
    </row>
    <row r="217" spans="1:5" ht="56.25" outlineLevel="2" x14ac:dyDescent="0.25">
      <c r="A217" s="58" t="s">
        <v>487</v>
      </c>
      <c r="B217" s="59" t="s">
        <v>88</v>
      </c>
      <c r="C217" s="59" t="s">
        <v>371</v>
      </c>
      <c r="D217" s="59" t="s">
        <v>8</v>
      </c>
      <c r="E217" s="121">
        <f>E218</f>
        <v>100</v>
      </c>
    </row>
    <row r="218" spans="1:5" outlineLevel="2" x14ac:dyDescent="0.25">
      <c r="A218" s="58" t="s">
        <v>372</v>
      </c>
      <c r="B218" s="59" t="s">
        <v>88</v>
      </c>
      <c r="C218" s="59" t="s">
        <v>373</v>
      </c>
      <c r="D218" s="59" t="s">
        <v>8</v>
      </c>
      <c r="E218" s="121">
        <f>E219</f>
        <v>100</v>
      </c>
    </row>
    <row r="219" spans="1:5" ht="17.25" customHeight="1" outlineLevel="2" x14ac:dyDescent="0.25">
      <c r="A219" s="58" t="s">
        <v>18</v>
      </c>
      <c r="B219" s="59" t="s">
        <v>88</v>
      </c>
      <c r="C219" s="59" t="s">
        <v>373</v>
      </c>
      <c r="D219" s="59" t="s">
        <v>19</v>
      </c>
      <c r="E219" s="121">
        <f>E220</f>
        <v>100</v>
      </c>
    </row>
    <row r="220" spans="1:5" ht="37.5" outlineLevel="2" x14ac:dyDescent="0.25">
      <c r="A220" s="58" t="s">
        <v>20</v>
      </c>
      <c r="B220" s="59" t="s">
        <v>88</v>
      </c>
      <c r="C220" s="59" t="s">
        <v>373</v>
      </c>
      <c r="D220" s="59" t="s">
        <v>21</v>
      </c>
      <c r="E220" s="121">
        <v>100</v>
      </c>
    </row>
    <row r="221" spans="1:5" outlineLevel="4" x14ac:dyDescent="0.25">
      <c r="A221" s="58" t="s">
        <v>90</v>
      </c>
      <c r="B221" s="59" t="s">
        <v>88</v>
      </c>
      <c r="C221" s="59" t="s">
        <v>195</v>
      </c>
      <c r="D221" s="59" t="s">
        <v>8</v>
      </c>
      <c r="E221" s="121">
        <f>E222</f>
        <v>45</v>
      </c>
    </row>
    <row r="222" spans="1:5" ht="18.75" customHeight="1" outlineLevel="5" x14ac:dyDescent="0.25">
      <c r="A222" s="58" t="s">
        <v>18</v>
      </c>
      <c r="B222" s="59" t="s">
        <v>88</v>
      </c>
      <c r="C222" s="59" t="s">
        <v>195</v>
      </c>
      <c r="D222" s="59" t="s">
        <v>19</v>
      </c>
      <c r="E222" s="121">
        <f>E223</f>
        <v>45</v>
      </c>
    </row>
    <row r="223" spans="1:5" ht="37.5" outlineLevel="6" x14ac:dyDescent="0.25">
      <c r="A223" s="58" t="s">
        <v>20</v>
      </c>
      <c r="B223" s="59" t="s">
        <v>88</v>
      </c>
      <c r="C223" s="59" t="s">
        <v>195</v>
      </c>
      <c r="D223" s="59" t="s">
        <v>21</v>
      </c>
      <c r="E223" s="121">
        <v>45</v>
      </c>
    </row>
    <row r="224" spans="1:5" outlineLevel="4" x14ac:dyDescent="0.25">
      <c r="A224" s="58" t="s">
        <v>89</v>
      </c>
      <c r="B224" s="59" t="s">
        <v>88</v>
      </c>
      <c r="C224" s="59" t="s">
        <v>374</v>
      </c>
      <c r="D224" s="59" t="s">
        <v>8</v>
      </c>
      <c r="E224" s="121">
        <f>E225</f>
        <v>30</v>
      </c>
    </row>
    <row r="225" spans="1:7" ht="18.75" customHeight="1" outlineLevel="5" x14ac:dyDescent="0.25">
      <c r="A225" s="58" t="s">
        <v>18</v>
      </c>
      <c r="B225" s="59" t="s">
        <v>88</v>
      </c>
      <c r="C225" s="59" t="s">
        <v>374</v>
      </c>
      <c r="D225" s="59" t="s">
        <v>19</v>
      </c>
      <c r="E225" s="121">
        <f>E226</f>
        <v>30</v>
      </c>
    </row>
    <row r="226" spans="1:7" ht="37.5" outlineLevel="6" x14ac:dyDescent="0.25">
      <c r="A226" s="58" t="s">
        <v>20</v>
      </c>
      <c r="B226" s="59" t="s">
        <v>88</v>
      </c>
      <c r="C226" s="59" t="s">
        <v>374</v>
      </c>
      <c r="D226" s="59" t="s">
        <v>21</v>
      </c>
      <c r="E226" s="121">
        <v>30</v>
      </c>
      <c r="G226" s="1" t="s">
        <v>70</v>
      </c>
    </row>
    <row r="227" spans="1:7" s="3" customFormat="1" x14ac:dyDescent="0.25">
      <c r="A227" s="56" t="s">
        <v>91</v>
      </c>
      <c r="B227" s="57" t="s">
        <v>92</v>
      </c>
      <c r="C227" s="57" t="s">
        <v>163</v>
      </c>
      <c r="D227" s="57" t="s">
        <v>8</v>
      </c>
      <c r="E227" s="120">
        <f>E228+E249+E279+E292+E306</f>
        <v>407931.44699999999</v>
      </c>
    </row>
    <row r="228" spans="1:7" outlineLevel="1" x14ac:dyDescent="0.25">
      <c r="A228" s="58" t="s">
        <v>141</v>
      </c>
      <c r="B228" s="59" t="s">
        <v>142</v>
      </c>
      <c r="C228" s="59" t="s">
        <v>163</v>
      </c>
      <c r="D228" s="59" t="s">
        <v>8</v>
      </c>
      <c r="E228" s="121">
        <f>E229</f>
        <v>89965.364000000001</v>
      </c>
    </row>
    <row r="229" spans="1:7" ht="37.5" outlineLevel="2" x14ac:dyDescent="0.25">
      <c r="A229" s="58" t="s">
        <v>448</v>
      </c>
      <c r="B229" s="59" t="s">
        <v>142</v>
      </c>
      <c r="C229" s="59" t="s">
        <v>198</v>
      </c>
      <c r="D229" s="59" t="s">
        <v>8</v>
      </c>
      <c r="E229" s="121">
        <f>E230</f>
        <v>89965.364000000001</v>
      </c>
    </row>
    <row r="230" spans="1:7" ht="37.5" outlineLevel="3" x14ac:dyDescent="0.25">
      <c r="A230" s="58" t="s">
        <v>451</v>
      </c>
      <c r="B230" s="59" t="s">
        <v>142</v>
      </c>
      <c r="C230" s="59" t="s">
        <v>199</v>
      </c>
      <c r="D230" s="59" t="s">
        <v>8</v>
      </c>
      <c r="E230" s="121">
        <f>+E243+E231+E237+E240+E234+E246</f>
        <v>89965.364000000001</v>
      </c>
    </row>
    <row r="231" spans="1:7" ht="37.5" outlineLevel="4" x14ac:dyDescent="0.25">
      <c r="A231" s="58" t="s">
        <v>144</v>
      </c>
      <c r="B231" s="59" t="s">
        <v>142</v>
      </c>
      <c r="C231" s="59" t="s">
        <v>209</v>
      </c>
      <c r="D231" s="59" t="s">
        <v>8</v>
      </c>
      <c r="E231" s="121">
        <f>E232</f>
        <v>36615.440000000002</v>
      </c>
    </row>
    <row r="232" spans="1:7" ht="37.5" outlineLevel="5" x14ac:dyDescent="0.25">
      <c r="A232" s="58" t="s">
        <v>53</v>
      </c>
      <c r="B232" s="59" t="s">
        <v>142</v>
      </c>
      <c r="C232" s="59" t="s">
        <v>209</v>
      </c>
      <c r="D232" s="59" t="s">
        <v>54</v>
      </c>
      <c r="E232" s="121">
        <f>E233</f>
        <v>36615.440000000002</v>
      </c>
    </row>
    <row r="233" spans="1:7" outlineLevel="6" x14ac:dyDescent="0.25">
      <c r="A233" s="58" t="s">
        <v>96</v>
      </c>
      <c r="B233" s="59" t="s">
        <v>142</v>
      </c>
      <c r="C233" s="59" t="s">
        <v>209</v>
      </c>
      <c r="D233" s="59" t="s">
        <v>97</v>
      </c>
      <c r="E233" s="121">
        <v>36615.440000000002</v>
      </c>
    </row>
    <row r="234" spans="1:7" ht="72" customHeight="1" outlineLevel="4" x14ac:dyDescent="0.25">
      <c r="A234" s="38" t="s">
        <v>463</v>
      </c>
      <c r="B234" s="59" t="s">
        <v>142</v>
      </c>
      <c r="C234" s="59" t="s">
        <v>210</v>
      </c>
      <c r="D234" s="59" t="s">
        <v>8</v>
      </c>
      <c r="E234" s="121">
        <f>E235</f>
        <v>51229</v>
      </c>
    </row>
    <row r="235" spans="1:7" ht="37.5" outlineLevel="5" x14ac:dyDescent="0.25">
      <c r="A235" s="58" t="s">
        <v>53</v>
      </c>
      <c r="B235" s="59" t="s">
        <v>142</v>
      </c>
      <c r="C235" s="59" t="s">
        <v>210</v>
      </c>
      <c r="D235" s="59" t="s">
        <v>54</v>
      </c>
      <c r="E235" s="121">
        <f>E236</f>
        <v>51229</v>
      </c>
    </row>
    <row r="236" spans="1:7" outlineLevel="6" x14ac:dyDescent="0.25">
      <c r="A236" s="58" t="s">
        <v>96</v>
      </c>
      <c r="B236" s="59" t="s">
        <v>142</v>
      </c>
      <c r="C236" s="59" t="s">
        <v>210</v>
      </c>
      <c r="D236" s="59" t="s">
        <v>97</v>
      </c>
      <c r="E236" s="121">
        <v>51229</v>
      </c>
    </row>
    <row r="237" spans="1:7" outlineLevel="6" x14ac:dyDescent="0.25">
      <c r="A237" s="58" t="s">
        <v>511</v>
      </c>
      <c r="B237" s="59" t="s">
        <v>142</v>
      </c>
      <c r="C237" s="59" t="s">
        <v>617</v>
      </c>
      <c r="D237" s="59" t="s">
        <v>8</v>
      </c>
      <c r="E237" s="121">
        <f>E238</f>
        <v>440</v>
      </c>
    </row>
    <row r="238" spans="1:7" ht="37.5" outlineLevel="6" x14ac:dyDescent="0.25">
      <c r="A238" s="58" t="s">
        <v>53</v>
      </c>
      <c r="B238" s="59" t="s">
        <v>142</v>
      </c>
      <c r="C238" s="59" t="s">
        <v>617</v>
      </c>
      <c r="D238" s="59" t="s">
        <v>54</v>
      </c>
      <c r="E238" s="121">
        <f>E239</f>
        <v>440</v>
      </c>
    </row>
    <row r="239" spans="1:7" outlineLevel="6" x14ac:dyDescent="0.25">
      <c r="A239" s="58" t="s">
        <v>96</v>
      </c>
      <c r="B239" s="59" t="s">
        <v>142</v>
      </c>
      <c r="C239" s="59" t="s">
        <v>617</v>
      </c>
      <c r="D239" s="59" t="s">
        <v>97</v>
      </c>
      <c r="E239" s="121">
        <v>440</v>
      </c>
    </row>
    <row r="240" spans="1:7" ht="56.25" outlineLevel="6" x14ac:dyDescent="0.25">
      <c r="A240" s="58" t="s">
        <v>525</v>
      </c>
      <c r="B240" s="59" t="s">
        <v>142</v>
      </c>
      <c r="C240" s="59" t="s">
        <v>526</v>
      </c>
      <c r="D240" s="59" t="s">
        <v>8</v>
      </c>
      <c r="E240" s="121">
        <f>E241</f>
        <v>324</v>
      </c>
    </row>
    <row r="241" spans="1:5" ht="37.5" outlineLevel="6" x14ac:dyDescent="0.25">
      <c r="A241" s="58" t="s">
        <v>53</v>
      </c>
      <c r="B241" s="59" t="s">
        <v>142</v>
      </c>
      <c r="C241" s="59" t="s">
        <v>526</v>
      </c>
      <c r="D241" s="59" t="s">
        <v>54</v>
      </c>
      <c r="E241" s="121">
        <f>E242</f>
        <v>324</v>
      </c>
    </row>
    <row r="242" spans="1:5" outlineLevel="6" x14ac:dyDescent="0.25">
      <c r="A242" s="58" t="s">
        <v>96</v>
      </c>
      <c r="B242" s="59" t="s">
        <v>142</v>
      </c>
      <c r="C242" s="59" t="s">
        <v>526</v>
      </c>
      <c r="D242" s="59" t="s">
        <v>97</v>
      </c>
      <c r="E242" s="121">
        <v>324</v>
      </c>
    </row>
    <row r="243" spans="1:5" outlineLevel="6" x14ac:dyDescent="0.25">
      <c r="A243" s="58" t="s">
        <v>143</v>
      </c>
      <c r="B243" s="59" t="s">
        <v>142</v>
      </c>
      <c r="C243" s="59" t="s">
        <v>208</v>
      </c>
      <c r="D243" s="59" t="s">
        <v>8</v>
      </c>
      <c r="E243" s="121">
        <f>E244</f>
        <v>128.69999999999999</v>
      </c>
    </row>
    <row r="244" spans="1:5" ht="37.5" outlineLevel="6" x14ac:dyDescent="0.25">
      <c r="A244" s="58" t="s">
        <v>53</v>
      </c>
      <c r="B244" s="59" t="s">
        <v>142</v>
      </c>
      <c r="C244" s="59" t="s">
        <v>208</v>
      </c>
      <c r="D244" s="59" t="s">
        <v>54</v>
      </c>
      <c r="E244" s="121">
        <f>E245</f>
        <v>128.69999999999999</v>
      </c>
    </row>
    <row r="245" spans="1:5" outlineLevel="6" x14ac:dyDescent="0.25">
      <c r="A245" s="58" t="s">
        <v>96</v>
      </c>
      <c r="B245" s="59" t="s">
        <v>142</v>
      </c>
      <c r="C245" s="59" t="s">
        <v>208</v>
      </c>
      <c r="D245" s="59" t="s">
        <v>97</v>
      </c>
      <c r="E245" s="121">
        <v>128.69999999999999</v>
      </c>
    </row>
    <row r="246" spans="1:5" ht="75" outlineLevel="6" x14ac:dyDescent="0.25">
      <c r="A246" s="58" t="s">
        <v>577</v>
      </c>
      <c r="B246" s="59" t="s">
        <v>142</v>
      </c>
      <c r="C246" s="59" t="s">
        <v>582</v>
      </c>
      <c r="D246" s="59" t="s">
        <v>8</v>
      </c>
      <c r="E246" s="121">
        <f>E247</f>
        <v>1228.2239999999999</v>
      </c>
    </row>
    <row r="247" spans="1:5" ht="37.5" outlineLevel="6" x14ac:dyDescent="0.25">
      <c r="A247" s="58" t="s">
        <v>53</v>
      </c>
      <c r="B247" s="59" t="s">
        <v>142</v>
      </c>
      <c r="C247" s="59" t="s">
        <v>582</v>
      </c>
      <c r="D247" s="59" t="s">
        <v>54</v>
      </c>
      <c r="E247" s="121">
        <f>E248</f>
        <v>1228.2239999999999</v>
      </c>
    </row>
    <row r="248" spans="1:5" outlineLevel="6" x14ac:dyDescent="0.25">
      <c r="A248" s="58" t="s">
        <v>96</v>
      </c>
      <c r="B248" s="59" t="s">
        <v>142</v>
      </c>
      <c r="C248" s="59" t="s">
        <v>582</v>
      </c>
      <c r="D248" s="59" t="s">
        <v>97</v>
      </c>
      <c r="E248" s="121">
        <v>1228.2239999999999</v>
      </c>
    </row>
    <row r="249" spans="1:5" outlineLevel="1" x14ac:dyDescent="0.25">
      <c r="A249" s="58" t="s">
        <v>93</v>
      </c>
      <c r="B249" s="59" t="s">
        <v>94</v>
      </c>
      <c r="C249" s="59" t="s">
        <v>163</v>
      </c>
      <c r="D249" s="59" t="s">
        <v>8</v>
      </c>
      <c r="E249" s="121">
        <f>E250</f>
        <v>266688.07400000002</v>
      </c>
    </row>
    <row r="250" spans="1:5" ht="37.5" outlineLevel="2" x14ac:dyDescent="0.25">
      <c r="A250" s="58" t="s">
        <v>450</v>
      </c>
      <c r="B250" s="59" t="s">
        <v>94</v>
      </c>
      <c r="C250" s="59" t="s">
        <v>198</v>
      </c>
      <c r="D250" s="59" t="s">
        <v>8</v>
      </c>
      <c r="E250" s="121">
        <f>E251</f>
        <v>266688.07400000002</v>
      </c>
    </row>
    <row r="251" spans="1:5" ht="37.5" outlineLevel="3" x14ac:dyDescent="0.25">
      <c r="A251" s="58" t="s">
        <v>449</v>
      </c>
      <c r="B251" s="59" t="s">
        <v>94</v>
      </c>
      <c r="C251" s="59" t="s">
        <v>211</v>
      </c>
      <c r="D251" s="59" t="s">
        <v>8</v>
      </c>
      <c r="E251" s="121">
        <f>+E255+E276+E258+E261+E267+E264++E273+E270+E252</f>
        <v>266688.07400000002</v>
      </c>
    </row>
    <row r="252" spans="1:5" ht="37.5" outlineLevel="6" x14ac:dyDescent="0.25">
      <c r="A252" s="85" t="s">
        <v>145</v>
      </c>
      <c r="B252" s="59" t="s">
        <v>94</v>
      </c>
      <c r="C252" s="59" t="s">
        <v>212</v>
      </c>
      <c r="D252" s="59" t="s">
        <v>8</v>
      </c>
      <c r="E252" s="121">
        <f>E253</f>
        <v>663.4</v>
      </c>
    </row>
    <row r="253" spans="1:5" ht="37.5" outlineLevel="6" x14ac:dyDescent="0.25">
      <c r="A253" s="58" t="s">
        <v>53</v>
      </c>
      <c r="B253" s="59" t="s">
        <v>94</v>
      </c>
      <c r="C253" s="59" t="s">
        <v>212</v>
      </c>
      <c r="D253" s="59" t="s">
        <v>54</v>
      </c>
      <c r="E253" s="121">
        <f>E254</f>
        <v>663.4</v>
      </c>
    </row>
    <row r="254" spans="1:5" outlineLevel="6" x14ac:dyDescent="0.25">
      <c r="A254" s="58" t="s">
        <v>96</v>
      </c>
      <c r="B254" s="59" t="s">
        <v>94</v>
      </c>
      <c r="C254" s="59" t="s">
        <v>212</v>
      </c>
      <c r="D254" s="59" t="s">
        <v>97</v>
      </c>
      <c r="E254" s="121">
        <v>663.4</v>
      </c>
    </row>
    <row r="255" spans="1:5" ht="37.5" outlineLevel="4" x14ac:dyDescent="0.25">
      <c r="A255" s="58" t="s">
        <v>146</v>
      </c>
      <c r="B255" s="59" t="s">
        <v>94</v>
      </c>
      <c r="C255" s="59" t="s">
        <v>213</v>
      </c>
      <c r="D255" s="59" t="s">
        <v>8</v>
      </c>
      <c r="E255" s="121">
        <f>E256</f>
        <v>61852.745000000003</v>
      </c>
    </row>
    <row r="256" spans="1:5" ht="37.5" outlineLevel="5" x14ac:dyDescent="0.25">
      <c r="A256" s="58" t="s">
        <v>53</v>
      </c>
      <c r="B256" s="59" t="s">
        <v>94</v>
      </c>
      <c r="C256" s="59" t="s">
        <v>213</v>
      </c>
      <c r="D256" s="59" t="s">
        <v>54</v>
      </c>
      <c r="E256" s="121">
        <f>E257</f>
        <v>61852.745000000003</v>
      </c>
    </row>
    <row r="257" spans="1:5" outlineLevel="6" x14ac:dyDescent="0.25">
      <c r="A257" s="58" t="s">
        <v>96</v>
      </c>
      <c r="B257" s="59" t="s">
        <v>94</v>
      </c>
      <c r="C257" s="59" t="s">
        <v>213</v>
      </c>
      <c r="D257" s="59" t="s">
        <v>97</v>
      </c>
      <c r="E257" s="121">
        <v>61852.745000000003</v>
      </c>
    </row>
    <row r="258" spans="1:5" ht="112.5" outlineLevel="4" x14ac:dyDescent="0.25">
      <c r="A258" s="38" t="s">
        <v>461</v>
      </c>
      <c r="B258" s="59" t="s">
        <v>94</v>
      </c>
      <c r="C258" s="59" t="s">
        <v>215</v>
      </c>
      <c r="D258" s="59" t="s">
        <v>8</v>
      </c>
      <c r="E258" s="121">
        <f>E259</f>
        <v>183835.2</v>
      </c>
    </row>
    <row r="259" spans="1:5" ht="37.5" outlineLevel="5" x14ac:dyDescent="0.25">
      <c r="A259" s="58" t="s">
        <v>53</v>
      </c>
      <c r="B259" s="59" t="s">
        <v>94</v>
      </c>
      <c r="C259" s="59" t="s">
        <v>215</v>
      </c>
      <c r="D259" s="59" t="s">
        <v>54</v>
      </c>
      <c r="E259" s="121">
        <f>E260</f>
        <v>183835.2</v>
      </c>
    </row>
    <row r="260" spans="1:5" outlineLevel="6" x14ac:dyDescent="0.25">
      <c r="A260" s="58" t="s">
        <v>96</v>
      </c>
      <c r="B260" s="59" t="s">
        <v>94</v>
      </c>
      <c r="C260" s="59" t="s">
        <v>215</v>
      </c>
      <c r="D260" s="59" t="s">
        <v>97</v>
      </c>
      <c r="E260" s="121">
        <v>183835.2</v>
      </c>
    </row>
    <row r="261" spans="1:5" outlineLevel="6" x14ac:dyDescent="0.25">
      <c r="A261" s="58" t="s">
        <v>580</v>
      </c>
      <c r="B261" s="59" t="s">
        <v>94</v>
      </c>
      <c r="C261" s="59" t="s">
        <v>581</v>
      </c>
      <c r="D261" s="59" t="s">
        <v>8</v>
      </c>
      <c r="E261" s="121">
        <f>E262</f>
        <v>180</v>
      </c>
    </row>
    <row r="262" spans="1:5" ht="37.5" outlineLevel="6" x14ac:dyDescent="0.25">
      <c r="A262" s="58" t="s">
        <v>53</v>
      </c>
      <c r="B262" s="59" t="s">
        <v>94</v>
      </c>
      <c r="C262" s="59" t="s">
        <v>581</v>
      </c>
      <c r="D262" s="59" t="s">
        <v>54</v>
      </c>
      <c r="E262" s="121">
        <f>E263</f>
        <v>180</v>
      </c>
    </row>
    <row r="263" spans="1:5" outlineLevel="6" x14ac:dyDescent="0.25">
      <c r="A263" s="58" t="s">
        <v>96</v>
      </c>
      <c r="B263" s="59" t="s">
        <v>94</v>
      </c>
      <c r="C263" s="59" t="s">
        <v>581</v>
      </c>
      <c r="D263" s="59" t="s">
        <v>97</v>
      </c>
      <c r="E263" s="121">
        <v>180</v>
      </c>
    </row>
    <row r="264" spans="1:5" ht="18.75" customHeight="1" outlineLevel="6" x14ac:dyDescent="0.25">
      <c r="A264" s="58" t="s">
        <v>509</v>
      </c>
      <c r="B264" s="59" t="s">
        <v>94</v>
      </c>
      <c r="C264" s="59" t="s">
        <v>510</v>
      </c>
      <c r="D264" s="59" t="s">
        <v>8</v>
      </c>
      <c r="E264" s="121">
        <f>E265</f>
        <v>2575</v>
      </c>
    </row>
    <row r="265" spans="1:5" ht="37.5" outlineLevel="6" x14ac:dyDescent="0.25">
      <c r="A265" s="58" t="s">
        <v>53</v>
      </c>
      <c r="B265" s="59" t="s">
        <v>94</v>
      </c>
      <c r="C265" s="59" t="s">
        <v>510</v>
      </c>
      <c r="D265" s="59" t="s">
        <v>54</v>
      </c>
      <c r="E265" s="121">
        <f>E266</f>
        <v>2575</v>
      </c>
    </row>
    <row r="266" spans="1:5" outlineLevel="6" x14ac:dyDescent="0.25">
      <c r="A266" s="58" t="s">
        <v>96</v>
      </c>
      <c r="B266" s="59" t="s">
        <v>94</v>
      </c>
      <c r="C266" s="59" t="s">
        <v>510</v>
      </c>
      <c r="D266" s="59" t="s">
        <v>97</v>
      </c>
      <c r="E266" s="121">
        <v>2575</v>
      </c>
    </row>
    <row r="267" spans="1:5" ht="56.25" outlineLevel="6" x14ac:dyDescent="0.25">
      <c r="A267" s="58" t="s">
        <v>545</v>
      </c>
      <c r="B267" s="59" t="s">
        <v>94</v>
      </c>
      <c r="C267" s="59" t="s">
        <v>546</v>
      </c>
      <c r="D267" s="59" t="s">
        <v>8</v>
      </c>
      <c r="E267" s="121">
        <f>E268</f>
        <v>9813.9439999999995</v>
      </c>
    </row>
    <row r="268" spans="1:5" ht="37.5" outlineLevel="6" x14ac:dyDescent="0.25">
      <c r="A268" s="58" t="s">
        <v>53</v>
      </c>
      <c r="B268" s="59" t="s">
        <v>94</v>
      </c>
      <c r="C268" s="59" t="s">
        <v>546</v>
      </c>
      <c r="D268" s="59" t="s">
        <v>54</v>
      </c>
      <c r="E268" s="121">
        <f>E269</f>
        <v>9813.9439999999995</v>
      </c>
    </row>
    <row r="269" spans="1:5" outlineLevel="6" x14ac:dyDescent="0.25">
      <c r="A269" s="58" t="s">
        <v>96</v>
      </c>
      <c r="B269" s="59" t="s">
        <v>94</v>
      </c>
      <c r="C269" s="59" t="s">
        <v>546</v>
      </c>
      <c r="D269" s="59" t="s">
        <v>97</v>
      </c>
      <c r="E269" s="121">
        <v>9813.9439999999995</v>
      </c>
    </row>
    <row r="270" spans="1:5" outlineLevel="6" x14ac:dyDescent="0.25">
      <c r="A270" s="58" t="s">
        <v>511</v>
      </c>
      <c r="B270" s="59" t="s">
        <v>94</v>
      </c>
      <c r="C270" s="59" t="s">
        <v>512</v>
      </c>
      <c r="D270" s="59" t="s">
        <v>8</v>
      </c>
      <c r="E270" s="121">
        <f>E271</f>
        <v>301.39999999999998</v>
      </c>
    </row>
    <row r="271" spans="1:5" ht="37.5" outlineLevel="6" x14ac:dyDescent="0.25">
      <c r="A271" s="58" t="s">
        <v>53</v>
      </c>
      <c r="B271" s="59" t="s">
        <v>94</v>
      </c>
      <c r="C271" s="59" t="s">
        <v>512</v>
      </c>
      <c r="D271" s="59" t="s">
        <v>54</v>
      </c>
      <c r="E271" s="121">
        <f>E272</f>
        <v>301.39999999999998</v>
      </c>
    </row>
    <row r="272" spans="1:5" outlineLevel="6" x14ac:dyDescent="0.25">
      <c r="A272" s="58" t="s">
        <v>96</v>
      </c>
      <c r="B272" s="59" t="s">
        <v>94</v>
      </c>
      <c r="C272" s="59" t="s">
        <v>512</v>
      </c>
      <c r="D272" s="59" t="s">
        <v>97</v>
      </c>
      <c r="E272" s="121">
        <v>301.39999999999998</v>
      </c>
    </row>
    <row r="273" spans="1:5" ht="37.5" outlineLevel="6" x14ac:dyDescent="0.25">
      <c r="A273" s="58" t="s">
        <v>583</v>
      </c>
      <c r="B273" s="59" t="s">
        <v>94</v>
      </c>
      <c r="C273" s="59" t="s">
        <v>584</v>
      </c>
      <c r="D273" s="59" t="s">
        <v>8</v>
      </c>
      <c r="E273" s="121">
        <f>E274</f>
        <v>4349.3850000000002</v>
      </c>
    </row>
    <row r="274" spans="1:5" ht="37.5" outlineLevel="6" x14ac:dyDescent="0.25">
      <c r="A274" s="58" t="s">
        <v>53</v>
      </c>
      <c r="B274" s="59" t="s">
        <v>94</v>
      </c>
      <c r="C274" s="59" t="s">
        <v>584</v>
      </c>
      <c r="D274" s="59" t="s">
        <v>54</v>
      </c>
      <c r="E274" s="121">
        <f>E275</f>
        <v>4349.3850000000002</v>
      </c>
    </row>
    <row r="275" spans="1:5" outlineLevel="6" x14ac:dyDescent="0.25">
      <c r="A275" s="58" t="s">
        <v>96</v>
      </c>
      <c r="B275" s="59" t="s">
        <v>94</v>
      </c>
      <c r="C275" s="59" t="s">
        <v>584</v>
      </c>
      <c r="D275" s="59" t="s">
        <v>97</v>
      </c>
      <c r="E275" s="121">
        <v>4349.3850000000002</v>
      </c>
    </row>
    <row r="276" spans="1:5" ht="74.25" customHeight="1" outlineLevel="4" x14ac:dyDescent="0.25">
      <c r="A276" s="38" t="s">
        <v>462</v>
      </c>
      <c r="B276" s="59" t="s">
        <v>94</v>
      </c>
      <c r="C276" s="59" t="s">
        <v>214</v>
      </c>
      <c r="D276" s="59" t="s">
        <v>8</v>
      </c>
      <c r="E276" s="121">
        <f>E277</f>
        <v>3117</v>
      </c>
    </row>
    <row r="277" spans="1:5" ht="37.5" outlineLevel="5" x14ac:dyDescent="0.25">
      <c r="A277" s="58" t="s">
        <v>53</v>
      </c>
      <c r="B277" s="59" t="s">
        <v>94</v>
      </c>
      <c r="C277" s="59" t="s">
        <v>214</v>
      </c>
      <c r="D277" s="59" t="s">
        <v>54</v>
      </c>
      <c r="E277" s="121">
        <f>E278</f>
        <v>3117</v>
      </c>
    </row>
    <row r="278" spans="1:5" outlineLevel="6" x14ac:dyDescent="0.25">
      <c r="A278" s="58" t="s">
        <v>96</v>
      </c>
      <c r="B278" s="59" t="s">
        <v>94</v>
      </c>
      <c r="C278" s="59" t="s">
        <v>214</v>
      </c>
      <c r="D278" s="59" t="s">
        <v>97</v>
      </c>
      <c r="E278" s="121">
        <v>3117</v>
      </c>
    </row>
    <row r="279" spans="1:5" outlineLevel="6" x14ac:dyDescent="0.25">
      <c r="A279" s="58" t="s">
        <v>441</v>
      </c>
      <c r="B279" s="59" t="s">
        <v>440</v>
      </c>
      <c r="C279" s="59" t="s">
        <v>163</v>
      </c>
      <c r="D279" s="59" t="s">
        <v>8</v>
      </c>
      <c r="E279" s="121">
        <f>E280+E288</f>
        <v>31584.03</v>
      </c>
    </row>
    <row r="280" spans="1:5" ht="37.5" outlineLevel="6" x14ac:dyDescent="0.25">
      <c r="A280" s="58" t="s">
        <v>383</v>
      </c>
      <c r="B280" s="59" t="s">
        <v>440</v>
      </c>
      <c r="C280" s="59" t="s">
        <v>198</v>
      </c>
      <c r="D280" s="59" t="s">
        <v>8</v>
      </c>
      <c r="E280" s="121">
        <f>E281</f>
        <v>18846.63</v>
      </c>
    </row>
    <row r="281" spans="1:5" ht="37.5" outlineLevel="3" x14ac:dyDescent="0.25">
      <c r="A281" s="58" t="s">
        <v>386</v>
      </c>
      <c r="B281" s="59" t="s">
        <v>440</v>
      </c>
      <c r="C281" s="59" t="s">
        <v>216</v>
      </c>
      <c r="D281" s="59" t="s">
        <v>8</v>
      </c>
      <c r="E281" s="121">
        <f>E285+E282</f>
        <v>18846.63</v>
      </c>
    </row>
    <row r="282" spans="1:5" ht="37.5" outlineLevel="4" x14ac:dyDescent="0.25">
      <c r="A282" s="58" t="s">
        <v>147</v>
      </c>
      <c r="B282" s="59" t="s">
        <v>440</v>
      </c>
      <c r="C282" s="59" t="s">
        <v>218</v>
      </c>
      <c r="D282" s="59" t="s">
        <v>8</v>
      </c>
      <c r="E282" s="121">
        <f>E283</f>
        <v>18776.330000000002</v>
      </c>
    </row>
    <row r="283" spans="1:5" ht="37.5" outlineLevel="5" x14ac:dyDescent="0.25">
      <c r="A283" s="58" t="s">
        <v>53</v>
      </c>
      <c r="B283" s="59" t="s">
        <v>440</v>
      </c>
      <c r="C283" s="59" t="s">
        <v>218</v>
      </c>
      <c r="D283" s="59" t="s">
        <v>54</v>
      </c>
      <c r="E283" s="121">
        <f>E284</f>
        <v>18776.330000000002</v>
      </c>
    </row>
    <row r="284" spans="1:5" outlineLevel="6" x14ac:dyDescent="0.25">
      <c r="A284" s="58" t="s">
        <v>96</v>
      </c>
      <c r="B284" s="59" t="s">
        <v>440</v>
      </c>
      <c r="C284" s="59" t="s">
        <v>218</v>
      </c>
      <c r="D284" s="59" t="s">
        <v>97</v>
      </c>
      <c r="E284" s="121">
        <v>18776.330000000002</v>
      </c>
    </row>
    <row r="285" spans="1:5" outlineLevel="4" x14ac:dyDescent="0.25">
      <c r="A285" s="58" t="s">
        <v>143</v>
      </c>
      <c r="B285" s="59" t="s">
        <v>440</v>
      </c>
      <c r="C285" s="59" t="s">
        <v>217</v>
      </c>
      <c r="D285" s="59" t="s">
        <v>8</v>
      </c>
      <c r="E285" s="121">
        <f>E286</f>
        <v>70.3</v>
      </c>
    </row>
    <row r="286" spans="1:5" ht="37.5" outlineLevel="5" x14ac:dyDescent="0.25">
      <c r="A286" s="58" t="s">
        <v>53</v>
      </c>
      <c r="B286" s="59" t="s">
        <v>440</v>
      </c>
      <c r="C286" s="59" t="s">
        <v>217</v>
      </c>
      <c r="D286" s="59" t="s">
        <v>54</v>
      </c>
      <c r="E286" s="121">
        <f>E287</f>
        <v>70.3</v>
      </c>
    </row>
    <row r="287" spans="1:5" outlineLevel="6" x14ac:dyDescent="0.25">
      <c r="A287" s="58" t="s">
        <v>96</v>
      </c>
      <c r="B287" s="59" t="s">
        <v>440</v>
      </c>
      <c r="C287" s="59" t="s">
        <v>217</v>
      </c>
      <c r="D287" s="59" t="s">
        <v>97</v>
      </c>
      <c r="E287" s="121">
        <v>70.3</v>
      </c>
    </row>
    <row r="288" spans="1:5" ht="37.5" outlineLevel="2" x14ac:dyDescent="0.25">
      <c r="A288" s="58" t="s">
        <v>387</v>
      </c>
      <c r="B288" s="59" t="s">
        <v>440</v>
      </c>
      <c r="C288" s="59" t="s">
        <v>196</v>
      </c>
      <c r="D288" s="59" t="s">
        <v>8</v>
      </c>
      <c r="E288" s="121">
        <f>E289</f>
        <v>12737.4</v>
      </c>
    </row>
    <row r="289" spans="1:5" ht="37.5" outlineLevel="4" x14ac:dyDescent="0.25">
      <c r="A289" s="58" t="s">
        <v>95</v>
      </c>
      <c r="B289" s="59" t="s">
        <v>440</v>
      </c>
      <c r="C289" s="59" t="s">
        <v>197</v>
      </c>
      <c r="D289" s="59" t="s">
        <v>8</v>
      </c>
      <c r="E289" s="121">
        <f>E290</f>
        <v>12737.4</v>
      </c>
    </row>
    <row r="290" spans="1:5" ht="37.5" outlineLevel="5" x14ac:dyDescent="0.25">
      <c r="A290" s="58" t="s">
        <v>53</v>
      </c>
      <c r="B290" s="59" t="s">
        <v>440</v>
      </c>
      <c r="C290" s="59" t="s">
        <v>197</v>
      </c>
      <c r="D290" s="59" t="s">
        <v>54</v>
      </c>
      <c r="E290" s="121">
        <f>E291</f>
        <v>12737.4</v>
      </c>
    </row>
    <row r="291" spans="1:5" outlineLevel="6" x14ac:dyDescent="0.25">
      <c r="A291" s="58" t="s">
        <v>96</v>
      </c>
      <c r="B291" s="59" t="s">
        <v>440</v>
      </c>
      <c r="C291" s="59" t="s">
        <v>197</v>
      </c>
      <c r="D291" s="59" t="s">
        <v>97</v>
      </c>
      <c r="E291" s="121">
        <v>12737.4</v>
      </c>
    </row>
    <row r="292" spans="1:5" outlineLevel="1" x14ac:dyDescent="0.25">
      <c r="A292" s="58" t="s">
        <v>98</v>
      </c>
      <c r="B292" s="59" t="s">
        <v>99</v>
      </c>
      <c r="C292" s="59" t="s">
        <v>163</v>
      </c>
      <c r="D292" s="59" t="s">
        <v>8</v>
      </c>
      <c r="E292" s="121">
        <f>E293</f>
        <v>2866</v>
      </c>
    </row>
    <row r="293" spans="1:5" ht="37.5" outlineLevel="2" x14ac:dyDescent="0.25">
      <c r="A293" s="58" t="s">
        <v>383</v>
      </c>
      <c r="B293" s="59" t="s">
        <v>99</v>
      </c>
      <c r="C293" s="59" t="s">
        <v>198</v>
      </c>
      <c r="D293" s="59" t="s">
        <v>8</v>
      </c>
      <c r="E293" s="121">
        <f>E294+E303</f>
        <v>2866</v>
      </c>
    </row>
    <row r="294" spans="1:5" ht="37.5" outlineLevel="3" x14ac:dyDescent="0.25">
      <c r="A294" s="58" t="s">
        <v>385</v>
      </c>
      <c r="B294" s="59" t="s">
        <v>99</v>
      </c>
      <c r="C294" s="59" t="s">
        <v>211</v>
      </c>
      <c r="D294" s="59" t="s">
        <v>8</v>
      </c>
      <c r="E294" s="121">
        <f>E298+E295</f>
        <v>2792</v>
      </c>
    </row>
    <row r="295" spans="1:5" outlineLevel="3" x14ac:dyDescent="0.25">
      <c r="A295" s="58" t="s">
        <v>100</v>
      </c>
      <c r="B295" s="59" t="s">
        <v>99</v>
      </c>
      <c r="C295" s="59" t="s">
        <v>357</v>
      </c>
      <c r="D295" s="59" t="s">
        <v>8</v>
      </c>
      <c r="E295" s="121">
        <f>E296</f>
        <v>70</v>
      </c>
    </row>
    <row r="296" spans="1:5" ht="17.25" customHeight="1" outlineLevel="3" x14ac:dyDescent="0.25">
      <c r="A296" s="58" t="s">
        <v>18</v>
      </c>
      <c r="B296" s="59" t="s">
        <v>99</v>
      </c>
      <c r="C296" s="59" t="s">
        <v>357</v>
      </c>
      <c r="D296" s="59" t="s">
        <v>19</v>
      </c>
      <c r="E296" s="121">
        <f>E297</f>
        <v>70</v>
      </c>
    </row>
    <row r="297" spans="1:5" ht="37.5" outlineLevel="3" x14ac:dyDescent="0.25">
      <c r="A297" s="58" t="s">
        <v>20</v>
      </c>
      <c r="B297" s="59" t="s">
        <v>99</v>
      </c>
      <c r="C297" s="59" t="s">
        <v>357</v>
      </c>
      <c r="D297" s="59" t="s">
        <v>21</v>
      </c>
      <c r="E297" s="121">
        <v>70</v>
      </c>
    </row>
    <row r="298" spans="1:5" ht="75" outlineLevel="4" x14ac:dyDescent="0.25">
      <c r="A298" s="38" t="s">
        <v>464</v>
      </c>
      <c r="B298" s="59" t="s">
        <v>99</v>
      </c>
      <c r="C298" s="59" t="s">
        <v>219</v>
      </c>
      <c r="D298" s="59" t="s">
        <v>8</v>
      </c>
      <c r="E298" s="121">
        <f>E301+E299</f>
        <v>2722</v>
      </c>
    </row>
    <row r="299" spans="1:5" outlineLevel="6" x14ac:dyDescent="0.25">
      <c r="A299" s="58" t="s">
        <v>113</v>
      </c>
      <c r="B299" s="59" t="s">
        <v>99</v>
      </c>
      <c r="C299" s="59" t="s">
        <v>219</v>
      </c>
      <c r="D299" s="59" t="s">
        <v>114</v>
      </c>
      <c r="E299" s="121">
        <f>E300</f>
        <v>300</v>
      </c>
    </row>
    <row r="300" spans="1:5" ht="37.5" outlineLevel="6" x14ac:dyDescent="0.25">
      <c r="A300" s="58" t="s">
        <v>120</v>
      </c>
      <c r="B300" s="59" t="s">
        <v>99</v>
      </c>
      <c r="C300" s="59" t="s">
        <v>219</v>
      </c>
      <c r="D300" s="59" t="s">
        <v>121</v>
      </c>
      <c r="E300" s="121">
        <v>300</v>
      </c>
    </row>
    <row r="301" spans="1:5" ht="37.5" outlineLevel="5" x14ac:dyDescent="0.25">
      <c r="A301" s="58" t="s">
        <v>53</v>
      </c>
      <c r="B301" s="59" t="s">
        <v>99</v>
      </c>
      <c r="C301" s="59" t="s">
        <v>219</v>
      </c>
      <c r="D301" s="59" t="s">
        <v>54</v>
      </c>
      <c r="E301" s="121">
        <f>E302</f>
        <v>2422</v>
      </c>
    </row>
    <row r="302" spans="1:5" outlineLevel="6" x14ac:dyDescent="0.25">
      <c r="A302" s="58" t="s">
        <v>96</v>
      </c>
      <c r="B302" s="59" t="s">
        <v>99</v>
      </c>
      <c r="C302" s="59" t="s">
        <v>219</v>
      </c>
      <c r="D302" s="59" t="s">
        <v>97</v>
      </c>
      <c r="E302" s="121">
        <v>2422</v>
      </c>
    </row>
    <row r="303" spans="1:5" outlineLevel="4" x14ac:dyDescent="0.25">
      <c r="A303" s="58" t="s">
        <v>101</v>
      </c>
      <c r="B303" s="59" t="s">
        <v>99</v>
      </c>
      <c r="C303" s="59" t="s">
        <v>220</v>
      </c>
      <c r="D303" s="59" t="s">
        <v>8</v>
      </c>
      <c r="E303" s="121">
        <f>E304</f>
        <v>74</v>
      </c>
    </row>
    <row r="304" spans="1:5" ht="18.75" customHeight="1" outlineLevel="5" x14ac:dyDescent="0.25">
      <c r="A304" s="58" t="s">
        <v>18</v>
      </c>
      <c r="B304" s="59" t="s">
        <v>99</v>
      </c>
      <c r="C304" s="59" t="s">
        <v>220</v>
      </c>
      <c r="D304" s="59" t="s">
        <v>19</v>
      </c>
      <c r="E304" s="121">
        <f>E305</f>
        <v>74</v>
      </c>
    </row>
    <row r="305" spans="1:9" ht="37.5" outlineLevel="6" x14ac:dyDescent="0.25">
      <c r="A305" s="58" t="s">
        <v>20</v>
      </c>
      <c r="B305" s="59" t="s">
        <v>99</v>
      </c>
      <c r="C305" s="59" t="s">
        <v>220</v>
      </c>
      <c r="D305" s="59" t="s">
        <v>21</v>
      </c>
      <c r="E305" s="121">
        <v>74</v>
      </c>
    </row>
    <row r="306" spans="1:9" outlineLevel="1" x14ac:dyDescent="0.25">
      <c r="A306" s="58" t="s">
        <v>148</v>
      </c>
      <c r="B306" s="59" t="s">
        <v>149</v>
      </c>
      <c r="C306" s="59" t="s">
        <v>163</v>
      </c>
      <c r="D306" s="59" t="s">
        <v>8</v>
      </c>
      <c r="E306" s="121">
        <f>E307</f>
        <v>16827.978999999999</v>
      </c>
    </row>
    <row r="307" spans="1:9" ht="37.5" outlineLevel="2" x14ac:dyDescent="0.25">
      <c r="A307" s="58" t="s">
        <v>383</v>
      </c>
      <c r="B307" s="59" t="s">
        <v>149</v>
      </c>
      <c r="C307" s="59" t="s">
        <v>198</v>
      </c>
      <c r="D307" s="59" t="s">
        <v>8</v>
      </c>
      <c r="E307" s="121">
        <f>E308+E313+E320</f>
        <v>16827.978999999999</v>
      </c>
    </row>
    <row r="308" spans="1:9" ht="37.5" outlineLevel="4" x14ac:dyDescent="0.25">
      <c r="A308" s="58" t="s">
        <v>13</v>
      </c>
      <c r="B308" s="59" t="s">
        <v>149</v>
      </c>
      <c r="C308" s="59" t="s">
        <v>221</v>
      </c>
      <c r="D308" s="59" t="s">
        <v>8</v>
      </c>
      <c r="E308" s="121">
        <f>E309+E311</f>
        <v>2661.38</v>
      </c>
    </row>
    <row r="309" spans="1:9" ht="56.25" outlineLevel="5" x14ac:dyDescent="0.25">
      <c r="A309" s="58" t="s">
        <v>14</v>
      </c>
      <c r="B309" s="59" t="s">
        <v>149</v>
      </c>
      <c r="C309" s="59" t="s">
        <v>221</v>
      </c>
      <c r="D309" s="59" t="s">
        <v>15</v>
      </c>
      <c r="E309" s="121">
        <f>E310</f>
        <v>2609.58</v>
      </c>
    </row>
    <row r="310" spans="1:9" outlineLevel="6" x14ac:dyDescent="0.25">
      <c r="A310" s="58" t="s">
        <v>16</v>
      </c>
      <c r="B310" s="59" t="s">
        <v>149</v>
      </c>
      <c r="C310" s="59" t="s">
        <v>221</v>
      </c>
      <c r="D310" s="59" t="s">
        <v>17</v>
      </c>
      <c r="E310" s="121">
        <v>2609.58</v>
      </c>
    </row>
    <row r="311" spans="1:9" ht="18.75" customHeight="1" outlineLevel="5" x14ac:dyDescent="0.25">
      <c r="A311" s="58" t="s">
        <v>18</v>
      </c>
      <c r="B311" s="59" t="s">
        <v>149</v>
      </c>
      <c r="C311" s="59" t="s">
        <v>221</v>
      </c>
      <c r="D311" s="59" t="s">
        <v>19</v>
      </c>
      <c r="E311" s="121">
        <f>E312</f>
        <v>51.8</v>
      </c>
    </row>
    <row r="312" spans="1:9" ht="37.5" outlineLevel="6" x14ac:dyDescent="0.25">
      <c r="A312" s="58" t="s">
        <v>20</v>
      </c>
      <c r="B312" s="59" t="s">
        <v>149</v>
      </c>
      <c r="C312" s="59" t="s">
        <v>221</v>
      </c>
      <c r="D312" s="59" t="s">
        <v>21</v>
      </c>
      <c r="E312" s="121">
        <v>51.8</v>
      </c>
    </row>
    <row r="313" spans="1:9" ht="37.5" outlineLevel="4" x14ac:dyDescent="0.25">
      <c r="A313" s="58" t="s">
        <v>49</v>
      </c>
      <c r="B313" s="59" t="s">
        <v>149</v>
      </c>
      <c r="C313" s="59" t="s">
        <v>222</v>
      </c>
      <c r="D313" s="59" t="s">
        <v>8</v>
      </c>
      <c r="E313" s="121">
        <f>E314+E316+E318</f>
        <v>12555.798999999999</v>
      </c>
      <c r="I313" s="1" t="s">
        <v>70</v>
      </c>
    </row>
    <row r="314" spans="1:9" ht="56.25" outlineLevel="5" x14ac:dyDescent="0.25">
      <c r="A314" s="58" t="s">
        <v>14</v>
      </c>
      <c r="B314" s="59" t="s">
        <v>149</v>
      </c>
      <c r="C314" s="59" t="s">
        <v>222</v>
      </c>
      <c r="D314" s="59" t="s">
        <v>15</v>
      </c>
      <c r="E314" s="121">
        <f>E315</f>
        <v>9435.57</v>
      </c>
    </row>
    <row r="315" spans="1:9" outlineLevel="6" x14ac:dyDescent="0.25">
      <c r="A315" s="58" t="s">
        <v>50</v>
      </c>
      <c r="B315" s="59" t="s">
        <v>149</v>
      </c>
      <c r="C315" s="59" t="s">
        <v>222</v>
      </c>
      <c r="D315" s="59" t="s">
        <v>51</v>
      </c>
      <c r="E315" s="121">
        <v>9435.57</v>
      </c>
    </row>
    <row r="316" spans="1:9" ht="18.75" customHeight="1" outlineLevel="5" x14ac:dyDescent="0.25">
      <c r="A316" s="58" t="s">
        <v>18</v>
      </c>
      <c r="B316" s="59" t="s">
        <v>149</v>
      </c>
      <c r="C316" s="59" t="s">
        <v>222</v>
      </c>
      <c r="D316" s="59" t="s">
        <v>19</v>
      </c>
      <c r="E316" s="121">
        <f>E317</f>
        <v>3063.8290000000002</v>
      </c>
    </row>
    <row r="317" spans="1:9" ht="37.5" outlineLevel="6" x14ac:dyDescent="0.25">
      <c r="A317" s="58" t="s">
        <v>20</v>
      </c>
      <c r="B317" s="59" t="s">
        <v>149</v>
      </c>
      <c r="C317" s="59" t="s">
        <v>222</v>
      </c>
      <c r="D317" s="59" t="s">
        <v>21</v>
      </c>
      <c r="E317" s="121">
        <v>3063.8290000000002</v>
      </c>
    </row>
    <row r="318" spans="1:9" outlineLevel="5" x14ac:dyDescent="0.25">
      <c r="A318" s="58" t="s">
        <v>22</v>
      </c>
      <c r="B318" s="59" t="s">
        <v>149</v>
      </c>
      <c r="C318" s="59" t="s">
        <v>222</v>
      </c>
      <c r="D318" s="59" t="s">
        <v>23</v>
      </c>
      <c r="E318" s="121">
        <f>E319</f>
        <v>56.4</v>
      </c>
    </row>
    <row r="319" spans="1:9" outlineLevel="6" x14ac:dyDescent="0.25">
      <c r="A319" s="58" t="s">
        <v>24</v>
      </c>
      <c r="B319" s="59" t="s">
        <v>149</v>
      </c>
      <c r="C319" s="59" t="s">
        <v>222</v>
      </c>
      <c r="D319" s="59" t="s">
        <v>25</v>
      </c>
      <c r="E319" s="121">
        <v>56.4</v>
      </c>
    </row>
    <row r="320" spans="1:9" ht="37.5" outlineLevel="6" x14ac:dyDescent="0.25">
      <c r="A320" s="67" t="s">
        <v>52</v>
      </c>
      <c r="B320" s="59" t="s">
        <v>149</v>
      </c>
      <c r="C320" s="59" t="s">
        <v>223</v>
      </c>
      <c r="D320" s="59" t="s">
        <v>8</v>
      </c>
      <c r="E320" s="121">
        <f>E321</f>
        <v>1610.8</v>
      </c>
    </row>
    <row r="321" spans="1:5" ht="37.5" outlineLevel="6" x14ac:dyDescent="0.25">
      <c r="A321" s="58" t="s">
        <v>53</v>
      </c>
      <c r="B321" s="59" t="s">
        <v>149</v>
      </c>
      <c r="C321" s="59" t="s">
        <v>223</v>
      </c>
      <c r="D321" s="59" t="s">
        <v>54</v>
      </c>
      <c r="E321" s="121">
        <f>E322</f>
        <v>1610.8</v>
      </c>
    </row>
    <row r="322" spans="1:5" outlineLevel="6" x14ac:dyDescent="0.25">
      <c r="A322" s="58" t="s">
        <v>55</v>
      </c>
      <c r="B322" s="59" t="s">
        <v>149</v>
      </c>
      <c r="C322" s="59" t="s">
        <v>223</v>
      </c>
      <c r="D322" s="59" t="s">
        <v>56</v>
      </c>
      <c r="E322" s="121">
        <v>1610.8</v>
      </c>
    </row>
    <row r="323" spans="1:5" s="3" customFormat="1" x14ac:dyDescent="0.25">
      <c r="A323" s="56" t="s">
        <v>102</v>
      </c>
      <c r="B323" s="57" t="s">
        <v>103</v>
      </c>
      <c r="C323" s="57" t="s">
        <v>163</v>
      </c>
      <c r="D323" s="57" t="s">
        <v>8</v>
      </c>
      <c r="E323" s="120">
        <f>E324</f>
        <v>8151.18</v>
      </c>
    </row>
    <row r="324" spans="1:5" outlineLevel="1" x14ac:dyDescent="0.25">
      <c r="A324" s="58" t="s">
        <v>104</v>
      </c>
      <c r="B324" s="59" t="s">
        <v>105</v>
      </c>
      <c r="C324" s="59" t="s">
        <v>163</v>
      </c>
      <c r="D324" s="59" t="s">
        <v>8</v>
      </c>
      <c r="E324" s="121">
        <f>E325</f>
        <v>8151.18</v>
      </c>
    </row>
    <row r="325" spans="1:5" ht="37.5" outlineLevel="2" x14ac:dyDescent="0.25">
      <c r="A325" s="58" t="s">
        <v>387</v>
      </c>
      <c r="B325" s="59" t="s">
        <v>105</v>
      </c>
      <c r="C325" s="59" t="s">
        <v>196</v>
      </c>
      <c r="D325" s="59" t="s">
        <v>8</v>
      </c>
      <c r="E325" s="121">
        <f>E329+E326+E334</f>
        <v>8151.18</v>
      </c>
    </row>
    <row r="326" spans="1:5" ht="37.5" outlineLevel="6" x14ac:dyDescent="0.25">
      <c r="A326" s="67" t="s">
        <v>107</v>
      </c>
      <c r="B326" s="59" t="s">
        <v>105</v>
      </c>
      <c r="C326" s="59" t="s">
        <v>201</v>
      </c>
      <c r="D326" s="59" t="s">
        <v>8</v>
      </c>
      <c r="E326" s="121">
        <f>E327</f>
        <v>6943.18</v>
      </c>
    </row>
    <row r="327" spans="1:5" ht="37.5" outlineLevel="6" x14ac:dyDescent="0.25">
      <c r="A327" s="58" t="s">
        <v>53</v>
      </c>
      <c r="B327" s="59" t="s">
        <v>105</v>
      </c>
      <c r="C327" s="59" t="s">
        <v>201</v>
      </c>
      <c r="D327" s="59" t="s">
        <v>54</v>
      </c>
      <c r="E327" s="121">
        <f>E328</f>
        <v>6943.18</v>
      </c>
    </row>
    <row r="328" spans="1:5" outlineLevel="6" x14ac:dyDescent="0.25">
      <c r="A328" s="58" t="s">
        <v>96</v>
      </c>
      <c r="B328" s="59" t="s">
        <v>105</v>
      </c>
      <c r="C328" s="59" t="s">
        <v>201</v>
      </c>
      <c r="D328" s="59" t="s">
        <v>97</v>
      </c>
      <c r="E328" s="121">
        <v>6943.18</v>
      </c>
    </row>
    <row r="329" spans="1:5" outlineLevel="4" x14ac:dyDescent="0.25">
      <c r="A329" s="58" t="s">
        <v>106</v>
      </c>
      <c r="B329" s="59" t="s">
        <v>105</v>
      </c>
      <c r="C329" s="59" t="s">
        <v>200</v>
      </c>
      <c r="D329" s="59" t="s">
        <v>8</v>
      </c>
      <c r="E329" s="121">
        <f>E330+E332</f>
        <v>931</v>
      </c>
    </row>
    <row r="330" spans="1:5" ht="37.5" outlineLevel="5" x14ac:dyDescent="0.25">
      <c r="A330" s="58" t="s">
        <v>53</v>
      </c>
      <c r="B330" s="59" t="s">
        <v>105</v>
      </c>
      <c r="C330" s="59" t="s">
        <v>200</v>
      </c>
      <c r="D330" s="59" t="s">
        <v>54</v>
      </c>
      <c r="E330" s="121">
        <f>E331</f>
        <v>817</v>
      </c>
    </row>
    <row r="331" spans="1:5" outlineLevel="6" x14ac:dyDescent="0.25">
      <c r="A331" s="58" t="s">
        <v>96</v>
      </c>
      <c r="B331" s="59" t="s">
        <v>105</v>
      </c>
      <c r="C331" s="59" t="s">
        <v>200</v>
      </c>
      <c r="D331" s="59" t="s">
        <v>97</v>
      </c>
      <c r="E331" s="121">
        <v>817</v>
      </c>
    </row>
    <row r="332" spans="1:5" ht="37.5" outlineLevel="6" x14ac:dyDescent="0.25">
      <c r="A332" s="58" t="s">
        <v>53</v>
      </c>
      <c r="B332" s="59" t="s">
        <v>105</v>
      </c>
      <c r="C332" s="59" t="s">
        <v>200</v>
      </c>
      <c r="D332" s="59" t="s">
        <v>54</v>
      </c>
      <c r="E332" s="121">
        <f>E333</f>
        <v>114</v>
      </c>
    </row>
    <row r="333" spans="1:5" ht="36.75" customHeight="1" outlineLevel="6" x14ac:dyDescent="0.25">
      <c r="A333" s="58" t="s">
        <v>435</v>
      </c>
      <c r="B333" s="59" t="s">
        <v>105</v>
      </c>
      <c r="C333" s="59" t="s">
        <v>200</v>
      </c>
      <c r="D333" s="59" t="s">
        <v>432</v>
      </c>
      <c r="E333" s="121">
        <v>114</v>
      </c>
    </row>
    <row r="334" spans="1:5" ht="37.5" outlineLevel="6" x14ac:dyDescent="0.25">
      <c r="A334" s="58" t="s">
        <v>543</v>
      </c>
      <c r="B334" s="59" t="s">
        <v>105</v>
      </c>
      <c r="C334" s="59" t="s">
        <v>544</v>
      </c>
      <c r="D334" s="59" t="s">
        <v>8</v>
      </c>
      <c r="E334" s="121">
        <f>E335</f>
        <v>277</v>
      </c>
    </row>
    <row r="335" spans="1:5" outlineLevel="6" x14ac:dyDescent="0.25">
      <c r="A335" s="58" t="s">
        <v>31</v>
      </c>
      <c r="B335" s="59" t="s">
        <v>105</v>
      </c>
      <c r="C335" s="59" t="s">
        <v>544</v>
      </c>
      <c r="D335" s="59" t="s">
        <v>32</v>
      </c>
      <c r="E335" s="121">
        <f>E336</f>
        <v>277</v>
      </c>
    </row>
    <row r="336" spans="1:5" outlineLevel="6" x14ac:dyDescent="0.25">
      <c r="A336" s="58" t="s">
        <v>485</v>
      </c>
      <c r="B336" s="59" t="s">
        <v>105</v>
      </c>
      <c r="C336" s="59" t="s">
        <v>544</v>
      </c>
      <c r="D336" s="59" t="s">
        <v>486</v>
      </c>
      <c r="E336" s="121">
        <v>277</v>
      </c>
    </row>
    <row r="337" spans="1:5" s="3" customFormat="1" x14ac:dyDescent="0.25">
      <c r="A337" s="56" t="s">
        <v>108</v>
      </c>
      <c r="B337" s="57" t="s">
        <v>109</v>
      </c>
      <c r="C337" s="57" t="s">
        <v>163</v>
      </c>
      <c r="D337" s="57" t="s">
        <v>8</v>
      </c>
      <c r="E337" s="120">
        <f>E338+E353+E343</f>
        <v>7074.41</v>
      </c>
    </row>
    <row r="338" spans="1:5" outlineLevel="1" x14ac:dyDescent="0.25">
      <c r="A338" s="58" t="s">
        <v>110</v>
      </c>
      <c r="B338" s="59" t="s">
        <v>111</v>
      </c>
      <c r="C338" s="59" t="s">
        <v>163</v>
      </c>
      <c r="D338" s="59" t="s">
        <v>8</v>
      </c>
      <c r="E338" s="121">
        <f>E339</f>
        <v>3146.41</v>
      </c>
    </row>
    <row r="339" spans="1:5" outlineLevel="3" x14ac:dyDescent="0.25">
      <c r="A339" s="58" t="s">
        <v>295</v>
      </c>
      <c r="B339" s="59" t="s">
        <v>111</v>
      </c>
      <c r="C339" s="59" t="s">
        <v>164</v>
      </c>
      <c r="D339" s="59" t="s">
        <v>8</v>
      </c>
      <c r="E339" s="121">
        <f>E340</f>
        <v>3146.41</v>
      </c>
    </row>
    <row r="340" spans="1:5" outlineLevel="4" x14ac:dyDescent="0.25">
      <c r="A340" s="58" t="s">
        <v>112</v>
      </c>
      <c r="B340" s="59" t="s">
        <v>111</v>
      </c>
      <c r="C340" s="59" t="s">
        <v>202</v>
      </c>
      <c r="D340" s="59" t="s">
        <v>8</v>
      </c>
      <c r="E340" s="121">
        <f>E341</f>
        <v>3146.41</v>
      </c>
    </row>
    <row r="341" spans="1:5" outlineLevel="5" x14ac:dyDescent="0.25">
      <c r="A341" s="58" t="s">
        <v>113</v>
      </c>
      <c r="B341" s="59" t="s">
        <v>111</v>
      </c>
      <c r="C341" s="59" t="s">
        <v>202</v>
      </c>
      <c r="D341" s="59" t="s">
        <v>114</v>
      </c>
      <c r="E341" s="121">
        <f>E342</f>
        <v>3146.41</v>
      </c>
    </row>
    <row r="342" spans="1:5" outlineLevel="6" x14ac:dyDescent="0.25">
      <c r="A342" s="58" t="s">
        <v>115</v>
      </c>
      <c r="B342" s="59" t="s">
        <v>111</v>
      </c>
      <c r="C342" s="59" t="s">
        <v>202</v>
      </c>
      <c r="D342" s="59" t="s">
        <v>116</v>
      </c>
      <c r="E342" s="121">
        <v>3146.41</v>
      </c>
    </row>
    <row r="343" spans="1:5" outlineLevel="6" x14ac:dyDescent="0.25">
      <c r="A343" s="58" t="s">
        <v>117</v>
      </c>
      <c r="B343" s="59" t="s">
        <v>118</v>
      </c>
      <c r="C343" s="59" t="s">
        <v>163</v>
      </c>
      <c r="D343" s="59" t="s">
        <v>8</v>
      </c>
      <c r="E343" s="121">
        <f>E344</f>
        <v>777</v>
      </c>
    </row>
    <row r="344" spans="1:5" ht="37.5" outlineLevel="6" x14ac:dyDescent="0.25">
      <c r="A344" s="58" t="s">
        <v>391</v>
      </c>
      <c r="B344" s="59" t="s">
        <v>118</v>
      </c>
      <c r="C344" s="59" t="s">
        <v>170</v>
      </c>
      <c r="D344" s="59" t="s">
        <v>8</v>
      </c>
      <c r="E344" s="121">
        <f>E345+E349</f>
        <v>777</v>
      </c>
    </row>
    <row r="345" spans="1:5" outlineLevel="6" x14ac:dyDescent="0.25">
      <c r="A345" s="58" t="s">
        <v>404</v>
      </c>
      <c r="B345" s="59" t="s">
        <v>118</v>
      </c>
      <c r="C345" s="59" t="s">
        <v>203</v>
      </c>
      <c r="D345" s="59" t="s">
        <v>8</v>
      </c>
      <c r="E345" s="121">
        <f>E346</f>
        <v>210</v>
      </c>
    </row>
    <row r="346" spans="1:5" ht="37.5" outlineLevel="6" x14ac:dyDescent="0.25">
      <c r="A346" s="58" t="s">
        <v>122</v>
      </c>
      <c r="B346" s="59" t="s">
        <v>118</v>
      </c>
      <c r="C346" s="59" t="s">
        <v>204</v>
      </c>
      <c r="D346" s="59" t="s">
        <v>8</v>
      </c>
      <c r="E346" s="121">
        <f>E347</f>
        <v>210</v>
      </c>
    </row>
    <row r="347" spans="1:5" outlineLevel="6" x14ac:dyDescent="0.25">
      <c r="A347" s="58" t="s">
        <v>113</v>
      </c>
      <c r="B347" s="59" t="s">
        <v>118</v>
      </c>
      <c r="C347" s="59" t="s">
        <v>204</v>
      </c>
      <c r="D347" s="59" t="s">
        <v>114</v>
      </c>
      <c r="E347" s="121">
        <f>E348</f>
        <v>210</v>
      </c>
    </row>
    <row r="348" spans="1:5" ht="37.5" outlineLevel="6" x14ac:dyDescent="0.25">
      <c r="A348" s="58" t="s">
        <v>120</v>
      </c>
      <c r="B348" s="59" t="s">
        <v>118</v>
      </c>
      <c r="C348" s="59" t="s">
        <v>204</v>
      </c>
      <c r="D348" s="59" t="s">
        <v>121</v>
      </c>
      <c r="E348" s="121">
        <v>210</v>
      </c>
    </row>
    <row r="349" spans="1:5" ht="37.5" outlineLevel="6" x14ac:dyDescent="0.25">
      <c r="A349" s="58" t="s">
        <v>119</v>
      </c>
      <c r="B349" s="59" t="s">
        <v>118</v>
      </c>
      <c r="C349" s="59" t="s">
        <v>528</v>
      </c>
      <c r="D349" s="59" t="s">
        <v>8</v>
      </c>
      <c r="E349" s="121">
        <f>E350</f>
        <v>567</v>
      </c>
    </row>
    <row r="350" spans="1:5" outlineLevel="6" x14ac:dyDescent="0.25">
      <c r="A350" s="58" t="s">
        <v>113</v>
      </c>
      <c r="B350" s="59" t="s">
        <v>118</v>
      </c>
      <c r="C350" s="59" t="s">
        <v>528</v>
      </c>
      <c r="D350" s="59" t="s">
        <v>114</v>
      </c>
      <c r="E350" s="121">
        <f>E351</f>
        <v>567</v>
      </c>
    </row>
    <row r="351" spans="1:5" ht="37.5" outlineLevel="6" x14ac:dyDescent="0.25">
      <c r="A351" s="58" t="s">
        <v>120</v>
      </c>
      <c r="B351" s="59" t="s">
        <v>118</v>
      </c>
      <c r="C351" s="59" t="s">
        <v>528</v>
      </c>
      <c r="D351" s="59" t="s">
        <v>121</v>
      </c>
      <c r="E351" s="121">
        <v>567</v>
      </c>
    </row>
    <row r="352" spans="1:5" outlineLevel="1" x14ac:dyDescent="0.25">
      <c r="A352" s="58" t="s">
        <v>155</v>
      </c>
      <c r="B352" s="59" t="s">
        <v>156</v>
      </c>
      <c r="C352" s="59" t="s">
        <v>163</v>
      </c>
      <c r="D352" s="59" t="s">
        <v>8</v>
      </c>
      <c r="E352" s="121">
        <f>E353</f>
        <v>3151</v>
      </c>
    </row>
    <row r="353" spans="1:5" ht="37.5" outlineLevel="2" x14ac:dyDescent="0.25">
      <c r="A353" s="58" t="s">
        <v>383</v>
      </c>
      <c r="B353" s="59" t="s">
        <v>156</v>
      </c>
      <c r="C353" s="59" t="s">
        <v>198</v>
      </c>
      <c r="D353" s="59" t="s">
        <v>8</v>
      </c>
      <c r="E353" s="121">
        <f>E354</f>
        <v>3151</v>
      </c>
    </row>
    <row r="354" spans="1:5" ht="37.5" outlineLevel="3" x14ac:dyDescent="0.25">
      <c r="A354" s="58" t="s">
        <v>384</v>
      </c>
      <c r="B354" s="59" t="s">
        <v>156</v>
      </c>
      <c r="C354" s="59" t="s">
        <v>199</v>
      </c>
      <c r="D354" s="59" t="s">
        <v>8</v>
      </c>
      <c r="E354" s="121">
        <f>E355</f>
        <v>3151</v>
      </c>
    </row>
    <row r="355" spans="1:5" ht="112.5" outlineLevel="4" x14ac:dyDescent="0.25">
      <c r="A355" s="38" t="s">
        <v>476</v>
      </c>
      <c r="B355" s="59" t="s">
        <v>156</v>
      </c>
      <c r="C355" s="59" t="s">
        <v>224</v>
      </c>
      <c r="D355" s="59" t="s">
        <v>8</v>
      </c>
      <c r="E355" s="121">
        <f>E356+E358</f>
        <v>3151</v>
      </c>
    </row>
    <row r="356" spans="1:5" ht="21" customHeight="1" outlineLevel="5" x14ac:dyDescent="0.25">
      <c r="A356" s="58" t="s">
        <v>18</v>
      </c>
      <c r="B356" s="59" t="s">
        <v>156</v>
      </c>
      <c r="C356" s="59" t="s">
        <v>224</v>
      </c>
      <c r="D356" s="59" t="s">
        <v>19</v>
      </c>
      <c r="E356" s="121">
        <f>E357</f>
        <v>25</v>
      </c>
    </row>
    <row r="357" spans="1:5" ht="37.5" outlineLevel="6" x14ac:dyDescent="0.25">
      <c r="A357" s="58" t="s">
        <v>20</v>
      </c>
      <c r="B357" s="59" t="s">
        <v>156</v>
      </c>
      <c r="C357" s="59" t="s">
        <v>224</v>
      </c>
      <c r="D357" s="59" t="s">
        <v>21</v>
      </c>
      <c r="E357" s="121">
        <v>25</v>
      </c>
    </row>
    <row r="358" spans="1:5" outlineLevel="5" x14ac:dyDescent="0.25">
      <c r="A358" s="58" t="s">
        <v>113</v>
      </c>
      <c r="B358" s="59" t="s">
        <v>156</v>
      </c>
      <c r="C358" s="59" t="s">
        <v>224</v>
      </c>
      <c r="D358" s="59" t="s">
        <v>114</v>
      </c>
      <c r="E358" s="121">
        <f>E359</f>
        <v>3126</v>
      </c>
    </row>
    <row r="359" spans="1:5" ht="37.5" outlineLevel="6" x14ac:dyDescent="0.25">
      <c r="A359" s="58" t="s">
        <v>120</v>
      </c>
      <c r="B359" s="59" t="s">
        <v>156</v>
      </c>
      <c r="C359" s="59" t="s">
        <v>224</v>
      </c>
      <c r="D359" s="59" t="s">
        <v>121</v>
      </c>
      <c r="E359" s="121">
        <v>3126</v>
      </c>
    </row>
    <row r="360" spans="1:5" s="3" customFormat="1" x14ac:dyDescent="0.25">
      <c r="A360" s="56" t="s">
        <v>123</v>
      </c>
      <c r="B360" s="57" t="s">
        <v>124</v>
      </c>
      <c r="C360" s="57" t="s">
        <v>163</v>
      </c>
      <c r="D360" s="57" t="s">
        <v>8</v>
      </c>
      <c r="E360" s="120">
        <f>E361</f>
        <v>474.2</v>
      </c>
    </row>
    <row r="361" spans="1:5" outlineLevel="1" x14ac:dyDescent="0.25">
      <c r="A361" s="58" t="s">
        <v>125</v>
      </c>
      <c r="B361" s="59" t="s">
        <v>126</v>
      </c>
      <c r="C361" s="59" t="s">
        <v>163</v>
      </c>
      <c r="D361" s="59" t="s">
        <v>8</v>
      </c>
      <c r="E361" s="121">
        <f>E362</f>
        <v>474.2</v>
      </c>
    </row>
    <row r="362" spans="1:5" ht="37.5" outlineLevel="2" x14ac:dyDescent="0.25">
      <c r="A362" s="58" t="s">
        <v>407</v>
      </c>
      <c r="B362" s="59" t="s">
        <v>126</v>
      </c>
      <c r="C362" s="59" t="s">
        <v>299</v>
      </c>
      <c r="D362" s="59" t="s">
        <v>8</v>
      </c>
      <c r="E362" s="121">
        <f>E363</f>
        <v>474.2</v>
      </c>
    </row>
    <row r="363" spans="1:5" outlineLevel="4" x14ac:dyDescent="0.25">
      <c r="A363" s="58" t="s">
        <v>127</v>
      </c>
      <c r="B363" s="59" t="s">
        <v>126</v>
      </c>
      <c r="C363" s="59" t="s">
        <v>300</v>
      </c>
      <c r="D363" s="59" t="s">
        <v>8</v>
      </c>
      <c r="E363" s="121">
        <f>E364+E366</f>
        <v>474.2</v>
      </c>
    </row>
    <row r="364" spans="1:5" ht="20.25" customHeight="1" outlineLevel="5" x14ac:dyDescent="0.25">
      <c r="A364" s="58" t="s">
        <v>18</v>
      </c>
      <c r="B364" s="59" t="s">
        <v>126</v>
      </c>
      <c r="C364" s="59" t="s">
        <v>300</v>
      </c>
      <c r="D364" s="59" t="s">
        <v>19</v>
      </c>
      <c r="E364" s="121">
        <f>E365</f>
        <v>444.2</v>
      </c>
    </row>
    <row r="365" spans="1:5" ht="37.5" outlineLevel="6" x14ac:dyDescent="0.25">
      <c r="A365" s="58" t="s">
        <v>20</v>
      </c>
      <c r="B365" s="59" t="s">
        <v>126</v>
      </c>
      <c r="C365" s="59" t="s">
        <v>300</v>
      </c>
      <c r="D365" s="59" t="s">
        <v>21</v>
      </c>
      <c r="E365" s="121">
        <v>444.2</v>
      </c>
    </row>
    <row r="366" spans="1:5" ht="18.75" customHeight="1" outlineLevel="6" x14ac:dyDescent="0.25">
      <c r="A366" s="58" t="s">
        <v>523</v>
      </c>
      <c r="B366" s="59" t="s">
        <v>126</v>
      </c>
      <c r="C366" s="59" t="s">
        <v>300</v>
      </c>
      <c r="D366" s="59" t="s">
        <v>23</v>
      </c>
      <c r="E366" s="121">
        <f>E367</f>
        <v>30</v>
      </c>
    </row>
    <row r="367" spans="1:5" ht="18.75" customHeight="1" outlineLevel="6" x14ac:dyDescent="0.25">
      <c r="A367" s="58" t="s">
        <v>524</v>
      </c>
      <c r="B367" s="59" t="s">
        <v>126</v>
      </c>
      <c r="C367" s="59" t="s">
        <v>300</v>
      </c>
      <c r="D367" s="59" t="s">
        <v>25</v>
      </c>
      <c r="E367" s="121">
        <v>30</v>
      </c>
    </row>
    <row r="368" spans="1:5" s="3" customFormat="1" x14ac:dyDescent="0.25">
      <c r="A368" s="56" t="s">
        <v>128</v>
      </c>
      <c r="B368" s="57" t="s">
        <v>129</v>
      </c>
      <c r="C368" s="57" t="s">
        <v>163</v>
      </c>
      <c r="D368" s="57" t="s">
        <v>8</v>
      </c>
      <c r="E368" s="120">
        <f t="shared" ref="E368:E373" si="0">E369</f>
        <v>1762.5</v>
      </c>
    </row>
    <row r="369" spans="1:7" outlineLevel="1" x14ac:dyDescent="0.25">
      <c r="A369" s="58" t="s">
        <v>130</v>
      </c>
      <c r="B369" s="59" t="s">
        <v>131</v>
      </c>
      <c r="C369" s="59" t="s">
        <v>163</v>
      </c>
      <c r="D369" s="59" t="s">
        <v>8</v>
      </c>
      <c r="E369" s="121">
        <f t="shared" si="0"/>
        <v>1762.5</v>
      </c>
    </row>
    <row r="370" spans="1:7" ht="37.5" outlineLevel="2" x14ac:dyDescent="0.25">
      <c r="A370" s="58" t="s">
        <v>394</v>
      </c>
      <c r="B370" s="59" t="s">
        <v>131</v>
      </c>
      <c r="C370" s="59" t="s">
        <v>166</v>
      </c>
      <c r="D370" s="59" t="s">
        <v>8</v>
      </c>
      <c r="E370" s="121">
        <f t="shared" si="0"/>
        <v>1762.5</v>
      </c>
    </row>
    <row r="371" spans="1:7" ht="56.25" outlineLevel="3" x14ac:dyDescent="0.25">
      <c r="A371" s="64" t="s">
        <v>402</v>
      </c>
      <c r="B371" s="59" t="s">
        <v>131</v>
      </c>
      <c r="C371" s="59" t="s">
        <v>375</v>
      </c>
      <c r="D371" s="59" t="s">
        <v>8</v>
      </c>
      <c r="E371" s="121">
        <f t="shared" si="0"/>
        <v>1762.5</v>
      </c>
    </row>
    <row r="372" spans="1:7" ht="37.5" outlineLevel="4" x14ac:dyDescent="0.25">
      <c r="A372" s="58" t="s">
        <v>132</v>
      </c>
      <c r="B372" s="59" t="s">
        <v>131</v>
      </c>
      <c r="C372" s="59" t="s">
        <v>376</v>
      </c>
      <c r="D372" s="59" t="s">
        <v>8</v>
      </c>
      <c r="E372" s="121">
        <f t="shared" si="0"/>
        <v>1762.5</v>
      </c>
    </row>
    <row r="373" spans="1:7" ht="37.5" outlineLevel="5" x14ac:dyDescent="0.25">
      <c r="A373" s="58" t="s">
        <v>53</v>
      </c>
      <c r="B373" s="59" t="s">
        <v>131</v>
      </c>
      <c r="C373" s="59" t="s">
        <v>376</v>
      </c>
      <c r="D373" s="59" t="s">
        <v>54</v>
      </c>
      <c r="E373" s="121">
        <f t="shared" si="0"/>
        <v>1762.5</v>
      </c>
    </row>
    <row r="374" spans="1:7" outlineLevel="6" x14ac:dyDescent="0.25">
      <c r="A374" s="58" t="s">
        <v>55</v>
      </c>
      <c r="B374" s="59" t="s">
        <v>131</v>
      </c>
      <c r="C374" s="59" t="s">
        <v>376</v>
      </c>
      <c r="D374" s="59" t="s">
        <v>56</v>
      </c>
      <c r="E374" s="121">
        <v>1762.5</v>
      </c>
    </row>
    <row r="375" spans="1:7" s="3" customFormat="1" ht="56.25" x14ac:dyDescent="0.25">
      <c r="A375" s="56" t="s">
        <v>33</v>
      </c>
      <c r="B375" s="57" t="s">
        <v>34</v>
      </c>
      <c r="C375" s="57" t="s">
        <v>163</v>
      </c>
      <c r="D375" s="57" t="s">
        <v>8</v>
      </c>
      <c r="E375" s="120">
        <f>E376</f>
        <v>15507.663</v>
      </c>
    </row>
    <row r="376" spans="1:7" ht="37.5" outlineLevel="1" x14ac:dyDescent="0.25">
      <c r="A376" s="58" t="s">
        <v>35</v>
      </c>
      <c r="B376" s="59" t="s">
        <v>36</v>
      </c>
      <c r="C376" s="59" t="s">
        <v>163</v>
      </c>
      <c r="D376" s="59" t="s">
        <v>8</v>
      </c>
      <c r="E376" s="121">
        <f>E377</f>
        <v>15507.663</v>
      </c>
    </row>
    <row r="377" spans="1:7" ht="37.5" outlineLevel="2" x14ac:dyDescent="0.25">
      <c r="A377" s="58" t="s">
        <v>391</v>
      </c>
      <c r="B377" s="59" t="s">
        <v>36</v>
      </c>
      <c r="C377" s="59" t="s">
        <v>170</v>
      </c>
      <c r="D377" s="59" t="s">
        <v>8</v>
      </c>
      <c r="E377" s="121">
        <f>E378+E381</f>
        <v>15507.663</v>
      </c>
    </row>
    <row r="378" spans="1:7" ht="37.5" outlineLevel="4" x14ac:dyDescent="0.25">
      <c r="A378" s="58" t="s">
        <v>37</v>
      </c>
      <c r="B378" s="59" t="s">
        <v>36</v>
      </c>
      <c r="C378" s="59" t="s">
        <v>171</v>
      </c>
      <c r="D378" s="59" t="s">
        <v>8</v>
      </c>
      <c r="E378" s="121">
        <f>E379</f>
        <v>2876.6060000000002</v>
      </c>
    </row>
    <row r="379" spans="1:7" outlineLevel="5" x14ac:dyDescent="0.25">
      <c r="A379" s="58" t="s">
        <v>31</v>
      </c>
      <c r="B379" s="59" t="s">
        <v>36</v>
      </c>
      <c r="C379" s="59" t="s">
        <v>171</v>
      </c>
      <c r="D379" s="59" t="s">
        <v>32</v>
      </c>
      <c r="E379" s="121">
        <f>E380</f>
        <v>2876.6060000000002</v>
      </c>
    </row>
    <row r="380" spans="1:7" outlineLevel="6" x14ac:dyDescent="0.25">
      <c r="A380" s="58" t="s">
        <v>38</v>
      </c>
      <c r="B380" s="59" t="s">
        <v>36</v>
      </c>
      <c r="C380" s="59" t="s">
        <v>171</v>
      </c>
      <c r="D380" s="59" t="s">
        <v>39</v>
      </c>
      <c r="E380" s="121">
        <f>500+2352+24.606</f>
        <v>2876.6060000000002</v>
      </c>
    </row>
    <row r="381" spans="1:7" ht="75" outlineLevel="4" x14ac:dyDescent="0.25">
      <c r="A381" s="38" t="s">
        <v>460</v>
      </c>
      <c r="B381" s="59" t="s">
        <v>36</v>
      </c>
      <c r="C381" s="59" t="s">
        <v>370</v>
      </c>
      <c r="D381" s="59" t="s">
        <v>8</v>
      </c>
      <c r="E381" s="121">
        <f>E382</f>
        <v>12631.057000000001</v>
      </c>
    </row>
    <row r="382" spans="1:7" outlineLevel="5" x14ac:dyDescent="0.25">
      <c r="A382" s="58" t="s">
        <v>31</v>
      </c>
      <c r="B382" s="59" t="s">
        <v>36</v>
      </c>
      <c r="C382" s="59" t="s">
        <v>370</v>
      </c>
      <c r="D382" s="59" t="s">
        <v>32</v>
      </c>
      <c r="E382" s="121">
        <f>E383</f>
        <v>12631.057000000001</v>
      </c>
    </row>
    <row r="383" spans="1:7" outlineLevel="6" x14ac:dyDescent="0.25">
      <c r="A383" s="58" t="s">
        <v>38</v>
      </c>
      <c r="B383" s="59" t="s">
        <v>36</v>
      </c>
      <c r="C383" s="59" t="s">
        <v>370</v>
      </c>
      <c r="D383" s="59" t="s">
        <v>39</v>
      </c>
      <c r="E383" s="121">
        <v>12631.057000000001</v>
      </c>
    </row>
    <row r="384" spans="1:7" s="3" customFormat="1" x14ac:dyDescent="0.3">
      <c r="A384" s="172" t="s">
        <v>150</v>
      </c>
      <c r="B384" s="172"/>
      <c r="C384" s="172"/>
      <c r="D384" s="172"/>
      <c r="E384" s="127">
        <f>E16+E140+E146+E152+E178+E214+E227+E323+E337+E360+E368+E375</f>
        <v>559630.65800000005</v>
      </c>
      <c r="F384" s="10"/>
      <c r="G384" s="10"/>
    </row>
    <row r="385" spans="1:7" x14ac:dyDescent="0.3">
      <c r="A385" s="74"/>
      <c r="B385" s="74"/>
      <c r="C385" s="74"/>
      <c r="D385" s="74"/>
      <c r="E385" s="86"/>
    </row>
    <row r="386" spans="1:7" x14ac:dyDescent="0.3">
      <c r="A386" s="174"/>
      <c r="B386" s="174"/>
      <c r="C386" s="174"/>
      <c r="D386" s="174"/>
      <c r="E386" s="174"/>
    </row>
    <row r="387" spans="1:7" x14ac:dyDescent="0.3">
      <c r="C387" s="87"/>
      <c r="E387" s="88"/>
    </row>
    <row r="388" spans="1:7" x14ac:dyDescent="0.3">
      <c r="C388" s="87"/>
      <c r="E388" s="88"/>
    </row>
    <row r="389" spans="1:7" x14ac:dyDescent="0.3">
      <c r="C389" s="132" t="s">
        <v>594</v>
      </c>
      <c r="D389" s="133"/>
      <c r="E389" s="134">
        <f>E229+E250+E280+E293+E307+E353</f>
        <v>398345.04700000002</v>
      </c>
      <c r="F389" s="131"/>
      <c r="G389" s="131"/>
    </row>
    <row r="390" spans="1:7" x14ac:dyDescent="0.3">
      <c r="C390" s="132" t="s">
        <v>595</v>
      </c>
      <c r="D390" s="133"/>
      <c r="E390" s="134">
        <f>E288+E325</f>
        <v>20888.580000000002</v>
      </c>
      <c r="F390" s="131"/>
      <c r="G390" s="131"/>
    </row>
    <row r="391" spans="1:7" x14ac:dyDescent="0.3">
      <c r="C391" s="132" t="s">
        <v>596</v>
      </c>
      <c r="D391" s="133"/>
      <c r="E391" s="134">
        <f>E216</f>
        <v>175</v>
      </c>
      <c r="F391" s="131"/>
      <c r="G391" s="131"/>
    </row>
    <row r="392" spans="1:7" x14ac:dyDescent="0.3">
      <c r="C392" s="132" t="s">
        <v>597</v>
      </c>
      <c r="D392" s="133"/>
      <c r="E392" s="134">
        <f>E362</f>
        <v>474.2</v>
      </c>
      <c r="F392" s="131"/>
      <c r="G392" s="131"/>
    </row>
    <row r="393" spans="1:7" x14ac:dyDescent="0.3">
      <c r="C393" s="132" t="s">
        <v>598</v>
      </c>
      <c r="D393" s="133"/>
      <c r="E393" s="134">
        <f>E377+E344+E170+E159</f>
        <v>20326.143</v>
      </c>
      <c r="F393" s="131"/>
      <c r="G393" s="131"/>
    </row>
    <row r="394" spans="1:7" x14ac:dyDescent="0.3">
      <c r="C394" s="132" t="s">
        <v>599</v>
      </c>
      <c r="D394" s="133"/>
      <c r="E394" s="134">
        <f>E70+E370</f>
        <v>20527.870000000003</v>
      </c>
      <c r="F394" s="131"/>
      <c r="G394" s="131"/>
    </row>
    <row r="395" spans="1:7" x14ac:dyDescent="0.3">
      <c r="C395" s="132" t="s">
        <v>600</v>
      </c>
      <c r="D395" s="133"/>
      <c r="E395" s="134">
        <f>E164+E180+E186+E206</f>
        <v>42026.748</v>
      </c>
      <c r="F395" s="131"/>
      <c r="G395" s="131"/>
    </row>
    <row r="396" spans="1:7" x14ac:dyDescent="0.3">
      <c r="C396" s="132" t="s">
        <v>601</v>
      </c>
      <c r="D396" s="133"/>
      <c r="E396" s="134">
        <f>E95</f>
        <v>6299.9580000000005</v>
      </c>
      <c r="F396" s="131"/>
      <c r="G396" s="131"/>
    </row>
    <row r="397" spans="1:7" x14ac:dyDescent="0.3">
      <c r="C397" s="132" t="s">
        <v>602</v>
      </c>
      <c r="D397" s="133"/>
      <c r="E397" s="134">
        <f>E18+E23+E38+E45+E50+E65+E102+E142+E148+E154+E210+E339</f>
        <v>50567.112000000008</v>
      </c>
      <c r="F397" s="131"/>
      <c r="G397" s="131"/>
    </row>
    <row r="398" spans="1:7" x14ac:dyDescent="0.3">
      <c r="C398" s="132"/>
      <c r="D398" s="133"/>
      <c r="E398" s="134">
        <f>SUM(E389:E397)</f>
        <v>559630.65800000005</v>
      </c>
      <c r="F398" s="131"/>
      <c r="G398" s="131"/>
    </row>
    <row r="399" spans="1:7" x14ac:dyDescent="0.3">
      <c r="C399" s="132"/>
      <c r="D399" s="133"/>
      <c r="E399" s="134"/>
      <c r="F399" s="131"/>
      <c r="G399" s="131"/>
    </row>
    <row r="400" spans="1:7" x14ac:dyDescent="0.3">
      <c r="C400" s="132"/>
      <c r="D400" s="133"/>
      <c r="E400" s="134">
        <f>E384-E398</f>
        <v>0</v>
      </c>
      <c r="F400" s="131"/>
      <c r="G400" s="131"/>
    </row>
    <row r="401" spans="3:7" x14ac:dyDescent="0.3">
      <c r="C401" s="132"/>
      <c r="D401" s="133"/>
      <c r="E401" s="134"/>
      <c r="F401" s="131"/>
      <c r="G401" s="131"/>
    </row>
    <row r="402" spans="3:7" x14ac:dyDescent="0.3">
      <c r="C402" s="132" t="s">
        <v>330</v>
      </c>
      <c r="D402" s="133"/>
      <c r="E402" s="134">
        <f>E231+E234</f>
        <v>87844.44</v>
      </c>
      <c r="F402" s="131"/>
      <c r="G402" s="131"/>
    </row>
    <row r="403" spans="3:7" x14ac:dyDescent="0.3">
      <c r="C403" s="132" t="s">
        <v>332</v>
      </c>
      <c r="D403" s="133"/>
      <c r="E403" s="134">
        <f>E240+E243+E246+E237</f>
        <v>2120.924</v>
      </c>
      <c r="F403" s="131"/>
      <c r="G403" s="131"/>
    </row>
    <row r="404" spans="3:7" x14ac:dyDescent="0.3">
      <c r="C404" s="132" t="s">
        <v>354</v>
      </c>
      <c r="D404" s="133"/>
      <c r="E404" s="134">
        <f>E355</f>
        <v>3151</v>
      </c>
      <c r="F404" s="131"/>
      <c r="G404" s="131"/>
    </row>
    <row r="405" spans="3:7" x14ac:dyDescent="0.3">
      <c r="C405" s="132" t="s">
        <v>333</v>
      </c>
      <c r="D405" s="133"/>
      <c r="E405" s="134">
        <f>E252+E255+E258</f>
        <v>246351.34500000003</v>
      </c>
      <c r="F405" s="131"/>
      <c r="G405" s="131"/>
    </row>
    <row r="406" spans="3:7" x14ac:dyDescent="0.3">
      <c r="C406" s="132" t="s">
        <v>331</v>
      </c>
      <c r="D406" s="133"/>
      <c r="E406" s="134">
        <f>E261+E264+E267+E270+E273+E295</f>
        <v>17289.728999999999</v>
      </c>
      <c r="F406" s="131"/>
      <c r="G406" s="131"/>
    </row>
    <row r="407" spans="3:7" x14ac:dyDescent="0.3">
      <c r="C407" s="132" t="s">
        <v>334</v>
      </c>
      <c r="D407" s="133"/>
      <c r="E407" s="134">
        <f>E276+E298</f>
        <v>5839</v>
      </c>
      <c r="F407" s="131"/>
      <c r="G407" s="131"/>
    </row>
    <row r="408" spans="3:7" x14ac:dyDescent="0.3">
      <c r="C408" s="132" t="s">
        <v>335</v>
      </c>
      <c r="D408" s="133"/>
      <c r="E408" s="134">
        <f>E282</f>
        <v>18776.330000000002</v>
      </c>
      <c r="F408" s="131"/>
      <c r="G408" s="131"/>
    </row>
    <row r="409" spans="3:7" x14ac:dyDescent="0.3">
      <c r="C409" s="132" t="s">
        <v>336</v>
      </c>
      <c r="D409" s="133"/>
      <c r="E409" s="134">
        <f>E285</f>
        <v>70.3</v>
      </c>
      <c r="F409" s="131"/>
      <c r="G409" s="131"/>
    </row>
    <row r="410" spans="3:7" x14ac:dyDescent="0.3">
      <c r="C410" s="132" t="s">
        <v>337</v>
      </c>
      <c r="D410" s="133"/>
      <c r="E410" s="134">
        <f>E308+E313+E320</f>
        <v>16827.978999999999</v>
      </c>
      <c r="F410" s="131"/>
      <c r="G410" s="131"/>
    </row>
    <row r="411" spans="3:7" x14ac:dyDescent="0.3">
      <c r="C411" s="132" t="s">
        <v>360</v>
      </c>
      <c r="D411" s="133"/>
      <c r="E411" s="134">
        <f>E303</f>
        <v>74</v>
      </c>
      <c r="F411" s="131"/>
      <c r="G411" s="131"/>
    </row>
    <row r="412" spans="3:7" x14ac:dyDescent="0.3">
      <c r="C412" s="132" t="s">
        <v>338</v>
      </c>
      <c r="D412" s="133"/>
      <c r="E412" s="134">
        <f>E326</f>
        <v>6943.18</v>
      </c>
      <c r="F412" s="131"/>
      <c r="G412" s="131"/>
    </row>
    <row r="413" spans="3:7" x14ac:dyDescent="0.3">
      <c r="C413" s="132" t="s">
        <v>339</v>
      </c>
      <c r="D413" s="133"/>
      <c r="E413" s="134">
        <f>E289</f>
        <v>12737.4</v>
      </c>
      <c r="F413" s="131"/>
      <c r="G413" s="131"/>
    </row>
    <row r="414" spans="3:7" x14ac:dyDescent="0.3">
      <c r="C414" s="132" t="s">
        <v>340</v>
      </c>
      <c r="D414" s="133"/>
      <c r="E414" s="134">
        <f>E329+E334</f>
        <v>1208</v>
      </c>
      <c r="F414" s="131"/>
      <c r="G414" s="131"/>
    </row>
    <row r="415" spans="3:7" x14ac:dyDescent="0.3">
      <c r="C415" s="132" t="s">
        <v>378</v>
      </c>
      <c r="D415" s="133"/>
      <c r="E415" s="134">
        <f>E218</f>
        <v>100</v>
      </c>
      <c r="F415" s="131"/>
      <c r="G415" s="131"/>
    </row>
    <row r="416" spans="3:7" x14ac:dyDescent="0.3">
      <c r="C416" s="132" t="s">
        <v>341</v>
      </c>
      <c r="D416" s="133"/>
      <c r="E416" s="134">
        <f>E221</f>
        <v>45</v>
      </c>
      <c r="F416" s="131"/>
      <c r="G416" s="131"/>
    </row>
    <row r="417" spans="3:7" x14ac:dyDescent="0.3">
      <c r="C417" s="132" t="s">
        <v>379</v>
      </c>
      <c r="D417" s="133"/>
      <c r="E417" s="134">
        <f>E224</f>
        <v>30</v>
      </c>
      <c r="F417" s="131"/>
      <c r="G417" s="131"/>
    </row>
    <row r="418" spans="3:7" x14ac:dyDescent="0.3">
      <c r="C418" s="132" t="s">
        <v>342</v>
      </c>
      <c r="D418" s="133"/>
      <c r="E418" s="134">
        <f>E363</f>
        <v>474.2</v>
      </c>
      <c r="F418" s="131"/>
      <c r="G418" s="131"/>
    </row>
    <row r="419" spans="3:7" x14ac:dyDescent="0.3">
      <c r="C419" s="132" t="s">
        <v>343</v>
      </c>
      <c r="D419" s="133"/>
      <c r="E419" s="134">
        <f>E346</f>
        <v>210</v>
      </c>
      <c r="F419" s="131"/>
      <c r="G419" s="131"/>
    </row>
    <row r="420" spans="3:7" x14ac:dyDescent="0.3">
      <c r="C420" s="132" t="s">
        <v>606</v>
      </c>
      <c r="D420" s="133"/>
      <c r="E420" s="134"/>
      <c r="F420" s="131"/>
      <c r="G420" s="131"/>
    </row>
    <row r="421" spans="3:7" x14ac:dyDescent="0.3">
      <c r="C421" s="132" t="s">
        <v>344</v>
      </c>
      <c r="D421" s="133"/>
      <c r="E421" s="134">
        <f>E175+E172</f>
        <v>3143.98</v>
      </c>
      <c r="F421" s="131"/>
      <c r="G421" s="131"/>
    </row>
    <row r="422" spans="3:7" x14ac:dyDescent="0.3">
      <c r="C422" s="132" t="s">
        <v>345</v>
      </c>
      <c r="D422" s="133"/>
      <c r="E422" s="134">
        <f>E160</f>
        <v>897.5</v>
      </c>
      <c r="F422" s="131"/>
      <c r="G422" s="131"/>
    </row>
    <row r="423" spans="3:7" x14ac:dyDescent="0.3">
      <c r="C423" s="132" t="s">
        <v>607</v>
      </c>
      <c r="D423" s="133"/>
      <c r="E423" s="134"/>
      <c r="F423" s="131"/>
      <c r="G423" s="131"/>
    </row>
    <row r="424" spans="3:7" x14ac:dyDescent="0.3">
      <c r="C424" s="132" t="s">
        <v>346</v>
      </c>
      <c r="D424" s="133"/>
      <c r="E424" s="134">
        <f>E378+E381</f>
        <v>15507.663</v>
      </c>
      <c r="F424" s="131"/>
      <c r="G424" s="131"/>
    </row>
    <row r="425" spans="3:7" x14ac:dyDescent="0.3">
      <c r="C425" s="132" t="s">
        <v>608</v>
      </c>
      <c r="D425" s="133"/>
      <c r="E425" s="134">
        <v>0</v>
      </c>
      <c r="F425" s="131"/>
      <c r="G425" s="131"/>
    </row>
    <row r="426" spans="3:7" x14ac:dyDescent="0.3">
      <c r="C426" s="132" t="s">
        <v>377</v>
      </c>
      <c r="D426" s="133"/>
      <c r="E426" s="134">
        <f>E349</f>
        <v>567</v>
      </c>
      <c r="F426" s="131"/>
      <c r="G426" s="131"/>
    </row>
    <row r="427" spans="3:7" x14ac:dyDescent="0.3">
      <c r="C427" s="132" t="s">
        <v>347</v>
      </c>
      <c r="D427" s="133"/>
      <c r="E427" s="134">
        <f>E72+E75</f>
        <v>1016.9200000000001</v>
      </c>
      <c r="F427" s="131"/>
      <c r="G427" s="131"/>
    </row>
    <row r="428" spans="3:7" x14ac:dyDescent="0.3">
      <c r="C428" s="132" t="s">
        <v>609</v>
      </c>
      <c r="D428" s="133"/>
      <c r="E428" s="134"/>
      <c r="F428" s="131"/>
      <c r="G428" s="131"/>
    </row>
    <row r="429" spans="3:7" x14ac:dyDescent="0.3">
      <c r="C429" s="132" t="s">
        <v>366</v>
      </c>
      <c r="D429" s="133"/>
      <c r="E429" s="134">
        <f>E372</f>
        <v>1762.5</v>
      </c>
      <c r="F429" s="131"/>
      <c r="G429" s="131"/>
    </row>
    <row r="430" spans="3:7" x14ac:dyDescent="0.3">
      <c r="C430" s="132" t="s">
        <v>348</v>
      </c>
      <c r="D430" s="133"/>
      <c r="E430" s="134">
        <f>E78</f>
        <v>1610.2200000000003</v>
      </c>
      <c r="F430" s="131"/>
      <c r="G430" s="131"/>
    </row>
    <row r="431" spans="3:7" x14ac:dyDescent="0.3">
      <c r="C431" s="132" t="s">
        <v>349</v>
      </c>
      <c r="D431" s="133"/>
      <c r="E431" s="134">
        <f>E85</f>
        <v>14638.230000000001</v>
      </c>
      <c r="F431" s="131"/>
      <c r="G431" s="131"/>
    </row>
    <row r="432" spans="3:7" x14ac:dyDescent="0.3">
      <c r="C432" s="132" t="s">
        <v>517</v>
      </c>
      <c r="D432" s="133"/>
      <c r="E432" s="134">
        <f>E92</f>
        <v>1500</v>
      </c>
      <c r="F432" s="131"/>
      <c r="G432" s="131"/>
    </row>
    <row r="433" spans="3:7" x14ac:dyDescent="0.3">
      <c r="C433" s="132" t="s">
        <v>610</v>
      </c>
      <c r="D433" s="133"/>
      <c r="E433" s="134"/>
      <c r="F433" s="131"/>
      <c r="G433" s="131"/>
    </row>
    <row r="434" spans="3:7" x14ac:dyDescent="0.3">
      <c r="C434" s="132" t="s">
        <v>350</v>
      </c>
      <c r="D434" s="133"/>
      <c r="E434" s="134">
        <f>E188+E182+E193+E196+E199+E202</f>
        <v>27022.815999999999</v>
      </c>
      <c r="F434" s="131"/>
      <c r="G434" s="131"/>
    </row>
    <row r="435" spans="3:7" x14ac:dyDescent="0.3">
      <c r="C435" s="132" t="s">
        <v>351</v>
      </c>
      <c r="D435" s="133"/>
      <c r="E435" s="134">
        <f>E166</f>
        <v>14819.712</v>
      </c>
      <c r="F435" s="131"/>
      <c r="G435" s="131"/>
    </row>
    <row r="436" spans="3:7" x14ac:dyDescent="0.3">
      <c r="C436" s="132" t="s">
        <v>352</v>
      </c>
      <c r="D436" s="133"/>
      <c r="E436" s="134">
        <f>E207</f>
        <v>184.22</v>
      </c>
      <c r="F436" s="131"/>
      <c r="G436" s="131"/>
    </row>
    <row r="437" spans="3:7" x14ac:dyDescent="0.3">
      <c r="C437" s="132" t="s">
        <v>353</v>
      </c>
      <c r="D437" s="133"/>
      <c r="E437" s="134">
        <f>E96+E99</f>
        <v>6299.9580000000005</v>
      </c>
      <c r="F437" s="131">
        <f>SUM(E402:E437)</f>
        <v>509063.54599999991</v>
      </c>
      <c r="G437" s="131"/>
    </row>
    <row r="438" spans="3:7" x14ac:dyDescent="0.3">
      <c r="C438" s="132" t="s">
        <v>164</v>
      </c>
      <c r="D438" s="133"/>
      <c r="E438" s="134">
        <f>E18+E23+E38+E45+E50+E65+E102+E142+E148+E154+E210+E339</f>
        <v>50567.112000000008</v>
      </c>
      <c r="F438" s="131"/>
      <c r="G438" s="131"/>
    </row>
    <row r="439" spans="3:7" x14ac:dyDescent="0.3">
      <c r="C439" s="132"/>
      <c r="D439" s="133"/>
      <c r="E439" s="134">
        <f>SUM(E402:E438)</f>
        <v>559630.65799999994</v>
      </c>
      <c r="F439" s="131">
        <f>E398-E439</f>
        <v>0</v>
      </c>
      <c r="G439" s="131"/>
    </row>
    <row r="440" spans="3:7" x14ac:dyDescent="0.3">
      <c r="C440" s="87"/>
    </row>
    <row r="441" spans="3:7" x14ac:dyDescent="0.3">
      <c r="C441" s="87"/>
    </row>
    <row r="442" spans="3:7" x14ac:dyDescent="0.3">
      <c r="C442" s="87"/>
    </row>
    <row r="443" spans="3:7" x14ac:dyDescent="0.3">
      <c r="C443" s="87"/>
    </row>
    <row r="444" spans="3:7" x14ac:dyDescent="0.3">
      <c r="C444" s="87"/>
    </row>
    <row r="445" spans="3:7" x14ac:dyDescent="0.3">
      <c r="C445" s="87"/>
    </row>
    <row r="446" spans="3:7" x14ac:dyDescent="0.3">
      <c r="C446" s="87"/>
    </row>
  </sheetData>
  <mergeCells count="7">
    <mergeCell ref="A386:E386"/>
    <mergeCell ref="A9:E9"/>
    <mergeCell ref="A10:E10"/>
    <mergeCell ref="A384:D384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16" sqref="C16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618</v>
      </c>
    </row>
    <row r="2" spans="1:11" x14ac:dyDescent="0.3">
      <c r="C2" s="141" t="s">
        <v>520</v>
      </c>
    </row>
    <row r="3" spans="1:11" x14ac:dyDescent="0.3">
      <c r="C3" s="141" t="s">
        <v>519</v>
      </c>
    </row>
    <row r="4" spans="1:11" x14ac:dyDescent="0.3">
      <c r="C4" s="107"/>
    </row>
    <row r="5" spans="1:11" x14ac:dyDescent="0.3">
      <c r="C5" s="23" t="s">
        <v>439</v>
      </c>
    </row>
    <row r="6" spans="1:11" x14ac:dyDescent="0.3">
      <c r="C6" s="137" t="s">
        <v>497</v>
      </c>
    </row>
    <row r="7" spans="1:11" x14ac:dyDescent="0.3">
      <c r="C7" s="137" t="s">
        <v>496</v>
      </c>
    </row>
    <row r="8" spans="1:11" x14ac:dyDescent="0.3">
      <c r="B8" s="106"/>
      <c r="C8" s="137" t="s">
        <v>498</v>
      </c>
    </row>
    <row r="9" spans="1:11" x14ac:dyDescent="0.3">
      <c r="A9" s="173" t="s">
        <v>293</v>
      </c>
      <c r="B9" s="178"/>
      <c r="C9" s="178"/>
    </row>
    <row r="10" spans="1:11" x14ac:dyDescent="0.3">
      <c r="A10" s="179" t="s">
        <v>459</v>
      </c>
      <c r="B10" s="180"/>
      <c r="C10" s="180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398345.04700000002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93116.364000000001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2120.924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3151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269480.07400000002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246351.345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17289.728999999999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5839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16827.978999999999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20888.580000000002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6943.18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20326.143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3143.98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3143.98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20527.87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1016.92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1016.92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1610.22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518</v>
      </c>
      <c r="B53" s="95" t="s">
        <v>517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42026.748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27022.815999999999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27022.815999999999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184.22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72" t="s">
        <v>150</v>
      </c>
      <c r="B62" s="172"/>
      <c r="C62" s="127">
        <f>C13+C27+C31+C36+C38+C46+C54+C60</f>
        <v>509063.54600000003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74"/>
      <c r="B64" s="174"/>
      <c r="C64" s="174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106" zoomScaleNormal="100" zoomScaleSheetLayoutView="106" workbookViewId="0">
      <selection activeCell="D18" sqref="D18"/>
    </sheetView>
  </sheetViews>
  <sheetFormatPr defaultRowHeight="18.75" x14ac:dyDescent="0.3"/>
  <cols>
    <col min="1" max="1" width="6" style="30" customWidth="1"/>
    <col min="2" max="2" width="29.42578125" style="30" customWidth="1"/>
    <col min="3" max="3" width="21.140625" style="30" customWidth="1"/>
    <col min="4" max="6" width="29.85546875" style="30" customWidth="1"/>
    <col min="7" max="7" width="21.28515625" style="163" customWidth="1"/>
    <col min="8" max="256" width="9.140625" style="154"/>
    <col min="257" max="257" width="4" style="154" customWidth="1"/>
    <col min="258" max="258" width="51.140625" style="154" customWidth="1"/>
    <col min="259" max="259" width="22.42578125" style="154" customWidth="1"/>
    <col min="260" max="260" width="17" style="154" customWidth="1"/>
    <col min="261" max="261" width="22.7109375" style="154" customWidth="1"/>
    <col min="262" max="262" width="25.140625" style="154" customWidth="1"/>
    <col min="263" max="263" width="23.85546875" style="154" customWidth="1"/>
    <col min="264" max="512" width="9.140625" style="154"/>
    <col min="513" max="513" width="4" style="154" customWidth="1"/>
    <col min="514" max="514" width="51.140625" style="154" customWidth="1"/>
    <col min="515" max="515" width="22.42578125" style="154" customWidth="1"/>
    <col min="516" max="516" width="17" style="154" customWidth="1"/>
    <col min="517" max="517" width="22.7109375" style="154" customWidth="1"/>
    <col min="518" max="518" width="25.140625" style="154" customWidth="1"/>
    <col min="519" max="519" width="23.85546875" style="154" customWidth="1"/>
    <col min="520" max="768" width="9.140625" style="154"/>
    <col min="769" max="769" width="4" style="154" customWidth="1"/>
    <col min="770" max="770" width="51.140625" style="154" customWidth="1"/>
    <col min="771" max="771" width="22.42578125" style="154" customWidth="1"/>
    <col min="772" max="772" width="17" style="154" customWidth="1"/>
    <col min="773" max="773" width="22.7109375" style="154" customWidth="1"/>
    <col min="774" max="774" width="25.140625" style="154" customWidth="1"/>
    <col min="775" max="775" width="23.85546875" style="154" customWidth="1"/>
    <col min="776" max="1024" width="9.140625" style="154"/>
    <col min="1025" max="1025" width="4" style="154" customWidth="1"/>
    <col min="1026" max="1026" width="51.140625" style="154" customWidth="1"/>
    <col min="1027" max="1027" width="22.42578125" style="154" customWidth="1"/>
    <col min="1028" max="1028" width="17" style="154" customWidth="1"/>
    <col min="1029" max="1029" width="22.7109375" style="154" customWidth="1"/>
    <col min="1030" max="1030" width="25.140625" style="154" customWidth="1"/>
    <col min="1031" max="1031" width="23.85546875" style="154" customWidth="1"/>
    <col min="1032" max="1280" width="9.140625" style="154"/>
    <col min="1281" max="1281" width="4" style="154" customWidth="1"/>
    <col min="1282" max="1282" width="51.140625" style="154" customWidth="1"/>
    <col min="1283" max="1283" width="22.42578125" style="154" customWidth="1"/>
    <col min="1284" max="1284" width="17" style="154" customWidth="1"/>
    <col min="1285" max="1285" width="22.7109375" style="154" customWidth="1"/>
    <col min="1286" max="1286" width="25.140625" style="154" customWidth="1"/>
    <col min="1287" max="1287" width="23.85546875" style="154" customWidth="1"/>
    <col min="1288" max="1536" width="9.140625" style="154"/>
    <col min="1537" max="1537" width="4" style="154" customWidth="1"/>
    <col min="1538" max="1538" width="51.140625" style="154" customWidth="1"/>
    <col min="1539" max="1539" width="22.42578125" style="154" customWidth="1"/>
    <col min="1540" max="1540" width="17" style="154" customWidth="1"/>
    <col min="1541" max="1541" width="22.7109375" style="154" customWidth="1"/>
    <col min="1542" max="1542" width="25.140625" style="154" customWidth="1"/>
    <col min="1543" max="1543" width="23.85546875" style="154" customWidth="1"/>
    <col min="1544" max="1792" width="9.140625" style="154"/>
    <col min="1793" max="1793" width="4" style="154" customWidth="1"/>
    <col min="1794" max="1794" width="51.140625" style="154" customWidth="1"/>
    <col min="1795" max="1795" width="22.42578125" style="154" customWidth="1"/>
    <col min="1796" max="1796" width="17" style="154" customWidth="1"/>
    <col min="1797" max="1797" width="22.7109375" style="154" customWidth="1"/>
    <col min="1798" max="1798" width="25.140625" style="154" customWidth="1"/>
    <col min="1799" max="1799" width="23.85546875" style="154" customWidth="1"/>
    <col min="1800" max="2048" width="9.140625" style="154"/>
    <col min="2049" max="2049" width="4" style="154" customWidth="1"/>
    <col min="2050" max="2050" width="51.140625" style="154" customWidth="1"/>
    <col min="2051" max="2051" width="22.42578125" style="154" customWidth="1"/>
    <col min="2052" max="2052" width="17" style="154" customWidth="1"/>
    <col min="2053" max="2053" width="22.7109375" style="154" customWidth="1"/>
    <col min="2054" max="2054" width="25.140625" style="154" customWidth="1"/>
    <col min="2055" max="2055" width="23.85546875" style="154" customWidth="1"/>
    <col min="2056" max="2304" width="9.140625" style="154"/>
    <col min="2305" max="2305" width="4" style="154" customWidth="1"/>
    <col min="2306" max="2306" width="51.140625" style="154" customWidth="1"/>
    <col min="2307" max="2307" width="22.42578125" style="154" customWidth="1"/>
    <col min="2308" max="2308" width="17" style="154" customWidth="1"/>
    <col min="2309" max="2309" width="22.7109375" style="154" customWidth="1"/>
    <col min="2310" max="2310" width="25.140625" style="154" customWidth="1"/>
    <col min="2311" max="2311" width="23.85546875" style="154" customWidth="1"/>
    <col min="2312" max="2560" width="9.140625" style="154"/>
    <col min="2561" max="2561" width="4" style="154" customWidth="1"/>
    <col min="2562" max="2562" width="51.140625" style="154" customWidth="1"/>
    <col min="2563" max="2563" width="22.42578125" style="154" customWidth="1"/>
    <col min="2564" max="2564" width="17" style="154" customWidth="1"/>
    <col min="2565" max="2565" width="22.7109375" style="154" customWidth="1"/>
    <col min="2566" max="2566" width="25.140625" style="154" customWidth="1"/>
    <col min="2567" max="2567" width="23.85546875" style="154" customWidth="1"/>
    <col min="2568" max="2816" width="9.140625" style="154"/>
    <col min="2817" max="2817" width="4" style="154" customWidth="1"/>
    <col min="2818" max="2818" width="51.140625" style="154" customWidth="1"/>
    <col min="2819" max="2819" width="22.42578125" style="154" customWidth="1"/>
    <col min="2820" max="2820" width="17" style="154" customWidth="1"/>
    <col min="2821" max="2821" width="22.7109375" style="154" customWidth="1"/>
    <col min="2822" max="2822" width="25.140625" style="154" customWidth="1"/>
    <col min="2823" max="2823" width="23.85546875" style="154" customWidth="1"/>
    <col min="2824" max="3072" width="9.140625" style="154"/>
    <col min="3073" max="3073" width="4" style="154" customWidth="1"/>
    <col min="3074" max="3074" width="51.140625" style="154" customWidth="1"/>
    <col min="3075" max="3075" width="22.42578125" style="154" customWidth="1"/>
    <col min="3076" max="3076" width="17" style="154" customWidth="1"/>
    <col min="3077" max="3077" width="22.7109375" style="154" customWidth="1"/>
    <col min="3078" max="3078" width="25.140625" style="154" customWidth="1"/>
    <col min="3079" max="3079" width="23.85546875" style="154" customWidth="1"/>
    <col min="3080" max="3328" width="9.140625" style="154"/>
    <col min="3329" max="3329" width="4" style="154" customWidth="1"/>
    <col min="3330" max="3330" width="51.140625" style="154" customWidth="1"/>
    <col min="3331" max="3331" width="22.42578125" style="154" customWidth="1"/>
    <col min="3332" max="3332" width="17" style="154" customWidth="1"/>
    <col min="3333" max="3333" width="22.7109375" style="154" customWidth="1"/>
    <col min="3334" max="3334" width="25.140625" style="154" customWidth="1"/>
    <col min="3335" max="3335" width="23.85546875" style="154" customWidth="1"/>
    <col min="3336" max="3584" width="9.140625" style="154"/>
    <col min="3585" max="3585" width="4" style="154" customWidth="1"/>
    <col min="3586" max="3586" width="51.140625" style="154" customWidth="1"/>
    <col min="3587" max="3587" width="22.42578125" style="154" customWidth="1"/>
    <col min="3588" max="3588" width="17" style="154" customWidth="1"/>
    <col min="3589" max="3589" width="22.7109375" style="154" customWidth="1"/>
    <col min="3590" max="3590" width="25.140625" style="154" customWidth="1"/>
    <col min="3591" max="3591" width="23.85546875" style="154" customWidth="1"/>
    <col min="3592" max="3840" width="9.140625" style="154"/>
    <col min="3841" max="3841" width="4" style="154" customWidth="1"/>
    <col min="3842" max="3842" width="51.140625" style="154" customWidth="1"/>
    <col min="3843" max="3843" width="22.42578125" style="154" customWidth="1"/>
    <col min="3844" max="3844" width="17" style="154" customWidth="1"/>
    <col min="3845" max="3845" width="22.7109375" style="154" customWidth="1"/>
    <col min="3846" max="3846" width="25.140625" style="154" customWidth="1"/>
    <col min="3847" max="3847" width="23.85546875" style="154" customWidth="1"/>
    <col min="3848" max="4096" width="9.140625" style="154"/>
    <col min="4097" max="4097" width="4" style="154" customWidth="1"/>
    <col min="4098" max="4098" width="51.140625" style="154" customWidth="1"/>
    <col min="4099" max="4099" width="22.42578125" style="154" customWidth="1"/>
    <col min="4100" max="4100" width="17" style="154" customWidth="1"/>
    <col min="4101" max="4101" width="22.7109375" style="154" customWidth="1"/>
    <col min="4102" max="4102" width="25.140625" style="154" customWidth="1"/>
    <col min="4103" max="4103" width="23.85546875" style="154" customWidth="1"/>
    <col min="4104" max="4352" width="9.140625" style="154"/>
    <col min="4353" max="4353" width="4" style="154" customWidth="1"/>
    <col min="4354" max="4354" width="51.140625" style="154" customWidth="1"/>
    <col min="4355" max="4355" width="22.42578125" style="154" customWidth="1"/>
    <col min="4356" max="4356" width="17" style="154" customWidth="1"/>
    <col min="4357" max="4357" width="22.7109375" style="154" customWidth="1"/>
    <col min="4358" max="4358" width="25.140625" style="154" customWidth="1"/>
    <col min="4359" max="4359" width="23.85546875" style="154" customWidth="1"/>
    <col min="4360" max="4608" width="9.140625" style="154"/>
    <col min="4609" max="4609" width="4" style="154" customWidth="1"/>
    <col min="4610" max="4610" width="51.140625" style="154" customWidth="1"/>
    <col min="4611" max="4611" width="22.42578125" style="154" customWidth="1"/>
    <col min="4612" max="4612" width="17" style="154" customWidth="1"/>
    <col min="4613" max="4613" width="22.7109375" style="154" customWidth="1"/>
    <col min="4614" max="4614" width="25.140625" style="154" customWidth="1"/>
    <col min="4615" max="4615" width="23.85546875" style="154" customWidth="1"/>
    <col min="4616" max="4864" width="9.140625" style="154"/>
    <col min="4865" max="4865" width="4" style="154" customWidth="1"/>
    <col min="4866" max="4866" width="51.140625" style="154" customWidth="1"/>
    <col min="4867" max="4867" width="22.42578125" style="154" customWidth="1"/>
    <col min="4868" max="4868" width="17" style="154" customWidth="1"/>
    <col min="4869" max="4869" width="22.7109375" style="154" customWidth="1"/>
    <col min="4870" max="4870" width="25.140625" style="154" customWidth="1"/>
    <col min="4871" max="4871" width="23.85546875" style="154" customWidth="1"/>
    <col min="4872" max="5120" width="9.140625" style="154"/>
    <col min="5121" max="5121" width="4" style="154" customWidth="1"/>
    <col min="5122" max="5122" width="51.140625" style="154" customWidth="1"/>
    <col min="5123" max="5123" width="22.42578125" style="154" customWidth="1"/>
    <col min="5124" max="5124" width="17" style="154" customWidth="1"/>
    <col min="5125" max="5125" width="22.7109375" style="154" customWidth="1"/>
    <col min="5126" max="5126" width="25.140625" style="154" customWidth="1"/>
    <col min="5127" max="5127" width="23.85546875" style="154" customWidth="1"/>
    <col min="5128" max="5376" width="9.140625" style="154"/>
    <col min="5377" max="5377" width="4" style="154" customWidth="1"/>
    <col min="5378" max="5378" width="51.140625" style="154" customWidth="1"/>
    <col min="5379" max="5379" width="22.42578125" style="154" customWidth="1"/>
    <col min="5380" max="5380" width="17" style="154" customWidth="1"/>
    <col min="5381" max="5381" width="22.7109375" style="154" customWidth="1"/>
    <col min="5382" max="5382" width="25.140625" style="154" customWidth="1"/>
    <col min="5383" max="5383" width="23.85546875" style="154" customWidth="1"/>
    <col min="5384" max="5632" width="9.140625" style="154"/>
    <col min="5633" max="5633" width="4" style="154" customWidth="1"/>
    <col min="5634" max="5634" width="51.140625" style="154" customWidth="1"/>
    <col min="5635" max="5635" width="22.42578125" style="154" customWidth="1"/>
    <col min="5636" max="5636" width="17" style="154" customWidth="1"/>
    <col min="5637" max="5637" width="22.7109375" style="154" customWidth="1"/>
    <col min="5638" max="5638" width="25.140625" style="154" customWidth="1"/>
    <col min="5639" max="5639" width="23.85546875" style="154" customWidth="1"/>
    <col min="5640" max="5888" width="9.140625" style="154"/>
    <col min="5889" max="5889" width="4" style="154" customWidth="1"/>
    <col min="5890" max="5890" width="51.140625" style="154" customWidth="1"/>
    <col min="5891" max="5891" width="22.42578125" style="154" customWidth="1"/>
    <col min="5892" max="5892" width="17" style="154" customWidth="1"/>
    <col min="5893" max="5893" width="22.7109375" style="154" customWidth="1"/>
    <col min="5894" max="5894" width="25.140625" style="154" customWidth="1"/>
    <col min="5895" max="5895" width="23.85546875" style="154" customWidth="1"/>
    <col min="5896" max="6144" width="9.140625" style="154"/>
    <col min="6145" max="6145" width="4" style="154" customWidth="1"/>
    <col min="6146" max="6146" width="51.140625" style="154" customWidth="1"/>
    <col min="6147" max="6147" width="22.42578125" style="154" customWidth="1"/>
    <col min="6148" max="6148" width="17" style="154" customWidth="1"/>
    <col min="6149" max="6149" width="22.7109375" style="154" customWidth="1"/>
    <col min="6150" max="6150" width="25.140625" style="154" customWidth="1"/>
    <col min="6151" max="6151" width="23.85546875" style="154" customWidth="1"/>
    <col min="6152" max="6400" width="9.140625" style="154"/>
    <col min="6401" max="6401" width="4" style="154" customWidth="1"/>
    <col min="6402" max="6402" width="51.140625" style="154" customWidth="1"/>
    <col min="6403" max="6403" width="22.42578125" style="154" customWidth="1"/>
    <col min="6404" max="6404" width="17" style="154" customWidth="1"/>
    <col min="6405" max="6405" width="22.7109375" style="154" customWidth="1"/>
    <col min="6406" max="6406" width="25.140625" style="154" customWidth="1"/>
    <col min="6407" max="6407" width="23.85546875" style="154" customWidth="1"/>
    <col min="6408" max="6656" width="9.140625" style="154"/>
    <col min="6657" max="6657" width="4" style="154" customWidth="1"/>
    <col min="6658" max="6658" width="51.140625" style="154" customWidth="1"/>
    <col min="6659" max="6659" width="22.42578125" style="154" customWidth="1"/>
    <col min="6660" max="6660" width="17" style="154" customWidth="1"/>
    <col min="6661" max="6661" width="22.7109375" style="154" customWidth="1"/>
    <col min="6662" max="6662" width="25.140625" style="154" customWidth="1"/>
    <col min="6663" max="6663" width="23.85546875" style="154" customWidth="1"/>
    <col min="6664" max="6912" width="9.140625" style="154"/>
    <col min="6913" max="6913" width="4" style="154" customWidth="1"/>
    <col min="6914" max="6914" width="51.140625" style="154" customWidth="1"/>
    <col min="6915" max="6915" width="22.42578125" style="154" customWidth="1"/>
    <col min="6916" max="6916" width="17" style="154" customWidth="1"/>
    <col min="6917" max="6917" width="22.7109375" style="154" customWidth="1"/>
    <col min="6918" max="6918" width="25.140625" style="154" customWidth="1"/>
    <col min="6919" max="6919" width="23.85546875" style="154" customWidth="1"/>
    <col min="6920" max="7168" width="9.140625" style="154"/>
    <col min="7169" max="7169" width="4" style="154" customWidth="1"/>
    <col min="7170" max="7170" width="51.140625" style="154" customWidth="1"/>
    <col min="7171" max="7171" width="22.42578125" style="154" customWidth="1"/>
    <col min="7172" max="7172" width="17" style="154" customWidth="1"/>
    <col min="7173" max="7173" width="22.7109375" style="154" customWidth="1"/>
    <col min="7174" max="7174" width="25.140625" style="154" customWidth="1"/>
    <col min="7175" max="7175" width="23.85546875" style="154" customWidth="1"/>
    <col min="7176" max="7424" width="9.140625" style="154"/>
    <col min="7425" max="7425" width="4" style="154" customWidth="1"/>
    <col min="7426" max="7426" width="51.140625" style="154" customWidth="1"/>
    <col min="7427" max="7427" width="22.42578125" style="154" customWidth="1"/>
    <col min="7428" max="7428" width="17" style="154" customWidth="1"/>
    <col min="7429" max="7429" width="22.7109375" style="154" customWidth="1"/>
    <col min="7430" max="7430" width="25.140625" style="154" customWidth="1"/>
    <col min="7431" max="7431" width="23.85546875" style="154" customWidth="1"/>
    <col min="7432" max="7680" width="9.140625" style="154"/>
    <col min="7681" max="7681" width="4" style="154" customWidth="1"/>
    <col min="7682" max="7682" width="51.140625" style="154" customWidth="1"/>
    <col min="7683" max="7683" width="22.42578125" style="154" customWidth="1"/>
    <col min="7684" max="7684" width="17" style="154" customWidth="1"/>
    <col min="7685" max="7685" width="22.7109375" style="154" customWidth="1"/>
    <col min="7686" max="7686" width="25.140625" style="154" customWidth="1"/>
    <col min="7687" max="7687" width="23.85546875" style="154" customWidth="1"/>
    <col min="7688" max="7936" width="9.140625" style="154"/>
    <col min="7937" max="7937" width="4" style="154" customWidth="1"/>
    <col min="7938" max="7938" width="51.140625" style="154" customWidth="1"/>
    <col min="7939" max="7939" width="22.42578125" style="154" customWidth="1"/>
    <col min="7940" max="7940" width="17" style="154" customWidth="1"/>
    <col min="7941" max="7941" width="22.7109375" style="154" customWidth="1"/>
    <col min="7942" max="7942" width="25.140625" style="154" customWidth="1"/>
    <col min="7943" max="7943" width="23.85546875" style="154" customWidth="1"/>
    <col min="7944" max="8192" width="9.140625" style="154"/>
    <col min="8193" max="8193" width="4" style="154" customWidth="1"/>
    <col min="8194" max="8194" width="51.140625" style="154" customWidth="1"/>
    <col min="8195" max="8195" width="22.42578125" style="154" customWidth="1"/>
    <col min="8196" max="8196" width="17" style="154" customWidth="1"/>
    <col min="8197" max="8197" width="22.7109375" style="154" customWidth="1"/>
    <col min="8198" max="8198" width="25.140625" style="154" customWidth="1"/>
    <col min="8199" max="8199" width="23.85546875" style="154" customWidth="1"/>
    <col min="8200" max="8448" width="9.140625" style="154"/>
    <col min="8449" max="8449" width="4" style="154" customWidth="1"/>
    <col min="8450" max="8450" width="51.140625" style="154" customWidth="1"/>
    <col min="8451" max="8451" width="22.42578125" style="154" customWidth="1"/>
    <col min="8452" max="8452" width="17" style="154" customWidth="1"/>
    <col min="8453" max="8453" width="22.7109375" style="154" customWidth="1"/>
    <col min="8454" max="8454" width="25.140625" style="154" customWidth="1"/>
    <col min="8455" max="8455" width="23.85546875" style="154" customWidth="1"/>
    <col min="8456" max="8704" width="9.140625" style="154"/>
    <col min="8705" max="8705" width="4" style="154" customWidth="1"/>
    <col min="8706" max="8706" width="51.140625" style="154" customWidth="1"/>
    <col min="8707" max="8707" width="22.42578125" style="154" customWidth="1"/>
    <col min="8708" max="8708" width="17" style="154" customWidth="1"/>
    <col min="8709" max="8709" width="22.7109375" style="154" customWidth="1"/>
    <col min="8710" max="8710" width="25.140625" style="154" customWidth="1"/>
    <col min="8711" max="8711" width="23.85546875" style="154" customWidth="1"/>
    <col min="8712" max="8960" width="9.140625" style="154"/>
    <col min="8961" max="8961" width="4" style="154" customWidth="1"/>
    <col min="8962" max="8962" width="51.140625" style="154" customWidth="1"/>
    <col min="8963" max="8963" width="22.42578125" style="154" customWidth="1"/>
    <col min="8964" max="8964" width="17" style="154" customWidth="1"/>
    <col min="8965" max="8965" width="22.7109375" style="154" customWidth="1"/>
    <col min="8966" max="8966" width="25.140625" style="154" customWidth="1"/>
    <col min="8967" max="8967" width="23.85546875" style="154" customWidth="1"/>
    <col min="8968" max="9216" width="9.140625" style="154"/>
    <col min="9217" max="9217" width="4" style="154" customWidth="1"/>
    <col min="9218" max="9218" width="51.140625" style="154" customWidth="1"/>
    <col min="9219" max="9219" width="22.42578125" style="154" customWidth="1"/>
    <col min="9220" max="9220" width="17" style="154" customWidth="1"/>
    <col min="9221" max="9221" width="22.7109375" style="154" customWidth="1"/>
    <col min="9222" max="9222" width="25.140625" style="154" customWidth="1"/>
    <col min="9223" max="9223" width="23.85546875" style="154" customWidth="1"/>
    <col min="9224" max="9472" width="9.140625" style="154"/>
    <col min="9473" max="9473" width="4" style="154" customWidth="1"/>
    <col min="9474" max="9474" width="51.140625" style="154" customWidth="1"/>
    <col min="9475" max="9475" width="22.42578125" style="154" customWidth="1"/>
    <col min="9476" max="9476" width="17" style="154" customWidth="1"/>
    <col min="9477" max="9477" width="22.7109375" style="154" customWidth="1"/>
    <col min="9478" max="9478" width="25.140625" style="154" customWidth="1"/>
    <col min="9479" max="9479" width="23.85546875" style="154" customWidth="1"/>
    <col min="9480" max="9728" width="9.140625" style="154"/>
    <col min="9729" max="9729" width="4" style="154" customWidth="1"/>
    <col min="9730" max="9730" width="51.140625" style="154" customWidth="1"/>
    <col min="9731" max="9731" width="22.42578125" style="154" customWidth="1"/>
    <col min="9732" max="9732" width="17" style="154" customWidth="1"/>
    <col min="9733" max="9733" width="22.7109375" style="154" customWidth="1"/>
    <col min="9734" max="9734" width="25.140625" style="154" customWidth="1"/>
    <col min="9735" max="9735" width="23.85546875" style="154" customWidth="1"/>
    <col min="9736" max="9984" width="9.140625" style="154"/>
    <col min="9985" max="9985" width="4" style="154" customWidth="1"/>
    <col min="9986" max="9986" width="51.140625" style="154" customWidth="1"/>
    <col min="9987" max="9987" width="22.42578125" style="154" customWidth="1"/>
    <col min="9988" max="9988" width="17" style="154" customWidth="1"/>
    <col min="9989" max="9989" width="22.7109375" style="154" customWidth="1"/>
    <col min="9990" max="9990" width="25.140625" style="154" customWidth="1"/>
    <col min="9991" max="9991" width="23.85546875" style="154" customWidth="1"/>
    <col min="9992" max="10240" width="9.140625" style="154"/>
    <col min="10241" max="10241" width="4" style="154" customWidth="1"/>
    <col min="10242" max="10242" width="51.140625" style="154" customWidth="1"/>
    <col min="10243" max="10243" width="22.42578125" style="154" customWidth="1"/>
    <col min="10244" max="10244" width="17" style="154" customWidth="1"/>
    <col min="10245" max="10245" width="22.7109375" style="154" customWidth="1"/>
    <col min="10246" max="10246" width="25.140625" style="154" customWidth="1"/>
    <col min="10247" max="10247" width="23.85546875" style="154" customWidth="1"/>
    <col min="10248" max="10496" width="9.140625" style="154"/>
    <col min="10497" max="10497" width="4" style="154" customWidth="1"/>
    <col min="10498" max="10498" width="51.140625" style="154" customWidth="1"/>
    <col min="10499" max="10499" width="22.42578125" style="154" customWidth="1"/>
    <col min="10500" max="10500" width="17" style="154" customWidth="1"/>
    <col min="10501" max="10501" width="22.7109375" style="154" customWidth="1"/>
    <col min="10502" max="10502" width="25.140625" style="154" customWidth="1"/>
    <col min="10503" max="10503" width="23.85546875" style="154" customWidth="1"/>
    <col min="10504" max="10752" width="9.140625" style="154"/>
    <col min="10753" max="10753" width="4" style="154" customWidth="1"/>
    <col min="10754" max="10754" width="51.140625" style="154" customWidth="1"/>
    <col min="10755" max="10755" width="22.42578125" style="154" customWidth="1"/>
    <col min="10756" max="10756" width="17" style="154" customWidth="1"/>
    <col min="10757" max="10757" width="22.7109375" style="154" customWidth="1"/>
    <col min="10758" max="10758" width="25.140625" style="154" customWidth="1"/>
    <col min="10759" max="10759" width="23.85546875" style="154" customWidth="1"/>
    <col min="10760" max="11008" width="9.140625" style="154"/>
    <col min="11009" max="11009" width="4" style="154" customWidth="1"/>
    <col min="11010" max="11010" width="51.140625" style="154" customWidth="1"/>
    <col min="11011" max="11011" width="22.42578125" style="154" customWidth="1"/>
    <col min="11012" max="11012" width="17" style="154" customWidth="1"/>
    <col min="11013" max="11013" width="22.7109375" style="154" customWidth="1"/>
    <col min="11014" max="11014" width="25.140625" style="154" customWidth="1"/>
    <col min="11015" max="11015" width="23.85546875" style="154" customWidth="1"/>
    <col min="11016" max="11264" width="9.140625" style="154"/>
    <col min="11265" max="11265" width="4" style="154" customWidth="1"/>
    <col min="11266" max="11266" width="51.140625" style="154" customWidth="1"/>
    <col min="11267" max="11267" width="22.42578125" style="154" customWidth="1"/>
    <col min="11268" max="11268" width="17" style="154" customWidth="1"/>
    <col min="11269" max="11269" width="22.7109375" style="154" customWidth="1"/>
    <col min="11270" max="11270" width="25.140625" style="154" customWidth="1"/>
    <col min="11271" max="11271" width="23.85546875" style="154" customWidth="1"/>
    <col min="11272" max="11520" width="9.140625" style="154"/>
    <col min="11521" max="11521" width="4" style="154" customWidth="1"/>
    <col min="11522" max="11522" width="51.140625" style="154" customWidth="1"/>
    <col min="11523" max="11523" width="22.42578125" style="154" customWidth="1"/>
    <col min="11524" max="11524" width="17" style="154" customWidth="1"/>
    <col min="11525" max="11525" width="22.7109375" style="154" customWidth="1"/>
    <col min="11526" max="11526" width="25.140625" style="154" customWidth="1"/>
    <col min="11527" max="11527" width="23.85546875" style="154" customWidth="1"/>
    <col min="11528" max="11776" width="9.140625" style="154"/>
    <col min="11777" max="11777" width="4" style="154" customWidth="1"/>
    <col min="11778" max="11778" width="51.140625" style="154" customWidth="1"/>
    <col min="11779" max="11779" width="22.42578125" style="154" customWidth="1"/>
    <col min="11780" max="11780" width="17" style="154" customWidth="1"/>
    <col min="11781" max="11781" width="22.7109375" style="154" customWidth="1"/>
    <col min="11782" max="11782" width="25.140625" style="154" customWidth="1"/>
    <col min="11783" max="11783" width="23.85546875" style="154" customWidth="1"/>
    <col min="11784" max="12032" width="9.140625" style="154"/>
    <col min="12033" max="12033" width="4" style="154" customWidth="1"/>
    <col min="12034" max="12034" width="51.140625" style="154" customWidth="1"/>
    <col min="12035" max="12035" width="22.42578125" style="154" customWidth="1"/>
    <col min="12036" max="12036" width="17" style="154" customWidth="1"/>
    <col min="12037" max="12037" width="22.7109375" style="154" customWidth="1"/>
    <col min="12038" max="12038" width="25.140625" style="154" customWidth="1"/>
    <col min="12039" max="12039" width="23.85546875" style="154" customWidth="1"/>
    <col min="12040" max="12288" width="9.140625" style="154"/>
    <col min="12289" max="12289" width="4" style="154" customWidth="1"/>
    <col min="12290" max="12290" width="51.140625" style="154" customWidth="1"/>
    <col min="12291" max="12291" width="22.42578125" style="154" customWidth="1"/>
    <col min="12292" max="12292" width="17" style="154" customWidth="1"/>
    <col min="12293" max="12293" width="22.7109375" style="154" customWidth="1"/>
    <col min="12294" max="12294" width="25.140625" style="154" customWidth="1"/>
    <col min="12295" max="12295" width="23.85546875" style="154" customWidth="1"/>
    <col min="12296" max="12544" width="9.140625" style="154"/>
    <col min="12545" max="12545" width="4" style="154" customWidth="1"/>
    <col min="12546" max="12546" width="51.140625" style="154" customWidth="1"/>
    <col min="12547" max="12547" width="22.42578125" style="154" customWidth="1"/>
    <col min="12548" max="12548" width="17" style="154" customWidth="1"/>
    <col min="12549" max="12549" width="22.7109375" style="154" customWidth="1"/>
    <col min="12550" max="12550" width="25.140625" style="154" customWidth="1"/>
    <col min="12551" max="12551" width="23.85546875" style="154" customWidth="1"/>
    <col min="12552" max="12800" width="9.140625" style="154"/>
    <col min="12801" max="12801" width="4" style="154" customWidth="1"/>
    <col min="12802" max="12802" width="51.140625" style="154" customWidth="1"/>
    <col min="12803" max="12803" width="22.42578125" style="154" customWidth="1"/>
    <col min="12804" max="12804" width="17" style="154" customWidth="1"/>
    <col min="12805" max="12805" width="22.7109375" style="154" customWidth="1"/>
    <col min="12806" max="12806" width="25.140625" style="154" customWidth="1"/>
    <col min="12807" max="12807" width="23.85546875" style="154" customWidth="1"/>
    <col min="12808" max="13056" width="9.140625" style="154"/>
    <col min="13057" max="13057" width="4" style="154" customWidth="1"/>
    <col min="13058" max="13058" width="51.140625" style="154" customWidth="1"/>
    <col min="13059" max="13059" width="22.42578125" style="154" customWidth="1"/>
    <col min="13060" max="13060" width="17" style="154" customWidth="1"/>
    <col min="13061" max="13061" width="22.7109375" style="154" customWidth="1"/>
    <col min="13062" max="13062" width="25.140625" style="154" customWidth="1"/>
    <col min="13063" max="13063" width="23.85546875" style="154" customWidth="1"/>
    <col min="13064" max="13312" width="9.140625" style="154"/>
    <col min="13313" max="13313" width="4" style="154" customWidth="1"/>
    <col min="13314" max="13314" width="51.140625" style="154" customWidth="1"/>
    <col min="13315" max="13315" width="22.42578125" style="154" customWidth="1"/>
    <col min="13316" max="13316" width="17" style="154" customWidth="1"/>
    <col min="13317" max="13317" width="22.7109375" style="154" customWidth="1"/>
    <col min="13318" max="13318" width="25.140625" style="154" customWidth="1"/>
    <col min="13319" max="13319" width="23.85546875" style="154" customWidth="1"/>
    <col min="13320" max="13568" width="9.140625" style="154"/>
    <col min="13569" max="13569" width="4" style="154" customWidth="1"/>
    <col min="13570" max="13570" width="51.140625" style="154" customWidth="1"/>
    <col min="13571" max="13571" width="22.42578125" style="154" customWidth="1"/>
    <col min="13572" max="13572" width="17" style="154" customWidth="1"/>
    <col min="13573" max="13573" width="22.7109375" style="154" customWidth="1"/>
    <col min="13574" max="13574" width="25.140625" style="154" customWidth="1"/>
    <col min="13575" max="13575" width="23.85546875" style="154" customWidth="1"/>
    <col min="13576" max="13824" width="9.140625" style="154"/>
    <col min="13825" max="13825" width="4" style="154" customWidth="1"/>
    <col min="13826" max="13826" width="51.140625" style="154" customWidth="1"/>
    <col min="13827" max="13827" width="22.42578125" style="154" customWidth="1"/>
    <col min="13828" max="13828" width="17" style="154" customWidth="1"/>
    <col min="13829" max="13829" width="22.7109375" style="154" customWidth="1"/>
    <col min="13830" max="13830" width="25.140625" style="154" customWidth="1"/>
    <col min="13831" max="13831" width="23.85546875" style="154" customWidth="1"/>
    <col min="13832" max="14080" width="9.140625" style="154"/>
    <col min="14081" max="14081" width="4" style="154" customWidth="1"/>
    <col min="14082" max="14082" width="51.140625" style="154" customWidth="1"/>
    <col min="14083" max="14083" width="22.42578125" style="154" customWidth="1"/>
    <col min="14084" max="14084" width="17" style="154" customWidth="1"/>
    <col min="14085" max="14085" width="22.7109375" style="154" customWidth="1"/>
    <col min="14086" max="14086" width="25.140625" style="154" customWidth="1"/>
    <col min="14087" max="14087" width="23.85546875" style="154" customWidth="1"/>
    <col min="14088" max="14336" width="9.140625" style="154"/>
    <col min="14337" max="14337" width="4" style="154" customWidth="1"/>
    <col min="14338" max="14338" width="51.140625" style="154" customWidth="1"/>
    <col min="14339" max="14339" width="22.42578125" style="154" customWidth="1"/>
    <col min="14340" max="14340" width="17" style="154" customWidth="1"/>
    <col min="14341" max="14341" width="22.7109375" style="154" customWidth="1"/>
    <col min="14342" max="14342" width="25.140625" style="154" customWidth="1"/>
    <col min="14343" max="14343" width="23.85546875" style="154" customWidth="1"/>
    <col min="14344" max="14592" width="9.140625" style="154"/>
    <col min="14593" max="14593" width="4" style="154" customWidth="1"/>
    <col min="14594" max="14594" width="51.140625" style="154" customWidth="1"/>
    <col min="14595" max="14595" width="22.42578125" style="154" customWidth="1"/>
    <col min="14596" max="14596" width="17" style="154" customWidth="1"/>
    <col min="14597" max="14597" width="22.7109375" style="154" customWidth="1"/>
    <col min="14598" max="14598" width="25.140625" style="154" customWidth="1"/>
    <col min="14599" max="14599" width="23.85546875" style="154" customWidth="1"/>
    <col min="14600" max="14848" width="9.140625" style="154"/>
    <col min="14849" max="14849" width="4" style="154" customWidth="1"/>
    <col min="14850" max="14850" width="51.140625" style="154" customWidth="1"/>
    <col min="14851" max="14851" width="22.42578125" style="154" customWidth="1"/>
    <col min="14852" max="14852" width="17" style="154" customWidth="1"/>
    <col min="14853" max="14853" width="22.7109375" style="154" customWidth="1"/>
    <col min="14854" max="14854" width="25.140625" style="154" customWidth="1"/>
    <col min="14855" max="14855" width="23.85546875" style="154" customWidth="1"/>
    <col min="14856" max="15104" width="9.140625" style="154"/>
    <col min="15105" max="15105" width="4" style="154" customWidth="1"/>
    <col min="15106" max="15106" width="51.140625" style="154" customWidth="1"/>
    <col min="15107" max="15107" width="22.42578125" style="154" customWidth="1"/>
    <col min="15108" max="15108" width="17" style="154" customWidth="1"/>
    <col min="15109" max="15109" width="22.7109375" style="154" customWidth="1"/>
    <col min="15110" max="15110" width="25.140625" style="154" customWidth="1"/>
    <col min="15111" max="15111" width="23.85546875" style="154" customWidth="1"/>
    <col min="15112" max="15360" width="9.140625" style="154"/>
    <col min="15361" max="15361" width="4" style="154" customWidth="1"/>
    <col min="15362" max="15362" width="51.140625" style="154" customWidth="1"/>
    <col min="15363" max="15363" width="22.42578125" style="154" customWidth="1"/>
    <col min="15364" max="15364" width="17" style="154" customWidth="1"/>
    <col min="15365" max="15365" width="22.7109375" style="154" customWidth="1"/>
    <col min="15366" max="15366" width="25.140625" style="154" customWidth="1"/>
    <col min="15367" max="15367" width="23.85546875" style="154" customWidth="1"/>
    <col min="15368" max="15616" width="9.140625" style="154"/>
    <col min="15617" max="15617" width="4" style="154" customWidth="1"/>
    <col min="15618" max="15618" width="51.140625" style="154" customWidth="1"/>
    <col min="15619" max="15619" width="22.42578125" style="154" customWidth="1"/>
    <col min="15620" max="15620" width="17" style="154" customWidth="1"/>
    <col min="15621" max="15621" width="22.7109375" style="154" customWidth="1"/>
    <col min="15622" max="15622" width="25.140625" style="154" customWidth="1"/>
    <col min="15623" max="15623" width="23.85546875" style="154" customWidth="1"/>
    <col min="15624" max="15872" width="9.140625" style="154"/>
    <col min="15873" max="15873" width="4" style="154" customWidth="1"/>
    <col min="15874" max="15874" width="51.140625" style="154" customWidth="1"/>
    <col min="15875" max="15875" width="22.42578125" style="154" customWidth="1"/>
    <col min="15876" max="15876" width="17" style="154" customWidth="1"/>
    <col min="15877" max="15877" width="22.7109375" style="154" customWidth="1"/>
    <col min="15878" max="15878" width="25.140625" style="154" customWidth="1"/>
    <col min="15879" max="15879" width="23.85546875" style="154" customWidth="1"/>
    <col min="15880" max="16128" width="9.140625" style="154"/>
    <col min="16129" max="16129" width="4" style="154" customWidth="1"/>
    <col min="16130" max="16130" width="51.140625" style="154" customWidth="1"/>
    <col min="16131" max="16131" width="22.42578125" style="154" customWidth="1"/>
    <col min="16132" max="16132" width="17" style="154" customWidth="1"/>
    <col min="16133" max="16133" width="22.7109375" style="154" customWidth="1"/>
    <col min="16134" max="16134" width="25.140625" style="154" customWidth="1"/>
    <col min="16135" max="16135" width="23.85546875" style="154" customWidth="1"/>
    <col min="16136" max="16384" width="9.140625" style="154"/>
  </cols>
  <sheetData>
    <row r="1" spans="1:10" x14ac:dyDescent="0.3">
      <c r="G1" s="141" t="s">
        <v>437</v>
      </c>
    </row>
    <row r="2" spans="1:10" x14ac:dyDescent="0.3">
      <c r="G2" s="141" t="s">
        <v>520</v>
      </c>
    </row>
    <row r="3" spans="1:10" x14ac:dyDescent="0.3">
      <c r="G3" s="141" t="s">
        <v>519</v>
      </c>
    </row>
    <row r="5" spans="1:10" x14ac:dyDescent="0.3">
      <c r="G5" s="141" t="s">
        <v>566</v>
      </c>
    </row>
    <row r="6" spans="1:10" x14ac:dyDescent="0.3">
      <c r="G6" s="141" t="s">
        <v>497</v>
      </c>
    </row>
    <row r="7" spans="1:10" x14ac:dyDescent="0.3">
      <c r="G7" s="141" t="s">
        <v>496</v>
      </c>
    </row>
    <row r="8" spans="1:10" x14ac:dyDescent="0.3">
      <c r="G8" s="141" t="s">
        <v>498</v>
      </c>
    </row>
    <row r="9" spans="1:10" x14ac:dyDescent="0.3">
      <c r="G9" s="155"/>
      <c r="H9" s="156"/>
      <c r="I9" s="156"/>
      <c r="J9" s="156"/>
    </row>
    <row r="10" spans="1:10" ht="18.75" customHeight="1" x14ac:dyDescent="0.3">
      <c r="A10" s="181" t="s">
        <v>567</v>
      </c>
      <c r="B10" s="181"/>
      <c r="C10" s="181"/>
      <c r="D10" s="181"/>
      <c r="E10" s="181"/>
      <c r="F10" s="181"/>
      <c r="G10" s="181"/>
    </row>
    <row r="11" spans="1:10" x14ac:dyDescent="0.3">
      <c r="A11" s="182" t="s">
        <v>568</v>
      </c>
      <c r="B11" s="182"/>
      <c r="C11" s="182"/>
      <c r="D11" s="182"/>
      <c r="E11" s="182"/>
      <c r="F11" s="182"/>
      <c r="G11" s="182"/>
    </row>
    <row r="12" spans="1:10" x14ac:dyDescent="0.3">
      <c r="G12" s="107" t="s">
        <v>358</v>
      </c>
    </row>
    <row r="13" spans="1:10" ht="15.75" x14ac:dyDescent="0.25">
      <c r="A13" s="183" t="s">
        <v>557</v>
      </c>
      <c r="B13" s="183" t="s">
        <v>569</v>
      </c>
      <c r="C13" s="185" t="s">
        <v>570</v>
      </c>
      <c r="D13" s="187" t="s">
        <v>571</v>
      </c>
      <c r="E13" s="187" t="s">
        <v>483</v>
      </c>
      <c r="F13" s="187" t="s">
        <v>543</v>
      </c>
      <c r="G13" s="187" t="s">
        <v>572</v>
      </c>
    </row>
    <row r="14" spans="1:10" s="157" customFormat="1" ht="144.75" customHeight="1" x14ac:dyDescent="0.25">
      <c r="A14" s="184"/>
      <c r="B14" s="184"/>
      <c r="C14" s="186"/>
      <c r="D14" s="188"/>
      <c r="E14" s="186"/>
      <c r="F14" s="188"/>
      <c r="G14" s="188"/>
    </row>
    <row r="15" spans="1:10" ht="37.5" x14ac:dyDescent="0.3">
      <c r="A15" s="158">
        <v>1</v>
      </c>
      <c r="B15" s="159" t="s">
        <v>573</v>
      </c>
      <c r="C15" s="160">
        <v>3795.5</v>
      </c>
      <c r="D15" s="160">
        <v>253.32</v>
      </c>
      <c r="E15" s="160">
        <v>19</v>
      </c>
      <c r="F15" s="160">
        <v>39.57</v>
      </c>
      <c r="G15" s="160">
        <f>C15+D15+E15+F15</f>
        <v>4107.3900000000003</v>
      </c>
    </row>
    <row r="16" spans="1:10" ht="37.5" x14ac:dyDescent="0.3">
      <c r="A16" s="158">
        <v>2</v>
      </c>
      <c r="B16" s="159" t="s">
        <v>574</v>
      </c>
      <c r="C16" s="160">
        <v>9648.7839999999997</v>
      </c>
      <c r="D16" s="160">
        <v>759.96</v>
      </c>
      <c r="E16" s="160">
        <v>0</v>
      </c>
      <c r="F16" s="160">
        <v>211.05</v>
      </c>
      <c r="G16" s="160">
        <f t="shared" ref="G16:G17" si="0">C16+D16+E16+F16</f>
        <v>10619.793999999998</v>
      </c>
    </row>
    <row r="17" spans="1:7" ht="37.5" x14ac:dyDescent="0.3">
      <c r="A17" s="158">
        <v>3</v>
      </c>
      <c r="B17" s="159" t="s">
        <v>575</v>
      </c>
      <c r="C17" s="160">
        <v>2063.3789999999999</v>
      </c>
      <c r="D17" s="160">
        <v>253.32</v>
      </c>
      <c r="E17" s="160">
        <v>0</v>
      </c>
      <c r="F17" s="160">
        <v>26.38</v>
      </c>
      <c r="G17" s="160">
        <f t="shared" si="0"/>
        <v>2343.0790000000002</v>
      </c>
    </row>
    <row r="18" spans="1:7" s="162" customFormat="1" x14ac:dyDescent="0.3">
      <c r="A18" s="46"/>
      <c r="B18" s="46" t="s">
        <v>576</v>
      </c>
      <c r="C18" s="161">
        <f>SUM(C15:C17)</f>
        <v>15507.663</v>
      </c>
      <c r="D18" s="161">
        <f>SUM(D15:D17)</f>
        <v>1266.5999999999999</v>
      </c>
      <c r="E18" s="161">
        <f>SUM(E15:E17)</f>
        <v>19</v>
      </c>
      <c r="F18" s="161">
        <f>SUM(F15:F17)</f>
        <v>277</v>
      </c>
      <c r="G18" s="161">
        <f>SUM(G15:G17)</f>
        <v>17070.262999999999</v>
      </c>
    </row>
  </sheetData>
  <mergeCells count="9">
    <mergeCell ref="A10:G10"/>
    <mergeCell ref="A11:G11"/>
    <mergeCell ref="A13:A14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2018-11-14T04:34:36Z</dcterms:modified>
</cp:coreProperties>
</file>