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9135" activeTab="1"/>
  </bookViews>
  <sheets>
    <sheet name="Приложение 3" sheetId="1" r:id="rId1"/>
    <sheet name="Приложение 4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E15" i="2" l="1"/>
  <c r="F15" i="2"/>
  <c r="G15" i="2"/>
  <c r="H15" i="2"/>
  <c r="E16" i="2"/>
  <c r="F16" i="2"/>
  <c r="G16" i="2"/>
  <c r="H16" i="2"/>
  <c r="E17" i="2"/>
  <c r="F17" i="2"/>
  <c r="G17" i="2"/>
  <c r="H17" i="2"/>
  <c r="E18" i="2"/>
  <c r="F18" i="2"/>
  <c r="G18" i="2"/>
  <c r="H18" i="2"/>
  <c r="E19" i="2"/>
  <c r="F19" i="2"/>
  <c r="G19" i="2"/>
  <c r="H19" i="2"/>
  <c r="D16" i="2"/>
  <c r="D18" i="2"/>
  <c r="D19" i="2"/>
  <c r="D48" i="2"/>
  <c r="D17" i="2" s="1"/>
  <c r="H46" i="2"/>
  <c r="G46" i="2"/>
  <c r="F46" i="2"/>
  <c r="E46" i="2"/>
  <c r="D46" i="2"/>
  <c r="I13" i="1"/>
  <c r="J13" i="1"/>
  <c r="K13" i="1"/>
  <c r="L13" i="1"/>
  <c r="H13" i="1"/>
  <c r="H15" i="1" l="1"/>
  <c r="D39" i="2" l="1"/>
  <c r="H17" i="1"/>
  <c r="E11" i="2" l="1"/>
  <c r="F11" i="2"/>
  <c r="G11" i="2"/>
  <c r="H11" i="2"/>
  <c r="E12" i="2"/>
  <c r="F12" i="2"/>
  <c r="G12" i="2"/>
  <c r="H12" i="2"/>
  <c r="E13" i="2"/>
  <c r="F13" i="2"/>
  <c r="G13" i="2"/>
  <c r="H13" i="2"/>
  <c r="F14" i="2"/>
  <c r="G14" i="2"/>
  <c r="H14" i="2"/>
  <c r="D11" i="2"/>
  <c r="D12" i="2"/>
  <c r="D13" i="2"/>
  <c r="D14" i="2"/>
  <c r="H56" i="2"/>
  <c r="G56" i="2"/>
  <c r="F56" i="2"/>
  <c r="E56" i="2"/>
  <c r="D56" i="2"/>
  <c r="H12" i="1"/>
  <c r="I12" i="1" l="1"/>
  <c r="J12" i="1"/>
  <c r="K12" i="1"/>
  <c r="L12" i="1"/>
  <c r="F66" i="2"/>
  <c r="G66" i="2"/>
  <c r="H66" i="2"/>
  <c r="D66" i="2"/>
  <c r="E61" i="2"/>
  <c r="F61" i="2"/>
  <c r="G61" i="2"/>
  <c r="H61" i="2"/>
  <c r="D61" i="2"/>
  <c r="G51" i="2"/>
  <c r="H51" i="2"/>
  <c r="D51" i="2"/>
  <c r="E41" i="2"/>
  <c r="F41" i="2"/>
  <c r="G41" i="2"/>
  <c r="H41" i="2"/>
  <c r="D41" i="2"/>
  <c r="D15" i="2" s="1"/>
  <c r="E36" i="2"/>
  <c r="F36" i="2"/>
  <c r="G36" i="2"/>
  <c r="H36" i="2"/>
  <c r="D36" i="2"/>
  <c r="E31" i="2"/>
  <c r="F31" i="2"/>
  <c r="G31" i="2"/>
  <c r="H31" i="2"/>
  <c r="D31" i="2"/>
  <c r="E25" i="2"/>
  <c r="F25" i="2"/>
  <c r="G25" i="2"/>
  <c r="H25" i="2"/>
  <c r="D25" i="2"/>
  <c r="E20" i="2"/>
  <c r="F20" i="2"/>
  <c r="G20" i="2"/>
  <c r="H20" i="2"/>
  <c r="D20" i="2"/>
  <c r="D10" i="2" l="1"/>
  <c r="H10" i="2"/>
  <c r="G10" i="2"/>
  <c r="F10" i="2"/>
  <c r="E10" i="2"/>
</calcChain>
</file>

<file path=xl/sharedStrings.xml><?xml version="1.0" encoding="utf-8"?>
<sst xmlns="http://schemas.openxmlformats.org/spreadsheetml/2006/main" count="168" uniqueCount="67">
  <si>
    <t>РЕСУРСНОЕ ОБЕСПЕЧЕНИЕ</t>
  </si>
  <si>
    <t>реализации муниципальной программы  за счет средств местного бюджета (тыс. руб.)«Развитие систем жилищно-коммунальной инфраструктуры в Ханкайском муниципальном районе» на 2020-2024 годы</t>
  </si>
  <si>
    <t>№ п/п</t>
  </si>
  <si>
    <t>Наименование муниципальной программы, подпрограммы, основного мероприятия</t>
  </si>
  <si>
    <t>Ответственный исполнитель, соисполнители</t>
  </si>
  <si>
    <t>Расходы (тыс. руб.), годы</t>
  </si>
  <si>
    <t>ГРБС</t>
  </si>
  <si>
    <t>РзПр</t>
  </si>
  <si>
    <t>ЦСР</t>
  </si>
  <si>
    <t>ВР</t>
  </si>
  <si>
    <t>Муниципальная программа      «Развитие систем жилищно-коммунальной инфраструктуры»</t>
  </si>
  <si>
    <t>Всего</t>
  </si>
  <si>
    <t>Х</t>
  </si>
  <si>
    <t>1.1</t>
  </si>
  <si>
    <t>Приобретение специализированной коммунальной техники, оборудования, материалов</t>
  </si>
  <si>
    <t>0502</t>
  </si>
  <si>
    <t>0797241200</t>
  </si>
  <si>
    <t>1.2</t>
  </si>
  <si>
    <t>Расходы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</si>
  <si>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07972S2320</t>
  </si>
  <si>
    <t>1.3</t>
  </si>
  <si>
    <t>Ремонт и замена котельного оборудования, приобретение материалов</t>
  </si>
  <si>
    <t>07972S2270</t>
  </si>
  <si>
    <t>1.4</t>
  </si>
  <si>
    <t>Субсидии на возмещение части затрат по водоснабжению (электроэнергия водовод)</t>
  </si>
  <si>
    <t>0797241500</t>
  </si>
  <si>
    <t>1.5</t>
  </si>
  <si>
    <t>Субсидии на финансовое обеспечение затрат по капитальному ремонту объектов водоснабжения, водоотведения и (или) теплоснабжения и (или) содержанию колодцев общего пользования находящихся в муниципальной собственности</t>
  </si>
  <si>
    <t>0797241600</t>
  </si>
  <si>
    <t>1.6</t>
  </si>
  <si>
    <t>Расходы по обеспечению граждан твёрдым топливом (дровами)</t>
  </si>
  <si>
    <t>0505</t>
  </si>
  <si>
    <t>1.7</t>
  </si>
  <si>
    <t>079G5S2430</t>
  </si>
  <si>
    <t>Отдельные мероприятия</t>
  </si>
  <si>
    <t>0503</t>
  </si>
  <si>
    <t>2.1</t>
  </si>
  <si>
    <t>Содержание мест захоронения</t>
  </si>
  <si>
    <t>0797443300</t>
  </si>
  <si>
    <t>реализации  муниципальной программы «Развитие систем жилищно-коммунальной инфраструктуры в Ханкайском муниципальном районе» на 2020-2024 годы за счет средств местного бюджета  и прогнозная оценка привлекаемых на ее реализацию целей средств краевого и федерального бюджетов, иных внебюджетных источников</t>
  </si>
  <si>
    <t>Оценка расходов</t>
  </si>
  <si>
    <t>(тыс. руб.), годы </t>
  </si>
  <si>
    <t>Муниципальная  программа  «Развитие систем жилищно-коммунальной инфраструктуры  в Ханкайском муниципальном районе»</t>
  </si>
  <si>
    <t>всего</t>
  </si>
  <si>
    <t>федеральный бюджет</t>
  </si>
  <si>
    <t>краевой бюджет *</t>
  </si>
  <si>
    <t>местный бюджет</t>
  </si>
  <si>
    <t>иные внебюджетные источники</t>
  </si>
  <si>
    <t>краевой бюджет</t>
  </si>
  <si>
    <t> 0,00</t>
  </si>
  <si>
    <t>Строительство 2-й очереди водовода с. Камень-Рыболов- с.Астраханка</t>
  </si>
  <si>
    <t xml:space="preserve">Основное мероприятие:
Развитие систем энерго-тепло-газо-водоснабжения
</t>
  </si>
  <si>
    <t>3</t>
  </si>
  <si>
    <t>3.1</t>
  </si>
  <si>
    <t>2</t>
  </si>
  <si>
    <t>Федеральная программа "Чистая вода"</t>
  </si>
  <si>
    <t>Строительство второй очереди водовода с. Камень-Рыболов- с.Астраханка, строительство очитсных сооружений с. Камень-Рыболов</t>
  </si>
  <si>
    <t>1</t>
  </si>
  <si>
    <t>Основное мероприятие: Развитие систем энерго-тепло-газо-водоснабжения</t>
  </si>
  <si>
    <t>07972S2620</t>
  </si>
  <si>
    <t>Субсидии на увеличение уставногго капитала МУП</t>
  </si>
  <si>
    <t xml:space="preserve">«Приложение № 3 к муниципальной программе  «Развитие систем жилищно-коммунальной инфраструктуры  в Ханкайском муниципальном районе» на 2020-2024 годы, утвержденной  постановлением Администрации  муниципального района                      от 31.10.2019 № 919-па» </t>
  </si>
  <si>
    <t>Ответственный испол-      нитель, соиспол-     нители</t>
  </si>
  <si>
    <t>Код бюджет-    ной класси-    фикации</t>
  </si>
  <si>
    <t xml:space="preserve">«Приложение № 4                                                                                                             к муниципальной программе  «Развитие систем жилищно-коммунальной инфраструктуры  в Ханкайском муниципальном районе» на 2020-2024 годы, утвержденной  постановлением Администрации  муниципального района   от 31.10.2019 № 919-па» </t>
  </si>
  <si>
    <t>Приложение  № 1                                                                           к постановлению Администрации                                                                                     муниципального района                                                      от 30.03.2020  №  321-па</t>
  </si>
  <si>
    <t>Приложение № 2                                                                                    к постановлению Администрации                                    муниципального района                                                                   от 30.03.2020  № 321-па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</si>
</sst>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/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1" fillId="0" borderId="0" xfId="0" applyFont="1"/>
    <xf numFmtId="49" fontId="3" fillId="0" borderId="1" xfId="0" applyNumberFormat="1" applyFont="1" applyBorder="1" applyAlignment="1">
      <alignment vertical="center" wrapText="1"/>
    </xf>
    <xf numFmtId="0" fontId="0" fillId="0" borderId="0" xfId="0" applyFont="1"/>
    <xf numFmtId="165" fontId="3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49" fontId="9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G1" sqref="G1:L4"/>
    </sheetView>
  </sheetViews>
  <sheetFormatPr defaultRowHeight="15" x14ac:dyDescent="0.25"/>
  <cols>
    <col min="1" max="1" width="4" customWidth="1"/>
    <col min="2" max="2" width="33.42578125" customWidth="1"/>
    <col min="4" max="4" width="8" customWidth="1"/>
    <col min="5" max="5" width="7.140625" customWidth="1"/>
    <col min="6" max="6" width="9.7109375" customWidth="1"/>
    <col min="7" max="7" width="6.28515625" customWidth="1"/>
    <col min="8" max="8" width="10.42578125" customWidth="1"/>
    <col min="9" max="9" width="11.7109375" customWidth="1"/>
    <col min="12" max="12" width="9" customWidth="1"/>
  </cols>
  <sheetData>
    <row r="1" spans="1:13" ht="15" customHeight="1" x14ac:dyDescent="0.3">
      <c r="A1" s="1"/>
      <c r="B1" s="1"/>
      <c r="C1" s="1"/>
      <c r="D1" s="1"/>
      <c r="E1" s="1"/>
      <c r="F1" s="1"/>
      <c r="G1" s="48" t="s">
        <v>65</v>
      </c>
      <c r="H1" s="48"/>
      <c r="I1" s="48"/>
      <c r="J1" s="48"/>
      <c r="K1" s="48"/>
      <c r="L1" s="48"/>
      <c r="M1" s="33"/>
    </row>
    <row r="2" spans="1:13" ht="15" customHeight="1" x14ac:dyDescent="0.3">
      <c r="A2" s="1"/>
      <c r="B2" s="1"/>
      <c r="C2" s="1"/>
      <c r="D2" s="1"/>
      <c r="E2" s="1"/>
      <c r="F2" s="1"/>
      <c r="G2" s="48"/>
      <c r="H2" s="48"/>
      <c r="I2" s="48"/>
      <c r="J2" s="48"/>
      <c r="K2" s="48"/>
      <c r="L2" s="48"/>
      <c r="M2" s="33"/>
    </row>
    <row r="3" spans="1:13" ht="15" customHeight="1" x14ac:dyDescent="0.3">
      <c r="A3" s="1"/>
      <c r="B3" s="1"/>
      <c r="C3" s="1"/>
      <c r="D3" s="1"/>
      <c r="E3" s="1"/>
      <c r="F3" s="1"/>
      <c r="G3" s="48"/>
      <c r="H3" s="48"/>
      <c r="I3" s="48"/>
      <c r="J3" s="48"/>
      <c r="K3" s="48"/>
      <c r="L3" s="48"/>
      <c r="M3" s="33"/>
    </row>
    <row r="4" spans="1:13" ht="43.5" customHeight="1" x14ac:dyDescent="0.3">
      <c r="A4" s="2"/>
      <c r="B4" s="2"/>
      <c r="C4" s="2"/>
      <c r="D4" s="2"/>
      <c r="E4" s="2"/>
      <c r="F4" s="2"/>
      <c r="G4" s="48"/>
      <c r="H4" s="48"/>
      <c r="I4" s="48"/>
      <c r="J4" s="48"/>
      <c r="K4" s="48"/>
      <c r="L4" s="48"/>
      <c r="M4" s="33"/>
    </row>
    <row r="5" spans="1:13" ht="77.25" customHeight="1" x14ac:dyDescent="0.25">
      <c r="A5" s="44"/>
      <c r="B5" s="44"/>
      <c r="C5" s="44"/>
      <c r="D5" s="44"/>
      <c r="E5" s="44"/>
      <c r="F5" s="44"/>
      <c r="G5" s="47" t="s">
        <v>61</v>
      </c>
      <c r="H5" s="47"/>
      <c r="I5" s="47"/>
      <c r="J5" s="47"/>
      <c r="K5" s="47"/>
      <c r="L5" s="47"/>
      <c r="M5" s="1"/>
    </row>
    <row r="6" spans="1:13" ht="39" customHeight="1" x14ac:dyDescent="0.25">
      <c r="A6" s="52" t="s">
        <v>0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14"/>
    </row>
    <row r="7" spans="1:13" ht="37.5" customHeight="1" x14ac:dyDescent="0.25">
      <c r="A7" s="51" t="s">
        <v>1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1"/>
    </row>
    <row r="8" spans="1:13" ht="15" customHeight="1" x14ac:dyDescent="0.25">
      <c r="A8" s="38"/>
      <c r="B8" s="38"/>
      <c r="C8" s="38"/>
      <c r="D8" s="38"/>
      <c r="E8" s="38"/>
      <c r="F8" s="39"/>
      <c r="G8" s="39"/>
      <c r="H8" s="39"/>
      <c r="I8" s="39"/>
      <c r="J8" s="39"/>
      <c r="K8" s="39"/>
      <c r="L8" s="39"/>
      <c r="M8" s="1"/>
    </row>
    <row r="9" spans="1:13" ht="63.75" x14ac:dyDescent="0.25">
      <c r="A9" s="49" t="s">
        <v>2</v>
      </c>
      <c r="B9" s="53" t="s">
        <v>3</v>
      </c>
      <c r="C9" s="53" t="s">
        <v>62</v>
      </c>
      <c r="D9" s="45" t="s">
        <v>63</v>
      </c>
      <c r="E9" s="45"/>
      <c r="F9" s="45"/>
      <c r="G9" s="45"/>
      <c r="H9" s="50" t="s">
        <v>5</v>
      </c>
      <c r="I9" s="50"/>
      <c r="J9" s="50"/>
      <c r="K9" s="50"/>
      <c r="L9" s="50"/>
      <c r="M9" s="1"/>
    </row>
    <row r="10" spans="1:13" x14ac:dyDescent="0.25">
      <c r="A10" s="49"/>
      <c r="B10" s="54"/>
      <c r="C10" s="54"/>
      <c r="D10" s="45" t="s">
        <v>6</v>
      </c>
      <c r="E10" s="45" t="s">
        <v>7</v>
      </c>
      <c r="F10" s="45" t="s">
        <v>8</v>
      </c>
      <c r="G10" s="45" t="s">
        <v>9</v>
      </c>
      <c r="H10" s="45">
        <v>2020</v>
      </c>
      <c r="I10" s="45">
        <v>2021</v>
      </c>
      <c r="J10" s="45">
        <v>2022</v>
      </c>
      <c r="K10" s="45">
        <v>2023</v>
      </c>
      <c r="L10" s="45">
        <v>2024</v>
      </c>
      <c r="M10" s="1"/>
    </row>
    <row r="11" spans="1:13" ht="20.25" customHeight="1" x14ac:dyDescent="0.25">
      <c r="A11" s="3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3">
        <v>9</v>
      </c>
      <c r="I11" s="4">
        <v>10</v>
      </c>
      <c r="J11" s="4">
        <v>11</v>
      </c>
      <c r="K11" s="4">
        <v>12</v>
      </c>
      <c r="L11" s="4">
        <v>11</v>
      </c>
      <c r="M11" s="12"/>
    </row>
    <row r="12" spans="1:13" ht="43.5" customHeight="1" x14ac:dyDescent="0.25">
      <c r="A12" s="10"/>
      <c r="B12" s="10" t="s">
        <v>10</v>
      </c>
      <c r="C12" s="6" t="s">
        <v>11</v>
      </c>
      <c r="D12" s="11" t="s">
        <v>12</v>
      </c>
      <c r="E12" s="11" t="s">
        <v>12</v>
      </c>
      <c r="F12" s="11" t="s">
        <v>12</v>
      </c>
      <c r="G12" s="11" t="s">
        <v>12</v>
      </c>
      <c r="H12" s="15">
        <f>H13+H21+H23</f>
        <v>14716.758000000002</v>
      </c>
      <c r="I12" s="28">
        <f>I14+I15+I16+I17+I18+I19+I21+I23</f>
        <v>1268.5999999999999</v>
      </c>
      <c r="J12" s="28">
        <f>J14+J15+J16+J17+J18+J19+J21+J23</f>
        <v>2175</v>
      </c>
      <c r="K12" s="28">
        <f>K14+K15+K16+K17+K18+K19+K21+K23</f>
        <v>8474.6</v>
      </c>
      <c r="L12" s="28">
        <f>L14+L15+L16+L17+L18+L19+L21+L23</f>
        <v>8474.6</v>
      </c>
      <c r="M12" s="1"/>
    </row>
    <row r="13" spans="1:13" ht="39.75" customHeight="1" x14ac:dyDescent="0.25">
      <c r="A13" s="32">
        <v>1</v>
      </c>
      <c r="B13" s="46" t="s">
        <v>51</v>
      </c>
      <c r="C13" s="21" t="s">
        <v>11</v>
      </c>
      <c r="D13" s="11" t="s">
        <v>12</v>
      </c>
      <c r="E13" s="11" t="s">
        <v>12</v>
      </c>
      <c r="F13" s="11" t="s">
        <v>12</v>
      </c>
      <c r="G13" s="11" t="s">
        <v>12</v>
      </c>
      <c r="H13" s="28">
        <f>H14+H15+H16+H17+H18+H19+H20</f>
        <v>14485.758000000002</v>
      </c>
      <c r="I13" s="28">
        <f t="shared" ref="I13:L13" si="0">I14+I15+I16+I17+I18+I19+I20</f>
        <v>1068.5999999999999</v>
      </c>
      <c r="J13" s="28">
        <f t="shared" si="0"/>
        <v>1975</v>
      </c>
      <c r="K13" s="28">
        <f t="shared" si="0"/>
        <v>8224.6</v>
      </c>
      <c r="L13" s="28">
        <f t="shared" si="0"/>
        <v>8224.6</v>
      </c>
      <c r="M13" s="1"/>
    </row>
    <row r="14" spans="1:13" ht="45" customHeight="1" x14ac:dyDescent="0.25">
      <c r="A14" s="8" t="s">
        <v>13</v>
      </c>
      <c r="B14" s="30" t="s">
        <v>14</v>
      </c>
      <c r="C14" s="5"/>
      <c r="D14" s="7">
        <v>952</v>
      </c>
      <c r="E14" s="9" t="s">
        <v>15</v>
      </c>
      <c r="F14" s="9" t="s">
        <v>16</v>
      </c>
      <c r="G14" s="37">
        <v>0</v>
      </c>
      <c r="H14" s="16">
        <v>500</v>
      </c>
      <c r="I14" s="17">
        <v>140</v>
      </c>
      <c r="J14" s="17">
        <v>1000</v>
      </c>
      <c r="K14" s="17">
        <v>0</v>
      </c>
      <c r="L14" s="17">
        <v>0</v>
      </c>
      <c r="M14" s="1"/>
    </row>
    <row r="15" spans="1:13" ht="69" customHeight="1" x14ac:dyDescent="0.25">
      <c r="A15" s="8" t="s">
        <v>17</v>
      </c>
      <c r="B15" s="5" t="s">
        <v>18</v>
      </c>
      <c r="C15" s="5"/>
      <c r="D15" s="7">
        <v>952</v>
      </c>
      <c r="E15" s="9" t="s">
        <v>15</v>
      </c>
      <c r="F15" s="9" t="s">
        <v>19</v>
      </c>
      <c r="G15" s="7">
        <v>410</v>
      </c>
      <c r="H15" s="18">
        <f>25.567+5600</f>
        <v>5625.567</v>
      </c>
      <c r="I15" s="16">
        <v>25</v>
      </c>
      <c r="J15" s="16">
        <v>25</v>
      </c>
      <c r="K15" s="16">
        <v>1000</v>
      </c>
      <c r="L15" s="16">
        <v>1000</v>
      </c>
      <c r="M15" s="1"/>
    </row>
    <row r="16" spans="1:13" ht="45" customHeight="1" x14ac:dyDescent="0.25">
      <c r="A16" s="8" t="s">
        <v>20</v>
      </c>
      <c r="B16" s="5" t="s">
        <v>21</v>
      </c>
      <c r="C16" s="5"/>
      <c r="D16" s="7">
        <v>952</v>
      </c>
      <c r="E16" s="9" t="s">
        <v>15</v>
      </c>
      <c r="F16" s="9" t="s">
        <v>22</v>
      </c>
      <c r="G16" s="7">
        <v>240</v>
      </c>
      <c r="H16" s="16">
        <v>100</v>
      </c>
      <c r="I16" s="17">
        <v>0</v>
      </c>
      <c r="J16" s="17">
        <v>0</v>
      </c>
      <c r="K16" s="17">
        <v>2000</v>
      </c>
      <c r="L16" s="17">
        <v>2000</v>
      </c>
      <c r="M16" s="1"/>
    </row>
    <row r="17" spans="1:12" ht="42" customHeight="1" x14ac:dyDescent="0.25">
      <c r="A17" s="8" t="s">
        <v>23</v>
      </c>
      <c r="B17" s="5" t="s">
        <v>24</v>
      </c>
      <c r="C17" s="5"/>
      <c r="D17" s="7">
        <v>952</v>
      </c>
      <c r="E17" s="9" t="s">
        <v>15</v>
      </c>
      <c r="F17" s="9" t="s">
        <v>25</v>
      </c>
      <c r="G17" s="7">
        <v>810</v>
      </c>
      <c r="H17" s="16">
        <f>500+890.004</f>
        <v>1390.0039999999999</v>
      </c>
      <c r="I17" s="16">
        <v>500</v>
      </c>
      <c r="J17" s="16">
        <v>500</v>
      </c>
      <c r="K17" s="16">
        <v>4000.67</v>
      </c>
      <c r="L17" s="16">
        <v>4000.67</v>
      </c>
    </row>
    <row r="18" spans="1:12" ht="93.75" customHeight="1" x14ac:dyDescent="0.25">
      <c r="A18" s="8" t="s">
        <v>26</v>
      </c>
      <c r="B18" s="5" t="s">
        <v>27</v>
      </c>
      <c r="C18" s="5"/>
      <c r="D18" s="7">
        <v>952</v>
      </c>
      <c r="E18" s="9" t="s">
        <v>15</v>
      </c>
      <c r="F18" s="9" t="s">
        <v>28</v>
      </c>
      <c r="G18" s="7">
        <v>810</v>
      </c>
      <c r="H18" s="16">
        <f>600+1012.492</f>
        <v>1612.492</v>
      </c>
      <c r="I18" s="16">
        <v>353.6</v>
      </c>
      <c r="J18" s="16">
        <v>400</v>
      </c>
      <c r="K18" s="16">
        <v>1000</v>
      </c>
      <c r="L18" s="16">
        <v>1000</v>
      </c>
    </row>
    <row r="19" spans="1:12" ht="30" customHeight="1" x14ac:dyDescent="0.25">
      <c r="A19" s="8" t="s">
        <v>29</v>
      </c>
      <c r="B19" s="5" t="s">
        <v>30</v>
      </c>
      <c r="C19" s="5"/>
      <c r="D19" s="7">
        <v>952</v>
      </c>
      <c r="E19" s="9" t="s">
        <v>31</v>
      </c>
      <c r="F19" s="9" t="s">
        <v>59</v>
      </c>
      <c r="G19" s="7">
        <v>810</v>
      </c>
      <c r="H19" s="16">
        <v>130.208</v>
      </c>
      <c r="I19" s="16">
        <v>50</v>
      </c>
      <c r="J19" s="16">
        <v>50</v>
      </c>
      <c r="K19" s="16">
        <v>223.93</v>
      </c>
      <c r="L19" s="16">
        <v>223.93</v>
      </c>
    </row>
    <row r="20" spans="1:12" ht="36.75" customHeight="1" x14ac:dyDescent="0.25">
      <c r="A20" s="40" t="s">
        <v>32</v>
      </c>
      <c r="B20" s="41" t="s">
        <v>60</v>
      </c>
      <c r="C20" s="41"/>
      <c r="D20" s="22">
        <v>952</v>
      </c>
      <c r="E20" s="23" t="s">
        <v>15</v>
      </c>
      <c r="F20" s="23" t="s">
        <v>16</v>
      </c>
      <c r="G20" s="22">
        <v>810</v>
      </c>
      <c r="H20" s="16">
        <v>5127.4870000000001</v>
      </c>
      <c r="I20" s="16">
        <v>0</v>
      </c>
      <c r="J20" s="16">
        <v>0</v>
      </c>
      <c r="K20" s="16">
        <v>0</v>
      </c>
      <c r="L20" s="16">
        <v>0</v>
      </c>
    </row>
    <row r="21" spans="1:12" ht="33.75" customHeight="1" x14ac:dyDescent="0.25">
      <c r="A21" s="31" t="s">
        <v>54</v>
      </c>
      <c r="B21" s="32" t="s">
        <v>55</v>
      </c>
      <c r="C21" s="21" t="s">
        <v>11</v>
      </c>
      <c r="D21" s="11" t="s">
        <v>12</v>
      </c>
      <c r="E21" s="11" t="s">
        <v>12</v>
      </c>
      <c r="F21" s="11" t="s">
        <v>12</v>
      </c>
      <c r="G21" s="11" t="s">
        <v>12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</row>
    <row r="22" spans="1:12" ht="54" customHeight="1" x14ac:dyDescent="0.25">
      <c r="A22" s="29" t="s">
        <v>36</v>
      </c>
      <c r="B22" s="30" t="s">
        <v>56</v>
      </c>
      <c r="C22" s="30"/>
      <c r="D22" s="22">
        <v>952</v>
      </c>
      <c r="E22" s="23" t="s">
        <v>15</v>
      </c>
      <c r="F22" s="34" t="s">
        <v>33</v>
      </c>
      <c r="G22" s="22">
        <v>410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</row>
    <row r="23" spans="1:12" x14ac:dyDescent="0.25">
      <c r="A23" s="13" t="s">
        <v>52</v>
      </c>
      <c r="B23" s="10" t="s">
        <v>34</v>
      </c>
      <c r="C23" s="21" t="s">
        <v>11</v>
      </c>
      <c r="D23" s="11" t="s">
        <v>12</v>
      </c>
      <c r="E23" s="11" t="s">
        <v>12</v>
      </c>
      <c r="F23" s="11" t="s">
        <v>12</v>
      </c>
      <c r="G23" s="11" t="s">
        <v>12</v>
      </c>
      <c r="H23" s="15">
        <v>231</v>
      </c>
      <c r="I23" s="15">
        <v>200</v>
      </c>
      <c r="J23" s="15">
        <v>200</v>
      </c>
      <c r="K23" s="15">
        <v>250</v>
      </c>
      <c r="L23" s="15">
        <v>250</v>
      </c>
    </row>
    <row r="24" spans="1:12" x14ac:dyDescent="0.25">
      <c r="A24" s="8" t="s">
        <v>53</v>
      </c>
      <c r="B24" s="5" t="s">
        <v>37</v>
      </c>
      <c r="C24" s="10"/>
      <c r="D24" s="7">
        <v>952</v>
      </c>
      <c r="E24" s="9" t="s">
        <v>35</v>
      </c>
      <c r="F24" s="9" t="s">
        <v>38</v>
      </c>
      <c r="G24" s="7">
        <v>240</v>
      </c>
      <c r="H24" s="16">
        <v>231</v>
      </c>
      <c r="I24" s="16">
        <v>200</v>
      </c>
      <c r="J24" s="16">
        <v>200</v>
      </c>
      <c r="K24" s="16">
        <v>250</v>
      </c>
      <c r="L24" s="16">
        <v>250</v>
      </c>
    </row>
  </sheetData>
  <mergeCells count="8">
    <mergeCell ref="G5:L5"/>
    <mergeCell ref="G1:L4"/>
    <mergeCell ref="A9:A10"/>
    <mergeCell ref="H9:L9"/>
    <mergeCell ref="A7:L7"/>
    <mergeCell ref="A6:L6"/>
    <mergeCell ref="B9:B10"/>
    <mergeCell ref="C9:C10"/>
  </mergeCells>
  <pageMargins left="0.78740157480314965" right="0.78740157480314965" top="1.1811023622047245" bottom="0.3937007874015748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zoomScaleNormal="100" workbookViewId="0">
      <selection activeCell="D1" sqref="D1:H2"/>
    </sheetView>
  </sheetViews>
  <sheetFormatPr defaultRowHeight="15" x14ac:dyDescent="0.25"/>
  <cols>
    <col min="1" max="1" width="6" customWidth="1"/>
    <col min="2" max="2" width="34.140625" customWidth="1"/>
    <col min="3" max="3" width="27.28515625" customWidth="1"/>
    <col min="4" max="4" width="16.28515625" customWidth="1"/>
    <col min="5" max="5" width="12.140625" customWidth="1"/>
    <col min="6" max="6" width="11.140625" customWidth="1"/>
    <col min="7" max="8" width="11" customWidth="1"/>
  </cols>
  <sheetData>
    <row r="1" spans="1:8" ht="18.75" x14ac:dyDescent="0.25">
      <c r="A1" s="19"/>
      <c r="B1" s="19"/>
      <c r="C1" s="19"/>
      <c r="D1" s="60" t="s">
        <v>66</v>
      </c>
      <c r="E1" s="60"/>
      <c r="F1" s="60"/>
      <c r="G1" s="60"/>
      <c r="H1" s="60"/>
    </row>
    <row r="2" spans="1:8" ht="60" customHeight="1" x14ac:dyDescent="0.25">
      <c r="A2" s="19"/>
      <c r="B2" s="19"/>
      <c r="C2" s="19"/>
      <c r="D2" s="60"/>
      <c r="E2" s="60"/>
      <c r="F2" s="60"/>
      <c r="G2" s="60"/>
      <c r="H2" s="60"/>
    </row>
    <row r="3" spans="1:8" ht="72.75" customHeight="1" x14ac:dyDescent="0.25">
      <c r="A3" s="20"/>
      <c r="B3" s="20"/>
      <c r="C3" s="20"/>
      <c r="D3" s="47" t="s">
        <v>64</v>
      </c>
      <c r="E3" s="61"/>
      <c r="F3" s="61"/>
      <c r="G3" s="61"/>
      <c r="H3" s="61"/>
    </row>
    <row r="4" spans="1:8" ht="43.5" customHeight="1" x14ac:dyDescent="0.25">
      <c r="A4" s="52" t="s">
        <v>0</v>
      </c>
      <c r="B4" s="52"/>
      <c r="C4" s="52"/>
      <c r="D4" s="52"/>
      <c r="E4" s="52"/>
      <c r="F4" s="52"/>
      <c r="G4" s="52"/>
      <c r="H4" s="52"/>
    </row>
    <row r="5" spans="1:8" ht="81.75" customHeight="1" x14ac:dyDescent="0.25">
      <c r="A5" s="63" t="s">
        <v>39</v>
      </c>
      <c r="B5" s="63"/>
      <c r="C5" s="63"/>
      <c r="D5" s="63"/>
      <c r="E5" s="63"/>
      <c r="F5" s="63"/>
      <c r="G5" s="63"/>
      <c r="H5" s="63"/>
    </row>
    <row r="6" spans="1:8" x14ac:dyDescent="0.25">
      <c r="A6" s="62" t="s">
        <v>2</v>
      </c>
      <c r="B6" s="50" t="s">
        <v>3</v>
      </c>
      <c r="C6" s="50" t="s">
        <v>4</v>
      </c>
      <c r="D6" s="50" t="s">
        <v>40</v>
      </c>
      <c r="E6" s="50"/>
      <c r="F6" s="50"/>
      <c r="G6" s="50"/>
      <c r="H6" s="50"/>
    </row>
    <row r="7" spans="1:8" x14ac:dyDescent="0.25">
      <c r="A7" s="62"/>
      <c r="B7" s="50"/>
      <c r="C7" s="50"/>
      <c r="D7" s="50" t="s">
        <v>41</v>
      </c>
      <c r="E7" s="50"/>
      <c r="F7" s="50"/>
      <c r="G7" s="50"/>
      <c r="H7" s="50"/>
    </row>
    <row r="8" spans="1:8" x14ac:dyDescent="0.25">
      <c r="A8" s="62"/>
      <c r="B8" s="50"/>
      <c r="C8" s="50"/>
      <c r="D8" s="24">
        <v>2020</v>
      </c>
      <c r="E8" s="24">
        <v>2021</v>
      </c>
      <c r="F8" s="24">
        <v>2022</v>
      </c>
      <c r="G8" s="24">
        <v>2023</v>
      </c>
      <c r="H8" s="24">
        <v>2024</v>
      </c>
    </row>
    <row r="9" spans="1:8" x14ac:dyDescent="0.25">
      <c r="A9" s="23">
        <v>1</v>
      </c>
      <c r="B9" s="22">
        <v>2</v>
      </c>
      <c r="C9" s="22">
        <v>3</v>
      </c>
      <c r="D9" s="22">
        <v>4</v>
      </c>
      <c r="E9" s="22">
        <v>5</v>
      </c>
      <c r="F9" s="22">
        <v>6</v>
      </c>
      <c r="G9" s="22">
        <v>7</v>
      </c>
      <c r="H9" s="22">
        <v>8</v>
      </c>
    </row>
    <row r="10" spans="1:8" ht="18.75" customHeight="1" x14ac:dyDescent="0.25">
      <c r="A10" s="55"/>
      <c r="B10" s="56" t="s">
        <v>42</v>
      </c>
      <c r="C10" s="21" t="s">
        <v>43</v>
      </c>
      <c r="D10" s="25">
        <f t="shared" ref="D10:H13" si="0">D15+D56+D66</f>
        <v>56942.062999999995</v>
      </c>
      <c r="E10" s="25">
        <f t="shared" si="0"/>
        <v>157262.682</v>
      </c>
      <c r="F10" s="25">
        <f t="shared" si="0"/>
        <v>2175</v>
      </c>
      <c r="G10" s="25">
        <f t="shared" si="0"/>
        <v>8474.6</v>
      </c>
      <c r="H10" s="25">
        <f t="shared" si="0"/>
        <v>8474.6</v>
      </c>
    </row>
    <row r="11" spans="1:8" ht="17.25" customHeight="1" x14ac:dyDescent="0.25">
      <c r="A11" s="55"/>
      <c r="B11" s="56"/>
      <c r="C11" s="21" t="s">
        <v>44</v>
      </c>
      <c r="D11" s="25">
        <f t="shared" si="0"/>
        <v>0</v>
      </c>
      <c r="E11" s="25">
        <f t="shared" si="0"/>
        <v>0</v>
      </c>
      <c r="F11" s="25">
        <f t="shared" si="0"/>
        <v>0</v>
      </c>
      <c r="G11" s="25">
        <f t="shared" si="0"/>
        <v>0</v>
      </c>
      <c r="H11" s="25">
        <f t="shared" si="0"/>
        <v>0</v>
      </c>
    </row>
    <row r="12" spans="1:8" ht="15" customHeight="1" x14ac:dyDescent="0.25">
      <c r="A12" s="55"/>
      <c r="B12" s="56"/>
      <c r="C12" s="21" t="s">
        <v>45</v>
      </c>
      <c r="D12" s="25">
        <f t="shared" si="0"/>
        <v>42225.305</v>
      </c>
      <c r="E12" s="25">
        <f t="shared" si="0"/>
        <v>155994.08199999999</v>
      </c>
      <c r="F12" s="25">
        <f t="shared" si="0"/>
        <v>0</v>
      </c>
      <c r="G12" s="25">
        <f t="shared" si="0"/>
        <v>0</v>
      </c>
      <c r="H12" s="25">
        <f t="shared" si="0"/>
        <v>0</v>
      </c>
    </row>
    <row r="13" spans="1:8" ht="17.25" customHeight="1" x14ac:dyDescent="0.25">
      <c r="A13" s="55"/>
      <c r="B13" s="56"/>
      <c r="C13" s="21" t="s">
        <v>46</v>
      </c>
      <c r="D13" s="25">
        <f t="shared" si="0"/>
        <v>14716.758</v>
      </c>
      <c r="E13" s="25">
        <f t="shared" si="0"/>
        <v>1268.5999999999999</v>
      </c>
      <c r="F13" s="25">
        <f t="shared" si="0"/>
        <v>2175</v>
      </c>
      <c r="G13" s="25">
        <f t="shared" si="0"/>
        <v>8474.6</v>
      </c>
      <c r="H13" s="25">
        <f t="shared" si="0"/>
        <v>8474.6</v>
      </c>
    </row>
    <row r="14" spans="1:8" ht="18" customHeight="1" x14ac:dyDescent="0.25">
      <c r="A14" s="55"/>
      <c r="B14" s="56"/>
      <c r="C14" s="21" t="s">
        <v>47</v>
      </c>
      <c r="D14" s="25">
        <f>D19+D60+D70</f>
        <v>0</v>
      </c>
      <c r="E14" s="25">
        <v>0</v>
      </c>
      <c r="F14" s="25">
        <f>F19+F60+F70</f>
        <v>0</v>
      </c>
      <c r="G14" s="25">
        <f>G19+G60+G70</f>
        <v>0</v>
      </c>
      <c r="H14" s="25">
        <f>H19+H60+H70</f>
        <v>0</v>
      </c>
    </row>
    <row r="15" spans="1:8" ht="17.25" customHeight="1" x14ac:dyDescent="0.25">
      <c r="A15" s="55" t="s">
        <v>57</v>
      </c>
      <c r="B15" s="56" t="s">
        <v>58</v>
      </c>
      <c r="C15" s="21" t="s">
        <v>43</v>
      </c>
      <c r="D15" s="25">
        <f>D20+D25+D31+D36+D41+D51+D46</f>
        <v>24049.735999999997</v>
      </c>
      <c r="E15" s="25">
        <f t="shared" ref="E15:H15" si="1">E20+E25+E31+E36+E41+E51+E46</f>
        <v>1068.5999999999999</v>
      </c>
      <c r="F15" s="25">
        <f t="shared" si="1"/>
        <v>1975</v>
      </c>
      <c r="G15" s="25">
        <f t="shared" si="1"/>
        <v>8224.6</v>
      </c>
      <c r="H15" s="25">
        <f t="shared" si="1"/>
        <v>8224.6</v>
      </c>
    </row>
    <row r="16" spans="1:8" ht="18" customHeight="1" x14ac:dyDescent="0.25">
      <c r="A16" s="55"/>
      <c r="B16" s="56"/>
      <c r="C16" s="21" t="s">
        <v>44</v>
      </c>
      <c r="D16" s="25">
        <f>D21+D26+D32+D37+D42+D52</f>
        <v>0</v>
      </c>
      <c r="E16" s="25">
        <f t="shared" ref="E16:H16" si="2">E21+E26+E32+E37+E42+E52</f>
        <v>0</v>
      </c>
      <c r="F16" s="25">
        <f t="shared" si="2"/>
        <v>0</v>
      </c>
      <c r="G16" s="25">
        <f t="shared" si="2"/>
        <v>0</v>
      </c>
      <c r="H16" s="25">
        <f t="shared" si="2"/>
        <v>0</v>
      </c>
    </row>
    <row r="17" spans="1:8" ht="20.25" customHeight="1" x14ac:dyDescent="0.25">
      <c r="A17" s="55"/>
      <c r="B17" s="56"/>
      <c r="C17" s="21" t="s">
        <v>48</v>
      </c>
      <c r="D17" s="25">
        <f>D48</f>
        <v>9563.9779999999992</v>
      </c>
      <c r="E17" s="25">
        <f t="shared" ref="E17:H17" si="3">E48</f>
        <v>0</v>
      </c>
      <c r="F17" s="25">
        <f t="shared" si="3"/>
        <v>0</v>
      </c>
      <c r="G17" s="25">
        <f t="shared" si="3"/>
        <v>0</v>
      </c>
      <c r="H17" s="25">
        <f t="shared" si="3"/>
        <v>0</v>
      </c>
    </row>
    <row r="18" spans="1:8" ht="18" customHeight="1" x14ac:dyDescent="0.25">
      <c r="A18" s="55"/>
      <c r="B18" s="56"/>
      <c r="C18" s="21" t="s">
        <v>46</v>
      </c>
      <c r="D18" s="25">
        <f>D23+D28+D34+D39+D44+D54+D49</f>
        <v>14485.758</v>
      </c>
      <c r="E18" s="25">
        <f t="shared" ref="E18:H18" si="4">E23+E28+E34+E39+E44+E54+E49</f>
        <v>1068.5999999999999</v>
      </c>
      <c r="F18" s="25">
        <f t="shared" si="4"/>
        <v>1975</v>
      </c>
      <c r="G18" s="25">
        <f t="shared" si="4"/>
        <v>8224.6</v>
      </c>
      <c r="H18" s="25">
        <f t="shared" si="4"/>
        <v>8224.6</v>
      </c>
    </row>
    <row r="19" spans="1:8" ht="17.25" customHeight="1" x14ac:dyDescent="0.25">
      <c r="A19" s="55"/>
      <c r="B19" s="56"/>
      <c r="C19" s="21" t="s">
        <v>47</v>
      </c>
      <c r="D19" s="25">
        <f>D24+D29+D35+D40+D45+D55</f>
        <v>0</v>
      </c>
      <c r="E19" s="25">
        <f t="shared" ref="E19:H19" si="5">E24+E29+E35+E40+E45+E55</f>
        <v>0</v>
      </c>
      <c r="F19" s="25">
        <f t="shared" si="5"/>
        <v>0</v>
      </c>
      <c r="G19" s="25">
        <f t="shared" si="5"/>
        <v>0</v>
      </c>
      <c r="H19" s="25">
        <f t="shared" si="5"/>
        <v>0</v>
      </c>
    </row>
    <row r="20" spans="1:8" ht="17.25" customHeight="1" x14ac:dyDescent="0.25">
      <c r="A20" s="57" t="s">
        <v>13</v>
      </c>
      <c r="B20" s="58" t="s">
        <v>14</v>
      </c>
      <c r="C20" s="24" t="s">
        <v>43</v>
      </c>
      <c r="D20" s="26">
        <f>D21+D22+D23+D24</f>
        <v>500</v>
      </c>
      <c r="E20" s="26">
        <f t="shared" ref="E20:H20" si="6">E21+E22+E23+E24</f>
        <v>140</v>
      </c>
      <c r="F20" s="26">
        <f t="shared" si="6"/>
        <v>1000</v>
      </c>
      <c r="G20" s="26">
        <f t="shared" si="6"/>
        <v>0</v>
      </c>
      <c r="H20" s="26">
        <f t="shared" si="6"/>
        <v>0</v>
      </c>
    </row>
    <row r="21" spans="1:8" ht="21" customHeight="1" x14ac:dyDescent="0.25">
      <c r="A21" s="57"/>
      <c r="B21" s="58"/>
      <c r="C21" s="24" t="s">
        <v>44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</row>
    <row r="22" spans="1:8" ht="15.75" customHeight="1" x14ac:dyDescent="0.25">
      <c r="A22" s="57"/>
      <c r="B22" s="58"/>
      <c r="C22" s="24" t="s">
        <v>48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</row>
    <row r="23" spans="1:8" ht="21" customHeight="1" x14ac:dyDescent="0.25">
      <c r="A23" s="57"/>
      <c r="B23" s="58"/>
      <c r="C23" s="24" t="s">
        <v>46</v>
      </c>
      <c r="D23" s="26">
        <v>500</v>
      </c>
      <c r="E23" s="26">
        <v>140</v>
      </c>
      <c r="F23" s="26">
        <v>1000</v>
      </c>
      <c r="G23" s="26">
        <v>0</v>
      </c>
      <c r="H23" s="26">
        <v>0</v>
      </c>
    </row>
    <row r="24" spans="1:8" x14ac:dyDescent="0.25">
      <c r="A24" s="57"/>
      <c r="B24" s="58"/>
      <c r="C24" s="24" t="s">
        <v>47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</row>
    <row r="25" spans="1:8" ht="15" customHeight="1" x14ac:dyDescent="0.25">
      <c r="A25" s="57" t="s">
        <v>17</v>
      </c>
      <c r="B25" s="58" t="s">
        <v>18</v>
      </c>
      <c r="C25" s="24" t="s">
        <v>43</v>
      </c>
      <c r="D25" s="26">
        <f>D26+D27+D28+D29</f>
        <v>5625.567</v>
      </c>
      <c r="E25" s="26">
        <f t="shared" ref="E25:H25" si="7">E26+E27+E28+E29</f>
        <v>25</v>
      </c>
      <c r="F25" s="26">
        <f t="shared" si="7"/>
        <v>25</v>
      </c>
      <c r="G25" s="26">
        <f t="shared" si="7"/>
        <v>1000</v>
      </c>
      <c r="H25" s="26">
        <f t="shared" si="7"/>
        <v>1000</v>
      </c>
    </row>
    <row r="26" spans="1:8" x14ac:dyDescent="0.25">
      <c r="A26" s="57"/>
      <c r="B26" s="58"/>
      <c r="C26" s="24" t="s">
        <v>44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</row>
    <row r="27" spans="1:8" ht="20.25" customHeight="1" x14ac:dyDescent="0.25">
      <c r="A27" s="57"/>
      <c r="B27" s="58"/>
      <c r="C27" s="24" t="s">
        <v>48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</row>
    <row r="28" spans="1:8" ht="17.25" customHeight="1" x14ac:dyDescent="0.25">
      <c r="A28" s="57"/>
      <c r="B28" s="58"/>
      <c r="C28" s="24" t="s">
        <v>46</v>
      </c>
      <c r="D28" s="26">
        <v>5625.567</v>
      </c>
      <c r="E28" s="26">
        <v>25</v>
      </c>
      <c r="F28" s="26">
        <v>25</v>
      </c>
      <c r="G28" s="26">
        <v>1000</v>
      </c>
      <c r="H28" s="26">
        <v>1000</v>
      </c>
    </row>
    <row r="29" spans="1:8" ht="18.75" customHeight="1" x14ac:dyDescent="0.25">
      <c r="A29" s="57"/>
      <c r="B29" s="58"/>
      <c r="C29" s="50" t="s">
        <v>47</v>
      </c>
      <c r="D29" s="59">
        <v>0</v>
      </c>
      <c r="E29" s="59">
        <v>0</v>
      </c>
      <c r="F29" s="59">
        <v>0</v>
      </c>
      <c r="G29" s="59">
        <v>0</v>
      </c>
      <c r="H29" s="59">
        <v>0</v>
      </c>
    </row>
    <row r="30" spans="1:8" ht="4.5" customHeight="1" x14ac:dyDescent="0.25">
      <c r="A30" s="57"/>
      <c r="B30" s="58"/>
      <c r="C30" s="50"/>
      <c r="D30" s="59"/>
      <c r="E30" s="59"/>
      <c r="F30" s="59"/>
      <c r="G30" s="59"/>
      <c r="H30" s="59"/>
    </row>
    <row r="31" spans="1:8" x14ac:dyDescent="0.25">
      <c r="A31" s="57" t="s">
        <v>20</v>
      </c>
      <c r="B31" s="58" t="s">
        <v>21</v>
      </c>
      <c r="C31" s="24" t="s">
        <v>43</v>
      </c>
      <c r="D31" s="26">
        <f>D32+D33+D34+D35</f>
        <v>100</v>
      </c>
      <c r="E31" s="26">
        <f t="shared" ref="E31:H31" si="8">E32+E33+E34+E35</f>
        <v>0</v>
      </c>
      <c r="F31" s="26">
        <f t="shared" si="8"/>
        <v>0</v>
      </c>
      <c r="G31" s="26">
        <f t="shared" si="8"/>
        <v>2000</v>
      </c>
      <c r="H31" s="26">
        <f t="shared" si="8"/>
        <v>2000</v>
      </c>
    </row>
    <row r="32" spans="1:8" ht="24" customHeight="1" x14ac:dyDescent="0.25">
      <c r="A32" s="57"/>
      <c r="B32" s="58"/>
      <c r="C32" s="24" t="s">
        <v>44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</row>
    <row r="33" spans="1:8" ht="20.25" customHeight="1" x14ac:dyDescent="0.25">
      <c r="A33" s="57"/>
      <c r="B33" s="58"/>
      <c r="C33" s="24" t="s">
        <v>48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</row>
    <row r="34" spans="1:8" ht="20.25" customHeight="1" x14ac:dyDescent="0.25">
      <c r="A34" s="57"/>
      <c r="B34" s="58"/>
      <c r="C34" s="24" t="s">
        <v>46</v>
      </c>
      <c r="D34" s="26">
        <v>100</v>
      </c>
      <c r="E34" s="26">
        <v>0</v>
      </c>
      <c r="F34" s="26">
        <v>0</v>
      </c>
      <c r="G34" s="26">
        <v>2000</v>
      </c>
      <c r="H34" s="26">
        <v>2000</v>
      </c>
    </row>
    <row r="35" spans="1:8" ht="25.5" customHeight="1" x14ac:dyDescent="0.25">
      <c r="A35" s="57"/>
      <c r="B35" s="58"/>
      <c r="C35" s="24" t="s">
        <v>47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</row>
    <row r="36" spans="1:8" x14ac:dyDescent="0.25">
      <c r="A36" s="57" t="s">
        <v>23</v>
      </c>
      <c r="B36" s="58" t="s">
        <v>24</v>
      </c>
      <c r="C36" s="24" t="s">
        <v>43</v>
      </c>
      <c r="D36" s="26">
        <f>D37+D38+D39+D40</f>
        <v>1390.0039999999999</v>
      </c>
      <c r="E36" s="26">
        <f t="shared" ref="E36:H36" si="9">E37+E38+E39+E40</f>
        <v>500</v>
      </c>
      <c r="F36" s="26">
        <f t="shared" si="9"/>
        <v>500</v>
      </c>
      <c r="G36" s="26">
        <f t="shared" si="9"/>
        <v>4000.67</v>
      </c>
      <c r="H36" s="26">
        <f t="shared" si="9"/>
        <v>4000.67</v>
      </c>
    </row>
    <row r="37" spans="1:8" ht="24.75" customHeight="1" x14ac:dyDescent="0.25">
      <c r="A37" s="57"/>
      <c r="B37" s="58"/>
      <c r="C37" s="24" t="s">
        <v>44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</row>
    <row r="38" spans="1:8" ht="19.5" customHeight="1" x14ac:dyDescent="0.25">
      <c r="A38" s="57"/>
      <c r="B38" s="58"/>
      <c r="C38" s="24" t="s">
        <v>48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</row>
    <row r="39" spans="1:8" ht="20.25" customHeight="1" x14ac:dyDescent="0.25">
      <c r="A39" s="57"/>
      <c r="B39" s="58"/>
      <c r="C39" s="24" t="s">
        <v>46</v>
      </c>
      <c r="D39" s="26">
        <f>500+890.004</f>
        <v>1390.0039999999999</v>
      </c>
      <c r="E39" s="26">
        <v>500</v>
      </c>
      <c r="F39" s="26">
        <v>500</v>
      </c>
      <c r="G39" s="26">
        <v>4000.67</v>
      </c>
      <c r="H39" s="26">
        <v>4000.67</v>
      </c>
    </row>
    <row r="40" spans="1:8" ht="25.5" customHeight="1" x14ac:dyDescent="0.25">
      <c r="A40" s="57"/>
      <c r="B40" s="58"/>
      <c r="C40" s="24" t="s">
        <v>47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</row>
    <row r="41" spans="1:8" x14ac:dyDescent="0.25">
      <c r="A41" s="57" t="s">
        <v>26</v>
      </c>
      <c r="B41" s="58" t="s">
        <v>27</v>
      </c>
      <c r="C41" s="24" t="s">
        <v>43</v>
      </c>
      <c r="D41" s="26">
        <f>D42+D43+D44+D45</f>
        <v>1612.492</v>
      </c>
      <c r="E41" s="26">
        <f t="shared" ref="E41:H41" si="10">E42+E43+E44+E45</f>
        <v>353.6</v>
      </c>
      <c r="F41" s="26">
        <f t="shared" si="10"/>
        <v>400</v>
      </c>
      <c r="G41" s="26">
        <f t="shared" si="10"/>
        <v>1000</v>
      </c>
      <c r="H41" s="26">
        <f t="shared" si="10"/>
        <v>1000</v>
      </c>
    </row>
    <row r="42" spans="1:8" ht="18" customHeight="1" x14ac:dyDescent="0.25">
      <c r="A42" s="57"/>
      <c r="B42" s="58"/>
      <c r="C42" s="24" t="s">
        <v>44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</row>
    <row r="43" spans="1:8" ht="21" customHeight="1" x14ac:dyDescent="0.25">
      <c r="A43" s="57"/>
      <c r="B43" s="58"/>
      <c r="C43" s="24" t="s">
        <v>48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</row>
    <row r="44" spans="1:8" ht="21" customHeight="1" x14ac:dyDescent="0.25">
      <c r="A44" s="57"/>
      <c r="B44" s="58"/>
      <c r="C44" s="24" t="s">
        <v>46</v>
      </c>
      <c r="D44" s="26">
        <v>1612.492</v>
      </c>
      <c r="E44" s="26">
        <v>353.6</v>
      </c>
      <c r="F44" s="26">
        <v>400</v>
      </c>
      <c r="G44" s="26">
        <v>1000</v>
      </c>
      <c r="H44" s="26">
        <v>1000</v>
      </c>
    </row>
    <row r="45" spans="1:8" ht="18.75" customHeight="1" x14ac:dyDescent="0.25">
      <c r="A45" s="57"/>
      <c r="B45" s="58"/>
      <c r="C45" s="24" t="s">
        <v>47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</row>
    <row r="46" spans="1:8" x14ac:dyDescent="0.25">
      <c r="A46" s="57" t="s">
        <v>29</v>
      </c>
      <c r="B46" s="58" t="s">
        <v>30</v>
      </c>
      <c r="C46" s="43" t="s">
        <v>43</v>
      </c>
      <c r="D46" s="27">
        <f>D47+D48+D49+D50</f>
        <v>9694.1859999999997</v>
      </c>
      <c r="E46" s="27">
        <f t="shared" ref="E46:H46" si="11">E47+E48+E49+E50</f>
        <v>50</v>
      </c>
      <c r="F46" s="27">
        <f t="shared" si="11"/>
        <v>50</v>
      </c>
      <c r="G46" s="27">
        <f t="shared" si="11"/>
        <v>223.93</v>
      </c>
      <c r="H46" s="27">
        <f t="shared" si="11"/>
        <v>223.93</v>
      </c>
    </row>
    <row r="47" spans="1:8" ht="17.25" customHeight="1" x14ac:dyDescent="0.25">
      <c r="A47" s="57"/>
      <c r="B47" s="58"/>
      <c r="C47" s="43" t="s">
        <v>44</v>
      </c>
      <c r="D47" s="27">
        <v>0</v>
      </c>
      <c r="E47" s="42">
        <v>0</v>
      </c>
      <c r="F47" s="42">
        <v>0</v>
      </c>
      <c r="G47" s="42">
        <v>0</v>
      </c>
      <c r="H47" s="42">
        <v>0</v>
      </c>
    </row>
    <row r="48" spans="1:8" ht="21" customHeight="1" x14ac:dyDescent="0.25">
      <c r="A48" s="57"/>
      <c r="B48" s="58"/>
      <c r="C48" s="43" t="s">
        <v>48</v>
      </c>
      <c r="D48" s="27">
        <f>12890.621-3326.643</f>
        <v>9563.9779999999992</v>
      </c>
      <c r="E48" s="42">
        <v>0</v>
      </c>
      <c r="F48" s="42">
        <v>0</v>
      </c>
      <c r="G48" s="42">
        <v>0</v>
      </c>
      <c r="H48" s="42">
        <v>0</v>
      </c>
    </row>
    <row r="49" spans="1:8" ht="17.25" customHeight="1" x14ac:dyDescent="0.25">
      <c r="A49" s="57"/>
      <c r="B49" s="58"/>
      <c r="C49" s="43" t="s">
        <v>46</v>
      </c>
      <c r="D49" s="27">
        <v>130.208</v>
      </c>
      <c r="E49" s="42">
        <v>50</v>
      </c>
      <c r="F49" s="42">
        <v>50</v>
      </c>
      <c r="G49" s="42">
        <v>223.93</v>
      </c>
      <c r="H49" s="42">
        <v>223.93</v>
      </c>
    </row>
    <row r="50" spans="1:8" ht="22.5" customHeight="1" x14ac:dyDescent="0.25">
      <c r="A50" s="57"/>
      <c r="B50" s="58"/>
      <c r="C50" s="43" t="s">
        <v>47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</row>
    <row r="51" spans="1:8" x14ac:dyDescent="0.25">
      <c r="A51" s="57" t="s">
        <v>32</v>
      </c>
      <c r="B51" s="58" t="s">
        <v>60</v>
      </c>
      <c r="C51" s="24" t="s">
        <v>43</v>
      </c>
      <c r="D51" s="27">
        <f>D52+D53+D54+D55</f>
        <v>5127.4870000000001</v>
      </c>
      <c r="E51" s="27">
        <v>0</v>
      </c>
      <c r="F51" s="27">
        <v>0</v>
      </c>
      <c r="G51" s="27">
        <f t="shared" ref="G51:H51" si="12">G52+G53+G54+G55</f>
        <v>0</v>
      </c>
      <c r="H51" s="27">
        <f t="shared" si="12"/>
        <v>0</v>
      </c>
    </row>
    <row r="52" spans="1:8" x14ac:dyDescent="0.25">
      <c r="A52" s="57"/>
      <c r="B52" s="58"/>
      <c r="C52" s="24" t="s">
        <v>44</v>
      </c>
      <c r="D52" s="27">
        <v>0</v>
      </c>
      <c r="E52" s="26">
        <v>0</v>
      </c>
      <c r="F52" s="26">
        <v>0</v>
      </c>
      <c r="G52" s="26">
        <v>0</v>
      </c>
      <c r="H52" s="26">
        <v>0</v>
      </c>
    </row>
    <row r="53" spans="1:8" x14ac:dyDescent="0.25">
      <c r="A53" s="57"/>
      <c r="B53" s="58"/>
      <c r="C53" s="24" t="s">
        <v>48</v>
      </c>
      <c r="D53" s="27">
        <v>0</v>
      </c>
      <c r="E53" s="26">
        <v>0</v>
      </c>
      <c r="F53" s="26">
        <v>0</v>
      </c>
      <c r="G53" s="26">
        <v>0</v>
      </c>
      <c r="H53" s="26">
        <v>0</v>
      </c>
    </row>
    <row r="54" spans="1:8" x14ac:dyDescent="0.25">
      <c r="A54" s="57"/>
      <c r="B54" s="58"/>
      <c r="C54" s="24" t="s">
        <v>46</v>
      </c>
      <c r="D54" s="27">
        <v>5127.4870000000001</v>
      </c>
      <c r="E54" s="26">
        <v>0</v>
      </c>
      <c r="F54" s="26">
        <v>0</v>
      </c>
      <c r="G54" s="26">
        <v>0</v>
      </c>
      <c r="H54" s="26">
        <v>0</v>
      </c>
    </row>
    <row r="55" spans="1:8" x14ac:dyDescent="0.25">
      <c r="A55" s="57"/>
      <c r="B55" s="58"/>
      <c r="C55" s="24" t="s">
        <v>47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</row>
    <row r="56" spans="1:8" x14ac:dyDescent="0.25">
      <c r="A56" s="55" t="s">
        <v>54</v>
      </c>
      <c r="B56" s="56" t="s">
        <v>55</v>
      </c>
      <c r="C56" s="21" t="s">
        <v>43</v>
      </c>
      <c r="D56" s="35">
        <f>D57+D58+D59+D60</f>
        <v>32661.327000000001</v>
      </c>
      <c r="E56" s="35">
        <f t="shared" ref="E56:H56" si="13">E57+E58+E59+E60</f>
        <v>155994.08199999999</v>
      </c>
      <c r="F56" s="35">
        <f t="shared" si="13"/>
        <v>0</v>
      </c>
      <c r="G56" s="35">
        <f t="shared" si="13"/>
        <v>0</v>
      </c>
      <c r="H56" s="35">
        <f t="shared" si="13"/>
        <v>0</v>
      </c>
    </row>
    <row r="57" spans="1:8" x14ac:dyDescent="0.25">
      <c r="A57" s="55"/>
      <c r="B57" s="56"/>
      <c r="C57" s="21" t="s">
        <v>44</v>
      </c>
      <c r="D57" s="35">
        <v>0</v>
      </c>
      <c r="E57" s="25">
        <v>0</v>
      </c>
      <c r="F57" s="25">
        <v>0</v>
      </c>
      <c r="G57" s="25">
        <v>0</v>
      </c>
      <c r="H57" s="25">
        <v>0</v>
      </c>
    </row>
    <row r="58" spans="1:8" x14ac:dyDescent="0.25">
      <c r="A58" s="55"/>
      <c r="B58" s="56"/>
      <c r="C58" s="21" t="s">
        <v>48</v>
      </c>
      <c r="D58" s="35">
        <v>32661.327000000001</v>
      </c>
      <c r="E58" s="25">
        <v>155994.08199999999</v>
      </c>
      <c r="F58" s="25">
        <v>0</v>
      </c>
      <c r="G58" s="25">
        <v>0</v>
      </c>
      <c r="H58" s="25">
        <v>0</v>
      </c>
    </row>
    <row r="59" spans="1:8" x14ac:dyDescent="0.25">
      <c r="A59" s="55"/>
      <c r="B59" s="56"/>
      <c r="C59" s="21" t="s">
        <v>46</v>
      </c>
      <c r="D59" s="35">
        <v>0</v>
      </c>
      <c r="E59" s="25">
        <v>0</v>
      </c>
      <c r="F59" s="25">
        <v>0</v>
      </c>
      <c r="G59" s="25">
        <v>0</v>
      </c>
      <c r="H59" s="25">
        <v>0</v>
      </c>
    </row>
    <row r="60" spans="1:8" ht="25.5" x14ac:dyDescent="0.25">
      <c r="A60" s="55"/>
      <c r="B60" s="56"/>
      <c r="C60" s="21" t="s">
        <v>47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</row>
    <row r="61" spans="1:8" x14ac:dyDescent="0.25">
      <c r="A61" s="57" t="s">
        <v>36</v>
      </c>
      <c r="B61" s="58" t="s">
        <v>50</v>
      </c>
      <c r="C61" s="24" t="s">
        <v>43</v>
      </c>
      <c r="D61" s="27">
        <f>D62+D63+D64+D65</f>
        <v>32661.327000000001</v>
      </c>
      <c r="E61" s="27">
        <f t="shared" ref="E61:H61" si="14">E62+E63+E64+E65</f>
        <v>155994.08199999999</v>
      </c>
      <c r="F61" s="27">
        <f t="shared" si="14"/>
        <v>0</v>
      </c>
      <c r="G61" s="27">
        <f t="shared" si="14"/>
        <v>0</v>
      </c>
      <c r="H61" s="27">
        <f t="shared" si="14"/>
        <v>0</v>
      </c>
    </row>
    <row r="62" spans="1:8" x14ac:dyDescent="0.25">
      <c r="A62" s="57"/>
      <c r="B62" s="58"/>
      <c r="C62" s="24" t="s">
        <v>44</v>
      </c>
      <c r="D62" s="27">
        <v>0</v>
      </c>
      <c r="E62" s="26">
        <v>0</v>
      </c>
      <c r="F62" s="26">
        <v>0</v>
      </c>
      <c r="G62" s="26">
        <v>0</v>
      </c>
      <c r="H62" s="26">
        <v>0</v>
      </c>
    </row>
    <row r="63" spans="1:8" x14ac:dyDescent="0.25">
      <c r="A63" s="57"/>
      <c r="B63" s="58"/>
      <c r="C63" s="24" t="s">
        <v>48</v>
      </c>
      <c r="D63" s="27">
        <v>32661.327000000001</v>
      </c>
      <c r="E63" s="36">
        <v>155994.08199999999</v>
      </c>
      <c r="F63" s="26">
        <v>0</v>
      </c>
      <c r="G63" s="26">
        <v>0</v>
      </c>
      <c r="H63" s="26">
        <v>0</v>
      </c>
    </row>
    <row r="64" spans="1:8" x14ac:dyDescent="0.25">
      <c r="A64" s="57"/>
      <c r="B64" s="58"/>
      <c r="C64" s="24" t="s">
        <v>46</v>
      </c>
      <c r="D64" s="27">
        <v>0</v>
      </c>
      <c r="E64" s="26">
        <v>0</v>
      </c>
      <c r="F64" s="26">
        <v>0</v>
      </c>
      <c r="G64" s="26">
        <v>0</v>
      </c>
      <c r="H64" s="26">
        <v>0</v>
      </c>
    </row>
    <row r="65" spans="1:8" x14ac:dyDescent="0.25">
      <c r="A65" s="57"/>
      <c r="B65" s="58"/>
      <c r="C65" s="24" t="s">
        <v>47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</row>
    <row r="66" spans="1:8" x14ac:dyDescent="0.25">
      <c r="A66" s="55" t="s">
        <v>52</v>
      </c>
      <c r="B66" s="56" t="s">
        <v>37</v>
      </c>
      <c r="C66" s="21" t="s">
        <v>43</v>
      </c>
      <c r="D66" s="25">
        <f>D67+D68+D69+D70</f>
        <v>231</v>
      </c>
      <c r="E66" s="25">
        <v>200</v>
      </c>
      <c r="F66" s="25">
        <f t="shared" ref="F66:H66" si="15">F67+F68+F69+F70</f>
        <v>200</v>
      </c>
      <c r="G66" s="25">
        <f t="shared" si="15"/>
        <v>250</v>
      </c>
      <c r="H66" s="25">
        <f t="shared" si="15"/>
        <v>250</v>
      </c>
    </row>
    <row r="67" spans="1:8" x14ac:dyDescent="0.25">
      <c r="A67" s="55"/>
      <c r="B67" s="56"/>
      <c r="C67" s="21" t="s">
        <v>44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</row>
    <row r="68" spans="1:8" x14ac:dyDescent="0.25">
      <c r="A68" s="55"/>
      <c r="B68" s="56"/>
      <c r="C68" s="21" t="s">
        <v>48</v>
      </c>
      <c r="D68" s="25">
        <v>0</v>
      </c>
      <c r="E68" s="25">
        <v>0</v>
      </c>
      <c r="F68" s="25">
        <v>0</v>
      </c>
      <c r="G68" s="25">
        <v>0</v>
      </c>
      <c r="H68" s="25">
        <v>0</v>
      </c>
    </row>
    <row r="69" spans="1:8" x14ac:dyDescent="0.25">
      <c r="A69" s="55"/>
      <c r="B69" s="56"/>
      <c r="C69" s="21" t="s">
        <v>46</v>
      </c>
      <c r="D69" s="25">
        <v>231</v>
      </c>
      <c r="E69" s="25">
        <v>200</v>
      </c>
      <c r="F69" s="25">
        <v>200</v>
      </c>
      <c r="G69" s="25">
        <v>250</v>
      </c>
      <c r="H69" s="25">
        <v>250</v>
      </c>
    </row>
    <row r="70" spans="1:8" ht="25.5" x14ac:dyDescent="0.25">
      <c r="A70" s="55"/>
      <c r="B70" s="56"/>
      <c r="C70" s="21" t="s">
        <v>47</v>
      </c>
      <c r="D70" s="25">
        <v>0</v>
      </c>
      <c r="E70" s="25" t="s">
        <v>49</v>
      </c>
      <c r="F70" s="25">
        <v>0</v>
      </c>
      <c r="G70" s="25">
        <v>0</v>
      </c>
      <c r="H70" s="25">
        <v>0</v>
      </c>
    </row>
  </sheetData>
  <mergeCells count="39">
    <mergeCell ref="D1:H2"/>
    <mergeCell ref="D3:H3"/>
    <mergeCell ref="C29:C30"/>
    <mergeCell ref="D29:D30"/>
    <mergeCell ref="A6:A8"/>
    <mergeCell ref="B6:B8"/>
    <mergeCell ref="C6:C8"/>
    <mergeCell ref="D6:H6"/>
    <mergeCell ref="D7:H7"/>
    <mergeCell ref="A10:A14"/>
    <mergeCell ref="B10:B14"/>
    <mergeCell ref="A4:H4"/>
    <mergeCell ref="A5:H5"/>
    <mergeCell ref="H29:H30"/>
    <mergeCell ref="A20:A24"/>
    <mergeCell ref="B20:B24"/>
    <mergeCell ref="F29:F30"/>
    <mergeCell ref="G29:G30"/>
    <mergeCell ref="A31:A35"/>
    <mergeCell ref="B31:B35"/>
    <mergeCell ref="A25:A30"/>
    <mergeCell ref="B25:B30"/>
    <mergeCell ref="A66:A70"/>
    <mergeCell ref="B66:B70"/>
    <mergeCell ref="E29:E30"/>
    <mergeCell ref="A36:A40"/>
    <mergeCell ref="B36:B40"/>
    <mergeCell ref="A41:A45"/>
    <mergeCell ref="B41:B45"/>
    <mergeCell ref="A15:A19"/>
    <mergeCell ref="B15:B19"/>
    <mergeCell ref="A56:A60"/>
    <mergeCell ref="B56:B60"/>
    <mergeCell ref="A61:A65"/>
    <mergeCell ref="B61:B65"/>
    <mergeCell ref="A51:A55"/>
    <mergeCell ref="B51:B55"/>
    <mergeCell ref="A46:A50"/>
    <mergeCell ref="B46:B50"/>
  </mergeCells>
  <pageMargins left="0.6692913385826772" right="0.6692913385826772" top="1.1811023622047245" bottom="0.3937007874015748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3</vt:lpstr>
      <vt:lpstr>Приложение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Васильев Александр Александрович</dc:creator>
  <cp:lastModifiedBy>Шпачкова Марина Семеновна</cp:lastModifiedBy>
  <cp:lastPrinted>2020-04-01T02:24:23Z</cp:lastPrinted>
  <dcterms:created xsi:type="dcterms:W3CDTF">2020-02-06T00:35:13Z</dcterms:created>
  <dcterms:modified xsi:type="dcterms:W3CDTF">2020-04-02T02:27:14Z</dcterms:modified>
</cp:coreProperties>
</file>