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1008" windowWidth="12648" windowHeight="10908" firstSheet="6" activeTab="11"/>
  </bookViews>
  <sheets>
    <sheet name="прил 1" sheetId="3" r:id="rId1"/>
    <sheet name="прил 2" sheetId="12" r:id="rId2"/>
    <sheet name="прил 7 " sheetId="4" r:id="rId3"/>
    <sheet name="прил 8 " sheetId="14" r:id="rId4"/>
    <sheet name="прил 9  " sheetId="10" r:id="rId5"/>
    <sheet name="прил 11" sheetId="1" r:id="rId6"/>
    <sheet name="прил 12" sheetId="16" r:id="rId7"/>
    <sheet name="прил 13" sheetId="9" r:id="rId8"/>
    <sheet name="прил 14" sheetId="17" r:id="rId9"/>
    <sheet name="прил 15" sheetId="8" r:id="rId10"/>
    <sheet name="прил 16" sheetId="18" r:id="rId11"/>
    <sheet name="прил 17" sheetId="11" r:id="rId12"/>
    <sheet name="Лист1" sheetId="20" r:id="rId13"/>
  </sheets>
  <definedNames>
    <definedName name="_xlnm.Print_Area" localSheetId="5">'прил 11'!$A$1:$F$491</definedName>
    <definedName name="_xlnm.Print_Area" localSheetId="6">'прил 12'!$A$1:$G$369</definedName>
    <definedName name="_xlnm.Print_Area" localSheetId="7">'прил 13'!$A$1:$E$462</definedName>
    <definedName name="_xlnm.Print_Area" localSheetId="8">'прил 14'!$A$1:$F$343</definedName>
    <definedName name="_xlnm.Print_Area" localSheetId="9">'прил 15'!$A$1:$C$63</definedName>
    <definedName name="_xlnm.Print_Area" localSheetId="10">'прил 16'!$A$1:$D$65</definedName>
    <definedName name="_xlnm.Print_Area" localSheetId="11">'прил 17'!$A$1:$F$17</definedName>
    <definedName name="_xlnm.Print_Area" localSheetId="1">'прил 2'!$A$1:$D$16</definedName>
    <definedName name="_xlnm.Print_Area" localSheetId="2">'прил 7 '!$A$1:$C$56</definedName>
    <definedName name="_xlnm.Print_Area" localSheetId="3">'прил 8 '!$A$1:$D$51</definedName>
    <definedName name="_xlnm.Print_Area" localSheetId="4">'прил 9  '!$A$1:$C$41</definedName>
  </definedNames>
  <calcPr calcId="125725"/>
</workbook>
</file>

<file path=xl/calcChain.xml><?xml version="1.0" encoding="utf-8"?>
<calcChain xmlns="http://schemas.openxmlformats.org/spreadsheetml/2006/main">
  <c r="E250" i="9"/>
  <c r="E251"/>
  <c r="F388" i="17" l="1"/>
  <c r="E388"/>
  <c r="F177"/>
  <c r="F176" s="1"/>
  <c r="E177"/>
  <c r="E176"/>
  <c r="E376" i="9"/>
  <c r="E369"/>
  <c r="E342"/>
  <c r="E341"/>
  <c r="E225"/>
  <c r="E207"/>
  <c r="E206" s="1"/>
  <c r="E205" s="1"/>
  <c r="F168" i="16"/>
  <c r="G176"/>
  <c r="G175" s="1"/>
  <c r="F176"/>
  <c r="F175" s="1"/>
  <c r="F196" i="1"/>
  <c r="F197"/>
  <c r="F513"/>
  <c r="F470"/>
  <c r="F467"/>
  <c r="F458"/>
  <c r="F463"/>
  <c r="F426"/>
  <c r="F440"/>
  <c r="F439"/>
  <c r="F218"/>
  <c r="F207"/>
  <c r="F206" s="1"/>
  <c r="F205" s="1"/>
  <c r="E417" i="9" l="1"/>
  <c r="E416" s="1"/>
  <c r="E415" s="1"/>
  <c r="E387"/>
  <c r="E386" s="1"/>
  <c r="E318"/>
  <c r="E317" s="1"/>
  <c r="E253"/>
  <c r="E252"/>
  <c r="E108"/>
  <c r="E96"/>
  <c r="F416" i="1"/>
  <c r="F415" s="1"/>
  <c r="F307"/>
  <c r="F306" s="1"/>
  <c r="F305" s="1"/>
  <c r="F281"/>
  <c r="F280" s="1"/>
  <c r="F253"/>
  <c r="F252" s="1"/>
  <c r="F117"/>
  <c r="F105"/>
  <c r="C38" i="8" l="1"/>
  <c r="C22"/>
  <c r="E339" i="9"/>
  <c r="E338" s="1"/>
  <c r="E488" s="1"/>
  <c r="E68"/>
  <c r="E67" s="1"/>
  <c r="E66" s="1"/>
  <c r="E65" s="1"/>
  <c r="F437" i="1"/>
  <c r="F436" s="1"/>
  <c r="F77"/>
  <c r="F76" s="1"/>
  <c r="F75" s="1"/>
  <c r="F74" s="1"/>
  <c r="C41" i="10"/>
  <c r="C41" i="8" l="1"/>
  <c r="E237" i="9"/>
  <c r="E236"/>
  <c r="E234"/>
  <c r="E233" s="1"/>
  <c r="E73"/>
  <c r="E72" s="1"/>
  <c r="E71" s="1"/>
  <c r="F237" i="1"/>
  <c r="F236"/>
  <c r="F234"/>
  <c r="F233" s="1"/>
  <c r="F82"/>
  <c r="F81" s="1"/>
  <c r="F80" s="1"/>
  <c r="F517" s="1"/>
  <c r="E70" i="9" l="1"/>
  <c r="F79" i="1"/>
  <c r="C46" i="4"/>
  <c r="E285" i="9" l="1"/>
  <c r="E284" s="1"/>
  <c r="E220"/>
  <c r="E219" s="1"/>
  <c r="E132"/>
  <c r="E131" s="1"/>
  <c r="E113"/>
  <c r="E112" s="1"/>
  <c r="E110"/>
  <c r="F383" i="1"/>
  <c r="F382" s="1"/>
  <c r="F220"/>
  <c r="F219" s="1"/>
  <c r="F138"/>
  <c r="F137" s="1"/>
  <c r="F122"/>
  <c r="F121" s="1"/>
  <c r="F119"/>
  <c r="E430" i="9" l="1"/>
  <c r="E429" s="1"/>
  <c r="F313" i="1"/>
  <c r="F312" s="1"/>
  <c r="E428" i="9" l="1"/>
  <c r="E427" s="1"/>
  <c r="D14" i="18" l="1"/>
  <c r="F366" i="17" l="1"/>
  <c r="E366"/>
  <c r="F365"/>
  <c r="E365"/>
  <c r="F360" l="1"/>
  <c r="E360"/>
  <c r="F298"/>
  <c r="E298"/>
  <c r="G357" i="16"/>
  <c r="F357"/>
  <c r="D20" i="18" l="1"/>
  <c r="C20"/>
  <c r="F224" i="17"/>
  <c r="E224"/>
  <c r="G302" i="16"/>
  <c r="F302"/>
  <c r="F15" i="11" l="1"/>
  <c r="F16"/>
  <c r="F14"/>
  <c r="D40" i="18"/>
  <c r="C40"/>
  <c r="F300" i="17"/>
  <c r="F299" s="1"/>
  <c r="E300"/>
  <c r="E299" s="1"/>
  <c r="F143"/>
  <c r="F142" s="1"/>
  <c r="F141" s="1"/>
  <c r="F140" s="1"/>
  <c r="E143"/>
  <c r="E142" s="1"/>
  <c r="E141" s="1"/>
  <c r="E140" s="1"/>
  <c r="F377" l="1"/>
  <c r="E377"/>
  <c r="E444" i="9"/>
  <c r="E443" s="1"/>
  <c r="E408"/>
  <c r="E407" s="1"/>
  <c r="E393"/>
  <c r="E392" s="1"/>
  <c r="E321"/>
  <c r="E320" s="1"/>
  <c r="E297"/>
  <c r="E296" s="1"/>
  <c r="E294"/>
  <c r="E293" s="1"/>
  <c r="E282"/>
  <c r="E281" s="1"/>
  <c r="E256"/>
  <c r="E255" s="1"/>
  <c r="E194"/>
  <c r="E193" s="1"/>
  <c r="E182"/>
  <c r="E181" s="1"/>
  <c r="E128"/>
  <c r="E127" s="1"/>
  <c r="G359" i="16"/>
  <c r="G358" s="1"/>
  <c r="G356" s="1"/>
  <c r="F359"/>
  <c r="F358" s="1"/>
  <c r="F356" s="1"/>
  <c r="G142"/>
  <c r="G141" s="1"/>
  <c r="G140" s="1"/>
  <c r="G139" s="1"/>
  <c r="F142"/>
  <c r="F141" s="1"/>
  <c r="F140" s="1"/>
  <c r="F139" s="1"/>
  <c r="F481" i="1"/>
  <c r="F480" s="1"/>
  <c r="F419"/>
  <c r="F418" s="1"/>
  <c r="F395"/>
  <c r="F394" s="1"/>
  <c r="F392"/>
  <c r="F391" s="1"/>
  <c r="F380"/>
  <c r="F379" s="1"/>
  <c r="F327"/>
  <c r="F326" s="1"/>
  <c r="F311"/>
  <c r="F310" s="1"/>
  <c r="F309" s="1"/>
  <c r="F287"/>
  <c r="F286" s="1"/>
  <c r="F256"/>
  <c r="F255" s="1"/>
  <c r="F191"/>
  <c r="F190" s="1"/>
  <c r="F182"/>
  <c r="F181" s="1"/>
  <c r="F180" s="1"/>
  <c r="F179" s="1"/>
  <c r="F134"/>
  <c r="F133" s="1"/>
  <c r="E249" i="9" l="1"/>
  <c r="F251" i="1"/>
  <c r="F250" s="1"/>
  <c r="F249" s="1"/>
  <c r="F479"/>
  <c r="F478" s="1"/>
  <c r="E491" i="9"/>
  <c r="E406"/>
  <c r="E180"/>
  <c r="E179" s="1"/>
  <c r="E503"/>
  <c r="E17" i="11"/>
  <c r="F241" i="17" l="1"/>
  <c r="F240" s="1"/>
  <c r="E241"/>
  <c r="E240" s="1"/>
  <c r="F229"/>
  <c r="F228" s="1"/>
  <c r="E229"/>
  <c r="E228"/>
  <c r="E333" i="9"/>
  <c r="E332" s="1"/>
  <c r="E247"/>
  <c r="E246" s="1"/>
  <c r="E245" s="1"/>
  <c r="E244" s="1"/>
  <c r="E125"/>
  <c r="E124" s="1"/>
  <c r="G319" i="16" l="1"/>
  <c r="G318" s="1"/>
  <c r="F319"/>
  <c r="F318" s="1"/>
  <c r="G307"/>
  <c r="G306" s="1"/>
  <c r="F307"/>
  <c r="F306"/>
  <c r="F431" i="1"/>
  <c r="F430" s="1"/>
  <c r="F247"/>
  <c r="F246" s="1"/>
  <c r="F245" s="1"/>
  <c r="F244" s="1"/>
  <c r="F131"/>
  <c r="F130" s="1"/>
  <c r="C30" i="4"/>
  <c r="C15" i="18" l="1"/>
  <c r="C51" i="8" l="1"/>
  <c r="F284" i="16" l="1"/>
  <c r="F217" i="17"/>
  <c r="F216" s="1"/>
  <c r="E217"/>
  <c r="E216" s="1"/>
  <c r="F214"/>
  <c r="F213" s="1"/>
  <c r="E214"/>
  <c r="E213" s="1"/>
  <c r="F211"/>
  <c r="F210" s="1"/>
  <c r="E211"/>
  <c r="E210" s="1"/>
  <c r="F73"/>
  <c r="E73"/>
  <c r="F324"/>
  <c r="E324"/>
  <c r="F180"/>
  <c r="F179" s="1"/>
  <c r="E180"/>
  <c r="E179" s="1"/>
  <c r="E169" s="1"/>
  <c r="F70"/>
  <c r="E70"/>
  <c r="E291" i="9"/>
  <c r="E290" s="1"/>
  <c r="E436"/>
  <c r="E435" s="1"/>
  <c r="E499" s="1"/>
  <c r="E396"/>
  <c r="E395" s="1"/>
  <c r="E228"/>
  <c r="E191"/>
  <c r="E190" s="1"/>
  <c r="E164"/>
  <c r="E163" s="1"/>
  <c r="E162" s="1"/>
  <c r="E161" s="1"/>
  <c r="E56"/>
  <c r="E494" l="1"/>
  <c r="E357" i="17"/>
  <c r="F357"/>
  <c r="G284" i="16"/>
  <c r="F288" i="17" l="1"/>
  <c r="F287" s="1"/>
  <c r="E288"/>
  <c r="E118"/>
  <c r="F97"/>
  <c r="F96" s="1"/>
  <c r="E97"/>
  <c r="E96" s="1"/>
  <c r="E287" l="1"/>
  <c r="G295" i="16"/>
  <c r="G294" s="1"/>
  <c r="F295"/>
  <c r="F294" s="1"/>
  <c r="G292"/>
  <c r="G291" s="1"/>
  <c r="G289"/>
  <c r="G288" s="1"/>
  <c r="F292"/>
  <c r="F291" s="1"/>
  <c r="F289"/>
  <c r="F288" s="1"/>
  <c r="G275"/>
  <c r="G274" s="1"/>
  <c r="G273" s="1"/>
  <c r="F275"/>
  <c r="F274" s="1"/>
  <c r="F273" s="1"/>
  <c r="G255"/>
  <c r="G236"/>
  <c r="F236"/>
  <c r="G179"/>
  <c r="G178" s="1"/>
  <c r="F179"/>
  <c r="F178" s="1"/>
  <c r="F520" i="1"/>
  <c r="F410"/>
  <c r="F409" s="1"/>
  <c r="F389" l="1"/>
  <c r="F388" s="1"/>
  <c r="F319"/>
  <c r="F318" s="1"/>
  <c r="F194"/>
  <c r="F193" s="1"/>
  <c r="F164"/>
  <c r="F163" s="1"/>
  <c r="F162" s="1"/>
  <c r="F161" s="1"/>
  <c r="F160" s="1"/>
  <c r="F290" l="1"/>
  <c r="F289" s="1"/>
  <c r="F143"/>
  <c r="D35" i="14" l="1"/>
  <c r="C35"/>
  <c r="C36" i="4"/>
  <c r="D58" i="18" l="1"/>
  <c r="C58"/>
  <c r="D56"/>
  <c r="C56"/>
  <c r="D51"/>
  <c r="C51"/>
  <c r="D49"/>
  <c r="C49"/>
  <c r="D43"/>
  <c r="C43"/>
  <c r="D41"/>
  <c r="C41"/>
  <c r="D38"/>
  <c r="C38"/>
  <c r="D34"/>
  <c r="D33" s="1"/>
  <c r="C34"/>
  <c r="C33" s="1"/>
  <c r="D29"/>
  <c r="C29"/>
  <c r="D23"/>
  <c r="C23"/>
  <c r="D19"/>
  <c r="C19"/>
  <c r="C14" s="1"/>
  <c r="D15"/>
  <c r="C55" l="1"/>
  <c r="C48"/>
  <c r="D55"/>
  <c r="D48"/>
  <c r="D61"/>
  <c r="C61" l="1"/>
  <c r="F340" i="17"/>
  <c r="F339" s="1"/>
  <c r="E340"/>
  <c r="E339" s="1"/>
  <c r="E337"/>
  <c r="E336" s="1"/>
  <c r="F337"/>
  <c r="F336" s="1"/>
  <c r="E331"/>
  <c r="E330" s="1"/>
  <c r="F331"/>
  <c r="F330" s="1"/>
  <c r="F322"/>
  <c r="F321" s="1"/>
  <c r="E322"/>
  <c r="F316"/>
  <c r="E316"/>
  <c r="F314"/>
  <c r="E314"/>
  <c r="F308"/>
  <c r="F307" s="1"/>
  <c r="F381" s="1"/>
  <c r="E308"/>
  <c r="E307" s="1"/>
  <c r="E381" s="1"/>
  <c r="F305"/>
  <c r="F304" s="1"/>
  <c r="E305"/>
  <c r="E304" s="1"/>
  <c r="F295"/>
  <c r="F294" s="1"/>
  <c r="F293" s="1"/>
  <c r="F292" s="1"/>
  <c r="E295"/>
  <c r="E294" s="1"/>
  <c r="E293" s="1"/>
  <c r="E292" s="1"/>
  <c r="F285"/>
  <c r="F284" s="1"/>
  <c r="F367" s="1"/>
  <c r="E285"/>
  <c r="E284" s="1"/>
  <c r="F279"/>
  <c r="F278" s="1"/>
  <c r="E279"/>
  <c r="E278" s="1"/>
  <c r="F276"/>
  <c r="E276"/>
  <c r="F274"/>
  <c r="E274"/>
  <c r="F272"/>
  <c r="E272"/>
  <c r="F269"/>
  <c r="E269"/>
  <c r="F267"/>
  <c r="E267"/>
  <c r="F262"/>
  <c r="F261" s="1"/>
  <c r="E262"/>
  <c r="E261" s="1"/>
  <c r="F259"/>
  <c r="E259"/>
  <c r="F257"/>
  <c r="E257"/>
  <c r="F254"/>
  <c r="F253" s="1"/>
  <c r="E254"/>
  <c r="E253" s="1"/>
  <c r="F248"/>
  <c r="F247" s="1"/>
  <c r="F368" s="1"/>
  <c r="E248"/>
  <c r="E247" s="1"/>
  <c r="E368" s="1"/>
  <c r="F244"/>
  <c r="F243" s="1"/>
  <c r="E244"/>
  <c r="E243" s="1"/>
  <c r="F238"/>
  <c r="F237" s="1"/>
  <c r="F362" s="1"/>
  <c r="E238"/>
  <c r="E237" s="1"/>
  <c r="E362" s="1"/>
  <c r="F232"/>
  <c r="F231" s="1"/>
  <c r="E232"/>
  <c r="E231" s="1"/>
  <c r="F226"/>
  <c r="F225" s="1"/>
  <c r="E226"/>
  <c r="E225" s="1"/>
  <c r="F223"/>
  <c r="F222" s="1"/>
  <c r="E223"/>
  <c r="E222" s="1"/>
  <c r="F208"/>
  <c r="F207" s="1"/>
  <c r="E208"/>
  <c r="E207" s="1"/>
  <c r="F205"/>
  <c r="F204" s="1"/>
  <c r="E205"/>
  <c r="E204" s="1"/>
  <c r="F198"/>
  <c r="F197" s="1"/>
  <c r="F372" s="1"/>
  <c r="E198"/>
  <c r="E197" s="1"/>
  <c r="E372" s="1"/>
  <c r="F195"/>
  <c r="F194" s="1"/>
  <c r="F371" s="1"/>
  <c r="E195"/>
  <c r="E194" s="1"/>
  <c r="E371" s="1"/>
  <c r="F192"/>
  <c r="F191" s="1"/>
  <c r="E192"/>
  <c r="E191" s="1"/>
  <c r="E370" s="1"/>
  <c r="F185"/>
  <c r="F184" s="1"/>
  <c r="E185"/>
  <c r="E184" s="1"/>
  <c r="F174"/>
  <c r="F173" s="1"/>
  <c r="E174"/>
  <c r="E173" s="1"/>
  <c r="F171"/>
  <c r="F170" s="1"/>
  <c r="E171"/>
  <c r="E170" s="1"/>
  <c r="F165"/>
  <c r="F164" s="1"/>
  <c r="E165"/>
  <c r="E164" s="1"/>
  <c r="F158"/>
  <c r="F157" s="1"/>
  <c r="E158"/>
  <c r="E157" s="1"/>
  <c r="F155"/>
  <c r="F154" s="1"/>
  <c r="E155"/>
  <c r="E154" s="1"/>
  <c r="F149"/>
  <c r="F148" s="1"/>
  <c r="F389" s="1"/>
  <c r="E149"/>
  <c r="E148" s="1"/>
  <c r="F138"/>
  <c r="F137" s="1"/>
  <c r="E138"/>
  <c r="E137" s="1"/>
  <c r="F131"/>
  <c r="F130" s="1"/>
  <c r="F129" s="1"/>
  <c r="F128" s="1"/>
  <c r="F127" s="1"/>
  <c r="E131"/>
  <c r="E130" s="1"/>
  <c r="E129" s="1"/>
  <c r="E128" s="1"/>
  <c r="E127" s="1"/>
  <c r="F125"/>
  <c r="F124" s="1"/>
  <c r="E125"/>
  <c r="E124" s="1"/>
  <c r="F118"/>
  <c r="F116"/>
  <c r="E116"/>
  <c r="F113"/>
  <c r="E113"/>
  <c r="F111"/>
  <c r="E111"/>
  <c r="F108"/>
  <c r="E108"/>
  <c r="F106"/>
  <c r="E106"/>
  <c r="F94"/>
  <c r="F93" s="1"/>
  <c r="E94"/>
  <c r="E93" s="1"/>
  <c r="F103"/>
  <c r="E103"/>
  <c r="F101"/>
  <c r="E101"/>
  <c r="F91"/>
  <c r="F90" s="1"/>
  <c r="E91"/>
  <c r="E90" s="1"/>
  <c r="F88"/>
  <c r="F87" s="1"/>
  <c r="E88"/>
  <c r="E87" s="1"/>
  <c r="F84"/>
  <c r="E84"/>
  <c r="F82"/>
  <c r="E82"/>
  <c r="F80"/>
  <c r="E80"/>
  <c r="F77"/>
  <c r="E77"/>
  <c r="F75"/>
  <c r="E75"/>
  <c r="E72"/>
  <c r="E71" s="1"/>
  <c r="F72"/>
  <c r="F71" s="1"/>
  <c r="F69"/>
  <c r="F68" s="1"/>
  <c r="E69"/>
  <c r="E68" s="1"/>
  <c r="F63"/>
  <c r="F62" s="1"/>
  <c r="E63"/>
  <c r="E62" s="1"/>
  <c r="F60"/>
  <c r="F59" s="1"/>
  <c r="E60"/>
  <c r="E59" s="1"/>
  <c r="F57"/>
  <c r="E57"/>
  <c r="F55"/>
  <c r="E55"/>
  <c r="F53"/>
  <c r="E53"/>
  <c r="F48"/>
  <c r="F47" s="1"/>
  <c r="E48"/>
  <c r="E47" s="1"/>
  <c r="F42"/>
  <c r="E42"/>
  <c r="F40"/>
  <c r="E40"/>
  <c r="F35"/>
  <c r="F34" s="1"/>
  <c r="E35"/>
  <c r="E34" s="1"/>
  <c r="F32"/>
  <c r="E32"/>
  <c r="F30"/>
  <c r="E30"/>
  <c r="F28"/>
  <c r="E28"/>
  <c r="F25"/>
  <c r="F24" s="1"/>
  <c r="E25"/>
  <c r="E24" s="1"/>
  <c r="F20"/>
  <c r="F19" s="1"/>
  <c r="E20"/>
  <c r="E19" s="1"/>
  <c r="G367" i="16"/>
  <c r="F367"/>
  <c r="G365"/>
  <c r="F365"/>
  <c r="G353"/>
  <c r="G352" s="1"/>
  <c r="F353"/>
  <c r="F352" s="1"/>
  <c r="G350"/>
  <c r="F350"/>
  <c r="G348"/>
  <c r="F348"/>
  <c r="G346"/>
  <c r="F346"/>
  <c r="G343"/>
  <c r="F343"/>
  <c r="G341"/>
  <c r="F341"/>
  <c r="G336"/>
  <c r="G335" s="1"/>
  <c r="F336"/>
  <c r="F335" s="1"/>
  <c r="G333"/>
  <c r="F333"/>
  <c r="G331"/>
  <c r="F331"/>
  <c r="G328"/>
  <c r="G327" s="1"/>
  <c r="F328"/>
  <c r="F327" s="1"/>
  <c r="G322"/>
  <c r="G321" s="1"/>
  <c r="G314" s="1"/>
  <c r="F322"/>
  <c r="F321" s="1"/>
  <c r="G316"/>
  <c r="G315" s="1"/>
  <c r="F316"/>
  <c r="F315" s="1"/>
  <c r="G310"/>
  <c r="G309" s="1"/>
  <c r="F310"/>
  <c r="F309" s="1"/>
  <c r="G304"/>
  <c r="G303" s="1"/>
  <c r="F304"/>
  <c r="F303" s="1"/>
  <c r="G301"/>
  <c r="G300" s="1"/>
  <c r="F301"/>
  <c r="F300" s="1"/>
  <c r="G286"/>
  <c r="G285" s="1"/>
  <c r="F286"/>
  <c r="F285" s="1"/>
  <c r="G283"/>
  <c r="G282" s="1"/>
  <c r="F283"/>
  <c r="F282" s="1"/>
  <c r="G271"/>
  <c r="G270" s="1"/>
  <c r="G269" s="1"/>
  <c r="G268" s="1"/>
  <c r="G267" s="1"/>
  <c r="F271"/>
  <c r="F270" s="1"/>
  <c r="F269" s="1"/>
  <c r="F268" s="1"/>
  <c r="F267" s="1"/>
  <c r="G265"/>
  <c r="G264" s="1"/>
  <c r="G263" s="1"/>
  <c r="G262" s="1"/>
  <c r="F265"/>
  <c r="F264" s="1"/>
  <c r="F263" s="1"/>
  <c r="F262" s="1"/>
  <c r="G260"/>
  <c r="G259" s="1"/>
  <c r="F260"/>
  <c r="F259" s="1"/>
  <c r="G257"/>
  <c r="F257"/>
  <c r="F255"/>
  <c r="G253"/>
  <c r="F253"/>
  <c r="G250"/>
  <c r="G249" s="1"/>
  <c r="F250"/>
  <c r="F249" s="1"/>
  <c r="G243"/>
  <c r="G242" s="1"/>
  <c r="G241" s="1"/>
  <c r="G240" s="1"/>
  <c r="G239" s="1"/>
  <c r="G238" s="1"/>
  <c r="F243"/>
  <c r="F242" s="1"/>
  <c r="F241" s="1"/>
  <c r="F240" s="1"/>
  <c r="F239" s="1"/>
  <c r="F238" s="1"/>
  <c r="G234"/>
  <c r="G233" s="1"/>
  <c r="G232" s="1"/>
  <c r="F234"/>
  <c r="F233" s="1"/>
  <c r="F232" s="1"/>
  <c r="G228"/>
  <c r="G227" s="1"/>
  <c r="F228"/>
  <c r="F227" s="1"/>
  <c r="G225"/>
  <c r="G224" s="1"/>
  <c r="G223" s="1"/>
  <c r="F225"/>
  <c r="F224" s="1"/>
  <c r="F223" s="1"/>
  <c r="G219"/>
  <c r="G218" s="1"/>
  <c r="G217" s="1"/>
  <c r="G216" s="1"/>
  <c r="F219"/>
  <c r="F218" s="1"/>
  <c r="F217" s="1"/>
  <c r="F216" s="1"/>
  <c r="G212"/>
  <c r="G211" s="1"/>
  <c r="F212"/>
  <c r="F211" s="1"/>
  <c r="G209"/>
  <c r="G208" s="1"/>
  <c r="F209"/>
  <c r="F208" s="1"/>
  <c r="G203"/>
  <c r="G202" s="1"/>
  <c r="G201" s="1"/>
  <c r="G200" s="1"/>
  <c r="G199" s="1"/>
  <c r="F203"/>
  <c r="F202" s="1"/>
  <c r="F201" s="1"/>
  <c r="F200" s="1"/>
  <c r="F199" s="1"/>
  <c r="G197"/>
  <c r="G196" s="1"/>
  <c r="F197"/>
  <c r="F196" s="1"/>
  <c r="G194"/>
  <c r="G193" s="1"/>
  <c r="F194"/>
  <c r="F193" s="1"/>
  <c r="G191"/>
  <c r="G190" s="1"/>
  <c r="G189" s="1"/>
  <c r="F191"/>
  <c r="F190" s="1"/>
  <c r="F189" s="1"/>
  <c r="G184"/>
  <c r="G183" s="1"/>
  <c r="G182" s="1"/>
  <c r="G181" s="1"/>
  <c r="F184"/>
  <c r="F183" s="1"/>
  <c r="F182" s="1"/>
  <c r="F181" s="1"/>
  <c r="G173"/>
  <c r="G172" s="1"/>
  <c r="F173"/>
  <c r="F172" s="1"/>
  <c r="G170"/>
  <c r="G169" s="1"/>
  <c r="F170"/>
  <c r="F169" s="1"/>
  <c r="G164"/>
  <c r="G163" s="1"/>
  <c r="G162" s="1"/>
  <c r="G161" s="1"/>
  <c r="G160" s="1"/>
  <c r="F164"/>
  <c r="F163" s="1"/>
  <c r="F162" s="1"/>
  <c r="F161" s="1"/>
  <c r="F160" s="1"/>
  <c r="G157"/>
  <c r="G156" s="1"/>
  <c r="F157"/>
  <c r="F156" s="1"/>
  <c r="G154"/>
  <c r="G153" s="1"/>
  <c r="F154"/>
  <c r="F153" s="1"/>
  <c r="G148"/>
  <c r="G147" s="1"/>
  <c r="G146" s="1"/>
  <c r="G145" s="1"/>
  <c r="G144" s="1"/>
  <c r="F148"/>
  <c r="F147" s="1"/>
  <c r="F146" s="1"/>
  <c r="F145" s="1"/>
  <c r="F144" s="1"/>
  <c r="G137"/>
  <c r="G136" s="1"/>
  <c r="F137"/>
  <c r="F136" s="1"/>
  <c r="G130"/>
  <c r="G129" s="1"/>
  <c r="G128" s="1"/>
  <c r="G127" s="1"/>
  <c r="G126" s="1"/>
  <c r="F130"/>
  <c r="F129" s="1"/>
  <c r="F128" s="1"/>
  <c r="F127" s="1"/>
  <c r="F126" s="1"/>
  <c r="G124"/>
  <c r="F124"/>
  <c r="G122"/>
  <c r="F122"/>
  <c r="G117"/>
  <c r="F117"/>
  <c r="G114"/>
  <c r="F114"/>
  <c r="G112"/>
  <c r="F112"/>
  <c r="G103"/>
  <c r="G102" s="1"/>
  <c r="F103"/>
  <c r="F102" s="1"/>
  <c r="G109"/>
  <c r="F109"/>
  <c r="G107"/>
  <c r="F107"/>
  <c r="G100"/>
  <c r="G99" s="1"/>
  <c r="F100"/>
  <c r="F99" s="1"/>
  <c r="G97"/>
  <c r="G96" s="1"/>
  <c r="F97"/>
  <c r="F96" s="1"/>
  <c r="G93"/>
  <c r="F93"/>
  <c r="G91"/>
  <c r="F91"/>
  <c r="G89"/>
  <c r="F89"/>
  <c r="G86"/>
  <c r="F86"/>
  <c r="G84"/>
  <c r="F84"/>
  <c r="G81"/>
  <c r="G80" s="1"/>
  <c r="F81"/>
  <c r="F80" s="1"/>
  <c r="G78"/>
  <c r="G77" s="1"/>
  <c r="F78"/>
  <c r="F77" s="1"/>
  <c r="G72"/>
  <c r="G71" s="1"/>
  <c r="G70" s="1"/>
  <c r="G69" s="1"/>
  <c r="F72"/>
  <c r="F71" s="1"/>
  <c r="F70" s="1"/>
  <c r="F69" s="1"/>
  <c r="G67"/>
  <c r="G66" s="1"/>
  <c r="F67"/>
  <c r="F66" s="1"/>
  <c r="G61"/>
  <c r="F61"/>
  <c r="G59"/>
  <c r="F59"/>
  <c r="G54"/>
  <c r="G53" s="1"/>
  <c r="G52" s="1"/>
  <c r="G51" s="1"/>
  <c r="F54"/>
  <c r="F53" s="1"/>
  <c r="F52" s="1"/>
  <c r="F51" s="1"/>
  <c r="G47"/>
  <c r="G46" s="1"/>
  <c r="F47"/>
  <c r="F46" s="1"/>
  <c r="F44"/>
  <c r="F43" s="1"/>
  <c r="G44"/>
  <c r="G43" s="1"/>
  <c r="G38"/>
  <c r="G37" s="1"/>
  <c r="F38"/>
  <c r="F37" s="1"/>
  <c r="G31"/>
  <c r="G30" s="1"/>
  <c r="F31"/>
  <c r="F30" s="1"/>
  <c r="G28"/>
  <c r="G27" s="1"/>
  <c r="F28"/>
  <c r="F27" s="1"/>
  <c r="G22"/>
  <c r="F22"/>
  <c r="G20"/>
  <c r="F20"/>
  <c r="G18"/>
  <c r="F18"/>
  <c r="D45" i="14"/>
  <c r="D44" s="1"/>
  <c r="D43" s="1"/>
  <c r="C45"/>
  <c r="C44" s="1"/>
  <c r="C43" s="1"/>
  <c r="D32"/>
  <c r="C32"/>
  <c r="D30"/>
  <c r="C30"/>
  <c r="D28"/>
  <c r="C28"/>
  <c r="D24"/>
  <c r="C24"/>
  <c r="D22"/>
  <c r="C22"/>
  <c r="D18"/>
  <c r="C18"/>
  <c r="D16"/>
  <c r="C16"/>
  <c r="C14"/>
  <c r="D14"/>
  <c r="D13" i="12"/>
  <c r="D16" s="1"/>
  <c r="C13"/>
  <c r="C16" s="1"/>
  <c r="E359" i="17" l="1"/>
  <c r="E221"/>
  <c r="E220" s="1"/>
  <c r="E363"/>
  <c r="E236"/>
  <c r="F169"/>
  <c r="F168" s="1"/>
  <c r="F167" s="1"/>
  <c r="F203"/>
  <c r="F221"/>
  <c r="F359"/>
  <c r="F363"/>
  <c r="F236"/>
  <c r="G299" i="16"/>
  <c r="F299"/>
  <c r="G281"/>
  <c r="G280" s="1"/>
  <c r="G279" s="1"/>
  <c r="F281"/>
  <c r="E168" i="17"/>
  <c r="E167" s="1"/>
  <c r="E356"/>
  <c r="E203"/>
  <c r="E163"/>
  <c r="E162" s="1"/>
  <c r="E161" s="1"/>
  <c r="F18"/>
  <c r="F17" s="1"/>
  <c r="F167" i="16"/>
  <c r="F166" s="1"/>
  <c r="F159" s="1"/>
  <c r="F314"/>
  <c r="E367" i="17"/>
  <c r="E283"/>
  <c r="E321"/>
  <c r="E373" s="1"/>
  <c r="E123"/>
  <c r="E122" s="1"/>
  <c r="E121" s="1"/>
  <c r="E120" s="1"/>
  <c r="F123"/>
  <c r="F122" s="1"/>
  <c r="F121" s="1"/>
  <c r="F120" s="1"/>
  <c r="F136"/>
  <c r="F135" s="1"/>
  <c r="F134" s="1"/>
  <c r="E136"/>
  <c r="E135" s="1"/>
  <c r="E134" s="1"/>
  <c r="F105"/>
  <c r="F46"/>
  <c r="F45" s="1"/>
  <c r="F44" s="1"/>
  <c r="E46"/>
  <c r="E45" s="1"/>
  <c r="E44" s="1"/>
  <c r="F39"/>
  <c r="F38" s="1"/>
  <c r="F37" s="1"/>
  <c r="E110"/>
  <c r="F115"/>
  <c r="E271"/>
  <c r="F220"/>
  <c r="E256"/>
  <c r="E252" s="1"/>
  <c r="E251" s="1"/>
  <c r="E250" s="1"/>
  <c r="F271"/>
  <c r="F256"/>
  <c r="F361" s="1"/>
  <c r="E74"/>
  <c r="E385" s="1"/>
  <c r="F100"/>
  <c r="E105"/>
  <c r="E115"/>
  <c r="F246"/>
  <c r="F79"/>
  <c r="F386" s="1"/>
  <c r="F74"/>
  <c r="F385" s="1"/>
  <c r="F52"/>
  <c r="F51" s="1"/>
  <c r="F50" s="1"/>
  <c r="E52"/>
  <c r="E51" s="1"/>
  <c r="E50" s="1"/>
  <c r="F27"/>
  <c r="F23" s="1"/>
  <c r="F22" s="1"/>
  <c r="E27"/>
  <c r="E23" s="1"/>
  <c r="E22" s="1"/>
  <c r="G168" i="16"/>
  <c r="F280"/>
  <c r="F279" s="1"/>
  <c r="F298"/>
  <c r="F297" s="1"/>
  <c r="G231"/>
  <c r="G230" s="1"/>
  <c r="F231"/>
  <c r="F230" s="1"/>
  <c r="G135"/>
  <c r="G134" s="1"/>
  <c r="G133" s="1"/>
  <c r="F135"/>
  <c r="F134" s="1"/>
  <c r="F133" s="1"/>
  <c r="G207"/>
  <c r="G206" s="1"/>
  <c r="G205" s="1"/>
  <c r="G65"/>
  <c r="G64" s="1"/>
  <c r="G63" s="1"/>
  <c r="F65"/>
  <c r="F64" s="1"/>
  <c r="F63" s="1"/>
  <c r="G35"/>
  <c r="G34" s="1"/>
  <c r="G33" s="1"/>
  <c r="G36"/>
  <c r="F35"/>
  <c r="F34" s="1"/>
  <c r="F33" s="1"/>
  <c r="F36"/>
  <c r="G345"/>
  <c r="F340"/>
  <c r="F330"/>
  <c r="F326" s="1"/>
  <c r="F325" s="1"/>
  <c r="F324" s="1"/>
  <c r="G330"/>
  <c r="G326" s="1"/>
  <c r="G325" s="1"/>
  <c r="G324" s="1"/>
  <c r="G252"/>
  <c r="G248" s="1"/>
  <c r="G247" s="1"/>
  <c r="G246" s="1"/>
  <c r="G245" s="1"/>
  <c r="F222"/>
  <c r="F221" s="1"/>
  <c r="F215" s="1"/>
  <c r="G222"/>
  <c r="G221" s="1"/>
  <c r="G215" s="1"/>
  <c r="F364"/>
  <c r="F363" s="1"/>
  <c r="F362" s="1"/>
  <c r="F361" s="1"/>
  <c r="F355" s="1"/>
  <c r="G364"/>
  <c r="G363" s="1"/>
  <c r="G362" s="1"/>
  <c r="G361" s="1"/>
  <c r="G355" s="1"/>
  <c r="G167"/>
  <c r="G166" s="1"/>
  <c r="G159" s="1"/>
  <c r="G121"/>
  <c r="G111"/>
  <c r="F111"/>
  <c r="F88"/>
  <c r="G88"/>
  <c r="G76"/>
  <c r="G58"/>
  <c r="G57" s="1"/>
  <c r="G56" s="1"/>
  <c r="F58"/>
  <c r="F57" s="1"/>
  <c r="F56" s="1"/>
  <c r="G42"/>
  <c r="G41" s="1"/>
  <c r="G40" s="1"/>
  <c r="G26"/>
  <c r="G25" s="1"/>
  <c r="G24" s="1"/>
  <c r="F17"/>
  <c r="G17"/>
  <c r="E39" i="17"/>
  <c r="E38" s="1"/>
  <c r="E37" s="1"/>
  <c r="F266"/>
  <c r="E313"/>
  <c r="E358" s="1"/>
  <c r="F356"/>
  <c r="E79"/>
  <c r="E386" s="1"/>
  <c r="E100"/>
  <c r="F110"/>
  <c r="E266"/>
  <c r="F369"/>
  <c r="F313"/>
  <c r="F358" s="1"/>
  <c r="F207" i="16"/>
  <c r="F206" s="1"/>
  <c r="F205" s="1"/>
  <c r="F42"/>
  <c r="F41" s="1"/>
  <c r="F40" s="1"/>
  <c r="F83"/>
  <c r="F106"/>
  <c r="F116"/>
  <c r="F252"/>
  <c r="F248" s="1"/>
  <c r="F247" s="1"/>
  <c r="G188"/>
  <c r="G187" s="1"/>
  <c r="G186" s="1"/>
  <c r="G313"/>
  <c r="G312" s="1"/>
  <c r="G83"/>
  <c r="G106"/>
  <c r="G116"/>
  <c r="F121"/>
  <c r="F313"/>
  <c r="F312" s="1"/>
  <c r="G340"/>
  <c r="F345"/>
  <c r="C13" i="14"/>
  <c r="F371" i="16" s="1"/>
  <c r="F373" s="1"/>
  <c r="D13" i="14"/>
  <c r="E382" i="17"/>
  <c r="E67"/>
  <c r="E389"/>
  <c r="E147"/>
  <c r="E146" s="1"/>
  <c r="E390"/>
  <c r="E183"/>
  <c r="E182" s="1"/>
  <c r="E18"/>
  <c r="F382"/>
  <c r="F67"/>
  <c r="E153"/>
  <c r="E152" s="1"/>
  <c r="E202"/>
  <c r="E235"/>
  <c r="E374"/>
  <c r="E303"/>
  <c r="E302" s="1"/>
  <c r="E297" s="1"/>
  <c r="F376"/>
  <c r="F153"/>
  <c r="F152" s="1"/>
  <c r="F163"/>
  <c r="F162" s="1"/>
  <c r="F161" s="1"/>
  <c r="F390"/>
  <c r="F183"/>
  <c r="F182" s="1"/>
  <c r="E190"/>
  <c r="E189" s="1"/>
  <c r="F202"/>
  <c r="E246"/>
  <c r="F374"/>
  <c r="F303"/>
  <c r="F302" s="1"/>
  <c r="F297" s="1"/>
  <c r="F373"/>
  <c r="F320"/>
  <c r="F335"/>
  <c r="F379"/>
  <c r="E376"/>
  <c r="F235"/>
  <c r="F384"/>
  <c r="F329"/>
  <c r="F328" s="1"/>
  <c r="F327" s="1"/>
  <c r="F326" s="1"/>
  <c r="E335"/>
  <c r="E379"/>
  <c r="F370"/>
  <c r="F190"/>
  <c r="F189" s="1"/>
  <c r="F252"/>
  <c r="F251" s="1"/>
  <c r="F250" s="1"/>
  <c r="F283"/>
  <c r="E384"/>
  <c r="E329"/>
  <c r="E328" s="1"/>
  <c r="E327" s="1"/>
  <c r="E326" s="1"/>
  <c r="F147"/>
  <c r="F146" s="1"/>
  <c r="E320"/>
  <c r="F76" i="16"/>
  <c r="F26"/>
  <c r="F25" s="1"/>
  <c r="F24" s="1"/>
  <c r="F152"/>
  <c r="F188"/>
  <c r="F187" s="1"/>
  <c r="F186" s="1"/>
  <c r="G298"/>
  <c r="G297" s="1"/>
  <c r="G152"/>
  <c r="F349" i="17" l="1"/>
  <c r="E351"/>
  <c r="E55" i="18" s="1"/>
  <c r="E349" i="17"/>
  <c r="F219"/>
  <c r="E219"/>
  <c r="D51" i="14"/>
  <c r="G371" i="16"/>
  <c r="G373" s="1"/>
  <c r="C51" i="14"/>
  <c r="E392" i="17"/>
  <c r="F392"/>
  <c r="H372" i="16"/>
  <c r="F334" i="17"/>
  <c r="F333" s="1"/>
  <c r="F40" i="18"/>
  <c r="E334" i="17"/>
  <c r="E333" s="1"/>
  <c r="E40" i="18"/>
  <c r="F234" i="17"/>
  <c r="F265"/>
  <c r="F264" s="1"/>
  <c r="F99"/>
  <c r="F86" s="1"/>
  <c r="F353" s="1"/>
  <c r="F312"/>
  <c r="F311" s="1"/>
  <c r="F310" s="1"/>
  <c r="E66"/>
  <c r="E350" s="1"/>
  <c r="E48" i="18" s="1"/>
  <c r="F364" i="17"/>
  <c r="H392" s="1"/>
  <c r="F61" i="18" s="1"/>
  <c r="E265" i="17"/>
  <c r="E264" s="1"/>
  <c r="E361"/>
  <c r="E160"/>
  <c r="E369"/>
  <c r="E99"/>
  <c r="E86" s="1"/>
  <c r="E353" s="1"/>
  <c r="E364"/>
  <c r="F151"/>
  <c r="E312"/>
  <c r="E311" s="1"/>
  <c r="E310" s="1"/>
  <c r="F66"/>
  <c r="F350" s="1"/>
  <c r="F48" i="18" s="1"/>
  <c r="F339" i="16"/>
  <c r="F338" s="1"/>
  <c r="F278" s="1"/>
  <c r="F277" s="1"/>
  <c r="I277" s="1"/>
  <c r="G339"/>
  <c r="G338" s="1"/>
  <c r="G278" s="1"/>
  <c r="G277" s="1"/>
  <c r="F246"/>
  <c r="F245" s="1"/>
  <c r="G151"/>
  <c r="G150" s="1"/>
  <c r="G132" s="1"/>
  <c r="F151"/>
  <c r="F150" s="1"/>
  <c r="F132" s="1"/>
  <c r="G105"/>
  <c r="G95" s="1"/>
  <c r="F105"/>
  <c r="F95" s="1"/>
  <c r="G75"/>
  <c r="G16"/>
  <c r="G15" s="1"/>
  <c r="G14" s="1"/>
  <c r="G13" s="1"/>
  <c r="F16"/>
  <c r="F15" s="1"/>
  <c r="F14" s="1"/>
  <c r="F13" s="1"/>
  <c r="F75"/>
  <c r="F347" i="17"/>
  <c r="F33" i="18" s="1"/>
  <c r="F188" i="17"/>
  <c r="F187" s="1"/>
  <c r="F351"/>
  <c r="F55" i="18" s="1"/>
  <c r="F145" i="17"/>
  <c r="F133" s="1"/>
  <c r="F348"/>
  <c r="F38" i="18" s="1"/>
  <c r="F319" i="17"/>
  <c r="F318" s="1"/>
  <c r="F160"/>
  <c r="F346"/>
  <c r="F29" i="18" s="1"/>
  <c r="F282" i="17"/>
  <c r="F281" s="1"/>
  <c r="E347"/>
  <c r="E33" i="18" s="1"/>
  <c r="E188" i="17"/>
  <c r="E187" s="1"/>
  <c r="E346"/>
  <c r="E29" i="18" s="1"/>
  <c r="E282" i="17"/>
  <c r="E281" s="1"/>
  <c r="E201"/>
  <c r="E151"/>
  <c r="F201"/>
  <c r="E145"/>
  <c r="E133" s="1"/>
  <c r="E348"/>
  <c r="E38" i="18" s="1"/>
  <c r="E319" i="17"/>
  <c r="E318" s="1"/>
  <c r="E234"/>
  <c r="E17"/>
  <c r="E345" l="1"/>
  <c r="E14" i="18" s="1"/>
  <c r="G392" i="17"/>
  <c r="E61" i="18" s="1"/>
  <c r="F345" i="17"/>
  <c r="F14" i="18" s="1"/>
  <c r="F378" i="16"/>
  <c r="F74"/>
  <c r="F50" s="1"/>
  <c r="F49" s="1"/>
  <c r="I49" s="1"/>
  <c r="G74"/>
  <c r="G50" s="1"/>
  <c r="G49" s="1"/>
  <c r="G369" s="1"/>
  <c r="G372" s="1"/>
  <c r="F200" i="17"/>
  <c r="E65"/>
  <c r="E16" s="1"/>
  <c r="F291"/>
  <c r="F393"/>
  <c r="E393"/>
  <c r="E291"/>
  <c r="F65"/>
  <c r="F16" s="1"/>
  <c r="E200"/>
  <c r="F354" l="1"/>
  <c r="E354"/>
  <c r="F342"/>
  <c r="E342"/>
  <c r="F369" i="16"/>
  <c r="F377" s="1"/>
  <c r="G377"/>
  <c r="F115" i="1" l="1"/>
  <c r="F114" s="1"/>
  <c r="E309" i="9" l="1"/>
  <c r="E308" s="1"/>
  <c r="D17" i="11" l="1"/>
  <c r="C17"/>
  <c r="F17" l="1"/>
  <c r="F225" i="1" l="1"/>
  <c r="C22" i="4" l="1"/>
  <c r="E87" i="9" l="1"/>
  <c r="F96" i="1"/>
  <c r="E441" i="9" l="1"/>
  <c r="E288"/>
  <c r="E287" s="1"/>
  <c r="E481" s="1"/>
  <c r="F386" i="1"/>
  <c r="F385" s="1"/>
  <c r="F324"/>
  <c r="F407" l="1"/>
  <c r="F406" s="1"/>
  <c r="E315" i="9" l="1"/>
  <c r="E314" s="1"/>
  <c r="E312"/>
  <c r="E311" s="1"/>
  <c r="E231"/>
  <c r="E230" s="1"/>
  <c r="E122"/>
  <c r="E121" s="1"/>
  <c r="F413" i="1"/>
  <c r="F412" s="1"/>
  <c r="F366"/>
  <c r="F365" s="1"/>
  <c r="F364" s="1"/>
  <c r="F231"/>
  <c r="F230" s="1"/>
  <c r="E48" i="9" l="1"/>
  <c r="E47" s="1"/>
  <c r="F67" i="1"/>
  <c r="F66" s="1"/>
  <c r="C50" i="4"/>
  <c r="C45" s="1"/>
  <c r="C44" l="1"/>
  <c r="E46" i="9"/>
  <c r="E45" s="1"/>
  <c r="F64" i="1"/>
  <c r="F63" s="1"/>
  <c r="F65"/>
  <c r="E44" i="9" l="1"/>
  <c r="E147"/>
  <c r="F153" i="1" l="1"/>
  <c r="F322" l="1"/>
  <c r="F321" l="1"/>
  <c r="F317" s="1"/>
  <c r="F512" l="1"/>
  <c r="F316" l="1"/>
  <c r="F315" s="1"/>
  <c r="F504" s="1"/>
  <c r="E227" i="9" l="1"/>
  <c r="E119"/>
  <c r="E118" s="1"/>
  <c r="F228" i="1"/>
  <c r="F227" s="1"/>
  <c r="F128"/>
  <c r="F127" s="1"/>
  <c r="E357" i="9" l="1"/>
  <c r="C18" i="8" l="1"/>
  <c r="F449" i="1" l="1"/>
  <c r="C34" i="8" l="1"/>
  <c r="C33" s="1"/>
  <c r="F200" i="1" l="1"/>
  <c r="F199" s="1"/>
  <c r="E200" i="9"/>
  <c r="E199" s="1"/>
  <c r="E263"/>
  <c r="E262" s="1"/>
  <c r="E266"/>
  <c r="E265" s="1"/>
  <c r="E496" s="1"/>
  <c r="E53"/>
  <c r="E261" l="1"/>
  <c r="E495"/>
  <c r="F263" i="1"/>
  <c r="F262" s="1"/>
  <c r="F261" s="1"/>
  <c r="F61" l="1"/>
  <c r="C33" i="4"/>
  <c r="C61" i="8" l="1"/>
  <c r="C58"/>
  <c r="C56"/>
  <c r="C49"/>
  <c r="C48" s="1"/>
  <c r="C44"/>
  <c r="C42"/>
  <c r="C29"/>
  <c r="C14"/>
  <c r="E460" i="9"/>
  <c r="E459" s="1"/>
  <c r="E457"/>
  <c r="E456" s="1"/>
  <c r="E451"/>
  <c r="E450" s="1"/>
  <c r="E510" s="1"/>
  <c r="E439"/>
  <c r="E438" s="1"/>
  <c r="E498" s="1"/>
  <c r="E425"/>
  <c r="E423"/>
  <c r="E422" s="1"/>
  <c r="E421" s="1"/>
  <c r="E420" s="1"/>
  <c r="E419" s="1"/>
  <c r="E413"/>
  <c r="E412" s="1"/>
  <c r="E500" s="1"/>
  <c r="E403"/>
  <c r="E402" s="1"/>
  <c r="E401" s="1"/>
  <c r="E400" s="1"/>
  <c r="E390"/>
  <c r="E389" s="1"/>
  <c r="E381"/>
  <c r="E380" s="1"/>
  <c r="E378"/>
  <c r="E371" s="1"/>
  <c r="E374"/>
  <c r="E372"/>
  <c r="E367"/>
  <c r="E365"/>
  <c r="E364" s="1"/>
  <c r="E360"/>
  <c r="E359" s="1"/>
  <c r="E490" s="1"/>
  <c r="E355"/>
  <c r="E354" s="1"/>
  <c r="E352"/>
  <c r="E351" s="1"/>
  <c r="E484" s="1"/>
  <c r="E346"/>
  <c r="E345" s="1"/>
  <c r="E330"/>
  <c r="E329" s="1"/>
  <c r="E486" s="1"/>
  <c r="E336"/>
  <c r="E335" s="1"/>
  <c r="E306"/>
  <c r="E305" s="1"/>
  <c r="E324"/>
  <c r="E323" s="1"/>
  <c r="E303"/>
  <c r="E302" s="1"/>
  <c r="E279"/>
  <c r="E278" s="1"/>
  <c r="E276"/>
  <c r="E275" s="1"/>
  <c r="E269"/>
  <c r="E242"/>
  <c r="E241" s="1"/>
  <c r="E517" s="1"/>
  <c r="E223"/>
  <c r="E222" s="1"/>
  <c r="E214"/>
  <c r="E213" s="1"/>
  <c r="E203"/>
  <c r="E202" s="1"/>
  <c r="E502" s="1"/>
  <c r="E188"/>
  <c r="E187" s="1"/>
  <c r="E516" s="1"/>
  <c r="E177"/>
  <c r="E176" s="1"/>
  <c r="E175" s="1"/>
  <c r="E174" s="1"/>
  <c r="E170"/>
  <c r="E169" s="1"/>
  <c r="E168" s="1"/>
  <c r="E167" s="1"/>
  <c r="E166" s="1"/>
  <c r="E159"/>
  <c r="E158" s="1"/>
  <c r="E152"/>
  <c r="E150"/>
  <c r="E145"/>
  <c r="E144" s="1"/>
  <c r="E142"/>
  <c r="E140"/>
  <c r="E137"/>
  <c r="E135"/>
  <c r="E116"/>
  <c r="E115" s="1"/>
  <c r="E106"/>
  <c r="E105" s="1"/>
  <c r="E102"/>
  <c r="E101" s="1"/>
  <c r="E518" s="1"/>
  <c r="E98"/>
  <c r="E94"/>
  <c r="E92"/>
  <c r="E85"/>
  <c r="E82"/>
  <c r="E81" s="1"/>
  <c r="E79"/>
  <c r="E78" s="1"/>
  <c r="E63"/>
  <c r="E62" s="1"/>
  <c r="E60"/>
  <c r="E59" s="1"/>
  <c r="E57"/>
  <c r="E55"/>
  <c r="E42"/>
  <c r="E40"/>
  <c r="E35"/>
  <c r="E34" s="1"/>
  <c r="E32"/>
  <c r="E30"/>
  <c r="E28"/>
  <c r="E25"/>
  <c r="E24" s="1"/>
  <c r="E20"/>
  <c r="E19" s="1"/>
  <c r="F489" i="1"/>
  <c r="F487"/>
  <c r="F475"/>
  <c r="F474" s="1"/>
  <c r="F472"/>
  <c r="F465" s="1"/>
  <c r="F468"/>
  <c r="F466"/>
  <c r="F461"/>
  <c r="F459"/>
  <c r="F454"/>
  <c r="F453" s="1"/>
  <c r="F451"/>
  <c r="F448" s="1"/>
  <c r="F446"/>
  <c r="F445" s="1"/>
  <c r="F428"/>
  <c r="F427" s="1"/>
  <c r="F434"/>
  <c r="F433" s="1"/>
  <c r="F404"/>
  <c r="F403" s="1"/>
  <c r="F422"/>
  <c r="F421" s="1"/>
  <c r="F401"/>
  <c r="F400" s="1"/>
  <c r="F377"/>
  <c r="F376" s="1"/>
  <c r="F374"/>
  <c r="F373" s="1"/>
  <c r="F362"/>
  <c r="F361" s="1"/>
  <c r="F360" s="1"/>
  <c r="F359" s="1"/>
  <c r="F358" s="1"/>
  <c r="F356"/>
  <c r="F355" s="1"/>
  <c r="F354" s="1"/>
  <c r="F353" s="1"/>
  <c r="F351"/>
  <c r="F350" s="1"/>
  <c r="F348"/>
  <c r="F346"/>
  <c r="F344"/>
  <c r="F341"/>
  <c r="F340" s="1"/>
  <c r="F334"/>
  <c r="F333" s="1"/>
  <c r="F332" s="1"/>
  <c r="F303"/>
  <c r="F302" s="1"/>
  <c r="F301" s="1"/>
  <c r="F300" s="1"/>
  <c r="F299" s="1"/>
  <c r="F297"/>
  <c r="F296" s="1"/>
  <c r="F295" s="1"/>
  <c r="F294" s="1"/>
  <c r="F284"/>
  <c r="F283" s="1"/>
  <c r="F279" s="1"/>
  <c r="F275"/>
  <c r="F274" s="1"/>
  <c r="F273" s="1"/>
  <c r="F269"/>
  <c r="F268" s="1"/>
  <c r="F266"/>
  <c r="F265" s="1"/>
  <c r="F242"/>
  <c r="F241" s="1"/>
  <c r="F240" s="1"/>
  <c r="F239" s="1"/>
  <c r="F223"/>
  <c r="F214"/>
  <c r="F213" s="1"/>
  <c r="F212" s="1"/>
  <c r="F211" s="1"/>
  <c r="F210" s="1"/>
  <c r="F203"/>
  <c r="F202" s="1"/>
  <c r="F198" s="1"/>
  <c r="F188"/>
  <c r="F187" s="1"/>
  <c r="F186" s="1"/>
  <c r="F177"/>
  <c r="F176" s="1"/>
  <c r="F170"/>
  <c r="F169" s="1"/>
  <c r="F168" s="1"/>
  <c r="F167" s="1"/>
  <c r="F166" s="1"/>
  <c r="F497" s="1"/>
  <c r="F158"/>
  <c r="F156"/>
  <c r="F151"/>
  <c r="F150" s="1"/>
  <c r="F148"/>
  <c r="F146"/>
  <c r="F141"/>
  <c r="F125"/>
  <c r="F124" s="1"/>
  <c r="F111"/>
  <c r="F110" s="1"/>
  <c r="F107"/>
  <c r="F103"/>
  <c r="F101"/>
  <c r="F94"/>
  <c r="F91"/>
  <c r="F90" s="1"/>
  <c r="F88"/>
  <c r="F87" s="1"/>
  <c r="F72"/>
  <c r="F71" s="1"/>
  <c r="F70" s="1"/>
  <c r="F69" s="1"/>
  <c r="F59"/>
  <c r="F58" s="1"/>
  <c r="F57" s="1"/>
  <c r="F56" s="1"/>
  <c r="F54"/>
  <c r="F53" s="1"/>
  <c r="F47"/>
  <c r="F46" s="1"/>
  <c r="F44"/>
  <c r="F43" s="1"/>
  <c r="F38"/>
  <c r="F37" s="1"/>
  <c r="F31"/>
  <c r="F30" s="1"/>
  <c r="F28"/>
  <c r="F27" s="1"/>
  <c r="F22"/>
  <c r="F20"/>
  <c r="F18"/>
  <c r="C28" i="4"/>
  <c r="C24"/>
  <c r="C18"/>
  <c r="C16"/>
  <c r="C14"/>
  <c r="C15" i="3"/>
  <c r="C18" s="1"/>
  <c r="E218" i="9" l="1"/>
  <c r="E515"/>
  <c r="E328"/>
  <c r="E91"/>
  <c r="E301"/>
  <c r="E492"/>
  <c r="E385"/>
  <c r="F425" i="1"/>
  <c r="F100"/>
  <c r="F293"/>
  <c r="F399"/>
  <c r="F398" s="1"/>
  <c r="F397" s="1"/>
  <c r="F510"/>
  <c r="F372"/>
  <c r="F371" s="1"/>
  <c r="C13" i="8"/>
  <c r="E186" i="9"/>
  <c r="E185" s="1"/>
  <c r="E274"/>
  <c r="E273" s="1"/>
  <c r="E485"/>
  <c r="E455"/>
  <c r="E505"/>
  <c r="E300"/>
  <c r="E434"/>
  <c r="E470" s="1"/>
  <c r="E38" i="8" s="1"/>
  <c r="E327" i="9"/>
  <c r="E487"/>
  <c r="E483"/>
  <c r="F42" i="1"/>
  <c r="E157" i="9"/>
  <c r="E156" s="1"/>
  <c r="E155" s="1"/>
  <c r="E154" s="1"/>
  <c r="E100"/>
  <c r="E474" s="1"/>
  <c r="E61" i="8" s="1"/>
  <c r="E480" i="9"/>
  <c r="E508"/>
  <c r="F174" i="1"/>
  <c r="F173" s="1"/>
  <c r="F175"/>
  <c r="F52"/>
  <c r="F51" s="1"/>
  <c r="F36"/>
  <c r="F35" s="1"/>
  <c r="F109"/>
  <c r="F516" s="1"/>
  <c r="C13" i="4"/>
  <c r="E344" i="9"/>
  <c r="E493"/>
  <c r="F222" i="1"/>
  <c r="E173" i="9"/>
  <c r="E449"/>
  <c r="E448" s="1"/>
  <c r="E447" s="1"/>
  <c r="E446" s="1"/>
  <c r="E198"/>
  <c r="E197" s="1"/>
  <c r="E196" s="1"/>
  <c r="E411"/>
  <c r="E410" s="1"/>
  <c r="E405" s="1"/>
  <c r="E268"/>
  <c r="E497" s="1"/>
  <c r="F331" i="1"/>
  <c r="F330" s="1"/>
  <c r="F329" s="1"/>
  <c r="F505" s="1"/>
  <c r="F260"/>
  <c r="F511" s="1"/>
  <c r="C55" i="8"/>
  <c r="E482" i="9"/>
  <c r="E350"/>
  <c r="E240"/>
  <c r="E239" s="1"/>
  <c r="E212"/>
  <c r="E211" s="1"/>
  <c r="E210" s="1"/>
  <c r="E149"/>
  <c r="E139"/>
  <c r="E134"/>
  <c r="E512"/>
  <c r="E84"/>
  <c r="E511" s="1"/>
  <c r="E77"/>
  <c r="E52"/>
  <c r="E51" s="1"/>
  <c r="E39"/>
  <c r="E38" s="1"/>
  <c r="E27"/>
  <c r="E23" s="1"/>
  <c r="E22" s="1"/>
  <c r="E18"/>
  <c r="F486" i="1"/>
  <c r="F485" s="1"/>
  <c r="F484" s="1"/>
  <c r="F483" s="1"/>
  <c r="F477" s="1"/>
  <c r="F444"/>
  <c r="F443" s="1"/>
  <c r="F442" s="1"/>
  <c r="F343"/>
  <c r="F339" s="1"/>
  <c r="F338" s="1"/>
  <c r="F337" s="1"/>
  <c r="F336" s="1"/>
  <c r="F272"/>
  <c r="F271" s="1"/>
  <c r="F185"/>
  <c r="F155"/>
  <c r="F145"/>
  <c r="F140"/>
  <c r="F93"/>
  <c r="F86"/>
  <c r="F26"/>
  <c r="F25" s="1"/>
  <c r="F17"/>
  <c r="F523" l="1"/>
  <c r="F494"/>
  <c r="E130" i="9"/>
  <c r="E104" s="1"/>
  <c r="E475" s="1"/>
  <c r="F136" i="1"/>
  <c r="F113" s="1"/>
  <c r="E471" i="9"/>
  <c r="E41" i="8" s="1"/>
  <c r="E299" i="9"/>
  <c r="F503" i="1"/>
  <c r="F34"/>
  <c r="F33" s="1"/>
  <c r="F496" s="1"/>
  <c r="E76" i="9"/>
  <c r="E472" s="1"/>
  <c r="E48" i="8" s="1"/>
  <c r="F85" i="1"/>
  <c r="F514" s="1"/>
  <c r="F521"/>
  <c r="E399" i="9"/>
  <c r="E489"/>
  <c r="E468"/>
  <c r="E29" i="8" s="1"/>
  <c r="E272" i="9"/>
  <c r="F41" i="1"/>
  <c r="F40" s="1"/>
  <c r="F506" s="1"/>
  <c r="E349" i="9"/>
  <c r="E348" s="1"/>
  <c r="E363"/>
  <c r="E362" s="1"/>
  <c r="E217"/>
  <c r="F217" i="1"/>
  <c r="F216" s="1"/>
  <c r="F209" s="1"/>
  <c r="E326" i="9"/>
  <c r="F424" i="1"/>
  <c r="E50" i="9"/>
  <c r="F24" i="1"/>
  <c r="E37" i="9"/>
  <c r="E454"/>
  <c r="E453" s="1"/>
  <c r="E260"/>
  <c r="E469" s="1"/>
  <c r="E33" i="8" s="1"/>
  <c r="F16" i="1"/>
  <c r="F278"/>
  <c r="F277" s="1"/>
  <c r="F502" s="1"/>
  <c r="F259"/>
  <c r="F258" s="1"/>
  <c r="F500" s="1"/>
  <c r="F184"/>
  <c r="C63" i="8"/>
  <c r="E433" i="9"/>
  <c r="E432" s="1"/>
  <c r="E184"/>
  <c r="E17"/>
  <c r="F457" i="1"/>
  <c r="F456" s="1"/>
  <c r="F370"/>
  <c r="C56" i="4"/>
  <c r="E519" i="9" l="1"/>
  <c r="E520" s="1"/>
  <c r="F525" i="1"/>
  <c r="E467" i="9"/>
  <c r="E13" i="8" s="1"/>
  <c r="E473" i="9"/>
  <c r="E55" i="8" s="1"/>
  <c r="E172" i="9"/>
  <c r="F509" i="1"/>
  <c r="F515"/>
  <c r="E384" i="9"/>
  <c r="E383" s="1"/>
  <c r="F518"/>
  <c r="E271"/>
  <c r="E216"/>
  <c r="E209" s="1"/>
  <c r="E259"/>
  <c r="E258" s="1"/>
  <c r="F499" i="1"/>
  <c r="F369"/>
  <c r="F15"/>
  <c r="F14" s="1"/>
  <c r="E75" i="9"/>
  <c r="E16" s="1"/>
  <c r="F172" i="1"/>
  <c r="F84"/>
  <c r="F50" s="1"/>
  <c r="F495" l="1"/>
  <c r="E476" i="9"/>
  <c r="F520" s="1"/>
  <c r="F498" i="1"/>
  <c r="F518"/>
  <c r="H516"/>
  <c r="F368"/>
  <c r="F501"/>
  <c r="F13"/>
  <c r="E462" i="9"/>
  <c r="F399" l="1"/>
  <c r="F209"/>
  <c r="F453"/>
  <c r="F383"/>
  <c r="F172"/>
  <c r="F446"/>
  <c r="F271"/>
  <c r="F166"/>
  <c r="F432"/>
  <c r="F258"/>
  <c r="F154"/>
  <c r="F16"/>
  <c r="F49" i="1"/>
  <c r="F491" s="1"/>
  <c r="F493" s="1"/>
  <c r="E478" i="9"/>
  <c r="F507" i="1"/>
  <c r="G507" l="1"/>
</calcChain>
</file>

<file path=xl/sharedStrings.xml><?xml version="1.0" encoding="utf-8"?>
<sst xmlns="http://schemas.openxmlformats.org/spreadsheetml/2006/main" count="7979" uniqueCount="707">
  <si>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</si>
  <si>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</si>
  <si>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</si>
  <si>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</si>
  <si>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</si>
  <si>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</si>
  <si>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</si>
  <si>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</si>
  <si>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</si>
  <si>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</si>
  <si>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</si>
  <si>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</si>
  <si>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</si>
  <si>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</si>
  <si>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</si>
  <si>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</si>
  <si>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</si>
  <si>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</si>
  <si>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</si>
  <si>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</si>
  <si>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</si>
  <si>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</si>
  <si>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</si>
  <si>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</si>
  <si>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</si>
  <si>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</si>
  <si>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</si>
  <si>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</si>
  <si>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</si>
  <si>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</si>
  <si>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</si>
  <si>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</si>
  <si>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</si>
  <si>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</si>
  <si>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</si>
  <si>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</si>
  <si>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</si>
  <si>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</si>
  <si>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</si>
  <si>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</si>
  <si>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</si>
  <si>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</si>
  <si>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</si>
  <si>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</si>
  <si>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</si>
  <si>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</si>
  <si>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</si>
  <si>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</si>
  <si>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</si>
  <si>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</si>
  <si>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</si>
  <si>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</si>
  <si>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</si>
  <si>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</si>
  <si>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</si>
  <si>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</si>
  <si>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</si>
  <si>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</si>
  <si>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</si>
  <si>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</si>
  <si>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</si>
  <si>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</si>
  <si>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</si>
  <si>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</si>
  <si>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</si>
  <si>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</si>
  <si>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</si>
  <si>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</si>
  <si>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</si>
  <si>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</si>
  <si>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</si>
  <si>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</si>
  <si>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</si>
  <si>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</si>
  <si>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</si>
  <si>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</si>
  <si>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</si>
  <si>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</si>
  <si>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</si>
  <si>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</si>
  <si>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</si>
  <si>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</si>
  <si>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</si>
  <si>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</si>
  <si>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</si>
  <si>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</si>
  <si>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</si>
  <si>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</si>
  <si>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</si>
  <si>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</si>
  <si>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</si>
  <si>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</si>
  <si>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</si>
  <si>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</si>
  <si>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</si>
  <si>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</si>
  <si>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</si>
  <si>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</si>
  <si>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</si>
  <si>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</si>
  <si>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</si>
  <si>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</si>
  <si>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</si>
  <si>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</si>
  <si>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</si>
  <si>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</si>
  <si>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</si>
  <si>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</si>
  <si>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</si>
  <si>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</si>
  <si>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</si>
  <si>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</si>
  <si>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</si>
  <si>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</si>
  <si>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</si>
  <si>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</si>
  <si>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</si>
  <si>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</si>
  <si>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</si>
  <si>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</si>
  <si>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</si>
  <si>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</si>
  <si>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</si>
  <si>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</si>
  <si>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</si>
  <si>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</si>
  <si>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</si>
  <si>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</si>
  <si>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</si>
  <si>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</si>
  <si>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</si>
  <si>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</si>
  <si>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</si>
  <si>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</si>
  <si>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</si>
  <si>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</si>
  <si>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</si>
  <si>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</si>
  <si>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</si>
  <si>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</si>
  <si>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</si>
  <si>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</si>
  <si>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</si>
  <si>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</si>
  <si>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</si>
  <si>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</si>
  <si>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</si>
  <si>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</si>
  <si>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</si>
  <si>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</si>
  <si>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</si>
  <si>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</si>
  <si>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</si>
  <si>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</si>
  <si>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</si>
  <si>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</si>
  <si>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</si>
  <si>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</si>
  <si>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</si>
  <si>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</si>
  <si>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</si>
  <si>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</si>
  <si>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</si>
  <si>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</si>
  <si>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</si>
  <si>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</si>
  <si>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</si>
  <si>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</si>
  <si>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</si>
  <si>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</si>
  <si>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</si>
  <si>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</si>
  <si>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</si>
  <si>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</si>
  <si>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</si>
  <si>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</si>
  <si>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</si>
  <si>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</si>
  <si>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</si>
  <si>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</si>
  <si>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</si>
  <si>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</si>
  <si>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</si>
  <si>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</si>
  <si>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</si>
  <si>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</si>
  <si>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</si>
  <si>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</si>
  <si>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</si>
  <si>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</si>
  <si>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</si>
  <si>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</si>
  <si>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</si>
  <si>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</si>
  <si>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</si>
  <si>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</si>
  <si>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</si>
  <si>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</si>
  <si>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</si>
  <si>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</si>
  <si>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</si>
  <si>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</si>
  <si>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</si>
  <si>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</si>
  <si>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</si>
  <si>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</si>
  <si>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</si>
  <si>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</si>
  <si>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</si>
  <si>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</si>
  <si>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</si>
  <si>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</si>
  <si>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</si>
  <si>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</si>
  <si>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</si>
  <si>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</si>
  <si>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</si>
  <si>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</si>
  <si>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</si>
  <si>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</si>
  <si>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</si>
  <si>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</si>
  <si>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</si>
  <si>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</si>
  <si>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</si>
  <si>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</si>
  <si>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</si>
  <si>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</si>
  <si>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</si>
  <si>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</si>
  <si>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</si>
  <si>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</si>
  <si>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</si>
  <si>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</si>
  <si>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</si>
  <si>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</si>
  <si>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</si>
  <si>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</si>
  <si>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</si>
  <si>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</si>
  <si>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</si>
  <si>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</si>
  <si>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</si>
  <si>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</si>
  <si>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</si>
  <si>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</si>
  <si>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</si>
  <si>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</si>
  <si>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</si>
  <si>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</si>
  <si>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</si>
  <si>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</si>
  <si>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</si>
  <si>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</si>
  <si>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</si>
  <si>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</si>
  <si>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</si>
  <si>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</si>
  <si>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</si>
  <si>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</si>
  <si>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</si>
  <si>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</si>
  <si>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</si>
  <si>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</si>
  <si>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</si>
  <si>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</si>
  <si>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</si>
  <si>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</si>
  <si>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</si>
  <si>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</si>
  <si>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</si>
  <si>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</si>
  <si>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</si>
  <si>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</si>
  <si>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</si>
  <si>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</si>
  <si>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</si>
  <si>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</si>
  <si>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</si>
  <si>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</si>
  <si>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</si>
  <si>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</si>
  <si>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</si>
  <si>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</si>
  <si>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</si>
  <si>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</si>
  <si>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</si>
  <si>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</si>
  <si>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</si>
  <si>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</si>
  <si>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</si>
  <si>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</si>
  <si>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</si>
  <si>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</si>
  <si>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</si>
  <si>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</si>
  <si>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</si>
  <si>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</si>
  <si>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</si>
  <si>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</si>
  <si>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</si>
  <si>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</si>
  <si>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</si>
  <si>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</si>
  <si>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</si>
  <si>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</si>
  <si>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</si>
  <si>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</si>
  <si>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</si>
  <si>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</si>
  <si>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</si>
  <si>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</si>
  <si>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</si>
  <si>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</si>
  <si>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</si>
  <si>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</si>
  <si>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</si>
  <si>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</si>
  <si>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</si>
  <si>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</si>
  <si>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</si>
  <si>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</si>
  <si>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</si>
  <si>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</si>
  <si>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</si>
  <si>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</si>
  <si>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</si>
  <si>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</si>
  <si>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</si>
  <si>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</si>
  <si>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</si>
  <si>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</si>
  <si>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</si>
  <si>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</si>
  <si>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</si>
  <si>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</si>
  <si>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</si>
  <si>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</si>
  <si>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</si>
  <si>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</si>
  <si>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</si>
  <si>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</si>
  <si>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</si>
  <si>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</si>
  <si>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</si>
  <si>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</si>
  <si>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</si>
  <si>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</si>
  <si>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</si>
  <si>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</si>
  <si>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</si>
  <si>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</si>
  <si>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</si>
  <si>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</si>
  <si>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</si>
  <si>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</si>
  <si>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</si>
  <si>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</si>
  <si>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</si>
  <si>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</si>
  <si>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</si>
  <si>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</si>
  <si>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</si>
  <si>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</si>
  <si>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</si>
  <si>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</si>
  <si>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</si>
  <si>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</si>
  <si>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</si>
  <si>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</si>
  <si>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</si>
  <si>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</si>
  <si>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</si>
  <si>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</si>
  <si>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</si>
  <si>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</si>
  <si>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</si>
  <si>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</si>
  <si>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</si>
  <si>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</si>
  <si>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</si>
  <si>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</si>
  <si>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</si>
  <si>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</si>
  <si>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</si>
  <si>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</si>
  <si>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</si>
  <si>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</si>
  <si>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</si>
  <si>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</si>
  <si>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</si>
  <si>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</si>
  <si>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</si>
  <si>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</si>
  <si>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</si>
  <si>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</si>
  <si>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</si>
  <si>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</si>
  <si>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</si>
  <si>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</si>
  <si>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</si>
  <si>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</si>
  <si>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</si>
  <si>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</si>
  <si>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</si>
  <si>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</si>
  <si>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</si>
  <si>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</si>
  <si>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</si>
  <si>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</si>
  <si>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</si>
  <si>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</si>
  <si>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</si>
  <si>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</si>
  <si>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</si>
  <si>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</si>
  <si>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</si>
  <si>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</si>
  <si>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 xml:space="preserve">Исполнение судебных актов
</t>
  </si>
  <si>
    <t>830</t>
  </si>
  <si>
    <t>Приложение 2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</si>
  <si>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</si>
  <si>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</si>
  <si>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</si>
  <si>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</si>
  <si>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</si>
  <si>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№ п/п</t>
  </si>
  <si>
    <t>Наименование межбюджетных трансфертов</t>
  </si>
  <si>
    <t>Приложение 17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</si>
  <si>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</si>
  <si>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</si>
  <si>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</si>
  <si>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</si>
  <si>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</si>
  <si>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</si>
  <si>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</si>
  <si>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</si>
  <si>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</si>
  <si>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</si>
  <si>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</si>
  <si>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</si>
  <si>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</si>
  <si>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</si>
  <si>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</si>
  <si>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</si>
  <si>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</si>
  <si>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</si>
  <si>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</si>
  <si>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</si>
  <si>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</si>
  <si>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</si>
  <si>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</si>
  <si>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</si>
  <si>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</si>
  <si>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</si>
  <si>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</si>
  <si>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</si>
  <si>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</si>
  <si>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Сумма на 2020 год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</si>
  <si>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</si>
  <si>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</si>
  <si>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</si>
  <si>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2019 и 2020 годов</t>
  </si>
  <si>
    <t>Приложение 12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</si>
  <si>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</si>
  <si>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 xml:space="preserve">Субсидии некоммерческим организациям (за исключением государственных (муниципальных) учреждений)
</t>
  </si>
  <si>
    <t>усл.утв. 2,5%</t>
  </si>
  <si>
    <t>усл.утв. 5%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</si>
  <si>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</si>
  <si>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</si>
  <si>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</si>
  <si>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</si>
  <si>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 Расходы на выплаты персоналу государственных (муниципальных) органов</t>
  </si>
  <si>
    <t>05958L0200</t>
  </si>
  <si>
    <t>Приложение 16</t>
  </si>
  <si>
    <t xml:space="preserve"> бюджетных ассигнований по муниципальным программам Ханкайского </t>
  </si>
  <si>
    <t>Основное мероприятие: "Создание условий для получения качественного общего образовани"</t>
  </si>
  <si>
    <t>Основное мероприятие: "Развитие системы утилизации и переработки бытовых отходов на территории Ханкайского муниципального района"</t>
  </si>
  <si>
    <t>внутреннего финансирования дефицита  бюджета Ханкайского муниципального района на 2019 год</t>
  </si>
  <si>
    <t>внутреннего финансирования дефицита  бюджета Ханкайского муниципального района на 2020 и 2021 годы</t>
  </si>
  <si>
    <t>доходов бюджета Ханкайского муниципального района на 2019 год</t>
  </si>
  <si>
    <t>доходов бюджета Ханкайского муниципального района на 2020 и 2021 годы</t>
  </si>
  <si>
    <t xml:space="preserve">межбюджетных трансфертов от других бюджетов бюджетной системы на 2019 год  </t>
  </si>
  <si>
    <t>Сумма на 2021 год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</si>
  <si>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</si>
  <si>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>бюджетных ассигнований из бюджета Ханкайского муниципального района на 2020 и 2021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</si>
  <si>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</si>
  <si>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из бюджета Ханкайского муниципального района на 2020 и 2021 годы  </t>
  </si>
  <si>
    <t xml:space="preserve"> бюджетных ассигнований по муниципальным программам Ханкайского муниципального района на 2019 год</t>
  </si>
  <si>
    <t xml:space="preserve"> муниципального района на 2020 и 2021 годы</t>
  </si>
  <si>
    <t>входящих в  состав Ханкайского муниципального района,  на 2019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</si>
  <si>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</si>
  <si>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1 16 08000 01 0000 140
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</si>
  <si>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2020 и 2021 годов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</si>
  <si>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</si>
  <si>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</si>
  <si>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</si>
  <si>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</si>
  <si>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</si>
  <si>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</si>
  <si>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</si>
  <si>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</si>
  <si>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</si>
  <si>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</si>
  <si>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</si>
  <si>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</si>
  <si>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2020 и 2021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</si>
  <si>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2020 и 2021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</si>
  <si>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2020 и 2021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</si>
  <si>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</si>
  <si>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2020 и 2021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</si>
  <si>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2020 и 2021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</si>
  <si>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</si>
  <si>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2020 и 2021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</si>
  <si>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2020 и 2021 годов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</si>
  <si>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2020 и 2021 годов 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</si>
  <si>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</si>
  <si>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</si>
  <si>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</si>
  <si>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</si>
  <si>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</si>
  <si>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</si>
  <si>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</si>
  <si>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</si>
  <si>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</si>
  <si>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</si>
  <si>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</si>
  <si>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</si>
  <si>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</si>
  <si>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</si>
  <si>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</si>
  <si>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</si>
  <si>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01112L1590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</si>
  <si>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</si>
  <si>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9919951200</t>
  </si>
  <si>
    <t>9919993040</t>
  </si>
  <si>
    <t>краевые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</si>
  <si>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</si>
  <si>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</si>
  <si>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</si>
  <si>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</si>
  <si>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</si>
  <si>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</si>
  <si>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</si>
  <si>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</si>
  <si>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</si>
  <si>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</si>
  <si>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</si>
  <si>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</si>
  <si>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</si>
  <si>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</si>
  <si>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</si>
  <si>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</si>
  <si>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</si>
  <si>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</si>
  <si>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</si>
  <si>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</si>
  <si>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</si>
  <si>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</si>
  <si>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</si>
  <si>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</si>
  <si>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плановый период 2020 и 2021 годов</t>
  </si>
  <si>
    <t>Подпрограмма "Развитие системы переработки и утилизации  бытовых отходов на территории Ханкайского муниципального района" на 2014-2021 годы</t>
  </si>
  <si>
    <t>Подпрограмма "Проведение мониторинга качества предоставления  муниципальных услуг" на 2014-2021 годы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</si>
  <si>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</si>
  <si>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</si>
  <si>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</si>
  <si>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</si>
  <si>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</si>
  <si>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</si>
  <si>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</si>
  <si>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</si>
  <si>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</si>
  <si>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</si>
  <si>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</si>
  <si>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</si>
  <si>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</si>
  <si>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</si>
  <si>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Подпрограмма "Развитие системы  переработки и утилизации бытовых отходов на территории Ханкайского муниципального района" на 2014-2021 годы</t>
  </si>
  <si>
    <t>Муниципальная программа  "Развитие образования в Ханкайском муниципальном районе" на 2014 - 2021 годы</t>
  </si>
  <si>
    <t>Муниципальная программа "Развитие физической культуры  и спорта в Ханкайском муниципальном районе"  на 2014- 2021 годы</t>
  </si>
  <si>
    <t>дефицит</t>
  </si>
  <si>
    <t>9919151180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</si>
  <si>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</si>
  <si>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</si>
  <si>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</si>
  <si>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</si>
  <si>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</si>
  <si>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</si>
  <si>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Подпрограмма "Развитие дошкольного образования в Ханкайском муниципальном районе" на 2014-2021 годы</t>
  </si>
  <si>
    <t>Подпрограмма "Развитие системы переработки и утилизации бытовых отходов на территории Ханкайского муниципального района" на 2014-2021 годы</t>
  </si>
  <si>
    <t>Дотации на выравнивание бюджетной обеспеченности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</si>
  <si>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</si>
  <si>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</si>
  <si>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</si>
  <si>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</si>
  <si>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</si>
  <si>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</si>
  <si>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</si>
  <si>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</si>
  <si>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</si>
  <si>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</si>
  <si>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</si>
  <si>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</si>
  <si>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</si>
  <si>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</si>
  <si>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</si>
  <si>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</si>
  <si>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</si>
  <si>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</si>
  <si>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Прочие субсидии бюджетам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</si>
  <si>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</si>
  <si>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образования, на 2019 год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</si>
  <si>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 на 2019 год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</si>
  <si>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</si>
  <si>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</si>
  <si>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</si>
  <si>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</si>
  <si>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</si>
  <si>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</si>
  <si>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</si>
  <si>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края, на 2019 год</t>
  </si>
  <si>
    <t>Мероприятия государственной программы Российской Федерации "Доступная среда" 
на 2011 - 2020 годы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</si>
  <si>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</si>
  <si>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</si>
  <si>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</si>
  <si>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</si>
  <si>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</si>
  <si>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</si>
  <si>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</si>
  <si>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</si>
  <si>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</si>
  <si>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</si>
  <si>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</si>
  <si>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</si>
  <si>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</si>
  <si>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</si>
  <si>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</si>
  <si>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</si>
  <si>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</si>
  <si>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</si>
  <si>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</si>
  <si>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</si>
  <si>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Основное мероприятие: "Обеспечение доступности транспортных услуг населению"</t>
  </si>
  <si>
    <t>к решению Думы Ханкайского</t>
  </si>
  <si>
    <t>муниципального района</t>
  </si>
  <si>
    <t>от 14.12.2018 № 414</t>
  </si>
  <si>
    <t>Приложение 5</t>
  </si>
  <si>
    <t>Приложение 6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</si>
  <si>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</si>
  <si>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</si>
  <si>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</si>
  <si>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Субсидии некоммерческим организациям (за исключением государственных (муниципальных) учреждений)</t>
  </si>
  <si>
    <t>99199М0820</t>
  </si>
  <si>
    <t>Приложение 3</t>
  </si>
  <si>
    <t>Расходы направленные на ликвидацию муниципальных учреждений</t>
  </si>
  <si>
    <t>9909920200</t>
  </si>
  <si>
    <t>Резервный фонд Администрации Приморского края</t>
  </si>
  <si>
    <t>0717229010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</si>
  <si>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</si>
  <si>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</si>
  <si>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Приложение 4</t>
  </si>
  <si>
    <t>2 02 20000 00 0000 150</t>
  </si>
  <si>
    <t>2 02 25027 05 0000 150</t>
  </si>
  <si>
    <t>2 02 25097 05 0000 150</t>
  </si>
  <si>
    <t>2 02 29999 05 0000 150</t>
  </si>
  <si>
    <t>Субсидии бюджетам муниципальных образований Приморского края на мероприятия по энергосбережению и повышению энергетической эффективности систем коммунальной инфраструктуры Приморского края на 2019 год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</si>
  <si>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</si>
  <si>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</si>
  <si>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</si>
  <si>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</si>
  <si>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</si>
  <si>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</si>
  <si>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0727392390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</si>
  <si>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</si>
  <si>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</si>
  <si>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</si>
  <si>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07172S2270</t>
  </si>
  <si>
    <t>Резервные фонды Администрации Ханкайского муниципального района</t>
  </si>
  <si>
    <t>Средства из резервного фонда Администрации Приморского края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</si>
  <si>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</si>
  <si>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</si>
  <si>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</si>
  <si>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</si>
  <si>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</si>
  <si>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</si>
  <si>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</si>
  <si>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</si>
  <si>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Средства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(местный бюджет)</t>
  </si>
  <si>
    <t>013P5S2630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</si>
  <si>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</si>
  <si>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</si>
  <si>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</si>
  <si>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</si>
  <si>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07172S2620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</si>
  <si>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</si>
  <si>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</si>
  <si>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</si>
  <si>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</si>
  <si>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</si>
  <si>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</si>
  <si>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Субсидии из краевого бюджета бюджетам муниципальных образований Приморского края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</t>
  </si>
  <si>
    <t>Расходы на оплату работ по разработке Стратегии социально-экономического развития Ханкайского муниципального района</t>
  </si>
  <si>
    <t>9909930100</t>
  </si>
  <si>
    <t>013P592630</t>
  </si>
  <si>
    <t xml:space="preserve"> муниципального района</t>
  </si>
  <si>
    <t>от 25.06.2019 № 491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</si>
</sst>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00"/>
  </numFmts>
  <fonts count="2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6" fillId="2" borderId="0" xfId="0" applyFont="1" applyFill="1" applyAlignment="1">
      <alignment horizontal="right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64" fontId="6" fillId="0" borderId="1" xfId="0" applyNumberFormat="1" applyFont="1" applyFill="1" applyBorder="1"/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vertical="top"/>
    </xf>
    <xf numFmtId="166" fontId="3" fillId="2" borderId="0" xfId="0" applyNumberFormat="1" applyFont="1" applyFill="1"/>
    <xf numFmtId="166" fontId="2" fillId="2" borderId="0" xfId="0" applyNumberFormat="1" applyFont="1" applyFill="1"/>
    <xf numFmtId="164" fontId="6" fillId="2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>
      <alignment horizontal="center" vertical="top"/>
    </xf>
    <xf numFmtId="166" fontId="17" fillId="2" borderId="0" xfId="0" applyNumberFormat="1" applyFont="1" applyFill="1" applyBorder="1" applyAlignment="1">
      <alignment vertical="top" wrapText="1"/>
    </xf>
    <xf numFmtId="164" fontId="18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 vertical="top"/>
    </xf>
    <xf numFmtId="4" fontId="7" fillId="2" borderId="0" xfId="0" applyNumberFormat="1" applyFont="1" applyFill="1" applyAlignment="1">
      <alignment horizontal="right" vertical="top" wrapText="1"/>
    </xf>
    <xf numFmtId="164" fontId="7" fillId="2" borderId="1" xfId="0" applyNumberFormat="1" applyFont="1" applyFill="1" applyBorder="1" applyAlignment="1">
      <alignment horizontal="right" vertical="top"/>
    </xf>
    <xf numFmtId="164" fontId="7" fillId="2" borderId="0" xfId="0" applyNumberFormat="1" applyFont="1" applyFill="1"/>
    <xf numFmtId="4" fontId="1" fillId="2" borderId="0" xfId="0" applyNumberFormat="1" applyFont="1" applyFill="1"/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13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164" fontId="19" fillId="2" borderId="0" xfId="0" applyNumberFormat="1" applyFont="1" applyFill="1" applyAlignment="1">
      <alignment vertical="top"/>
    </xf>
    <xf numFmtId="164" fontId="19" fillId="2" borderId="0" xfId="0" applyNumberFormat="1" applyFont="1" applyFill="1"/>
    <xf numFmtId="0" fontId="19" fillId="2" borderId="0" xfId="0" applyFont="1" applyFill="1"/>
    <xf numFmtId="4" fontId="19" fillId="2" borderId="0" xfId="0" applyNumberFormat="1" applyFont="1" applyFill="1"/>
    <xf numFmtId="0" fontId="20" fillId="2" borderId="0" xfId="0" applyFont="1" applyFill="1"/>
    <xf numFmtId="0" fontId="14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right"/>
    </xf>
    <xf numFmtId="10" fontId="3" fillId="2" borderId="0" xfId="0" applyNumberFormat="1" applyFont="1" applyFill="1"/>
    <xf numFmtId="0" fontId="6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8" fillId="3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21" fillId="2" borderId="1" xfId="0" applyFont="1" applyFill="1" applyBorder="1" applyAlignment="1">
      <alignment vertical="center" wrapText="1"/>
    </xf>
    <xf numFmtId="4" fontId="0" fillId="0" borderId="0" xfId="0" applyNumberFormat="1"/>
    <xf numFmtId="4" fontId="22" fillId="0" borderId="0" xfId="0" applyNumberFormat="1" applyFont="1"/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1514474</xdr:colOff>
      <xdr:row>1</xdr:row>
      <xdr:rowOff>381000</xdr:rowOff>
    </xdr:from>
    <xdr:to>
      <xdr:col>6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1"/>
  <sheetViews>
    <sheetView view="pageBreakPreview" zoomScale="106" zoomScaleNormal="100" zoomScaleSheetLayoutView="106" workbookViewId="0">
      <selection activeCell="C2" sqref="C2:C4"/>
    </sheetView>
  </sheetViews>
  <sheetFormatPr defaultRowHeight="18"/>
  <cols>
    <col min="1" max="1" width="30.5546875" style="16" customWidth="1"/>
    <col min="2" max="2" width="45.109375" style="16" customWidth="1"/>
    <col min="3" max="3" width="17" style="16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3">
      <c r="C1" s="120" t="s">
        <v>340</v>
      </c>
    </row>
    <row r="2" spans="1:3">
      <c r="C2" s="146" t="s">
        <v>644</v>
      </c>
    </row>
    <row r="3" spans="1:3">
      <c r="C3" s="146" t="s">
        <v>705</v>
      </c>
    </row>
    <row r="4" spans="1:3">
      <c r="C4" s="181" t="s">
        <v>706</v>
      </c>
    </row>
    <row r="5" spans="1:3">
      <c r="C5" s="183" t="s">
        <v>340</v>
      </c>
    </row>
    <row r="6" spans="1:3">
      <c r="C6" s="183" t="s">
        <v>644</v>
      </c>
    </row>
    <row r="7" spans="1:3">
      <c r="C7" s="183" t="s">
        <v>645</v>
      </c>
    </row>
    <row r="8" spans="1:3">
      <c r="B8" s="17"/>
      <c r="C8" s="183" t="s">
        <v>646</v>
      </c>
    </row>
    <row r="9" spans="1:3" s="8" customFormat="1" ht="17.399999999999999">
      <c r="A9" s="192" t="s">
        <v>213</v>
      </c>
      <c r="B9" s="192"/>
      <c r="C9" s="192"/>
    </row>
    <row r="10" spans="1:3" ht="37.5" customHeight="1">
      <c r="A10" s="191" t="s">
        <v>478</v>
      </c>
      <c r="B10" s="191"/>
      <c r="C10" s="191"/>
    </row>
    <row r="11" spans="1:3">
      <c r="A11" s="18"/>
      <c r="B11" s="18"/>
      <c r="C11" s="18"/>
    </row>
    <row r="12" spans="1:3">
      <c r="A12" s="17" t="s">
        <v>214</v>
      </c>
      <c r="B12" s="15"/>
      <c r="C12" s="19"/>
    </row>
    <row r="13" spans="1:3">
      <c r="A13" s="17"/>
      <c r="C13" s="17" t="s">
        <v>215</v>
      </c>
    </row>
    <row r="14" spans="1:3" ht="54">
      <c r="A14" s="20" t="s">
        <v>216</v>
      </c>
      <c r="B14" s="20" t="s">
        <v>217</v>
      </c>
      <c r="C14" s="20" t="s">
        <v>343</v>
      </c>
    </row>
    <row r="15" spans="1:3" ht="36">
      <c r="A15" s="21" t="s">
        <v>218</v>
      </c>
      <c r="B15" s="22" t="s">
        <v>219</v>
      </c>
      <c r="C15" s="92">
        <f>C16+C17</f>
        <v>31470.251000000047</v>
      </c>
    </row>
    <row r="16" spans="1:3" ht="54">
      <c r="A16" s="21" t="s">
        <v>220</v>
      </c>
      <c r="B16" s="22" t="s">
        <v>221</v>
      </c>
      <c r="C16" s="92">
        <v>-679439.29599999997</v>
      </c>
    </row>
    <row r="17" spans="1:3" ht="54">
      <c r="A17" s="21" t="s">
        <v>222</v>
      </c>
      <c r="B17" s="22" t="s">
        <v>223</v>
      </c>
      <c r="C17" s="92">
        <v>710909.54700000002</v>
      </c>
    </row>
    <row r="18" spans="1:3">
      <c r="A18" s="21"/>
      <c r="B18" s="23" t="s">
        <v>224</v>
      </c>
      <c r="C18" s="93">
        <f>C15</f>
        <v>31470.251000000047</v>
      </c>
    </row>
    <row r="19" spans="1:3">
      <c r="A19" s="24"/>
      <c r="B19" s="24"/>
      <c r="C19" s="24"/>
    </row>
    <row r="20" spans="1:3">
      <c r="A20" s="24"/>
      <c r="B20" s="24"/>
      <c r="C20" s="24"/>
    </row>
    <row r="21" spans="1:3">
      <c r="A21" s="24"/>
      <c r="B21" s="24"/>
      <c r="C21" s="24"/>
    </row>
    <row r="22" spans="1:3">
      <c r="A22" s="24"/>
      <c r="B22" s="24"/>
      <c r="C22" s="24"/>
    </row>
    <row r="23" spans="1:3">
      <c r="A23" s="24"/>
      <c r="B23" s="24"/>
      <c r="C23" s="24"/>
    </row>
    <row r="24" spans="1:3">
      <c r="A24" s="24"/>
      <c r="B24" s="24"/>
      <c r="C24" s="24"/>
    </row>
    <row r="25" spans="1:3">
      <c r="A25" s="24"/>
      <c r="B25" s="24"/>
      <c r="C25" s="24"/>
    </row>
    <row r="26" spans="1:3">
      <c r="A26" s="24"/>
      <c r="B26" s="24"/>
      <c r="C26" s="24"/>
    </row>
    <row r="27" spans="1:3">
      <c r="A27" s="24"/>
      <c r="B27" s="24"/>
      <c r="C27" s="24"/>
    </row>
    <row r="28" spans="1:3">
      <c r="A28" s="24"/>
      <c r="B28" s="24"/>
      <c r="C28" s="24"/>
    </row>
    <row r="29" spans="1:3">
      <c r="A29" s="24"/>
      <c r="B29" s="24"/>
      <c r="C29" s="24"/>
    </row>
    <row r="30" spans="1:3">
      <c r="A30" s="24"/>
      <c r="B30" s="24"/>
      <c r="C30" s="24"/>
    </row>
    <row r="31" spans="1:3">
      <c r="A31" s="24"/>
      <c r="B31" s="24"/>
      <c r="C31" s="24"/>
    </row>
    <row r="32" spans="1:3">
      <c r="A32" s="24"/>
      <c r="B32" s="24"/>
      <c r="C32" s="24"/>
    </row>
    <row r="33" spans="1:3">
      <c r="A33" s="24"/>
      <c r="B33" s="24"/>
      <c r="C33" s="24"/>
    </row>
    <row r="34" spans="1:3">
      <c r="A34" s="24"/>
      <c r="B34" s="24"/>
      <c r="C34" s="24"/>
    </row>
    <row r="35" spans="1:3">
      <c r="A35" s="24"/>
      <c r="B35" s="24"/>
      <c r="C35" s="24"/>
    </row>
    <row r="36" spans="1:3">
      <c r="A36" s="24"/>
      <c r="B36" s="24"/>
      <c r="C36" s="24"/>
    </row>
    <row r="37" spans="1:3">
      <c r="A37" s="24"/>
      <c r="B37" s="24"/>
      <c r="C37" s="24"/>
    </row>
    <row r="38" spans="1:3">
      <c r="A38" s="24"/>
      <c r="B38" s="24"/>
      <c r="C38" s="24"/>
    </row>
    <row r="39" spans="1:3">
      <c r="A39" s="24"/>
      <c r="B39" s="24"/>
      <c r="C39" s="24"/>
    </row>
    <row r="40" spans="1:3">
      <c r="A40" s="24"/>
      <c r="B40" s="24"/>
      <c r="C40" s="24"/>
    </row>
    <row r="41" spans="1:3">
      <c r="A41" s="24"/>
      <c r="B41" s="24"/>
      <c r="C41" s="24"/>
    </row>
    <row r="42" spans="1:3">
      <c r="A42" s="24"/>
      <c r="B42" s="24"/>
      <c r="C42" s="24"/>
    </row>
    <row r="43" spans="1:3">
      <c r="A43" s="24"/>
      <c r="B43" s="24"/>
      <c r="C43" s="24"/>
    </row>
    <row r="44" spans="1:3">
      <c r="A44" s="24"/>
      <c r="B44" s="24"/>
      <c r="C44" s="24"/>
    </row>
    <row r="45" spans="1:3">
      <c r="A45" s="24"/>
      <c r="B45" s="24"/>
      <c r="C45" s="24"/>
    </row>
    <row r="46" spans="1:3">
      <c r="A46" s="24"/>
      <c r="B46" s="24"/>
      <c r="C46" s="24"/>
    </row>
    <row r="47" spans="1:3">
      <c r="A47" s="24"/>
      <c r="B47" s="24"/>
      <c r="C47" s="24"/>
    </row>
    <row r="48" spans="1:3">
      <c r="A48" s="24"/>
      <c r="B48" s="24"/>
      <c r="C48" s="24"/>
    </row>
    <row r="49" spans="1:3">
      <c r="A49" s="24"/>
      <c r="B49" s="24"/>
      <c r="C49" s="24"/>
    </row>
    <row r="50" spans="1:3">
      <c r="A50" s="24"/>
      <c r="B50" s="24"/>
      <c r="C50" s="24"/>
    </row>
    <row r="51" spans="1:3">
      <c r="A51" s="24"/>
      <c r="B51" s="24"/>
      <c r="C51" s="24"/>
    </row>
    <row r="52" spans="1:3">
      <c r="A52" s="24"/>
      <c r="B52" s="24"/>
      <c r="C52" s="24"/>
    </row>
    <row r="53" spans="1:3">
      <c r="A53" s="24"/>
      <c r="B53" s="24"/>
      <c r="C53" s="24"/>
    </row>
    <row r="54" spans="1:3">
      <c r="A54" s="24"/>
      <c r="B54" s="24"/>
      <c r="C54" s="24"/>
    </row>
    <row r="55" spans="1:3">
      <c r="A55" s="24"/>
      <c r="B55" s="24"/>
      <c r="C55" s="24"/>
    </row>
    <row r="56" spans="1:3">
      <c r="A56" s="24"/>
      <c r="B56" s="24"/>
      <c r="C56" s="24"/>
    </row>
    <row r="57" spans="1:3">
      <c r="A57" s="24"/>
      <c r="B57" s="24"/>
      <c r="C57" s="24"/>
    </row>
    <row r="58" spans="1:3">
      <c r="A58" s="24"/>
      <c r="B58" s="24"/>
      <c r="C58" s="24"/>
    </row>
    <row r="59" spans="1:3">
      <c r="A59" s="24"/>
      <c r="B59" s="24"/>
      <c r="C59" s="24"/>
    </row>
    <row r="60" spans="1:3">
      <c r="A60" s="24"/>
      <c r="B60" s="24"/>
      <c r="C60" s="24"/>
    </row>
    <row r="61" spans="1:3">
      <c r="A61" s="24"/>
      <c r="B61" s="24"/>
      <c r="C61" s="24"/>
    </row>
    <row r="62" spans="1:3">
      <c r="A62" s="24"/>
      <c r="B62" s="24"/>
      <c r="C62" s="24"/>
    </row>
    <row r="63" spans="1:3">
      <c r="A63" s="24"/>
      <c r="B63" s="24"/>
      <c r="C63" s="24"/>
    </row>
    <row r="64" spans="1:3">
      <c r="A64" s="24"/>
      <c r="B64" s="24"/>
      <c r="C64" s="24"/>
    </row>
    <row r="65" spans="1:3">
      <c r="A65" s="24"/>
      <c r="B65" s="24"/>
      <c r="C65" s="24"/>
    </row>
    <row r="66" spans="1:3">
      <c r="A66" s="24"/>
      <c r="B66" s="24"/>
      <c r="C66" s="24"/>
    </row>
    <row r="67" spans="1:3">
      <c r="A67" s="24"/>
      <c r="B67" s="24"/>
      <c r="C67" s="24"/>
    </row>
    <row r="68" spans="1:3">
      <c r="A68" s="24"/>
      <c r="B68" s="24"/>
      <c r="C68" s="24"/>
    </row>
    <row r="69" spans="1:3">
      <c r="A69" s="24"/>
      <c r="B69" s="24"/>
      <c r="C69" s="24"/>
    </row>
    <row r="70" spans="1:3">
      <c r="A70" s="24"/>
      <c r="B70" s="24"/>
      <c r="C70" s="24"/>
    </row>
    <row r="71" spans="1:3">
      <c r="A71" s="24"/>
      <c r="B71" s="24"/>
      <c r="C71" s="24"/>
    </row>
    <row r="72" spans="1:3">
      <c r="A72" s="24"/>
      <c r="B72" s="24"/>
      <c r="C72" s="24"/>
    </row>
    <row r="73" spans="1:3">
      <c r="A73" s="24"/>
      <c r="B73" s="24"/>
      <c r="C73" s="24"/>
    </row>
    <row r="74" spans="1:3">
      <c r="A74" s="24"/>
      <c r="B74" s="24"/>
      <c r="C74" s="24"/>
    </row>
    <row r="75" spans="1:3">
      <c r="A75" s="24"/>
      <c r="B75" s="24"/>
      <c r="C75" s="24"/>
    </row>
    <row r="76" spans="1:3">
      <c r="A76" s="24"/>
      <c r="B76" s="24"/>
      <c r="C76" s="24"/>
    </row>
    <row r="77" spans="1:3">
      <c r="A77" s="24"/>
      <c r="B77" s="24"/>
      <c r="C77" s="24"/>
    </row>
    <row r="78" spans="1:3">
      <c r="A78" s="24"/>
      <c r="B78" s="24"/>
      <c r="C78" s="24"/>
    </row>
    <row r="79" spans="1:3">
      <c r="A79" s="24"/>
      <c r="B79" s="24"/>
      <c r="C79" s="24"/>
    </row>
    <row r="80" spans="1:3">
      <c r="A80" s="24"/>
      <c r="B80" s="24"/>
      <c r="C80" s="24"/>
    </row>
    <row r="81" spans="1:3">
      <c r="A81" s="24"/>
      <c r="B81" s="24"/>
      <c r="C81" s="24"/>
    </row>
    <row r="82" spans="1:3">
      <c r="A82" s="24"/>
      <c r="B82" s="24"/>
      <c r="C82" s="24"/>
    </row>
    <row r="83" spans="1:3">
      <c r="A83" s="24"/>
      <c r="B83" s="24"/>
      <c r="C83" s="24"/>
    </row>
    <row r="84" spans="1:3">
      <c r="A84" s="24"/>
      <c r="B84" s="24"/>
      <c r="C84" s="24"/>
    </row>
    <row r="85" spans="1:3">
      <c r="A85" s="24"/>
      <c r="B85" s="24"/>
      <c r="C85" s="24"/>
    </row>
    <row r="86" spans="1:3">
      <c r="A86" s="24"/>
      <c r="B86" s="24"/>
      <c r="C86" s="24"/>
    </row>
    <row r="87" spans="1:3">
      <c r="A87" s="24"/>
      <c r="B87" s="24"/>
      <c r="C87" s="24"/>
    </row>
    <row r="88" spans="1:3">
      <c r="A88" s="24"/>
      <c r="B88" s="24"/>
      <c r="C88" s="24"/>
    </row>
    <row r="89" spans="1:3">
      <c r="A89" s="24"/>
      <c r="B89" s="24"/>
      <c r="C89" s="24"/>
    </row>
    <row r="90" spans="1:3">
      <c r="A90" s="24"/>
      <c r="B90" s="24"/>
      <c r="C90" s="24"/>
    </row>
    <row r="91" spans="1:3">
      <c r="A91" s="24"/>
      <c r="B91" s="24"/>
      <c r="C91" s="24"/>
    </row>
    <row r="92" spans="1:3">
      <c r="A92" s="24"/>
      <c r="B92" s="24"/>
      <c r="C92" s="24"/>
    </row>
    <row r="93" spans="1:3">
      <c r="A93" s="24"/>
      <c r="B93" s="24"/>
      <c r="C93" s="24"/>
    </row>
    <row r="94" spans="1:3">
      <c r="A94" s="24"/>
      <c r="B94" s="24"/>
      <c r="C94" s="24"/>
    </row>
    <row r="95" spans="1:3">
      <c r="A95" s="24"/>
      <c r="B95" s="24"/>
      <c r="C95" s="24"/>
    </row>
    <row r="96" spans="1:3">
      <c r="A96" s="24"/>
      <c r="B96" s="24"/>
      <c r="C96" s="24"/>
    </row>
    <row r="97" spans="1:3">
      <c r="A97" s="24"/>
      <c r="B97" s="24"/>
      <c r="C97" s="24"/>
    </row>
    <row r="98" spans="1:3">
      <c r="A98" s="24"/>
      <c r="B98" s="24"/>
      <c r="C98" s="24"/>
    </row>
    <row r="99" spans="1:3">
      <c r="A99" s="24"/>
      <c r="B99" s="24"/>
      <c r="C99" s="24"/>
    </row>
    <row r="100" spans="1:3">
      <c r="A100" s="24"/>
      <c r="B100" s="24"/>
      <c r="C100" s="24"/>
    </row>
    <row r="101" spans="1:3">
      <c r="A101" s="24"/>
      <c r="B101" s="24"/>
      <c r="C101" s="24"/>
    </row>
    <row r="102" spans="1:3">
      <c r="A102" s="24"/>
      <c r="B102" s="24"/>
      <c r="C102" s="24"/>
    </row>
    <row r="103" spans="1:3">
      <c r="A103" s="24"/>
      <c r="B103" s="24"/>
      <c r="C103" s="24"/>
    </row>
    <row r="104" spans="1:3">
      <c r="A104" s="24"/>
      <c r="B104" s="24"/>
      <c r="C104" s="24"/>
    </row>
    <row r="105" spans="1:3">
      <c r="A105" s="24"/>
      <c r="B105" s="24"/>
      <c r="C105" s="24"/>
    </row>
    <row r="106" spans="1:3">
      <c r="A106" s="24"/>
      <c r="B106" s="24"/>
      <c r="C106" s="24"/>
    </row>
    <row r="107" spans="1:3">
      <c r="A107" s="24"/>
      <c r="B107" s="24"/>
      <c r="C107" s="24"/>
    </row>
    <row r="108" spans="1:3">
      <c r="A108" s="24"/>
      <c r="B108" s="24"/>
      <c r="C108" s="24"/>
    </row>
    <row r="109" spans="1:3">
      <c r="A109" s="24"/>
      <c r="B109" s="24"/>
      <c r="C109" s="24"/>
    </row>
    <row r="110" spans="1:3">
      <c r="A110" s="24"/>
      <c r="B110" s="24"/>
      <c r="C110" s="24"/>
    </row>
    <row r="111" spans="1:3">
      <c r="A111" s="24"/>
      <c r="B111" s="24"/>
      <c r="C111" s="24"/>
    </row>
    <row r="112" spans="1:3">
      <c r="A112" s="24"/>
      <c r="B112" s="24"/>
      <c r="C112" s="24"/>
    </row>
    <row r="113" spans="1:3">
      <c r="A113" s="24"/>
      <c r="B113" s="24"/>
      <c r="C113" s="24"/>
    </row>
    <row r="114" spans="1:3">
      <c r="A114" s="24"/>
      <c r="B114" s="24"/>
      <c r="C114" s="24"/>
    </row>
    <row r="115" spans="1:3">
      <c r="A115" s="24"/>
      <c r="B115" s="24"/>
      <c r="C115" s="24"/>
    </row>
    <row r="116" spans="1:3">
      <c r="A116" s="24"/>
      <c r="B116" s="24"/>
      <c r="C116" s="24"/>
    </row>
    <row r="117" spans="1:3">
      <c r="A117" s="24"/>
      <c r="B117" s="24"/>
      <c r="C117" s="24"/>
    </row>
    <row r="118" spans="1:3">
      <c r="A118" s="24"/>
      <c r="B118" s="24"/>
      <c r="C118" s="24"/>
    </row>
    <row r="119" spans="1:3">
      <c r="A119" s="24"/>
      <c r="B119" s="24"/>
      <c r="C119" s="24"/>
    </row>
    <row r="120" spans="1:3">
      <c r="A120" s="24"/>
      <c r="B120" s="24"/>
      <c r="C120" s="24"/>
    </row>
    <row r="121" spans="1:3">
      <c r="A121" s="24"/>
      <c r="B121" s="24"/>
      <c r="C121" s="24"/>
    </row>
    <row r="122" spans="1:3">
      <c r="A122" s="24"/>
      <c r="B122" s="24"/>
      <c r="C122" s="24"/>
    </row>
    <row r="123" spans="1:3">
      <c r="A123" s="24"/>
      <c r="B123" s="24"/>
      <c r="C123" s="24"/>
    </row>
    <row r="124" spans="1:3">
      <c r="A124" s="24"/>
      <c r="B124" s="24"/>
      <c r="C124" s="24"/>
    </row>
    <row r="125" spans="1:3">
      <c r="A125" s="24"/>
      <c r="B125" s="24"/>
      <c r="C125" s="24"/>
    </row>
    <row r="126" spans="1:3">
      <c r="A126" s="24"/>
      <c r="B126" s="24"/>
      <c r="C126" s="24"/>
    </row>
    <row r="127" spans="1:3">
      <c r="A127" s="24"/>
      <c r="B127" s="24"/>
      <c r="C127" s="24"/>
    </row>
    <row r="128" spans="1:3">
      <c r="A128" s="24"/>
      <c r="B128" s="24"/>
      <c r="C128" s="24"/>
    </row>
    <row r="129" spans="1:3">
      <c r="A129" s="24"/>
      <c r="B129" s="24"/>
      <c r="C129" s="24"/>
    </row>
    <row r="130" spans="1:3">
      <c r="A130" s="24"/>
      <c r="B130" s="24"/>
      <c r="C130" s="24"/>
    </row>
    <row r="131" spans="1:3">
      <c r="A131" s="24"/>
      <c r="B131" s="24"/>
      <c r="C131" s="24"/>
    </row>
    <row r="132" spans="1:3">
      <c r="A132" s="24"/>
      <c r="B132" s="24"/>
      <c r="C132" s="24"/>
    </row>
    <row r="133" spans="1:3">
      <c r="A133" s="24"/>
      <c r="B133" s="24"/>
      <c r="C133" s="24"/>
    </row>
    <row r="134" spans="1:3">
      <c r="A134" s="24"/>
      <c r="B134" s="24"/>
      <c r="C134" s="24"/>
    </row>
    <row r="135" spans="1:3">
      <c r="A135" s="24"/>
      <c r="B135" s="24"/>
      <c r="C135" s="24"/>
    </row>
    <row r="136" spans="1:3">
      <c r="A136" s="24"/>
      <c r="B136" s="24"/>
      <c r="C136" s="24"/>
    </row>
    <row r="137" spans="1:3">
      <c r="A137" s="24"/>
      <c r="B137" s="24"/>
      <c r="C137" s="24"/>
    </row>
    <row r="138" spans="1:3">
      <c r="A138" s="24"/>
      <c r="B138" s="24"/>
      <c r="C138" s="24"/>
    </row>
    <row r="139" spans="1:3">
      <c r="A139" s="24"/>
      <c r="B139" s="24"/>
      <c r="C139" s="24"/>
    </row>
    <row r="140" spans="1:3">
      <c r="A140" s="24"/>
      <c r="B140" s="24"/>
      <c r="C140" s="24"/>
    </row>
    <row r="141" spans="1:3">
      <c r="A141" s="24"/>
      <c r="B141" s="24"/>
      <c r="C141" s="24"/>
    </row>
    <row r="142" spans="1:3">
      <c r="A142" s="24"/>
      <c r="B142" s="24"/>
      <c r="C142" s="24"/>
    </row>
    <row r="143" spans="1:3">
      <c r="A143" s="24"/>
      <c r="B143" s="24"/>
      <c r="C143" s="24"/>
    </row>
    <row r="144" spans="1:3">
      <c r="A144" s="24"/>
      <c r="B144" s="24"/>
      <c r="C144" s="24"/>
    </row>
    <row r="145" spans="1:3">
      <c r="A145" s="24"/>
      <c r="B145" s="24"/>
      <c r="C145" s="24"/>
    </row>
    <row r="146" spans="1:3">
      <c r="A146" s="24"/>
      <c r="B146" s="24"/>
      <c r="C146" s="24"/>
    </row>
    <row r="147" spans="1:3">
      <c r="A147" s="24"/>
      <c r="B147" s="24"/>
      <c r="C147" s="24"/>
    </row>
    <row r="148" spans="1:3">
      <c r="A148" s="24"/>
      <c r="B148" s="24"/>
      <c r="C148" s="24"/>
    </row>
    <row r="149" spans="1:3">
      <c r="A149" s="24"/>
      <c r="B149" s="24"/>
      <c r="C149" s="24"/>
    </row>
    <row r="150" spans="1:3">
      <c r="A150" s="24"/>
      <c r="B150" s="24"/>
      <c r="C150" s="24"/>
    </row>
    <row r="151" spans="1:3">
      <c r="A151" s="24"/>
      <c r="B151" s="24"/>
      <c r="C151" s="24"/>
    </row>
    <row r="152" spans="1:3">
      <c r="A152" s="24"/>
      <c r="B152" s="24"/>
      <c r="C152" s="24"/>
    </row>
    <row r="153" spans="1:3">
      <c r="A153" s="24"/>
      <c r="B153" s="24"/>
      <c r="C153" s="24"/>
    </row>
    <row r="154" spans="1:3">
      <c r="A154" s="24"/>
      <c r="B154" s="24"/>
      <c r="C154" s="24"/>
    </row>
    <row r="155" spans="1:3">
      <c r="A155" s="24"/>
      <c r="B155" s="24"/>
      <c r="C155" s="24"/>
    </row>
    <row r="156" spans="1:3">
      <c r="A156" s="24"/>
      <c r="B156" s="24"/>
      <c r="C156" s="24"/>
    </row>
    <row r="157" spans="1:3">
      <c r="A157" s="24"/>
      <c r="B157" s="24"/>
      <c r="C157" s="24"/>
    </row>
    <row r="158" spans="1:3">
      <c r="A158" s="24"/>
      <c r="B158" s="24"/>
      <c r="C158" s="24"/>
    </row>
    <row r="159" spans="1:3">
      <c r="A159" s="24"/>
      <c r="B159" s="24"/>
      <c r="C159" s="24"/>
    </row>
    <row r="160" spans="1:3">
      <c r="A160" s="24"/>
      <c r="B160" s="24"/>
      <c r="C160" s="24"/>
    </row>
    <row r="161" spans="1:3">
      <c r="A161" s="24"/>
      <c r="B161" s="24"/>
      <c r="C161" s="24"/>
    </row>
    <row r="162" spans="1:3">
      <c r="A162" s="24"/>
      <c r="B162" s="24"/>
      <c r="C162" s="24"/>
    </row>
    <row r="163" spans="1:3">
      <c r="A163" s="24"/>
      <c r="B163" s="24"/>
      <c r="C163" s="24"/>
    </row>
    <row r="164" spans="1:3">
      <c r="A164" s="24"/>
      <c r="B164" s="24"/>
      <c r="C164" s="24"/>
    </row>
    <row r="165" spans="1:3">
      <c r="A165" s="24"/>
      <c r="B165" s="24"/>
      <c r="C165" s="24"/>
    </row>
    <row r="166" spans="1:3">
      <c r="A166" s="24"/>
      <c r="B166" s="24"/>
      <c r="C166" s="24"/>
    </row>
    <row r="167" spans="1:3">
      <c r="A167" s="24"/>
      <c r="B167" s="24"/>
      <c r="C167" s="24"/>
    </row>
    <row r="168" spans="1:3">
      <c r="A168" s="24"/>
      <c r="B168" s="24"/>
      <c r="C168" s="24"/>
    </row>
    <row r="169" spans="1:3">
      <c r="A169" s="24"/>
      <c r="B169" s="24"/>
      <c r="C169" s="24"/>
    </row>
    <row r="170" spans="1:3">
      <c r="A170" s="24"/>
      <c r="B170" s="24"/>
      <c r="C170" s="24"/>
    </row>
    <row r="171" spans="1:3">
      <c r="A171" s="24"/>
      <c r="B171" s="24"/>
      <c r="C171" s="24"/>
    </row>
    <row r="172" spans="1:3">
      <c r="A172" s="24"/>
      <c r="B172" s="24"/>
      <c r="C172" s="24"/>
    </row>
    <row r="173" spans="1:3">
      <c r="A173" s="24"/>
      <c r="B173" s="24"/>
      <c r="C173" s="24"/>
    </row>
    <row r="174" spans="1:3">
      <c r="A174" s="24"/>
      <c r="B174" s="24"/>
      <c r="C174" s="24"/>
    </row>
    <row r="175" spans="1:3">
      <c r="A175" s="24"/>
      <c r="B175" s="24"/>
      <c r="C175" s="24"/>
    </row>
    <row r="176" spans="1:3">
      <c r="A176" s="24"/>
      <c r="B176" s="24"/>
      <c r="C176" s="24"/>
    </row>
    <row r="177" spans="1:3">
      <c r="A177" s="24"/>
      <c r="B177" s="24"/>
      <c r="C177" s="24"/>
    </row>
    <row r="178" spans="1:3">
      <c r="A178" s="24"/>
      <c r="B178" s="24"/>
      <c r="C178" s="24"/>
    </row>
    <row r="179" spans="1:3">
      <c r="A179" s="24"/>
      <c r="B179" s="24"/>
      <c r="C179" s="24"/>
    </row>
    <row r="180" spans="1:3">
      <c r="A180" s="24"/>
      <c r="B180" s="24"/>
      <c r="C180" s="24"/>
    </row>
    <row r="181" spans="1:3">
      <c r="A181" s="24"/>
      <c r="B181" s="24"/>
      <c r="C181" s="24"/>
    </row>
    <row r="182" spans="1:3">
      <c r="A182" s="24"/>
      <c r="B182" s="24"/>
      <c r="C182" s="24"/>
    </row>
    <row r="183" spans="1:3">
      <c r="A183" s="24"/>
      <c r="B183" s="24"/>
      <c r="C183" s="24"/>
    </row>
    <row r="184" spans="1:3">
      <c r="A184" s="24"/>
      <c r="B184" s="24"/>
      <c r="C184" s="24"/>
    </row>
    <row r="185" spans="1:3">
      <c r="A185" s="24"/>
      <c r="B185" s="24"/>
      <c r="C185" s="24"/>
    </row>
    <row r="186" spans="1:3">
      <c r="A186" s="24"/>
      <c r="B186" s="24"/>
      <c r="C186" s="24"/>
    </row>
    <row r="187" spans="1:3">
      <c r="A187" s="24"/>
      <c r="B187" s="24"/>
      <c r="C187" s="24"/>
    </row>
    <row r="188" spans="1:3">
      <c r="A188" s="24"/>
      <c r="B188" s="24"/>
      <c r="C188" s="24"/>
    </row>
    <row r="189" spans="1:3">
      <c r="A189" s="24"/>
      <c r="B189" s="24"/>
      <c r="C189" s="24"/>
    </row>
    <row r="190" spans="1:3">
      <c r="A190" s="24"/>
      <c r="B190" s="24"/>
      <c r="C190" s="24"/>
    </row>
    <row r="191" spans="1:3">
      <c r="A191" s="24"/>
      <c r="B191" s="24"/>
      <c r="C191" s="24"/>
    </row>
    <row r="192" spans="1:3">
      <c r="A192" s="24"/>
      <c r="B192" s="24"/>
      <c r="C192" s="24"/>
    </row>
    <row r="193" spans="1:3">
      <c r="A193" s="24"/>
      <c r="B193" s="24"/>
      <c r="C193" s="24"/>
    </row>
    <row r="194" spans="1:3">
      <c r="A194" s="24"/>
      <c r="B194" s="24"/>
      <c r="C194" s="24"/>
    </row>
    <row r="195" spans="1:3">
      <c r="A195" s="24"/>
      <c r="B195" s="24"/>
      <c r="C195" s="24"/>
    </row>
    <row r="196" spans="1:3">
      <c r="A196" s="24"/>
      <c r="B196" s="24"/>
      <c r="C196" s="24"/>
    </row>
    <row r="197" spans="1:3">
      <c r="A197" s="24"/>
      <c r="B197" s="24"/>
      <c r="C197" s="24"/>
    </row>
    <row r="198" spans="1:3">
      <c r="A198" s="24"/>
      <c r="B198" s="24"/>
      <c r="C198" s="24"/>
    </row>
    <row r="199" spans="1:3">
      <c r="A199" s="24"/>
      <c r="B199" s="24"/>
      <c r="C199" s="24"/>
    </row>
    <row r="200" spans="1:3">
      <c r="A200" s="24"/>
      <c r="B200" s="24"/>
      <c r="C200" s="24"/>
    </row>
    <row r="201" spans="1:3">
      <c r="A201" s="24"/>
      <c r="B201" s="24"/>
      <c r="C201" s="24"/>
    </row>
    <row r="202" spans="1:3">
      <c r="A202" s="24"/>
      <c r="B202" s="24"/>
      <c r="C202" s="24"/>
    </row>
    <row r="203" spans="1:3">
      <c r="A203" s="24"/>
      <c r="B203" s="24"/>
      <c r="C203" s="24"/>
    </row>
    <row r="204" spans="1:3">
      <c r="A204" s="24"/>
      <c r="B204" s="24"/>
      <c r="C204" s="24"/>
    </row>
    <row r="205" spans="1:3">
      <c r="A205" s="24"/>
      <c r="B205" s="24"/>
      <c r="C205" s="24"/>
    </row>
    <row r="206" spans="1:3">
      <c r="A206" s="24"/>
      <c r="B206" s="24"/>
      <c r="C206" s="24"/>
    </row>
    <row r="207" spans="1:3">
      <c r="A207" s="24"/>
      <c r="B207" s="24"/>
      <c r="C207" s="24"/>
    </row>
    <row r="208" spans="1:3">
      <c r="A208" s="24"/>
      <c r="B208" s="24"/>
      <c r="C208" s="24"/>
    </row>
    <row r="209" spans="1:3">
      <c r="A209" s="24"/>
      <c r="B209" s="24"/>
      <c r="C209" s="24"/>
    </row>
    <row r="210" spans="1:3">
      <c r="A210" s="24"/>
      <c r="B210" s="24"/>
      <c r="C210" s="24"/>
    </row>
    <row r="211" spans="1:3">
      <c r="A211" s="24"/>
      <c r="B211" s="24"/>
      <c r="C211" s="24"/>
    </row>
    <row r="212" spans="1:3">
      <c r="A212" s="24"/>
      <c r="B212" s="24"/>
      <c r="C212" s="24"/>
    </row>
    <row r="213" spans="1:3">
      <c r="A213" s="24"/>
      <c r="B213" s="24"/>
      <c r="C213" s="24"/>
    </row>
    <row r="214" spans="1:3">
      <c r="A214" s="24"/>
      <c r="B214" s="24"/>
      <c r="C214" s="24"/>
    </row>
    <row r="215" spans="1:3">
      <c r="A215" s="24"/>
      <c r="B215" s="24"/>
      <c r="C215" s="24"/>
    </row>
    <row r="216" spans="1:3">
      <c r="A216" s="24"/>
      <c r="B216" s="24"/>
      <c r="C216" s="24"/>
    </row>
    <row r="217" spans="1:3">
      <c r="A217" s="24"/>
      <c r="B217" s="24"/>
      <c r="C217" s="24"/>
    </row>
    <row r="218" spans="1:3">
      <c r="A218" s="24"/>
      <c r="B218" s="24"/>
      <c r="C218" s="24"/>
    </row>
    <row r="219" spans="1:3">
      <c r="A219" s="24"/>
      <c r="B219" s="24"/>
      <c r="C219" s="24"/>
    </row>
    <row r="220" spans="1:3">
      <c r="A220" s="24"/>
      <c r="B220" s="24"/>
      <c r="C220" s="24"/>
    </row>
    <row r="221" spans="1:3">
      <c r="A221" s="24"/>
      <c r="B221" s="24"/>
      <c r="C221" s="24"/>
    </row>
    <row r="222" spans="1:3">
      <c r="A222" s="24"/>
      <c r="B222" s="24"/>
      <c r="C222" s="24"/>
    </row>
    <row r="223" spans="1:3">
      <c r="A223" s="24"/>
      <c r="B223" s="24"/>
      <c r="C223" s="24"/>
    </row>
    <row r="224" spans="1:3">
      <c r="A224" s="24"/>
      <c r="B224" s="24"/>
      <c r="C224" s="24"/>
    </row>
    <row r="225" spans="1:3">
      <c r="A225" s="24"/>
      <c r="B225" s="24"/>
      <c r="C225" s="24"/>
    </row>
    <row r="226" spans="1:3">
      <c r="A226" s="24"/>
      <c r="B226" s="24"/>
      <c r="C226" s="24"/>
    </row>
    <row r="227" spans="1:3">
      <c r="A227" s="24"/>
      <c r="B227" s="24"/>
      <c r="C227" s="24"/>
    </row>
    <row r="228" spans="1:3">
      <c r="A228" s="24"/>
      <c r="B228" s="24"/>
      <c r="C228" s="24"/>
    </row>
    <row r="229" spans="1:3">
      <c r="A229" s="24"/>
      <c r="B229" s="24"/>
      <c r="C229" s="24"/>
    </row>
    <row r="230" spans="1:3">
      <c r="A230" s="24"/>
      <c r="B230" s="24"/>
      <c r="C230" s="24"/>
    </row>
    <row r="231" spans="1:3">
      <c r="A231" s="24"/>
      <c r="B231" s="24"/>
      <c r="C231" s="24"/>
    </row>
    <row r="232" spans="1:3">
      <c r="A232" s="24"/>
      <c r="B232" s="24"/>
      <c r="C232" s="24"/>
    </row>
    <row r="233" spans="1:3">
      <c r="A233" s="24"/>
      <c r="B233" s="24"/>
      <c r="C233" s="24"/>
    </row>
    <row r="234" spans="1:3">
      <c r="A234" s="24"/>
      <c r="B234" s="24"/>
      <c r="C234" s="24"/>
    </row>
    <row r="235" spans="1:3">
      <c r="A235" s="24"/>
      <c r="B235" s="24"/>
      <c r="C235" s="24"/>
    </row>
    <row r="236" spans="1:3">
      <c r="A236" s="24"/>
      <c r="B236" s="24"/>
      <c r="C236" s="24"/>
    </row>
    <row r="237" spans="1:3">
      <c r="A237" s="24"/>
      <c r="B237" s="24"/>
      <c r="C237" s="24"/>
    </row>
    <row r="238" spans="1:3">
      <c r="A238" s="24"/>
      <c r="B238" s="24"/>
      <c r="C238" s="24"/>
    </row>
    <row r="239" spans="1:3">
      <c r="A239" s="24"/>
      <c r="B239" s="24"/>
      <c r="C239" s="24"/>
    </row>
    <row r="240" spans="1:3">
      <c r="A240" s="24"/>
      <c r="B240" s="24"/>
      <c r="C240" s="24"/>
    </row>
    <row r="241" spans="1:3">
      <c r="A241" s="24"/>
      <c r="B241" s="24"/>
      <c r="C241" s="24"/>
    </row>
    <row r="242" spans="1:3">
      <c r="A242" s="24"/>
      <c r="B242" s="24"/>
      <c r="C242" s="24"/>
    </row>
    <row r="243" spans="1:3">
      <c r="A243" s="24"/>
      <c r="B243" s="24"/>
      <c r="C243" s="24"/>
    </row>
    <row r="244" spans="1:3">
      <c r="A244" s="24"/>
      <c r="B244" s="24"/>
      <c r="C244" s="24"/>
    </row>
    <row r="245" spans="1:3">
      <c r="A245" s="24"/>
      <c r="B245" s="24"/>
      <c r="C245" s="24"/>
    </row>
    <row r="246" spans="1:3">
      <c r="A246" s="24"/>
      <c r="B246" s="24"/>
      <c r="C246" s="24"/>
    </row>
    <row r="247" spans="1:3">
      <c r="A247" s="24"/>
      <c r="B247" s="24"/>
      <c r="C247" s="24"/>
    </row>
    <row r="248" spans="1:3">
      <c r="A248" s="24"/>
      <c r="B248" s="24"/>
      <c r="C248" s="24"/>
    </row>
    <row r="249" spans="1:3">
      <c r="A249" s="24"/>
      <c r="B249" s="24"/>
      <c r="C249" s="24"/>
    </row>
    <row r="250" spans="1:3">
      <c r="A250" s="24"/>
      <c r="B250" s="24"/>
      <c r="C250" s="24"/>
    </row>
    <row r="251" spans="1:3">
      <c r="A251" s="24"/>
      <c r="B251" s="24"/>
      <c r="C251" s="24"/>
    </row>
    <row r="252" spans="1:3">
      <c r="A252" s="24"/>
      <c r="B252" s="24"/>
      <c r="C252" s="24"/>
    </row>
    <row r="253" spans="1:3">
      <c r="A253" s="24"/>
      <c r="B253" s="24"/>
      <c r="C253" s="24"/>
    </row>
    <row r="254" spans="1:3">
      <c r="A254" s="24"/>
      <c r="B254" s="24"/>
      <c r="C254" s="24"/>
    </row>
    <row r="255" spans="1:3">
      <c r="A255" s="24"/>
      <c r="B255" s="24"/>
      <c r="C255" s="24"/>
    </row>
    <row r="256" spans="1:3">
      <c r="A256" s="24"/>
      <c r="B256" s="24"/>
      <c r="C256" s="24"/>
    </row>
    <row r="257" spans="1:3">
      <c r="A257" s="24"/>
      <c r="B257" s="24"/>
      <c r="C257" s="24"/>
    </row>
    <row r="258" spans="1:3">
      <c r="A258" s="24"/>
      <c r="B258" s="24"/>
      <c r="C258" s="24"/>
    </row>
    <row r="259" spans="1:3">
      <c r="A259" s="24"/>
      <c r="B259" s="24"/>
      <c r="C259" s="24"/>
    </row>
    <row r="260" spans="1:3">
      <c r="A260" s="24"/>
      <c r="B260" s="24"/>
      <c r="C260" s="24"/>
    </row>
    <row r="261" spans="1:3">
      <c r="A261" s="24"/>
      <c r="B261" s="24"/>
      <c r="C261" s="24"/>
    </row>
    <row r="262" spans="1:3">
      <c r="A262" s="24"/>
      <c r="B262" s="24"/>
      <c r="C262" s="24"/>
    </row>
    <row r="263" spans="1:3">
      <c r="A263" s="24"/>
      <c r="B263" s="24"/>
      <c r="C263" s="24"/>
    </row>
    <row r="264" spans="1:3">
      <c r="A264" s="24"/>
      <c r="B264" s="24"/>
      <c r="C264" s="24"/>
    </row>
    <row r="265" spans="1:3">
      <c r="A265" s="24"/>
      <c r="B265" s="24"/>
      <c r="C265" s="24"/>
    </row>
    <row r="266" spans="1:3">
      <c r="A266" s="24"/>
      <c r="B266" s="24"/>
      <c r="C266" s="24"/>
    </row>
    <row r="267" spans="1:3">
      <c r="A267" s="24"/>
      <c r="B267" s="24"/>
      <c r="C267" s="24"/>
    </row>
    <row r="268" spans="1:3">
      <c r="A268" s="24"/>
      <c r="B268" s="24"/>
      <c r="C268" s="24"/>
    </row>
    <row r="269" spans="1:3">
      <c r="A269" s="24"/>
      <c r="B269" s="24"/>
      <c r="C269" s="24"/>
    </row>
    <row r="270" spans="1:3">
      <c r="A270" s="24"/>
      <c r="B270" s="24"/>
      <c r="C270" s="24"/>
    </row>
    <row r="271" spans="1:3">
      <c r="A271" s="24"/>
      <c r="B271" s="24"/>
      <c r="C271" s="24"/>
    </row>
    <row r="272" spans="1:3">
      <c r="A272" s="24"/>
      <c r="B272" s="24"/>
      <c r="C272" s="24"/>
    </row>
    <row r="273" spans="1:3">
      <c r="A273" s="24"/>
      <c r="B273" s="24"/>
      <c r="C273" s="24"/>
    </row>
    <row r="274" spans="1:3">
      <c r="A274" s="24"/>
      <c r="B274" s="24"/>
      <c r="C274" s="24"/>
    </row>
    <row r="275" spans="1:3">
      <c r="A275" s="24"/>
      <c r="B275" s="24"/>
      <c r="C275" s="24"/>
    </row>
    <row r="276" spans="1:3">
      <c r="A276" s="24"/>
      <c r="B276" s="24"/>
      <c r="C276" s="24"/>
    </row>
    <row r="277" spans="1:3">
      <c r="A277" s="24"/>
      <c r="B277" s="24"/>
      <c r="C277" s="24"/>
    </row>
    <row r="278" spans="1:3">
      <c r="A278" s="24"/>
      <c r="B278" s="24"/>
      <c r="C278" s="24"/>
    </row>
    <row r="279" spans="1:3">
      <c r="A279" s="24"/>
      <c r="B279" s="24"/>
      <c r="C279" s="24"/>
    </row>
    <row r="280" spans="1:3">
      <c r="A280" s="24"/>
      <c r="B280" s="24"/>
      <c r="C280" s="24"/>
    </row>
    <row r="281" spans="1:3">
      <c r="A281" s="24"/>
      <c r="B281" s="24"/>
      <c r="C281" s="24"/>
    </row>
    <row r="282" spans="1:3">
      <c r="A282" s="24"/>
      <c r="B282" s="24"/>
      <c r="C282" s="24"/>
    </row>
    <row r="283" spans="1:3">
      <c r="A283" s="24"/>
      <c r="B283" s="24"/>
      <c r="C283" s="24"/>
    </row>
    <row r="284" spans="1:3">
      <c r="A284" s="24"/>
      <c r="B284" s="24"/>
      <c r="C284" s="24"/>
    </row>
    <row r="285" spans="1:3">
      <c r="A285" s="24"/>
      <c r="B285" s="24"/>
      <c r="C285" s="24"/>
    </row>
    <row r="286" spans="1:3">
      <c r="A286" s="24"/>
      <c r="B286" s="24"/>
      <c r="C286" s="24"/>
    </row>
    <row r="287" spans="1:3">
      <c r="A287" s="24"/>
      <c r="B287" s="24"/>
      <c r="C287" s="24"/>
    </row>
    <row r="288" spans="1:3">
      <c r="A288" s="24"/>
      <c r="B288" s="24"/>
      <c r="C288" s="24"/>
    </row>
    <row r="289" spans="1:3">
      <c r="A289" s="24"/>
      <c r="B289" s="24"/>
      <c r="C289" s="24"/>
    </row>
    <row r="290" spans="1:3">
      <c r="A290" s="24"/>
      <c r="B290" s="24"/>
      <c r="C290" s="24"/>
    </row>
    <row r="291" spans="1:3">
      <c r="A291" s="24"/>
      <c r="B291" s="24"/>
      <c r="C291" s="24"/>
    </row>
    <row r="292" spans="1:3">
      <c r="A292" s="24"/>
      <c r="B292" s="24"/>
      <c r="C292" s="24"/>
    </row>
    <row r="293" spans="1:3">
      <c r="A293" s="24"/>
      <c r="B293" s="24"/>
      <c r="C293" s="24"/>
    </row>
    <row r="294" spans="1:3">
      <c r="A294" s="24"/>
      <c r="B294" s="24"/>
      <c r="C294" s="24"/>
    </row>
    <row r="295" spans="1:3">
      <c r="A295" s="24"/>
      <c r="B295" s="24"/>
      <c r="C295" s="24"/>
    </row>
    <row r="296" spans="1:3">
      <c r="A296" s="24"/>
      <c r="B296" s="24"/>
      <c r="C296" s="24"/>
    </row>
    <row r="297" spans="1:3">
      <c r="A297" s="24"/>
      <c r="B297" s="24"/>
      <c r="C297" s="24"/>
    </row>
    <row r="298" spans="1:3">
      <c r="A298" s="24"/>
      <c r="B298" s="24"/>
      <c r="C298" s="24"/>
    </row>
    <row r="299" spans="1:3">
      <c r="A299" s="24"/>
      <c r="B299" s="24"/>
      <c r="C299" s="24"/>
    </row>
    <row r="300" spans="1:3">
      <c r="A300" s="24"/>
      <c r="B300" s="24"/>
      <c r="C300" s="24"/>
    </row>
    <row r="301" spans="1:3">
      <c r="A301" s="24"/>
      <c r="B301" s="24"/>
      <c r="C301" s="24"/>
    </row>
    <row r="302" spans="1:3">
      <c r="A302" s="24"/>
      <c r="B302" s="24"/>
      <c r="C302" s="24"/>
    </row>
    <row r="303" spans="1:3">
      <c r="A303" s="24"/>
      <c r="B303" s="24"/>
      <c r="C303" s="24"/>
    </row>
    <row r="304" spans="1:3">
      <c r="A304" s="24"/>
      <c r="B304" s="24"/>
      <c r="C304" s="24"/>
    </row>
    <row r="305" spans="1:3">
      <c r="A305" s="24"/>
      <c r="B305" s="24"/>
      <c r="C305" s="24"/>
    </row>
    <row r="306" spans="1:3">
      <c r="A306" s="24"/>
      <c r="B306" s="24"/>
      <c r="C306" s="24"/>
    </row>
    <row r="307" spans="1:3">
      <c r="A307" s="24"/>
      <c r="B307" s="24"/>
      <c r="C307" s="24"/>
    </row>
    <row r="308" spans="1:3">
      <c r="A308" s="24"/>
      <c r="B308" s="24"/>
      <c r="C308" s="24"/>
    </row>
    <row r="309" spans="1:3">
      <c r="A309" s="24"/>
      <c r="B309" s="24"/>
      <c r="C309" s="24"/>
    </row>
    <row r="310" spans="1:3">
      <c r="A310" s="24"/>
      <c r="B310" s="24"/>
      <c r="C310" s="24"/>
    </row>
    <row r="311" spans="1:3">
      <c r="A311" s="24"/>
      <c r="B311" s="24"/>
      <c r="C311" s="24"/>
    </row>
    <row r="312" spans="1:3">
      <c r="A312" s="24"/>
      <c r="B312" s="24"/>
      <c r="C312" s="24"/>
    </row>
    <row r="313" spans="1:3">
      <c r="A313" s="24"/>
      <c r="B313" s="24"/>
      <c r="C313" s="24"/>
    </row>
    <row r="314" spans="1:3">
      <c r="A314" s="24"/>
      <c r="B314" s="24"/>
      <c r="C314" s="24"/>
    </row>
    <row r="315" spans="1:3">
      <c r="A315" s="24"/>
      <c r="B315" s="24"/>
      <c r="C315" s="24"/>
    </row>
    <row r="316" spans="1:3">
      <c r="A316" s="24"/>
      <c r="B316" s="24"/>
      <c r="C316" s="24"/>
    </row>
    <row r="317" spans="1:3">
      <c r="A317" s="24"/>
      <c r="B317" s="24"/>
      <c r="C317" s="24"/>
    </row>
    <row r="318" spans="1:3">
      <c r="A318" s="24"/>
      <c r="B318" s="24"/>
      <c r="C318" s="24"/>
    </row>
    <row r="319" spans="1:3">
      <c r="A319" s="24"/>
      <c r="B319" s="24"/>
      <c r="C319" s="24"/>
    </row>
    <row r="320" spans="1:3">
      <c r="A320" s="24"/>
      <c r="B320" s="24"/>
      <c r="C320" s="24"/>
    </row>
    <row r="321" spans="1:3">
      <c r="A321" s="24"/>
      <c r="B321" s="24"/>
      <c r="C321" s="24"/>
    </row>
    <row r="322" spans="1:3">
      <c r="A322" s="24"/>
      <c r="B322" s="24"/>
      <c r="C322" s="24"/>
    </row>
    <row r="323" spans="1:3">
      <c r="A323" s="24"/>
      <c r="B323" s="24"/>
      <c r="C323" s="24"/>
    </row>
    <row r="324" spans="1:3">
      <c r="A324" s="24"/>
      <c r="B324" s="24"/>
      <c r="C324" s="24"/>
    </row>
    <row r="325" spans="1:3">
      <c r="A325" s="24"/>
      <c r="B325" s="24"/>
      <c r="C325" s="24"/>
    </row>
    <row r="326" spans="1:3">
      <c r="A326" s="24"/>
      <c r="B326" s="24"/>
      <c r="C326" s="24"/>
    </row>
    <row r="327" spans="1:3">
      <c r="A327" s="24"/>
      <c r="B327" s="24"/>
      <c r="C327" s="24"/>
    </row>
    <row r="328" spans="1:3">
      <c r="A328" s="24"/>
      <c r="B328" s="24"/>
      <c r="C328" s="24"/>
    </row>
    <row r="329" spans="1:3">
      <c r="A329" s="24"/>
      <c r="B329" s="24"/>
      <c r="C329" s="24"/>
    </row>
    <row r="330" spans="1:3">
      <c r="A330" s="24"/>
      <c r="B330" s="24"/>
      <c r="C330" s="24"/>
    </row>
    <row r="331" spans="1:3">
      <c r="A331" s="24"/>
      <c r="B331" s="24"/>
      <c r="C331" s="24"/>
    </row>
    <row r="332" spans="1:3">
      <c r="A332" s="24"/>
      <c r="B332" s="24"/>
      <c r="C332" s="24"/>
    </row>
    <row r="333" spans="1:3">
      <c r="A333" s="24"/>
      <c r="B333" s="24"/>
      <c r="C333" s="24"/>
    </row>
    <row r="334" spans="1:3">
      <c r="A334" s="24"/>
      <c r="B334" s="24"/>
      <c r="C334" s="24"/>
    </row>
    <row r="335" spans="1:3">
      <c r="A335" s="24"/>
      <c r="B335" s="24"/>
      <c r="C335" s="24"/>
    </row>
    <row r="336" spans="1:3">
      <c r="A336" s="24"/>
      <c r="B336" s="24"/>
      <c r="C336" s="24"/>
    </row>
    <row r="337" spans="1:3">
      <c r="A337" s="24"/>
      <c r="B337" s="24"/>
      <c r="C337" s="24"/>
    </row>
    <row r="338" spans="1:3">
      <c r="A338" s="24"/>
      <c r="B338" s="24"/>
      <c r="C338" s="24"/>
    </row>
    <row r="339" spans="1:3">
      <c r="A339" s="24"/>
      <c r="B339" s="24"/>
      <c r="C339" s="24"/>
    </row>
    <row r="340" spans="1:3">
      <c r="A340" s="24"/>
      <c r="B340" s="24"/>
      <c r="C340" s="24"/>
    </row>
    <row r="341" spans="1:3">
      <c r="A341" s="24"/>
      <c r="B341" s="24"/>
      <c r="C341" s="24"/>
    </row>
    <row r="342" spans="1:3">
      <c r="A342" s="24"/>
      <c r="B342" s="24"/>
      <c r="C342" s="24"/>
    </row>
    <row r="343" spans="1:3">
      <c r="A343" s="24"/>
      <c r="B343" s="24"/>
      <c r="C343" s="24"/>
    </row>
    <row r="344" spans="1:3">
      <c r="A344" s="24"/>
      <c r="B344" s="24"/>
      <c r="C344" s="24"/>
    </row>
    <row r="345" spans="1:3">
      <c r="A345" s="24"/>
      <c r="B345" s="24"/>
      <c r="C345" s="24"/>
    </row>
    <row r="346" spans="1:3">
      <c r="A346" s="24"/>
      <c r="B346" s="24"/>
      <c r="C346" s="24"/>
    </row>
    <row r="347" spans="1:3">
      <c r="A347" s="24"/>
      <c r="B347" s="24"/>
      <c r="C347" s="24"/>
    </row>
    <row r="348" spans="1:3">
      <c r="A348" s="24"/>
      <c r="B348" s="24"/>
      <c r="C348" s="24"/>
    </row>
    <row r="349" spans="1:3">
      <c r="A349" s="24"/>
      <c r="B349" s="24"/>
      <c r="C349" s="24"/>
    </row>
    <row r="350" spans="1:3">
      <c r="A350" s="24"/>
      <c r="B350" s="24"/>
      <c r="C350" s="24"/>
    </row>
    <row r="351" spans="1:3">
      <c r="A351" s="24"/>
      <c r="B351" s="24"/>
      <c r="C351" s="24"/>
    </row>
    <row r="352" spans="1:3">
      <c r="A352" s="24"/>
      <c r="B352" s="24"/>
      <c r="C352" s="24"/>
    </row>
    <row r="353" spans="1:3">
      <c r="A353" s="24"/>
      <c r="B353" s="24"/>
      <c r="C353" s="24"/>
    </row>
    <row r="354" spans="1:3">
      <c r="A354" s="24"/>
      <c r="B354" s="24"/>
      <c r="C354" s="24"/>
    </row>
    <row r="355" spans="1:3">
      <c r="A355" s="24"/>
      <c r="B355" s="24"/>
      <c r="C355" s="24"/>
    </row>
    <row r="356" spans="1:3">
      <c r="A356" s="24"/>
      <c r="B356" s="24"/>
      <c r="C356" s="24"/>
    </row>
    <row r="357" spans="1:3">
      <c r="A357" s="24"/>
      <c r="B357" s="24"/>
      <c r="C357" s="24"/>
    </row>
    <row r="358" spans="1:3">
      <c r="A358" s="24"/>
      <c r="B358" s="24"/>
      <c r="C358" s="24"/>
    </row>
    <row r="359" spans="1:3">
      <c r="A359" s="24"/>
      <c r="B359" s="24"/>
      <c r="C359" s="24"/>
    </row>
    <row r="360" spans="1:3">
      <c r="A360" s="24"/>
      <c r="B360" s="24"/>
      <c r="C360" s="24"/>
    </row>
    <row r="361" spans="1:3">
      <c r="A361" s="24"/>
      <c r="B361" s="24"/>
      <c r="C361" s="24"/>
    </row>
    <row r="362" spans="1:3">
      <c r="A362" s="24"/>
      <c r="B362" s="24"/>
      <c r="C362" s="24"/>
    </row>
    <row r="363" spans="1:3">
      <c r="A363" s="24"/>
      <c r="B363" s="24"/>
      <c r="C363" s="24"/>
    </row>
    <row r="364" spans="1:3">
      <c r="A364" s="24"/>
      <c r="B364" s="24"/>
      <c r="C364" s="24"/>
    </row>
    <row r="365" spans="1:3">
      <c r="A365" s="24"/>
      <c r="B365" s="24"/>
      <c r="C365" s="24"/>
    </row>
    <row r="366" spans="1:3">
      <c r="A366" s="24"/>
      <c r="B366" s="24"/>
      <c r="C366" s="24"/>
    </row>
    <row r="367" spans="1:3">
      <c r="A367" s="24"/>
      <c r="B367" s="24"/>
      <c r="C367" s="24"/>
    </row>
    <row r="368" spans="1:3">
      <c r="A368" s="24"/>
      <c r="B368" s="24"/>
      <c r="C368" s="24"/>
    </row>
    <row r="369" spans="1:3">
      <c r="A369" s="24"/>
      <c r="B369" s="24"/>
      <c r="C369" s="24"/>
    </row>
    <row r="370" spans="1:3">
      <c r="A370" s="24"/>
      <c r="B370" s="24"/>
      <c r="C370" s="24"/>
    </row>
    <row r="371" spans="1:3">
      <c r="A371" s="24"/>
      <c r="B371" s="24"/>
      <c r="C371" s="24"/>
    </row>
    <row r="372" spans="1:3">
      <c r="A372" s="24"/>
      <c r="B372" s="24"/>
      <c r="C372" s="24"/>
    </row>
    <row r="373" spans="1:3">
      <c r="A373" s="24"/>
      <c r="B373" s="24"/>
      <c r="C373" s="24"/>
    </row>
    <row r="374" spans="1:3">
      <c r="A374" s="24"/>
      <c r="B374" s="24"/>
      <c r="C374" s="24"/>
    </row>
    <row r="375" spans="1:3">
      <c r="A375" s="24"/>
      <c r="B375" s="24"/>
      <c r="C375" s="24"/>
    </row>
    <row r="376" spans="1:3">
      <c r="A376" s="24"/>
      <c r="B376" s="24"/>
      <c r="C376" s="24"/>
    </row>
    <row r="377" spans="1:3">
      <c r="A377" s="24"/>
      <c r="B377" s="24"/>
      <c r="C377" s="24"/>
    </row>
    <row r="378" spans="1:3">
      <c r="A378" s="24"/>
      <c r="B378" s="24"/>
      <c r="C378" s="24"/>
    </row>
    <row r="379" spans="1:3">
      <c r="A379" s="24"/>
      <c r="B379" s="24"/>
      <c r="C379" s="24"/>
    </row>
    <row r="380" spans="1:3">
      <c r="A380" s="24"/>
      <c r="B380" s="24"/>
      <c r="C380" s="24"/>
    </row>
    <row r="381" spans="1:3">
      <c r="A381" s="24"/>
      <c r="B381" s="24"/>
      <c r="C381" s="24"/>
    </row>
    <row r="382" spans="1:3">
      <c r="A382" s="24"/>
      <c r="B382" s="24"/>
      <c r="C382" s="24"/>
    </row>
    <row r="383" spans="1:3">
      <c r="A383" s="24"/>
      <c r="B383" s="24"/>
      <c r="C383" s="24"/>
    </row>
    <row r="384" spans="1:3">
      <c r="A384" s="24"/>
      <c r="B384" s="24"/>
      <c r="C384" s="24"/>
    </row>
    <row r="385" spans="1:3">
      <c r="A385" s="24"/>
      <c r="B385" s="24"/>
      <c r="C385" s="24"/>
    </row>
    <row r="386" spans="1:3">
      <c r="A386" s="24"/>
      <c r="B386" s="24"/>
      <c r="C386" s="24"/>
    </row>
    <row r="387" spans="1:3">
      <c r="A387" s="24"/>
      <c r="B387" s="24"/>
      <c r="C387" s="24"/>
    </row>
    <row r="388" spans="1:3">
      <c r="A388" s="24"/>
      <c r="B388" s="24"/>
      <c r="C388" s="24"/>
    </row>
    <row r="389" spans="1:3">
      <c r="A389" s="24"/>
      <c r="B389" s="24"/>
      <c r="C389" s="24"/>
    </row>
    <row r="390" spans="1:3">
      <c r="A390" s="24"/>
      <c r="B390" s="24"/>
      <c r="C390" s="24"/>
    </row>
    <row r="391" spans="1:3">
      <c r="A391" s="24"/>
      <c r="B391" s="24"/>
      <c r="C391" s="24"/>
    </row>
    <row r="392" spans="1:3">
      <c r="A392" s="24"/>
      <c r="B392" s="24"/>
      <c r="C392" s="24"/>
    </row>
    <row r="393" spans="1:3">
      <c r="A393" s="24"/>
      <c r="B393" s="24"/>
      <c r="C393" s="24"/>
    </row>
    <row r="394" spans="1:3">
      <c r="A394" s="24"/>
      <c r="B394" s="24"/>
      <c r="C394" s="24"/>
    </row>
    <row r="395" spans="1:3">
      <c r="A395" s="24"/>
      <c r="B395" s="24"/>
      <c r="C395" s="24"/>
    </row>
    <row r="396" spans="1:3">
      <c r="A396" s="24"/>
      <c r="B396" s="24"/>
      <c r="C396" s="24"/>
    </row>
    <row r="397" spans="1:3">
      <c r="A397" s="24"/>
      <c r="B397" s="24"/>
      <c r="C397" s="24"/>
    </row>
    <row r="398" spans="1:3">
      <c r="A398" s="24"/>
      <c r="B398" s="24"/>
      <c r="C398" s="24"/>
    </row>
    <row r="399" spans="1:3">
      <c r="A399" s="24"/>
      <c r="B399" s="24"/>
      <c r="C399" s="24"/>
    </row>
    <row r="400" spans="1:3">
      <c r="A400" s="24"/>
      <c r="B400" s="24"/>
      <c r="C400" s="24"/>
    </row>
    <row r="401" spans="1:3">
      <c r="A401" s="24"/>
      <c r="B401" s="24"/>
      <c r="C401" s="24"/>
    </row>
    <row r="402" spans="1:3">
      <c r="A402" s="24"/>
      <c r="B402" s="24"/>
      <c r="C402" s="24"/>
    </row>
    <row r="403" spans="1:3">
      <c r="A403" s="24"/>
      <c r="B403" s="24"/>
      <c r="C403" s="24"/>
    </row>
    <row r="404" spans="1:3">
      <c r="A404" s="24"/>
      <c r="B404" s="24"/>
      <c r="C404" s="24"/>
    </row>
    <row r="405" spans="1:3">
      <c r="A405" s="24"/>
      <c r="B405" s="24"/>
      <c r="C405" s="24"/>
    </row>
    <row r="406" spans="1:3">
      <c r="A406" s="24"/>
      <c r="B406" s="24"/>
      <c r="C406" s="24"/>
    </row>
    <row r="407" spans="1:3">
      <c r="A407" s="24"/>
      <c r="B407" s="24"/>
      <c r="C407" s="24"/>
    </row>
    <row r="408" spans="1:3">
      <c r="A408" s="24"/>
      <c r="B408" s="24"/>
      <c r="C408" s="24"/>
    </row>
    <row r="409" spans="1:3">
      <c r="A409" s="24"/>
      <c r="B409" s="24"/>
      <c r="C409" s="24"/>
    </row>
    <row r="410" spans="1:3">
      <c r="A410" s="24"/>
      <c r="B410" s="24"/>
      <c r="C410" s="24"/>
    </row>
    <row r="411" spans="1:3">
      <c r="A411" s="24"/>
      <c r="B411" s="24"/>
      <c r="C411" s="24"/>
    </row>
    <row r="412" spans="1:3">
      <c r="A412" s="24"/>
      <c r="B412" s="24"/>
      <c r="C412" s="24"/>
    </row>
    <row r="413" spans="1:3">
      <c r="A413" s="24"/>
      <c r="B413" s="24"/>
      <c r="C413" s="24"/>
    </row>
    <row r="414" spans="1:3">
      <c r="A414" s="24"/>
      <c r="B414" s="24"/>
      <c r="C414" s="24"/>
    </row>
    <row r="415" spans="1:3">
      <c r="A415" s="24"/>
      <c r="B415" s="24"/>
      <c r="C415" s="24"/>
    </row>
    <row r="416" spans="1:3">
      <c r="A416" s="24"/>
      <c r="B416" s="24"/>
      <c r="C416" s="24"/>
    </row>
    <row r="417" spans="1:3">
      <c r="A417" s="24"/>
      <c r="B417" s="24"/>
      <c r="C417" s="24"/>
    </row>
    <row r="418" spans="1:3">
      <c r="A418" s="24"/>
      <c r="B418" s="24"/>
      <c r="C418" s="24"/>
    </row>
    <row r="419" spans="1:3">
      <c r="A419" s="24"/>
      <c r="B419" s="24"/>
      <c r="C419" s="24"/>
    </row>
    <row r="420" spans="1:3">
      <c r="A420" s="24"/>
      <c r="B420" s="24"/>
      <c r="C420" s="24"/>
    </row>
    <row r="421" spans="1:3">
      <c r="A421" s="24"/>
      <c r="B421" s="24"/>
      <c r="C421" s="24"/>
    </row>
    <row r="422" spans="1:3">
      <c r="A422" s="24"/>
      <c r="B422" s="24"/>
      <c r="C422" s="24"/>
    </row>
    <row r="423" spans="1:3">
      <c r="A423" s="24"/>
      <c r="B423" s="24"/>
      <c r="C423" s="24"/>
    </row>
    <row r="424" spans="1:3">
      <c r="A424" s="24"/>
      <c r="B424" s="24"/>
      <c r="C424" s="24"/>
    </row>
    <row r="425" spans="1:3">
      <c r="A425" s="24"/>
      <c r="B425" s="24"/>
      <c r="C425" s="24"/>
    </row>
    <row r="426" spans="1:3">
      <c r="A426" s="24"/>
      <c r="B426" s="24"/>
      <c r="C426" s="24"/>
    </row>
    <row r="427" spans="1:3">
      <c r="A427" s="24"/>
      <c r="B427" s="24"/>
      <c r="C427" s="24"/>
    </row>
    <row r="428" spans="1:3">
      <c r="A428" s="24"/>
      <c r="B428" s="24"/>
      <c r="C428" s="24"/>
    </row>
    <row r="429" spans="1:3">
      <c r="A429" s="24"/>
      <c r="B429" s="24"/>
      <c r="C429" s="24"/>
    </row>
    <row r="430" spans="1:3">
      <c r="A430" s="24"/>
      <c r="B430" s="24"/>
      <c r="C430" s="24"/>
    </row>
    <row r="431" spans="1:3">
      <c r="A431" s="24"/>
      <c r="B431" s="24"/>
      <c r="C431" s="24"/>
    </row>
    <row r="432" spans="1:3">
      <c r="A432" s="24"/>
      <c r="B432" s="24"/>
      <c r="C432" s="24"/>
    </row>
    <row r="433" spans="1:3">
      <c r="A433" s="24"/>
      <c r="B433" s="24"/>
      <c r="C433" s="24"/>
    </row>
    <row r="434" spans="1:3">
      <c r="A434" s="24"/>
      <c r="B434" s="24"/>
      <c r="C434" s="24"/>
    </row>
    <row r="435" spans="1:3">
      <c r="A435" s="24"/>
      <c r="B435" s="24"/>
      <c r="C435" s="24"/>
    </row>
    <row r="436" spans="1:3">
      <c r="A436" s="24"/>
      <c r="B436" s="24"/>
      <c r="C436" s="24"/>
    </row>
    <row r="437" spans="1:3">
      <c r="A437" s="24"/>
      <c r="B437" s="24"/>
      <c r="C437" s="24"/>
    </row>
    <row r="438" spans="1:3">
      <c r="A438" s="24"/>
      <c r="B438" s="24"/>
      <c r="C438" s="24"/>
    </row>
    <row r="439" spans="1:3">
      <c r="A439" s="24"/>
      <c r="B439" s="24"/>
      <c r="C439" s="24"/>
    </row>
    <row r="440" spans="1:3">
      <c r="A440" s="24"/>
      <c r="B440" s="24"/>
      <c r="C440" s="24"/>
    </row>
    <row r="441" spans="1:3">
      <c r="A441" s="24"/>
      <c r="B441" s="24"/>
      <c r="C441" s="24"/>
    </row>
    <row r="442" spans="1:3">
      <c r="A442" s="24"/>
      <c r="B442" s="24"/>
      <c r="C442" s="24"/>
    </row>
    <row r="443" spans="1:3">
      <c r="A443" s="24"/>
      <c r="B443" s="24"/>
      <c r="C443" s="24"/>
    </row>
    <row r="444" spans="1:3">
      <c r="A444" s="24"/>
      <c r="B444" s="24"/>
      <c r="C444" s="24"/>
    </row>
    <row r="445" spans="1:3">
      <c r="A445" s="24"/>
      <c r="B445" s="24"/>
      <c r="C445" s="24"/>
    </row>
    <row r="446" spans="1:3">
      <c r="A446" s="24"/>
      <c r="B446" s="24"/>
      <c r="C446" s="24"/>
    </row>
    <row r="447" spans="1:3">
      <c r="A447" s="24"/>
      <c r="B447" s="24"/>
      <c r="C447" s="24"/>
    </row>
    <row r="448" spans="1:3">
      <c r="A448" s="24"/>
      <c r="B448" s="24"/>
      <c r="C448" s="24"/>
    </row>
    <row r="449" spans="1:3">
      <c r="A449" s="24"/>
      <c r="B449" s="24"/>
      <c r="C449" s="24"/>
    </row>
    <row r="450" spans="1:3">
      <c r="A450" s="24"/>
      <c r="B450" s="24"/>
      <c r="C450" s="24"/>
    </row>
    <row r="451" spans="1:3">
      <c r="A451" s="24"/>
      <c r="B451" s="24"/>
      <c r="C451" s="24"/>
    </row>
    <row r="452" spans="1:3">
      <c r="A452" s="24"/>
      <c r="B452" s="24"/>
      <c r="C452" s="24"/>
    </row>
    <row r="453" spans="1:3">
      <c r="A453" s="24"/>
      <c r="B453" s="24"/>
      <c r="C453" s="24"/>
    </row>
    <row r="454" spans="1:3">
      <c r="A454" s="24"/>
      <c r="B454" s="24"/>
      <c r="C454" s="24"/>
    </row>
    <row r="455" spans="1:3">
      <c r="A455" s="24"/>
      <c r="B455" s="24"/>
      <c r="C455" s="24"/>
    </row>
    <row r="456" spans="1:3">
      <c r="A456" s="24"/>
      <c r="B456" s="24"/>
      <c r="C456" s="24"/>
    </row>
    <row r="457" spans="1:3">
      <c r="A457" s="24"/>
      <c r="B457" s="24"/>
      <c r="C457" s="24"/>
    </row>
    <row r="458" spans="1:3">
      <c r="A458" s="24"/>
      <c r="B458" s="24"/>
      <c r="C458" s="24"/>
    </row>
    <row r="459" spans="1:3">
      <c r="A459" s="24"/>
      <c r="B459" s="24"/>
      <c r="C459" s="24"/>
    </row>
    <row r="460" spans="1:3">
      <c r="A460" s="24"/>
      <c r="B460" s="24"/>
      <c r="C460" s="24"/>
    </row>
    <row r="461" spans="1:3">
      <c r="A461" s="24"/>
      <c r="B461" s="24"/>
      <c r="C461" s="24"/>
    </row>
    <row r="462" spans="1:3">
      <c r="A462" s="24"/>
      <c r="B462" s="24"/>
      <c r="C462" s="24"/>
    </row>
    <row r="463" spans="1:3">
      <c r="A463" s="24"/>
      <c r="B463" s="24"/>
      <c r="C463" s="24"/>
    </row>
    <row r="464" spans="1:3">
      <c r="A464" s="24"/>
      <c r="B464" s="24"/>
      <c r="C464" s="24"/>
    </row>
    <row r="465" spans="1:3">
      <c r="A465" s="24"/>
      <c r="B465" s="24"/>
      <c r="C465" s="24"/>
    </row>
    <row r="466" spans="1:3">
      <c r="A466" s="24"/>
      <c r="B466" s="24"/>
      <c r="C466" s="24"/>
    </row>
    <row r="467" spans="1:3">
      <c r="A467" s="24"/>
      <c r="B467" s="24"/>
      <c r="C467" s="24"/>
    </row>
    <row r="468" spans="1:3">
      <c r="A468" s="24"/>
      <c r="B468" s="24"/>
      <c r="C468" s="24"/>
    </row>
    <row r="469" spans="1:3">
      <c r="A469" s="24"/>
      <c r="B469" s="24"/>
      <c r="C469" s="24"/>
    </row>
    <row r="470" spans="1:3">
      <c r="A470" s="24"/>
      <c r="B470" s="24"/>
      <c r="C470" s="24"/>
    </row>
    <row r="471" spans="1:3">
      <c r="A471" s="24"/>
      <c r="B471" s="24"/>
      <c r="C471" s="24"/>
    </row>
    <row r="472" spans="1:3">
      <c r="A472" s="24"/>
      <c r="B472" s="24"/>
      <c r="C472" s="24"/>
    </row>
    <row r="473" spans="1:3">
      <c r="A473" s="24"/>
      <c r="B473" s="24"/>
      <c r="C473" s="24"/>
    </row>
    <row r="474" spans="1:3">
      <c r="A474" s="24"/>
      <c r="B474" s="24"/>
      <c r="C474" s="24"/>
    </row>
    <row r="475" spans="1:3">
      <c r="A475" s="24"/>
      <c r="B475" s="24"/>
      <c r="C475" s="24"/>
    </row>
    <row r="476" spans="1:3">
      <c r="A476" s="24"/>
      <c r="B476" s="24"/>
      <c r="C476" s="24"/>
    </row>
    <row r="477" spans="1:3">
      <c r="A477" s="24"/>
      <c r="B477" s="24"/>
      <c r="C477" s="24"/>
    </row>
    <row r="478" spans="1:3">
      <c r="A478" s="24"/>
      <c r="B478" s="24"/>
      <c r="C478" s="24"/>
    </row>
    <row r="479" spans="1:3">
      <c r="A479" s="24"/>
      <c r="B479" s="24"/>
      <c r="C479" s="24"/>
    </row>
    <row r="480" spans="1:3">
      <c r="A480" s="24"/>
      <c r="B480" s="24"/>
      <c r="C480" s="24"/>
    </row>
    <row r="481" spans="1:3">
      <c r="A481" s="24"/>
      <c r="B481" s="24"/>
      <c r="C481" s="24"/>
    </row>
    <row r="482" spans="1:3">
      <c r="A482" s="24"/>
      <c r="B482" s="24"/>
      <c r="C482" s="24"/>
    </row>
    <row r="483" spans="1:3">
      <c r="A483" s="24"/>
      <c r="B483" s="24"/>
      <c r="C483" s="24"/>
    </row>
    <row r="484" spans="1:3">
      <c r="A484" s="24"/>
      <c r="B484" s="24"/>
      <c r="C484" s="24"/>
    </row>
    <row r="485" spans="1:3">
      <c r="A485" s="24"/>
      <c r="B485" s="24"/>
      <c r="C485" s="24"/>
    </row>
    <row r="486" spans="1:3">
      <c r="A486" s="24"/>
      <c r="B486" s="24"/>
      <c r="C486" s="24"/>
    </row>
    <row r="487" spans="1:3">
      <c r="A487" s="24"/>
      <c r="B487" s="24"/>
      <c r="C487" s="24"/>
    </row>
    <row r="488" spans="1:3">
      <c r="A488" s="24"/>
      <c r="B488" s="24"/>
      <c r="C488" s="24"/>
    </row>
    <row r="489" spans="1:3">
      <c r="A489" s="24"/>
      <c r="B489" s="24"/>
      <c r="C489" s="24"/>
    </row>
    <row r="490" spans="1:3">
      <c r="A490" s="24"/>
      <c r="B490" s="24"/>
      <c r="C490" s="24"/>
    </row>
    <row r="491" spans="1:3">
      <c r="A491" s="24"/>
      <c r="B491" s="24"/>
      <c r="C491" s="24"/>
    </row>
    <row r="492" spans="1:3">
      <c r="A492" s="24"/>
      <c r="B492" s="24"/>
      <c r="C492" s="24"/>
    </row>
    <row r="493" spans="1:3">
      <c r="A493" s="24"/>
      <c r="B493" s="24"/>
      <c r="C493" s="24"/>
    </row>
    <row r="494" spans="1:3">
      <c r="A494" s="24"/>
      <c r="B494" s="24"/>
      <c r="C494" s="24"/>
    </row>
    <row r="495" spans="1:3">
      <c r="A495" s="24"/>
      <c r="B495" s="24"/>
      <c r="C495" s="24"/>
    </row>
    <row r="496" spans="1:3">
      <c r="A496" s="24"/>
      <c r="B496" s="24"/>
      <c r="C496" s="24"/>
    </row>
    <row r="497" spans="1:3">
      <c r="A497" s="24"/>
      <c r="B497" s="24"/>
      <c r="C497" s="24"/>
    </row>
    <row r="498" spans="1:3">
      <c r="A498" s="24"/>
      <c r="B498" s="24"/>
      <c r="C498" s="24"/>
    </row>
    <row r="499" spans="1:3">
      <c r="A499" s="24"/>
      <c r="B499" s="24"/>
      <c r="C499" s="24"/>
    </row>
    <row r="500" spans="1:3">
      <c r="A500" s="24"/>
      <c r="B500" s="24"/>
      <c r="C500" s="24"/>
    </row>
    <row r="501" spans="1:3">
      <c r="A501" s="24"/>
      <c r="B501" s="24"/>
      <c r="C501" s="24"/>
    </row>
    <row r="502" spans="1:3">
      <c r="A502" s="24"/>
      <c r="B502" s="24"/>
      <c r="C502" s="24"/>
    </row>
    <row r="503" spans="1:3">
      <c r="A503" s="24"/>
      <c r="B503" s="24"/>
      <c r="C503" s="24"/>
    </row>
    <row r="504" spans="1:3">
      <c r="A504" s="24"/>
      <c r="B504" s="24"/>
      <c r="C504" s="24"/>
    </row>
    <row r="505" spans="1:3">
      <c r="A505" s="24"/>
      <c r="B505" s="24"/>
      <c r="C505" s="24"/>
    </row>
    <row r="506" spans="1:3">
      <c r="A506" s="24"/>
      <c r="B506" s="24"/>
      <c r="C506" s="24"/>
    </row>
    <row r="507" spans="1:3">
      <c r="A507" s="24"/>
      <c r="B507" s="24"/>
      <c r="C507" s="24"/>
    </row>
    <row r="508" spans="1:3">
      <c r="A508" s="24"/>
      <c r="B508" s="24"/>
      <c r="C508" s="24"/>
    </row>
    <row r="509" spans="1:3">
      <c r="A509" s="24"/>
      <c r="B509" s="24"/>
      <c r="C509" s="24"/>
    </row>
    <row r="510" spans="1:3">
      <c r="A510" s="24"/>
      <c r="B510" s="24"/>
      <c r="C510" s="24"/>
    </row>
    <row r="511" spans="1:3">
      <c r="A511" s="24"/>
      <c r="B511" s="24"/>
      <c r="C511" s="24"/>
    </row>
    <row r="512" spans="1:3">
      <c r="A512" s="24"/>
      <c r="B512" s="24"/>
      <c r="C512" s="24"/>
    </row>
    <row r="513" spans="1:3">
      <c r="A513" s="24"/>
      <c r="B513" s="24"/>
      <c r="C513" s="24"/>
    </row>
    <row r="514" spans="1:3">
      <c r="A514" s="24"/>
      <c r="B514" s="24"/>
      <c r="C514" s="24"/>
    </row>
    <row r="515" spans="1:3">
      <c r="A515" s="24"/>
      <c r="B515" s="24"/>
      <c r="C515" s="24"/>
    </row>
    <row r="516" spans="1:3">
      <c r="A516" s="24"/>
      <c r="B516" s="24"/>
      <c r="C516" s="24"/>
    </row>
    <row r="517" spans="1:3">
      <c r="A517" s="24"/>
      <c r="B517" s="24"/>
      <c r="C517" s="24"/>
    </row>
    <row r="518" spans="1:3">
      <c r="A518" s="24"/>
      <c r="B518" s="24"/>
      <c r="C518" s="24"/>
    </row>
    <row r="519" spans="1:3">
      <c r="A519" s="24"/>
      <c r="B519" s="24"/>
      <c r="C519" s="24"/>
    </row>
    <row r="520" spans="1:3">
      <c r="A520" s="24"/>
      <c r="B520" s="24"/>
      <c r="C520" s="24"/>
    </row>
    <row r="521" spans="1:3">
      <c r="A521" s="24"/>
      <c r="B521" s="24"/>
      <c r="C521" s="24"/>
    </row>
    <row r="522" spans="1:3">
      <c r="A522" s="24"/>
      <c r="B522" s="24"/>
      <c r="C522" s="24"/>
    </row>
    <row r="523" spans="1:3">
      <c r="A523" s="24"/>
      <c r="B523" s="24"/>
      <c r="C523" s="24"/>
    </row>
    <row r="524" spans="1:3">
      <c r="A524" s="24"/>
      <c r="B524" s="24"/>
      <c r="C524" s="24"/>
    </row>
    <row r="525" spans="1:3">
      <c r="A525" s="24"/>
      <c r="B525" s="24"/>
      <c r="C525" s="24"/>
    </row>
    <row r="526" spans="1:3">
      <c r="A526" s="24"/>
      <c r="B526" s="24"/>
      <c r="C526" s="24"/>
    </row>
    <row r="527" spans="1:3">
      <c r="A527" s="24"/>
      <c r="B527" s="24"/>
      <c r="C527" s="24"/>
    </row>
    <row r="528" spans="1:3">
      <c r="A528" s="24"/>
      <c r="B528" s="24"/>
      <c r="C528" s="24"/>
    </row>
    <row r="529" spans="1:3">
      <c r="A529" s="24"/>
      <c r="B529" s="24"/>
      <c r="C529" s="24"/>
    </row>
    <row r="530" spans="1:3">
      <c r="A530" s="24"/>
      <c r="B530" s="24"/>
      <c r="C530" s="24"/>
    </row>
    <row r="531" spans="1:3">
      <c r="A531" s="24"/>
      <c r="B531" s="24"/>
      <c r="C531" s="24"/>
    </row>
    <row r="532" spans="1:3">
      <c r="A532" s="24"/>
      <c r="B532" s="24"/>
      <c r="C532" s="24"/>
    </row>
    <row r="533" spans="1:3">
      <c r="A533" s="24"/>
      <c r="B533" s="24"/>
      <c r="C533" s="24"/>
    </row>
    <row r="534" spans="1:3">
      <c r="A534" s="24"/>
      <c r="B534" s="24"/>
      <c r="C534" s="24"/>
    </row>
    <row r="535" spans="1:3">
      <c r="A535" s="24"/>
      <c r="B535" s="24"/>
      <c r="C535" s="24"/>
    </row>
    <row r="536" spans="1:3">
      <c r="A536" s="24"/>
      <c r="B536" s="24"/>
      <c r="C536" s="24"/>
    </row>
    <row r="537" spans="1:3">
      <c r="A537" s="24"/>
      <c r="B537" s="24"/>
      <c r="C537" s="24"/>
    </row>
    <row r="538" spans="1:3">
      <c r="A538" s="24"/>
      <c r="B538" s="24"/>
      <c r="C538" s="24"/>
    </row>
    <row r="539" spans="1:3">
      <c r="A539" s="24"/>
      <c r="B539" s="24"/>
      <c r="C539" s="24"/>
    </row>
    <row r="540" spans="1:3">
      <c r="A540" s="24"/>
      <c r="B540" s="24"/>
      <c r="C540" s="24"/>
    </row>
    <row r="541" spans="1:3">
      <c r="A541" s="24"/>
      <c r="B541" s="24"/>
      <c r="C541" s="24"/>
    </row>
    <row r="542" spans="1:3">
      <c r="A542" s="24"/>
      <c r="B542" s="24"/>
      <c r="C542" s="24"/>
    </row>
    <row r="543" spans="1:3">
      <c r="A543" s="24"/>
      <c r="B543" s="24"/>
      <c r="C543" s="24"/>
    </row>
    <row r="544" spans="1:3">
      <c r="A544" s="24"/>
      <c r="B544" s="24"/>
      <c r="C544" s="24"/>
    </row>
    <row r="545" spans="1:3">
      <c r="A545" s="24"/>
      <c r="B545" s="24"/>
      <c r="C545" s="24"/>
    </row>
    <row r="546" spans="1:3">
      <c r="A546" s="24"/>
      <c r="B546" s="24"/>
      <c r="C546" s="24"/>
    </row>
    <row r="547" spans="1:3">
      <c r="A547" s="24"/>
      <c r="B547" s="24"/>
      <c r="C547" s="24"/>
    </row>
    <row r="548" spans="1:3">
      <c r="A548" s="24"/>
      <c r="B548" s="24"/>
      <c r="C548" s="24"/>
    </row>
    <row r="549" spans="1:3">
      <c r="A549" s="24"/>
      <c r="B549" s="24"/>
      <c r="C549" s="24"/>
    </row>
    <row r="550" spans="1:3">
      <c r="A550" s="24"/>
      <c r="B550" s="24"/>
      <c r="C550" s="24"/>
    </row>
    <row r="551" spans="1:3">
      <c r="A551" s="24"/>
      <c r="B551" s="24"/>
      <c r="C551" s="24"/>
    </row>
    <row r="552" spans="1:3">
      <c r="A552" s="24"/>
      <c r="B552" s="24"/>
      <c r="C552" s="24"/>
    </row>
    <row r="553" spans="1:3">
      <c r="A553" s="24"/>
      <c r="B553" s="24"/>
      <c r="C553" s="24"/>
    </row>
    <row r="554" spans="1:3">
      <c r="A554" s="24"/>
      <c r="B554" s="24"/>
      <c r="C554" s="24"/>
    </row>
    <row r="555" spans="1:3">
      <c r="A555" s="24"/>
      <c r="B555" s="24"/>
      <c r="C555" s="24"/>
    </row>
    <row r="556" spans="1:3">
      <c r="A556" s="24"/>
      <c r="B556" s="24"/>
      <c r="C556" s="24"/>
    </row>
    <row r="557" spans="1:3">
      <c r="A557" s="24"/>
      <c r="B557" s="24"/>
      <c r="C557" s="24"/>
    </row>
    <row r="558" spans="1:3">
      <c r="A558" s="24"/>
      <c r="B558" s="24"/>
      <c r="C558" s="24"/>
    </row>
    <row r="559" spans="1:3">
      <c r="A559" s="24"/>
      <c r="B559" s="24"/>
      <c r="C559" s="24"/>
    </row>
    <row r="560" spans="1:3">
      <c r="A560" s="24"/>
      <c r="B560" s="24"/>
      <c r="C560" s="24"/>
    </row>
    <row r="561" spans="1:3">
      <c r="A561" s="24"/>
      <c r="B561" s="24"/>
      <c r="C561" s="24"/>
    </row>
    <row r="562" spans="1:3">
      <c r="A562" s="24"/>
      <c r="B562" s="24"/>
      <c r="C562" s="24"/>
    </row>
    <row r="563" spans="1:3">
      <c r="A563" s="24"/>
      <c r="B563" s="24"/>
      <c r="C563" s="24"/>
    </row>
    <row r="564" spans="1:3">
      <c r="A564" s="24"/>
      <c r="B564" s="24"/>
      <c r="C564" s="24"/>
    </row>
    <row r="565" spans="1:3">
      <c r="A565" s="24"/>
      <c r="B565" s="24"/>
      <c r="C565" s="24"/>
    </row>
    <row r="566" spans="1:3">
      <c r="A566" s="24"/>
      <c r="B566" s="24"/>
      <c r="C566" s="24"/>
    </row>
    <row r="567" spans="1:3">
      <c r="A567" s="24"/>
      <c r="B567" s="24"/>
      <c r="C567" s="24"/>
    </row>
    <row r="568" spans="1:3">
      <c r="A568" s="24"/>
      <c r="B568" s="24"/>
      <c r="C568" s="24"/>
    </row>
    <row r="569" spans="1:3">
      <c r="A569" s="24"/>
      <c r="B569" s="24"/>
      <c r="C569" s="24"/>
    </row>
    <row r="570" spans="1:3">
      <c r="A570" s="24"/>
      <c r="B570" s="24"/>
      <c r="C570" s="24"/>
    </row>
    <row r="571" spans="1:3">
      <c r="A571" s="24"/>
      <c r="B571" s="24"/>
      <c r="C571" s="24"/>
    </row>
    <row r="572" spans="1:3">
      <c r="A572" s="24"/>
      <c r="B572" s="24"/>
      <c r="C572" s="24"/>
    </row>
    <row r="573" spans="1:3">
      <c r="A573" s="24"/>
      <c r="B573" s="24"/>
      <c r="C573" s="24"/>
    </row>
    <row r="574" spans="1:3">
      <c r="A574" s="24"/>
      <c r="B574" s="24"/>
      <c r="C574" s="24"/>
    </row>
    <row r="575" spans="1:3">
      <c r="A575" s="24"/>
      <c r="B575" s="24"/>
      <c r="C575" s="24"/>
    </row>
    <row r="576" spans="1:3">
      <c r="A576" s="24"/>
      <c r="B576" s="24"/>
      <c r="C576" s="24"/>
    </row>
    <row r="577" spans="1:3">
      <c r="A577" s="24"/>
      <c r="B577" s="24"/>
      <c r="C577" s="24"/>
    </row>
    <row r="578" spans="1:3">
      <c r="A578" s="24"/>
      <c r="B578" s="24"/>
      <c r="C578" s="24"/>
    </row>
    <row r="579" spans="1:3">
      <c r="A579" s="24"/>
      <c r="B579" s="24"/>
      <c r="C579" s="24"/>
    </row>
    <row r="580" spans="1:3">
      <c r="A580" s="24"/>
      <c r="B580" s="24"/>
      <c r="C580" s="24"/>
    </row>
    <row r="581" spans="1:3">
      <c r="A581" s="24"/>
      <c r="B581" s="24"/>
      <c r="C581" s="24"/>
    </row>
    <row r="582" spans="1:3">
      <c r="A582" s="24"/>
      <c r="B582" s="24"/>
      <c r="C582" s="24"/>
    </row>
    <row r="583" spans="1:3">
      <c r="A583" s="24"/>
      <c r="B583" s="24"/>
      <c r="C583" s="24"/>
    </row>
    <row r="584" spans="1:3">
      <c r="A584" s="24"/>
      <c r="B584" s="24"/>
      <c r="C584" s="24"/>
    </row>
    <row r="585" spans="1:3">
      <c r="A585" s="24"/>
      <c r="B585" s="24"/>
      <c r="C585" s="24"/>
    </row>
    <row r="586" spans="1:3">
      <c r="A586" s="24"/>
      <c r="B586" s="24"/>
      <c r="C586" s="24"/>
    </row>
    <row r="587" spans="1:3">
      <c r="A587" s="24"/>
      <c r="B587" s="24"/>
      <c r="C587" s="24"/>
    </row>
    <row r="588" spans="1:3">
      <c r="A588" s="24"/>
      <c r="B588" s="24"/>
      <c r="C588" s="24"/>
    </row>
    <row r="589" spans="1:3">
      <c r="A589" s="24"/>
      <c r="B589" s="24"/>
      <c r="C589" s="24"/>
    </row>
    <row r="590" spans="1:3">
      <c r="A590" s="24"/>
      <c r="B590" s="24"/>
      <c r="C590" s="24"/>
    </row>
    <row r="591" spans="1:3">
      <c r="A591" s="24"/>
      <c r="B591" s="24"/>
      <c r="C591" s="24"/>
    </row>
    <row r="592" spans="1:3">
      <c r="A592" s="24"/>
      <c r="B592" s="24"/>
      <c r="C592" s="24"/>
    </row>
    <row r="593" spans="1:3">
      <c r="A593" s="24"/>
      <c r="B593" s="24"/>
      <c r="C593" s="24"/>
    </row>
    <row r="594" spans="1:3">
      <c r="A594" s="24"/>
      <c r="B594" s="24"/>
      <c r="C594" s="24"/>
    </row>
    <row r="595" spans="1:3">
      <c r="A595" s="24"/>
      <c r="B595" s="24"/>
      <c r="C595" s="24"/>
    </row>
    <row r="596" spans="1:3">
      <c r="A596" s="24"/>
      <c r="B596" s="24"/>
      <c r="C596" s="24"/>
    </row>
    <row r="597" spans="1:3">
      <c r="A597" s="24"/>
      <c r="B597" s="24"/>
      <c r="C597" s="24"/>
    </row>
    <row r="598" spans="1:3">
      <c r="A598" s="24"/>
      <c r="B598" s="24"/>
      <c r="C598" s="24"/>
    </row>
    <row r="599" spans="1:3">
      <c r="A599" s="24"/>
      <c r="B599" s="24"/>
      <c r="C599" s="24"/>
    </row>
    <row r="600" spans="1:3">
      <c r="A600" s="24"/>
      <c r="B600" s="24"/>
      <c r="C600" s="24"/>
    </row>
    <row r="601" spans="1:3">
      <c r="A601" s="24"/>
      <c r="B601" s="24"/>
      <c r="C601" s="24"/>
    </row>
    <row r="602" spans="1:3">
      <c r="A602" s="24"/>
      <c r="B602" s="24"/>
      <c r="C602" s="24"/>
    </row>
    <row r="603" spans="1:3">
      <c r="A603" s="24"/>
      <c r="B603" s="24"/>
      <c r="C603" s="24"/>
    </row>
    <row r="604" spans="1:3">
      <c r="A604" s="24"/>
      <c r="B604" s="24"/>
      <c r="C604" s="24"/>
    </row>
    <row r="605" spans="1:3">
      <c r="A605" s="24"/>
      <c r="B605" s="24"/>
      <c r="C605" s="24"/>
    </row>
    <row r="606" spans="1:3">
      <c r="A606" s="24"/>
      <c r="B606" s="24"/>
      <c r="C606" s="24"/>
    </row>
    <row r="607" spans="1:3">
      <c r="A607" s="24"/>
      <c r="B607" s="24"/>
      <c r="C607" s="24"/>
    </row>
    <row r="608" spans="1:3">
      <c r="A608" s="24"/>
      <c r="B608" s="24"/>
      <c r="C608" s="24"/>
    </row>
    <row r="609" spans="1:3">
      <c r="A609" s="24"/>
      <c r="B609" s="24"/>
      <c r="C609" s="24"/>
    </row>
    <row r="610" spans="1:3">
      <c r="A610" s="24"/>
      <c r="B610" s="24"/>
      <c r="C610" s="24"/>
    </row>
    <row r="611" spans="1:3">
      <c r="A611" s="24"/>
      <c r="B611" s="24"/>
      <c r="C611" s="24"/>
    </row>
    <row r="612" spans="1:3">
      <c r="A612" s="24"/>
      <c r="B612" s="24"/>
      <c r="C612" s="24"/>
    </row>
    <row r="613" spans="1:3">
      <c r="A613" s="24"/>
      <c r="B613" s="24"/>
      <c r="C613" s="24"/>
    </row>
    <row r="614" spans="1:3">
      <c r="A614" s="24"/>
      <c r="B614" s="24"/>
      <c r="C614" s="24"/>
    </row>
    <row r="615" spans="1:3">
      <c r="A615" s="24"/>
      <c r="B615" s="24"/>
      <c r="C615" s="24"/>
    </row>
    <row r="616" spans="1:3">
      <c r="A616" s="24"/>
      <c r="B616" s="24"/>
      <c r="C616" s="24"/>
    </row>
    <row r="617" spans="1:3">
      <c r="A617" s="24"/>
      <c r="B617" s="24"/>
      <c r="C617" s="24"/>
    </row>
    <row r="618" spans="1:3">
      <c r="A618" s="24"/>
      <c r="B618" s="24"/>
      <c r="C618" s="24"/>
    </row>
    <row r="619" spans="1:3">
      <c r="A619" s="24"/>
      <c r="B619" s="24"/>
      <c r="C619" s="24"/>
    </row>
    <row r="620" spans="1:3">
      <c r="A620" s="24"/>
      <c r="B620" s="24"/>
      <c r="C620" s="24"/>
    </row>
    <row r="621" spans="1:3">
      <c r="A621" s="24"/>
      <c r="B621" s="24"/>
      <c r="C621" s="24"/>
    </row>
    <row r="622" spans="1:3">
      <c r="A622" s="24"/>
      <c r="B622" s="24"/>
      <c r="C622" s="24"/>
    </row>
    <row r="623" spans="1:3">
      <c r="A623" s="24"/>
      <c r="B623" s="24"/>
      <c r="C623" s="24"/>
    </row>
    <row r="624" spans="1:3">
      <c r="A624" s="24"/>
      <c r="B624" s="24"/>
      <c r="C624" s="24"/>
    </row>
    <row r="625" spans="1:3">
      <c r="A625" s="24"/>
      <c r="B625" s="24"/>
      <c r="C625" s="24"/>
    </row>
    <row r="626" spans="1:3">
      <c r="A626" s="24"/>
      <c r="B626" s="24"/>
      <c r="C626" s="24"/>
    </row>
    <row r="627" spans="1:3">
      <c r="A627" s="24"/>
      <c r="B627" s="24"/>
      <c r="C627" s="24"/>
    </row>
    <row r="628" spans="1:3">
      <c r="A628" s="24"/>
      <c r="B628" s="24"/>
      <c r="C628" s="24"/>
    </row>
    <row r="629" spans="1:3">
      <c r="A629" s="24"/>
      <c r="B629" s="24"/>
      <c r="C629" s="24"/>
    </row>
    <row r="630" spans="1:3">
      <c r="A630" s="24"/>
      <c r="B630" s="24"/>
      <c r="C630" s="24"/>
    </row>
    <row r="631" spans="1:3">
      <c r="A631" s="24"/>
      <c r="B631" s="24"/>
      <c r="C631" s="24"/>
    </row>
    <row r="632" spans="1:3">
      <c r="A632" s="24"/>
      <c r="B632" s="24"/>
      <c r="C632" s="24"/>
    </row>
    <row r="633" spans="1:3">
      <c r="A633" s="24"/>
      <c r="B633" s="24"/>
      <c r="C633" s="24"/>
    </row>
    <row r="634" spans="1:3">
      <c r="A634" s="24"/>
      <c r="B634" s="24"/>
      <c r="C634" s="24"/>
    </row>
    <row r="635" spans="1:3">
      <c r="A635" s="24"/>
      <c r="B635" s="24"/>
      <c r="C635" s="24"/>
    </row>
    <row r="636" spans="1:3">
      <c r="A636" s="24"/>
      <c r="B636" s="24"/>
      <c r="C636" s="24"/>
    </row>
    <row r="637" spans="1:3">
      <c r="A637" s="24"/>
      <c r="B637" s="24"/>
      <c r="C637" s="24"/>
    </row>
    <row r="638" spans="1:3">
      <c r="A638" s="24"/>
      <c r="B638" s="24"/>
      <c r="C638" s="24"/>
    </row>
    <row r="639" spans="1:3">
      <c r="A639" s="24"/>
      <c r="B639" s="24"/>
      <c r="C639" s="24"/>
    </row>
    <row r="640" spans="1:3">
      <c r="A640" s="24"/>
      <c r="B640" s="24"/>
      <c r="C640" s="24"/>
    </row>
    <row r="641" spans="1:3">
      <c r="A641" s="24"/>
      <c r="B641" s="24"/>
      <c r="C641" s="24"/>
    </row>
    <row r="642" spans="1:3">
      <c r="A642" s="24"/>
      <c r="B642" s="24"/>
      <c r="C642" s="24"/>
    </row>
    <row r="643" spans="1:3">
      <c r="A643" s="24"/>
      <c r="B643" s="24"/>
      <c r="C643" s="24"/>
    </row>
    <row r="644" spans="1:3">
      <c r="A644" s="24"/>
      <c r="B644" s="24"/>
      <c r="C644" s="24"/>
    </row>
    <row r="645" spans="1:3">
      <c r="A645" s="24"/>
      <c r="B645" s="24"/>
      <c r="C645" s="24"/>
    </row>
    <row r="646" spans="1:3">
      <c r="A646" s="24"/>
      <c r="B646" s="24"/>
      <c r="C646" s="24"/>
    </row>
    <row r="647" spans="1:3">
      <c r="A647" s="24"/>
      <c r="B647" s="24"/>
      <c r="C647" s="24"/>
    </row>
    <row r="648" spans="1:3">
      <c r="A648" s="24"/>
      <c r="B648" s="24"/>
      <c r="C648" s="24"/>
    </row>
    <row r="649" spans="1:3">
      <c r="A649" s="24"/>
      <c r="B649" s="24"/>
      <c r="C649" s="24"/>
    </row>
    <row r="650" spans="1:3">
      <c r="A650" s="24"/>
      <c r="B650" s="24"/>
      <c r="C650" s="24"/>
    </row>
    <row r="651" spans="1:3">
      <c r="A651" s="24"/>
      <c r="B651" s="24"/>
      <c r="C651" s="24"/>
    </row>
    <row r="652" spans="1:3">
      <c r="A652" s="24"/>
      <c r="B652" s="24"/>
      <c r="C652" s="24"/>
    </row>
    <row r="653" spans="1:3">
      <c r="A653" s="24"/>
      <c r="B653" s="24"/>
      <c r="C653" s="24"/>
    </row>
    <row r="654" spans="1:3">
      <c r="A654" s="24"/>
      <c r="B654" s="24"/>
      <c r="C654" s="24"/>
    </row>
    <row r="655" spans="1:3">
      <c r="A655" s="24"/>
      <c r="B655" s="24"/>
      <c r="C655" s="24"/>
    </row>
    <row r="656" spans="1:3">
      <c r="A656" s="24"/>
      <c r="B656" s="24"/>
      <c r="C656" s="24"/>
    </row>
    <row r="657" spans="1:3">
      <c r="A657" s="24"/>
      <c r="B657" s="24"/>
      <c r="C657" s="24"/>
    </row>
    <row r="658" spans="1:3">
      <c r="A658" s="24"/>
      <c r="B658" s="24"/>
      <c r="C658" s="24"/>
    </row>
    <row r="659" spans="1:3">
      <c r="A659" s="24"/>
      <c r="B659" s="24"/>
      <c r="C659" s="24"/>
    </row>
    <row r="660" spans="1:3">
      <c r="A660" s="24"/>
      <c r="B660" s="24"/>
      <c r="C660" s="24"/>
    </row>
    <row r="661" spans="1:3">
      <c r="A661" s="24"/>
      <c r="B661" s="24"/>
      <c r="C661" s="24"/>
    </row>
    <row r="662" spans="1:3">
      <c r="A662" s="24"/>
      <c r="B662" s="24"/>
      <c r="C662" s="24"/>
    </row>
    <row r="663" spans="1:3">
      <c r="A663" s="24"/>
      <c r="B663" s="24"/>
      <c r="C663" s="24"/>
    </row>
    <row r="664" spans="1:3">
      <c r="A664" s="24"/>
      <c r="B664" s="24"/>
      <c r="C664" s="24"/>
    </row>
    <row r="665" spans="1:3">
      <c r="A665" s="24"/>
      <c r="B665" s="24"/>
      <c r="C665" s="24"/>
    </row>
    <row r="666" spans="1:3">
      <c r="A666" s="24"/>
      <c r="B666" s="24"/>
      <c r="C666" s="24"/>
    </row>
    <row r="667" spans="1:3">
      <c r="A667" s="24"/>
      <c r="B667" s="24"/>
      <c r="C667" s="24"/>
    </row>
    <row r="668" spans="1:3">
      <c r="A668" s="24"/>
      <c r="B668" s="24"/>
      <c r="C668" s="24"/>
    </row>
    <row r="669" spans="1:3">
      <c r="A669" s="24"/>
      <c r="B669" s="24"/>
      <c r="C669" s="24"/>
    </row>
    <row r="670" spans="1:3">
      <c r="A670" s="24"/>
      <c r="B670" s="24"/>
      <c r="C670" s="24"/>
    </row>
    <row r="671" spans="1:3">
      <c r="A671" s="24"/>
      <c r="B671" s="24"/>
      <c r="C671" s="24"/>
    </row>
    <row r="672" spans="1:3">
      <c r="A672" s="24"/>
      <c r="B672" s="24"/>
      <c r="C672" s="24"/>
    </row>
    <row r="673" spans="1:3">
      <c r="A673" s="24"/>
      <c r="B673" s="24"/>
      <c r="C673" s="24"/>
    </row>
    <row r="674" spans="1:3">
      <c r="A674" s="24"/>
      <c r="B674" s="24"/>
      <c r="C674" s="24"/>
    </row>
    <row r="675" spans="1:3">
      <c r="A675" s="24"/>
      <c r="B675" s="24"/>
      <c r="C675" s="24"/>
    </row>
    <row r="676" spans="1:3">
      <c r="A676" s="24"/>
      <c r="B676" s="24"/>
      <c r="C676" s="24"/>
    </row>
    <row r="677" spans="1:3">
      <c r="A677" s="24"/>
      <c r="B677" s="24"/>
      <c r="C677" s="24"/>
    </row>
    <row r="678" spans="1:3">
      <c r="A678" s="24"/>
      <c r="B678" s="24"/>
      <c r="C678" s="24"/>
    </row>
    <row r="679" spans="1:3">
      <c r="A679" s="24"/>
      <c r="B679" s="24"/>
      <c r="C679" s="24"/>
    </row>
    <row r="680" spans="1:3">
      <c r="A680" s="24"/>
      <c r="B680" s="24"/>
      <c r="C680" s="24"/>
    </row>
    <row r="681" spans="1:3">
      <c r="A681" s="24"/>
      <c r="B681" s="24"/>
      <c r="C681" s="24"/>
    </row>
    <row r="682" spans="1:3">
      <c r="A682" s="24"/>
      <c r="B682" s="24"/>
      <c r="C682" s="24"/>
    </row>
    <row r="683" spans="1:3">
      <c r="A683" s="24"/>
      <c r="B683" s="24"/>
      <c r="C683" s="24"/>
    </row>
    <row r="684" spans="1:3">
      <c r="A684" s="24"/>
      <c r="B684" s="24"/>
      <c r="C684" s="24"/>
    </row>
    <row r="685" spans="1:3">
      <c r="A685" s="24"/>
      <c r="B685" s="24"/>
      <c r="C685" s="24"/>
    </row>
    <row r="686" spans="1:3">
      <c r="A686" s="24"/>
      <c r="B686" s="24"/>
      <c r="C686" s="24"/>
    </row>
    <row r="687" spans="1:3">
      <c r="A687" s="24"/>
      <c r="B687" s="24"/>
      <c r="C687" s="24"/>
    </row>
    <row r="688" spans="1:3">
      <c r="A688" s="24"/>
      <c r="B688" s="24"/>
      <c r="C688" s="24"/>
    </row>
    <row r="689" spans="1:3">
      <c r="A689" s="24"/>
      <c r="B689" s="24"/>
      <c r="C689" s="24"/>
    </row>
    <row r="690" spans="1:3">
      <c r="A690" s="24"/>
      <c r="B690" s="24"/>
      <c r="C690" s="24"/>
    </row>
    <row r="691" spans="1:3">
      <c r="A691" s="24"/>
      <c r="B691" s="24"/>
      <c r="C691" s="24"/>
    </row>
    <row r="692" spans="1:3">
      <c r="A692" s="24"/>
      <c r="B692" s="24"/>
      <c r="C692" s="24"/>
    </row>
    <row r="693" spans="1:3">
      <c r="A693" s="24"/>
      <c r="B693" s="24"/>
      <c r="C693" s="24"/>
    </row>
    <row r="694" spans="1:3">
      <c r="A694" s="24"/>
      <c r="B694" s="24"/>
      <c r="C694" s="24"/>
    </row>
    <row r="695" spans="1:3">
      <c r="A695" s="24"/>
      <c r="B695" s="24"/>
      <c r="C695" s="24"/>
    </row>
    <row r="696" spans="1:3">
      <c r="A696" s="24"/>
      <c r="B696" s="24"/>
      <c r="C696" s="24"/>
    </row>
    <row r="697" spans="1:3">
      <c r="A697" s="24"/>
      <c r="B697" s="24"/>
      <c r="C697" s="24"/>
    </row>
    <row r="698" spans="1:3">
      <c r="A698" s="24"/>
      <c r="B698" s="24"/>
      <c r="C698" s="24"/>
    </row>
    <row r="699" spans="1:3">
      <c r="A699" s="24"/>
      <c r="B699" s="24"/>
      <c r="C699" s="24"/>
    </row>
    <row r="700" spans="1:3">
      <c r="A700" s="24"/>
      <c r="B700" s="24"/>
      <c r="C700" s="24"/>
    </row>
    <row r="701" spans="1:3">
      <c r="A701" s="24"/>
      <c r="B701" s="24"/>
      <c r="C701" s="24"/>
    </row>
    <row r="702" spans="1:3">
      <c r="A702" s="24"/>
      <c r="B702" s="24"/>
      <c r="C702" s="24"/>
    </row>
    <row r="703" spans="1:3">
      <c r="A703" s="24"/>
      <c r="B703" s="24"/>
      <c r="C703" s="24"/>
    </row>
    <row r="704" spans="1:3">
      <c r="A704" s="24"/>
      <c r="B704" s="24"/>
      <c r="C704" s="24"/>
    </row>
    <row r="705" spans="1:3">
      <c r="A705" s="24"/>
      <c r="B705" s="24"/>
      <c r="C705" s="24"/>
    </row>
    <row r="706" spans="1:3">
      <c r="A706" s="24"/>
      <c r="B706" s="24"/>
      <c r="C706" s="24"/>
    </row>
    <row r="707" spans="1:3">
      <c r="A707" s="24"/>
      <c r="B707" s="24"/>
      <c r="C707" s="24"/>
    </row>
    <row r="708" spans="1:3">
      <c r="A708" s="24"/>
      <c r="B708" s="24"/>
      <c r="C708" s="24"/>
    </row>
    <row r="709" spans="1:3">
      <c r="A709" s="24"/>
      <c r="B709" s="24"/>
      <c r="C709" s="24"/>
    </row>
    <row r="710" spans="1:3">
      <c r="A710" s="24"/>
      <c r="B710" s="24"/>
      <c r="C710" s="24"/>
    </row>
    <row r="711" spans="1:3">
      <c r="A711" s="24"/>
      <c r="B711" s="24"/>
      <c r="C711" s="24"/>
    </row>
    <row r="712" spans="1:3">
      <c r="A712" s="24"/>
      <c r="B712" s="24"/>
      <c r="C712" s="24"/>
    </row>
    <row r="713" spans="1:3">
      <c r="A713" s="24"/>
      <c r="B713" s="24"/>
      <c r="C713" s="24"/>
    </row>
    <row r="714" spans="1:3">
      <c r="A714" s="24"/>
      <c r="B714" s="24"/>
      <c r="C714" s="24"/>
    </row>
    <row r="715" spans="1:3">
      <c r="A715" s="24"/>
      <c r="B715" s="24"/>
      <c r="C715" s="24"/>
    </row>
    <row r="716" spans="1:3">
      <c r="A716" s="24"/>
      <c r="B716" s="24"/>
      <c r="C716" s="24"/>
    </row>
    <row r="717" spans="1:3">
      <c r="A717" s="24"/>
      <c r="B717" s="24"/>
      <c r="C717" s="24"/>
    </row>
    <row r="718" spans="1:3">
      <c r="A718" s="24"/>
      <c r="B718" s="24"/>
      <c r="C718" s="24"/>
    </row>
    <row r="719" spans="1:3">
      <c r="A719" s="24"/>
      <c r="B719" s="24"/>
      <c r="C719" s="24"/>
    </row>
    <row r="720" spans="1:3">
      <c r="A720" s="24"/>
      <c r="B720" s="24"/>
      <c r="C720" s="24"/>
    </row>
    <row r="721" spans="1:3">
      <c r="A721" s="24"/>
      <c r="B721" s="24"/>
      <c r="C721" s="24"/>
    </row>
    <row r="722" spans="1:3">
      <c r="A722" s="24"/>
      <c r="B722" s="24"/>
      <c r="C722" s="24"/>
    </row>
    <row r="723" spans="1:3">
      <c r="A723" s="24"/>
      <c r="B723" s="24"/>
      <c r="C723" s="24"/>
    </row>
    <row r="724" spans="1:3">
      <c r="A724" s="24"/>
      <c r="B724" s="24"/>
      <c r="C724" s="24"/>
    </row>
    <row r="725" spans="1:3">
      <c r="A725" s="24"/>
      <c r="B725" s="24"/>
      <c r="C725" s="24"/>
    </row>
    <row r="726" spans="1:3">
      <c r="A726" s="24"/>
      <c r="B726" s="24"/>
      <c r="C726" s="24"/>
    </row>
    <row r="727" spans="1:3">
      <c r="A727" s="24"/>
      <c r="B727" s="24"/>
      <c r="C727" s="24"/>
    </row>
    <row r="728" spans="1:3">
      <c r="A728" s="24"/>
      <c r="B728" s="24"/>
      <c r="C728" s="24"/>
    </row>
    <row r="729" spans="1:3">
      <c r="A729" s="24"/>
      <c r="B729" s="24"/>
      <c r="C729" s="24"/>
    </row>
    <row r="730" spans="1:3">
      <c r="A730" s="24"/>
      <c r="B730" s="24"/>
      <c r="C730" s="24"/>
    </row>
    <row r="731" spans="1:3">
      <c r="A731" s="24"/>
      <c r="B731" s="24"/>
      <c r="C731" s="24"/>
    </row>
    <row r="732" spans="1:3">
      <c r="A732" s="24"/>
      <c r="B732" s="24"/>
      <c r="C732" s="24"/>
    </row>
    <row r="733" spans="1:3">
      <c r="A733" s="24"/>
      <c r="B733" s="24"/>
      <c r="C733" s="24"/>
    </row>
    <row r="734" spans="1:3">
      <c r="A734" s="24"/>
      <c r="B734" s="24"/>
      <c r="C734" s="24"/>
    </row>
    <row r="735" spans="1:3">
      <c r="A735" s="24"/>
      <c r="B735" s="24"/>
      <c r="C735" s="24"/>
    </row>
    <row r="736" spans="1:3">
      <c r="A736" s="24"/>
      <c r="B736" s="24"/>
      <c r="C736" s="24"/>
    </row>
    <row r="737" spans="1:3">
      <c r="A737" s="24"/>
      <c r="B737" s="24"/>
      <c r="C737" s="24"/>
    </row>
    <row r="738" spans="1:3">
      <c r="A738" s="24"/>
      <c r="B738" s="24"/>
      <c r="C738" s="24"/>
    </row>
    <row r="739" spans="1:3">
      <c r="A739" s="24"/>
      <c r="B739" s="24"/>
      <c r="C739" s="24"/>
    </row>
    <row r="740" spans="1:3">
      <c r="A740" s="24"/>
      <c r="B740" s="24"/>
      <c r="C740" s="24"/>
    </row>
    <row r="741" spans="1:3">
      <c r="A741" s="24"/>
      <c r="B741" s="24"/>
      <c r="C741" s="24"/>
    </row>
    <row r="742" spans="1:3">
      <c r="A742" s="24"/>
      <c r="B742" s="24"/>
      <c r="C742" s="24"/>
    </row>
    <row r="743" spans="1:3">
      <c r="A743" s="24"/>
      <c r="B743" s="24"/>
      <c r="C743" s="24"/>
    </row>
    <row r="744" spans="1:3">
      <c r="A744" s="24"/>
      <c r="B744" s="24"/>
      <c r="C744" s="24"/>
    </row>
    <row r="745" spans="1:3">
      <c r="A745" s="24"/>
      <c r="B745" s="24"/>
      <c r="C745" s="24"/>
    </row>
    <row r="746" spans="1:3">
      <c r="A746" s="24"/>
      <c r="B746" s="24"/>
      <c r="C746" s="24"/>
    </row>
    <row r="747" spans="1:3">
      <c r="A747" s="24"/>
      <c r="B747" s="24"/>
      <c r="C747" s="24"/>
    </row>
    <row r="748" spans="1:3">
      <c r="A748" s="24"/>
      <c r="B748" s="24"/>
      <c r="C748" s="24"/>
    </row>
    <row r="749" spans="1:3">
      <c r="A749" s="24"/>
      <c r="B749" s="24"/>
      <c r="C749" s="24"/>
    </row>
    <row r="750" spans="1:3">
      <c r="A750" s="24"/>
      <c r="B750" s="24"/>
      <c r="C750" s="24"/>
    </row>
    <row r="751" spans="1:3">
      <c r="A751" s="24"/>
      <c r="B751" s="24"/>
      <c r="C751" s="24"/>
    </row>
    <row r="752" spans="1:3">
      <c r="A752" s="24"/>
      <c r="B752" s="24"/>
      <c r="C752" s="24"/>
    </row>
    <row r="753" spans="1:3">
      <c r="A753" s="24"/>
      <c r="B753" s="24"/>
      <c r="C753" s="24"/>
    </row>
    <row r="754" spans="1:3">
      <c r="A754" s="24"/>
      <c r="B754" s="24"/>
      <c r="C754" s="24"/>
    </row>
    <row r="755" spans="1:3">
      <c r="A755" s="24"/>
      <c r="B755" s="24"/>
      <c r="C755" s="24"/>
    </row>
    <row r="756" spans="1:3">
      <c r="A756" s="24"/>
      <c r="B756" s="24"/>
      <c r="C756" s="24"/>
    </row>
    <row r="757" spans="1:3">
      <c r="A757" s="24"/>
      <c r="B757" s="24"/>
      <c r="C757" s="24"/>
    </row>
    <row r="758" spans="1:3">
      <c r="A758" s="24"/>
      <c r="B758" s="24"/>
      <c r="C758" s="24"/>
    </row>
    <row r="759" spans="1:3">
      <c r="A759" s="24"/>
      <c r="B759" s="24"/>
      <c r="C759" s="24"/>
    </row>
    <row r="760" spans="1:3">
      <c r="A760" s="24"/>
      <c r="B760" s="24"/>
      <c r="C760" s="24"/>
    </row>
    <row r="761" spans="1:3">
      <c r="A761" s="24"/>
      <c r="B761" s="24"/>
      <c r="C761" s="24"/>
    </row>
    <row r="762" spans="1:3">
      <c r="A762" s="24"/>
      <c r="B762" s="24"/>
      <c r="C762" s="24"/>
    </row>
    <row r="763" spans="1:3">
      <c r="A763" s="24"/>
      <c r="B763" s="24"/>
      <c r="C763" s="24"/>
    </row>
    <row r="764" spans="1:3">
      <c r="A764" s="24"/>
      <c r="B764" s="24"/>
      <c r="C764" s="24"/>
    </row>
    <row r="765" spans="1:3">
      <c r="A765" s="24"/>
      <c r="B765" s="24"/>
      <c r="C765" s="24"/>
    </row>
    <row r="766" spans="1:3">
      <c r="A766" s="24"/>
      <c r="B766" s="24"/>
      <c r="C766" s="24"/>
    </row>
    <row r="767" spans="1:3">
      <c r="A767" s="24"/>
      <c r="B767" s="24"/>
      <c r="C767" s="24"/>
    </row>
    <row r="768" spans="1:3">
      <c r="A768" s="24"/>
      <c r="B768" s="24"/>
      <c r="C768" s="24"/>
    </row>
    <row r="769" spans="1:3">
      <c r="A769" s="24"/>
      <c r="B769" s="24"/>
      <c r="C769" s="24"/>
    </row>
    <row r="770" spans="1:3">
      <c r="A770" s="24"/>
      <c r="B770" s="24"/>
      <c r="C770" s="24"/>
    </row>
    <row r="771" spans="1:3">
      <c r="A771" s="24"/>
      <c r="B771" s="24"/>
      <c r="C771" s="24"/>
    </row>
    <row r="772" spans="1:3">
      <c r="A772" s="24"/>
      <c r="B772" s="24"/>
      <c r="C772" s="24"/>
    </row>
    <row r="773" spans="1:3">
      <c r="A773" s="24"/>
      <c r="B773" s="24"/>
      <c r="C773" s="24"/>
    </row>
    <row r="774" spans="1:3">
      <c r="A774" s="24"/>
      <c r="B774" s="24"/>
      <c r="C774" s="24"/>
    </row>
    <row r="775" spans="1:3">
      <c r="A775" s="24"/>
      <c r="B775" s="24"/>
      <c r="C775" s="24"/>
    </row>
    <row r="776" spans="1:3">
      <c r="A776" s="24"/>
      <c r="B776" s="24"/>
      <c r="C776" s="24"/>
    </row>
    <row r="777" spans="1:3">
      <c r="A777" s="24"/>
      <c r="B777" s="24"/>
      <c r="C777" s="24"/>
    </row>
    <row r="778" spans="1:3">
      <c r="A778" s="24"/>
      <c r="B778" s="24"/>
      <c r="C778" s="24"/>
    </row>
    <row r="779" spans="1:3">
      <c r="A779" s="24"/>
      <c r="B779" s="24"/>
      <c r="C779" s="24"/>
    </row>
    <row r="780" spans="1:3">
      <c r="A780" s="24"/>
      <c r="B780" s="24"/>
      <c r="C780" s="24"/>
    </row>
    <row r="781" spans="1:3">
      <c r="A781" s="24"/>
      <c r="B781" s="24"/>
      <c r="C781" s="24"/>
    </row>
    <row r="782" spans="1:3">
      <c r="A782" s="24"/>
      <c r="B782" s="24"/>
      <c r="C782" s="24"/>
    </row>
    <row r="783" spans="1:3">
      <c r="A783" s="24"/>
      <c r="B783" s="24"/>
      <c r="C783" s="24"/>
    </row>
    <row r="784" spans="1:3">
      <c r="A784" s="24"/>
      <c r="B784" s="24"/>
      <c r="C784" s="24"/>
    </row>
    <row r="785" spans="1:3">
      <c r="A785" s="24"/>
      <c r="B785" s="24"/>
      <c r="C785" s="24"/>
    </row>
    <row r="786" spans="1:3">
      <c r="A786" s="24"/>
      <c r="B786" s="24"/>
      <c r="C786" s="24"/>
    </row>
    <row r="787" spans="1:3">
      <c r="A787" s="24"/>
      <c r="B787" s="24"/>
      <c r="C787" s="24"/>
    </row>
    <row r="788" spans="1:3">
      <c r="A788" s="24"/>
      <c r="B788" s="24"/>
      <c r="C788" s="24"/>
    </row>
    <row r="789" spans="1:3">
      <c r="A789" s="24"/>
      <c r="B789" s="24"/>
      <c r="C789" s="24"/>
    </row>
    <row r="790" spans="1:3">
      <c r="A790" s="24"/>
      <c r="B790" s="24"/>
      <c r="C790" s="24"/>
    </row>
    <row r="791" spans="1:3">
      <c r="A791" s="24"/>
      <c r="B791" s="24"/>
      <c r="C791" s="24"/>
    </row>
    <row r="792" spans="1:3">
      <c r="A792" s="24"/>
      <c r="B792" s="24"/>
      <c r="C792" s="24"/>
    </row>
    <row r="793" spans="1:3">
      <c r="A793" s="24"/>
      <c r="B793" s="24"/>
      <c r="C793" s="24"/>
    </row>
    <row r="794" spans="1:3">
      <c r="A794" s="24"/>
      <c r="B794" s="24"/>
      <c r="C794" s="24"/>
    </row>
    <row r="795" spans="1:3">
      <c r="A795" s="24"/>
      <c r="B795" s="24"/>
      <c r="C795" s="24"/>
    </row>
    <row r="796" spans="1:3">
      <c r="A796" s="24"/>
      <c r="B796" s="24"/>
      <c r="C796" s="24"/>
    </row>
    <row r="797" spans="1:3">
      <c r="A797" s="24"/>
      <c r="B797" s="24"/>
      <c r="C797" s="24"/>
    </row>
    <row r="798" spans="1:3">
      <c r="A798" s="24"/>
      <c r="B798" s="24"/>
      <c r="C798" s="24"/>
    </row>
    <row r="799" spans="1:3">
      <c r="A799" s="24"/>
      <c r="B799" s="24"/>
      <c r="C799" s="24"/>
    </row>
    <row r="800" spans="1:3">
      <c r="A800" s="24"/>
      <c r="B800" s="24"/>
      <c r="C800" s="24"/>
    </row>
    <row r="801" spans="1:3">
      <c r="A801" s="24"/>
      <c r="B801" s="24"/>
      <c r="C801" s="24"/>
    </row>
    <row r="802" spans="1:3">
      <c r="A802" s="24"/>
      <c r="B802" s="24"/>
      <c r="C802" s="24"/>
    </row>
    <row r="803" spans="1:3">
      <c r="A803" s="24"/>
      <c r="B803" s="24"/>
      <c r="C803" s="24"/>
    </row>
    <row r="804" spans="1:3">
      <c r="A804" s="24"/>
      <c r="B804" s="24"/>
      <c r="C804" s="24"/>
    </row>
    <row r="805" spans="1:3">
      <c r="A805" s="24"/>
      <c r="B805" s="24"/>
      <c r="C805" s="24"/>
    </row>
    <row r="806" spans="1:3">
      <c r="A806" s="24"/>
      <c r="B806" s="24"/>
      <c r="C806" s="24"/>
    </row>
    <row r="807" spans="1:3">
      <c r="A807" s="24"/>
      <c r="B807" s="24"/>
      <c r="C807" s="24"/>
    </row>
    <row r="808" spans="1:3">
      <c r="A808" s="24"/>
      <c r="B808" s="24"/>
      <c r="C808" s="24"/>
    </row>
    <row r="809" spans="1:3">
      <c r="A809" s="24"/>
      <c r="B809" s="24"/>
      <c r="C809" s="24"/>
    </row>
    <row r="810" spans="1:3">
      <c r="A810" s="24"/>
      <c r="B810" s="24"/>
      <c r="C810" s="24"/>
    </row>
    <row r="811" spans="1:3">
      <c r="A811" s="24"/>
      <c r="B811" s="24"/>
      <c r="C811" s="24"/>
    </row>
    <row r="812" spans="1:3">
      <c r="A812" s="24"/>
      <c r="B812" s="24"/>
      <c r="C812" s="24"/>
    </row>
    <row r="813" spans="1:3">
      <c r="A813" s="24"/>
      <c r="B813" s="24"/>
      <c r="C813" s="24"/>
    </row>
    <row r="814" spans="1:3">
      <c r="A814" s="24"/>
      <c r="B814" s="24"/>
      <c r="C814" s="24"/>
    </row>
    <row r="815" spans="1:3">
      <c r="A815" s="24"/>
      <c r="B815" s="24"/>
      <c r="C815" s="24"/>
    </row>
    <row r="816" spans="1:3">
      <c r="A816" s="24"/>
      <c r="B816" s="24"/>
      <c r="C816" s="24"/>
    </row>
    <row r="817" spans="1:3">
      <c r="A817" s="24"/>
      <c r="B817" s="24"/>
      <c r="C817" s="24"/>
    </row>
    <row r="818" spans="1:3">
      <c r="A818" s="24"/>
      <c r="B818" s="24"/>
      <c r="C818" s="24"/>
    </row>
    <row r="819" spans="1:3">
      <c r="A819" s="24"/>
      <c r="B819" s="24"/>
      <c r="C819" s="24"/>
    </row>
    <row r="820" spans="1:3">
      <c r="A820" s="24"/>
      <c r="B820" s="24"/>
      <c r="C820" s="24"/>
    </row>
    <row r="821" spans="1:3">
      <c r="A821" s="24"/>
      <c r="B821" s="24"/>
      <c r="C821" s="24"/>
    </row>
    <row r="822" spans="1:3">
      <c r="A822" s="24"/>
      <c r="B822" s="24"/>
      <c r="C822" s="24"/>
    </row>
    <row r="823" spans="1:3">
      <c r="A823" s="24"/>
      <c r="B823" s="24"/>
      <c r="C823" s="24"/>
    </row>
    <row r="824" spans="1:3">
      <c r="A824" s="24"/>
      <c r="B824" s="24"/>
      <c r="C824" s="24"/>
    </row>
    <row r="825" spans="1:3">
      <c r="A825" s="24"/>
      <c r="B825" s="24"/>
      <c r="C825" s="24"/>
    </row>
    <row r="826" spans="1:3">
      <c r="A826" s="24"/>
      <c r="B826" s="24"/>
      <c r="C826" s="24"/>
    </row>
    <row r="827" spans="1:3">
      <c r="A827" s="24"/>
      <c r="B827" s="24"/>
      <c r="C827" s="24"/>
    </row>
    <row r="828" spans="1:3">
      <c r="A828" s="24"/>
      <c r="B828" s="24"/>
      <c r="C828" s="24"/>
    </row>
    <row r="829" spans="1:3">
      <c r="A829" s="24"/>
      <c r="B829" s="24"/>
      <c r="C829" s="24"/>
    </row>
    <row r="830" spans="1:3">
      <c r="A830" s="24"/>
      <c r="B830" s="24"/>
      <c r="C830" s="24"/>
    </row>
    <row r="831" spans="1:3">
      <c r="A831" s="24"/>
      <c r="B831" s="24"/>
      <c r="C831" s="24"/>
    </row>
    <row r="832" spans="1:3">
      <c r="A832" s="24"/>
      <c r="B832" s="24"/>
      <c r="C832" s="24"/>
    </row>
    <row r="833" spans="1:3">
      <c r="A833" s="24"/>
      <c r="B833" s="24"/>
      <c r="C833" s="24"/>
    </row>
    <row r="834" spans="1:3">
      <c r="A834" s="24"/>
      <c r="B834" s="24"/>
      <c r="C834" s="24"/>
    </row>
    <row r="835" spans="1:3">
      <c r="A835" s="24"/>
      <c r="B835" s="24"/>
      <c r="C835" s="24"/>
    </row>
    <row r="836" spans="1:3">
      <c r="A836" s="24"/>
      <c r="B836" s="24"/>
      <c r="C836" s="24"/>
    </row>
    <row r="837" spans="1:3">
      <c r="A837" s="24"/>
      <c r="B837" s="24"/>
      <c r="C837" s="24"/>
    </row>
    <row r="838" spans="1:3">
      <c r="A838" s="24"/>
      <c r="B838" s="24"/>
      <c r="C838" s="24"/>
    </row>
    <row r="839" spans="1:3">
      <c r="A839" s="24"/>
      <c r="B839" s="24"/>
      <c r="C839" s="24"/>
    </row>
    <row r="840" spans="1:3">
      <c r="A840" s="24"/>
      <c r="B840" s="24"/>
      <c r="C840" s="24"/>
    </row>
    <row r="841" spans="1:3">
      <c r="A841" s="24"/>
      <c r="B841" s="24"/>
      <c r="C841" s="24"/>
    </row>
    <row r="842" spans="1:3">
      <c r="A842" s="24"/>
      <c r="B842" s="24"/>
      <c r="C842" s="24"/>
    </row>
    <row r="843" spans="1:3">
      <c r="A843" s="24"/>
      <c r="B843" s="24"/>
      <c r="C843" s="24"/>
    </row>
    <row r="844" spans="1:3">
      <c r="A844" s="24"/>
      <c r="B844" s="24"/>
      <c r="C844" s="24"/>
    </row>
    <row r="845" spans="1:3">
      <c r="A845" s="24"/>
      <c r="B845" s="24"/>
      <c r="C845" s="24"/>
    </row>
    <row r="846" spans="1:3">
      <c r="A846" s="24"/>
      <c r="B846" s="24"/>
      <c r="C846" s="24"/>
    </row>
    <row r="847" spans="1:3">
      <c r="A847" s="24"/>
      <c r="B847" s="24"/>
      <c r="C847" s="24"/>
    </row>
    <row r="848" spans="1:3">
      <c r="A848" s="24"/>
      <c r="B848" s="24"/>
      <c r="C848" s="24"/>
    </row>
    <row r="849" spans="1:3">
      <c r="A849" s="24"/>
      <c r="B849" s="24"/>
      <c r="C849" s="24"/>
    </row>
    <row r="850" spans="1:3">
      <c r="A850" s="24"/>
      <c r="B850" s="24"/>
      <c r="C850" s="24"/>
    </row>
    <row r="851" spans="1:3">
      <c r="A851" s="24"/>
      <c r="B851" s="24"/>
      <c r="C851" s="24"/>
    </row>
    <row r="852" spans="1:3">
      <c r="A852" s="24"/>
      <c r="B852" s="24"/>
      <c r="C852" s="24"/>
    </row>
    <row r="853" spans="1:3">
      <c r="A853" s="24"/>
      <c r="B853" s="24"/>
      <c r="C853" s="24"/>
    </row>
    <row r="854" spans="1:3">
      <c r="A854" s="24"/>
      <c r="B854" s="24"/>
      <c r="C854" s="24"/>
    </row>
    <row r="855" spans="1:3">
      <c r="A855" s="24"/>
      <c r="B855" s="24"/>
      <c r="C855" s="24"/>
    </row>
    <row r="856" spans="1:3">
      <c r="A856" s="24"/>
      <c r="B856" s="24"/>
      <c r="C856" s="24"/>
    </row>
    <row r="857" spans="1:3">
      <c r="A857" s="24"/>
      <c r="B857" s="24"/>
      <c r="C857" s="24"/>
    </row>
    <row r="858" spans="1:3">
      <c r="A858" s="24"/>
      <c r="B858" s="24"/>
      <c r="C858" s="24"/>
    </row>
    <row r="859" spans="1:3">
      <c r="A859" s="24"/>
      <c r="B859" s="24"/>
      <c r="C859" s="24"/>
    </row>
    <row r="860" spans="1:3">
      <c r="A860" s="24"/>
      <c r="B860" s="24"/>
      <c r="C860" s="24"/>
    </row>
    <row r="861" spans="1:3">
      <c r="A861" s="24"/>
      <c r="B861" s="24"/>
      <c r="C861" s="24"/>
    </row>
    <row r="862" spans="1:3">
      <c r="A862" s="24"/>
      <c r="B862" s="24"/>
      <c r="C862" s="24"/>
    </row>
    <row r="863" spans="1:3">
      <c r="A863" s="24"/>
      <c r="B863" s="24"/>
      <c r="C863" s="24"/>
    </row>
    <row r="864" spans="1:3">
      <c r="A864" s="24"/>
      <c r="B864" s="24"/>
      <c r="C864" s="24"/>
    </row>
    <row r="865" spans="1:3">
      <c r="A865" s="24"/>
      <c r="B865" s="24"/>
      <c r="C865" s="24"/>
    </row>
    <row r="866" spans="1:3">
      <c r="A866" s="24"/>
      <c r="B866" s="24"/>
      <c r="C866" s="24"/>
    </row>
    <row r="867" spans="1:3">
      <c r="A867" s="24"/>
      <c r="B867" s="24"/>
      <c r="C867" s="24"/>
    </row>
    <row r="868" spans="1:3">
      <c r="A868" s="24"/>
      <c r="B868" s="24"/>
      <c r="C868" s="24"/>
    </row>
    <row r="869" spans="1:3">
      <c r="A869" s="24"/>
      <c r="B869" s="24"/>
      <c r="C869" s="24"/>
    </row>
    <row r="870" spans="1:3">
      <c r="A870" s="24"/>
      <c r="B870" s="24"/>
      <c r="C870" s="24"/>
    </row>
    <row r="871" spans="1:3">
      <c r="A871" s="24"/>
      <c r="B871" s="24"/>
      <c r="C871" s="24"/>
    </row>
    <row r="872" spans="1:3">
      <c r="A872" s="24"/>
      <c r="B872" s="24"/>
      <c r="C872" s="24"/>
    </row>
    <row r="873" spans="1:3">
      <c r="A873" s="24"/>
      <c r="B873" s="24"/>
      <c r="C873" s="24"/>
    </row>
    <row r="874" spans="1:3">
      <c r="A874" s="24"/>
      <c r="B874" s="24"/>
      <c r="C874" s="24"/>
    </row>
    <row r="875" spans="1:3">
      <c r="A875" s="24"/>
      <c r="B875" s="24"/>
      <c r="C875" s="24"/>
    </row>
    <row r="876" spans="1:3">
      <c r="A876" s="24"/>
      <c r="B876" s="24"/>
      <c r="C876" s="24"/>
    </row>
    <row r="877" spans="1:3">
      <c r="A877" s="24"/>
      <c r="B877" s="24"/>
      <c r="C877" s="24"/>
    </row>
    <row r="878" spans="1:3">
      <c r="A878" s="24"/>
      <c r="B878" s="24"/>
      <c r="C878" s="24"/>
    </row>
    <row r="879" spans="1:3">
      <c r="A879" s="24"/>
      <c r="B879" s="24"/>
      <c r="C879" s="24"/>
    </row>
    <row r="880" spans="1:3">
      <c r="A880" s="24"/>
      <c r="B880" s="24"/>
      <c r="C880" s="24"/>
    </row>
    <row r="881" spans="1:3">
      <c r="A881" s="24"/>
      <c r="B881" s="24"/>
      <c r="C881" s="24"/>
    </row>
    <row r="882" spans="1:3">
      <c r="A882" s="24"/>
      <c r="B882" s="24"/>
      <c r="C882" s="24"/>
    </row>
    <row r="883" spans="1:3">
      <c r="A883" s="24"/>
      <c r="B883" s="24"/>
      <c r="C883" s="24"/>
    </row>
    <row r="884" spans="1:3">
      <c r="A884" s="24"/>
      <c r="B884" s="24"/>
      <c r="C884" s="24"/>
    </row>
    <row r="885" spans="1:3">
      <c r="A885" s="24"/>
      <c r="B885" s="24"/>
      <c r="C885" s="24"/>
    </row>
    <row r="886" spans="1:3">
      <c r="A886" s="24"/>
      <c r="B886" s="24"/>
      <c r="C886" s="24"/>
    </row>
    <row r="887" spans="1:3">
      <c r="A887" s="24"/>
      <c r="B887" s="24"/>
      <c r="C887" s="24"/>
    </row>
    <row r="888" spans="1:3">
      <c r="A888" s="24"/>
      <c r="B888" s="24"/>
      <c r="C888" s="24"/>
    </row>
    <row r="889" spans="1:3">
      <c r="A889" s="24"/>
      <c r="B889" s="24"/>
      <c r="C889" s="24"/>
    </row>
    <row r="890" spans="1:3">
      <c r="A890" s="24"/>
      <c r="B890" s="24"/>
      <c r="C890" s="24"/>
    </row>
    <row r="891" spans="1:3">
      <c r="A891" s="24"/>
      <c r="B891" s="24"/>
      <c r="C891" s="24"/>
    </row>
    <row r="892" spans="1:3">
      <c r="A892" s="24"/>
      <c r="B892" s="24"/>
      <c r="C892" s="24"/>
    </row>
    <row r="893" spans="1:3">
      <c r="A893" s="24"/>
      <c r="B893" s="24"/>
      <c r="C893" s="24"/>
    </row>
    <row r="894" spans="1:3">
      <c r="A894" s="24"/>
      <c r="B894" s="24"/>
      <c r="C894" s="24"/>
    </row>
    <row r="895" spans="1:3">
      <c r="A895" s="24"/>
      <c r="B895" s="24"/>
      <c r="C895" s="24"/>
    </row>
    <row r="896" spans="1:3">
      <c r="A896" s="24"/>
      <c r="B896" s="24"/>
      <c r="C896" s="24"/>
    </row>
    <row r="897" spans="1:3">
      <c r="A897" s="24"/>
      <c r="B897" s="24"/>
      <c r="C897" s="24"/>
    </row>
    <row r="898" spans="1:3">
      <c r="A898" s="24"/>
      <c r="B898" s="24"/>
      <c r="C898" s="24"/>
    </row>
    <row r="899" spans="1:3">
      <c r="A899" s="24"/>
      <c r="B899" s="24"/>
      <c r="C899" s="24"/>
    </row>
    <row r="900" spans="1:3">
      <c r="A900" s="24"/>
      <c r="B900" s="24"/>
      <c r="C900" s="24"/>
    </row>
    <row r="901" spans="1:3">
      <c r="A901" s="24"/>
      <c r="B901" s="24"/>
      <c r="C901" s="24"/>
    </row>
    <row r="902" spans="1:3">
      <c r="A902" s="24"/>
      <c r="B902" s="24"/>
      <c r="C902" s="24"/>
    </row>
    <row r="903" spans="1:3">
      <c r="A903" s="24"/>
      <c r="B903" s="24"/>
      <c r="C903" s="24"/>
    </row>
    <row r="904" spans="1:3">
      <c r="A904" s="24"/>
      <c r="B904" s="24"/>
      <c r="C904" s="24"/>
    </row>
    <row r="905" spans="1:3">
      <c r="A905" s="24"/>
      <c r="B905" s="24"/>
      <c r="C905" s="24"/>
    </row>
    <row r="906" spans="1:3">
      <c r="A906" s="24"/>
      <c r="B906" s="24"/>
      <c r="C906" s="24"/>
    </row>
    <row r="907" spans="1:3">
      <c r="A907" s="24"/>
      <c r="B907" s="24"/>
      <c r="C907" s="24"/>
    </row>
    <row r="908" spans="1:3">
      <c r="A908" s="24"/>
      <c r="B908" s="24"/>
      <c r="C908" s="24"/>
    </row>
    <row r="909" spans="1:3">
      <c r="A909" s="24"/>
      <c r="B909" s="24"/>
      <c r="C909" s="24"/>
    </row>
    <row r="910" spans="1:3">
      <c r="A910" s="24"/>
      <c r="B910" s="24"/>
      <c r="C910" s="24"/>
    </row>
    <row r="911" spans="1: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93" zoomScaleNormal="100" zoomScaleSheetLayoutView="93" workbookViewId="0">
      <selection activeCell="C5" sqref="C5"/>
    </sheetView>
  </sheetViews>
  <sheetFormatPr defaultRowHeight="18"/>
  <cols>
    <col min="1" max="1" width="92.33203125" style="68" customWidth="1"/>
    <col min="2" max="2" width="17.6640625" style="68" customWidth="1"/>
    <col min="3" max="3" width="18.109375" style="68" customWidth="1"/>
    <col min="4" max="4" width="9.109375" style="11"/>
    <col min="5" max="5" width="17.109375" style="5" customWidth="1"/>
    <col min="6" max="6" width="13.5546875" style="11" customWidth="1"/>
    <col min="7" max="7" width="12.3320312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120" t="s">
        <v>461</v>
      </c>
    </row>
    <row r="2" spans="1:11">
      <c r="C2" s="183" t="s">
        <v>644</v>
      </c>
    </row>
    <row r="3" spans="1:11">
      <c r="C3" s="183" t="s">
        <v>705</v>
      </c>
    </row>
    <row r="4" spans="1:11">
      <c r="C4" s="183" t="s">
        <v>706</v>
      </c>
    </row>
    <row r="5" spans="1:11">
      <c r="C5" s="183" t="s">
        <v>377</v>
      </c>
    </row>
    <row r="6" spans="1:11">
      <c r="C6" s="183" t="s">
        <v>644</v>
      </c>
    </row>
    <row r="7" spans="1:11">
      <c r="C7" s="183" t="s">
        <v>645</v>
      </c>
    </row>
    <row r="8" spans="1:11">
      <c r="C8" s="183" t="s">
        <v>646</v>
      </c>
    </row>
    <row r="9" spans="1:11">
      <c r="A9" s="198" t="s">
        <v>281</v>
      </c>
      <c r="B9" s="204"/>
      <c r="C9" s="204"/>
    </row>
    <row r="10" spans="1:11">
      <c r="A10" s="205" t="s">
        <v>488</v>
      </c>
      <c r="B10" s="206"/>
      <c r="C10" s="206"/>
    </row>
    <row r="11" spans="1:11" s="10" customFormat="1">
      <c r="A11" s="77"/>
      <c r="B11" s="78"/>
      <c r="C11" s="79" t="s">
        <v>339</v>
      </c>
      <c r="D11" s="12"/>
      <c r="E11" s="13"/>
      <c r="F11" s="12"/>
    </row>
    <row r="12" spans="1:11">
      <c r="A12" s="48" t="s">
        <v>346</v>
      </c>
      <c r="B12" s="48" t="s">
        <v>3</v>
      </c>
      <c r="C12" s="48" t="s">
        <v>282</v>
      </c>
    </row>
    <row r="13" spans="1:11" ht="34.799999999999997">
      <c r="A13" s="50" t="s">
        <v>569</v>
      </c>
      <c r="B13" s="51" t="s">
        <v>189</v>
      </c>
      <c r="C13" s="103">
        <f>C14+C18+C22+C26+C27+C28</f>
        <v>502588.84100000007</v>
      </c>
      <c r="E13" s="123">
        <f>'прил 13'!E467</f>
        <v>502588.84100000013</v>
      </c>
      <c r="F13" s="123"/>
      <c r="G13" s="112"/>
      <c r="H13" s="112"/>
      <c r="I13" s="112"/>
      <c r="J13" s="112"/>
      <c r="K13" s="112"/>
    </row>
    <row r="14" spans="1:11" ht="36">
      <c r="A14" s="80" t="s">
        <v>573</v>
      </c>
      <c r="B14" s="81" t="s">
        <v>190</v>
      </c>
      <c r="C14" s="118">
        <f>C15+C16+C17</f>
        <v>136549.02900000001</v>
      </c>
      <c r="E14" s="123"/>
      <c r="F14" s="123"/>
      <c r="G14" s="112"/>
      <c r="H14" s="112"/>
      <c r="I14" s="112"/>
      <c r="J14" s="112"/>
      <c r="K14" s="112"/>
    </row>
    <row r="15" spans="1:11" ht="36">
      <c r="A15" s="82" t="s">
        <v>289</v>
      </c>
      <c r="B15" s="83" t="s">
        <v>311</v>
      </c>
      <c r="C15" s="119">
        <v>112195.85</v>
      </c>
      <c r="E15" s="123"/>
      <c r="F15" s="123"/>
      <c r="G15" s="112"/>
      <c r="H15" s="112"/>
      <c r="I15" s="112"/>
      <c r="J15" s="112"/>
      <c r="K15" s="112"/>
    </row>
    <row r="16" spans="1:11" ht="36">
      <c r="A16" s="82" t="s">
        <v>290</v>
      </c>
      <c r="B16" s="83" t="s">
        <v>313</v>
      </c>
      <c r="C16" s="119">
        <v>20259.179</v>
      </c>
      <c r="E16" s="123"/>
      <c r="F16" s="123"/>
      <c r="G16" s="112"/>
      <c r="H16" s="112"/>
      <c r="I16" s="112"/>
      <c r="J16" s="112"/>
      <c r="K16" s="112"/>
    </row>
    <row r="17" spans="1:11">
      <c r="A17" s="84" t="s">
        <v>291</v>
      </c>
      <c r="B17" s="83" t="s">
        <v>335</v>
      </c>
      <c r="C17" s="119">
        <v>4094</v>
      </c>
      <c r="E17" s="123"/>
      <c r="F17" s="123"/>
      <c r="G17" s="112"/>
      <c r="H17" s="112"/>
      <c r="I17" s="112"/>
      <c r="J17" s="112"/>
      <c r="K17" s="112"/>
    </row>
    <row r="18" spans="1:11" ht="36">
      <c r="A18" s="85" t="s">
        <v>571</v>
      </c>
      <c r="B18" s="81" t="s">
        <v>201</v>
      </c>
      <c r="C18" s="118">
        <f>C19+C20+C21</f>
        <v>325759.59399999998</v>
      </c>
      <c r="E18" s="123"/>
      <c r="F18" s="123"/>
      <c r="G18" s="112"/>
      <c r="H18" s="112"/>
      <c r="I18" s="112"/>
      <c r="J18" s="112"/>
      <c r="K18" s="112"/>
    </row>
    <row r="19" spans="1:11" ht="36">
      <c r="A19" s="82" t="s">
        <v>292</v>
      </c>
      <c r="B19" s="83" t="s">
        <v>314</v>
      </c>
      <c r="C19" s="119">
        <v>298801.94500000001</v>
      </c>
      <c r="E19" s="123"/>
      <c r="F19" s="123"/>
      <c r="G19" s="112"/>
      <c r="H19" s="112"/>
      <c r="I19" s="112"/>
      <c r="J19" s="112"/>
      <c r="K19" s="112"/>
    </row>
    <row r="20" spans="1:11" ht="36">
      <c r="A20" s="84" t="s">
        <v>293</v>
      </c>
      <c r="B20" s="83" t="s">
        <v>312</v>
      </c>
      <c r="C20" s="119">
        <v>10585.844999999999</v>
      </c>
      <c r="E20" s="123"/>
      <c r="F20" s="123"/>
      <c r="G20" s="112"/>
      <c r="H20" s="112"/>
      <c r="I20" s="112"/>
      <c r="J20" s="112"/>
      <c r="K20" s="112"/>
    </row>
    <row r="21" spans="1:11" ht="36">
      <c r="A21" s="84" t="s">
        <v>361</v>
      </c>
      <c r="B21" s="83" t="s">
        <v>315</v>
      </c>
      <c r="C21" s="119">
        <v>16371.804</v>
      </c>
      <c r="E21" s="123"/>
      <c r="F21" s="123"/>
      <c r="G21" s="112"/>
      <c r="H21" s="112"/>
      <c r="I21" s="112"/>
      <c r="J21" s="112"/>
      <c r="K21" s="112"/>
    </row>
    <row r="22" spans="1:11" ht="36">
      <c r="A22" s="85" t="s">
        <v>558</v>
      </c>
      <c r="B22" s="81" t="s">
        <v>204</v>
      </c>
      <c r="C22" s="118">
        <f>C23+C24+C25</f>
        <v>20207.59</v>
      </c>
      <c r="E22" s="123"/>
      <c r="F22" s="123"/>
      <c r="G22" s="112"/>
      <c r="H22" s="112"/>
      <c r="I22" s="112"/>
      <c r="J22" s="112"/>
      <c r="K22" s="112"/>
    </row>
    <row r="23" spans="1:11" ht="36">
      <c r="A23" s="82" t="s">
        <v>294</v>
      </c>
      <c r="B23" s="83" t="s">
        <v>316</v>
      </c>
      <c r="C23" s="119">
        <v>19987.509999999998</v>
      </c>
      <c r="E23" s="123"/>
      <c r="F23" s="123"/>
      <c r="G23" s="112"/>
      <c r="H23" s="112"/>
      <c r="I23" s="112"/>
      <c r="J23" s="112"/>
      <c r="K23" s="112"/>
    </row>
    <row r="24" spans="1:11" ht="36">
      <c r="A24" s="82" t="s">
        <v>295</v>
      </c>
      <c r="B24" s="83" t="s">
        <v>317</v>
      </c>
      <c r="C24" s="119">
        <v>129.9</v>
      </c>
      <c r="E24" s="123"/>
      <c r="F24" s="123"/>
      <c r="G24" s="112"/>
      <c r="H24" s="112"/>
      <c r="I24" s="112"/>
      <c r="J24" s="112"/>
      <c r="K24" s="112"/>
    </row>
    <row r="25" spans="1:11">
      <c r="A25" s="84" t="s">
        <v>692</v>
      </c>
      <c r="B25" s="83" t="s">
        <v>691</v>
      </c>
      <c r="C25" s="119">
        <v>90.18</v>
      </c>
      <c r="E25" s="123"/>
      <c r="F25" s="123"/>
      <c r="G25" s="112"/>
      <c r="H25" s="112"/>
      <c r="I25" s="112"/>
      <c r="J25" s="112"/>
      <c r="K25" s="112"/>
    </row>
    <row r="26" spans="1:11" ht="36">
      <c r="A26" s="82" t="s">
        <v>296</v>
      </c>
      <c r="B26" s="83" t="s">
        <v>318</v>
      </c>
      <c r="C26" s="119">
        <v>17448.628000000001</v>
      </c>
      <c r="E26" s="123"/>
      <c r="F26" s="123"/>
      <c r="G26" s="112"/>
      <c r="H26" s="112"/>
      <c r="I26" s="112"/>
      <c r="J26" s="112"/>
      <c r="K26" s="112"/>
    </row>
    <row r="27" spans="1:11">
      <c r="A27" s="82" t="s">
        <v>342</v>
      </c>
      <c r="B27" s="83" t="s">
        <v>341</v>
      </c>
      <c r="C27" s="119">
        <v>74</v>
      </c>
      <c r="E27" s="123"/>
      <c r="F27" s="123"/>
      <c r="G27" s="112"/>
      <c r="H27" s="112"/>
      <c r="I27" s="112"/>
      <c r="J27" s="112"/>
      <c r="K27" s="112"/>
    </row>
    <row r="28" spans="1:11" ht="36">
      <c r="A28" s="185" t="s">
        <v>651</v>
      </c>
      <c r="B28" s="83" t="s">
        <v>650</v>
      </c>
      <c r="C28" s="119">
        <v>2550</v>
      </c>
      <c r="E28" s="123"/>
      <c r="F28" s="123"/>
      <c r="G28" s="112"/>
      <c r="H28" s="112"/>
      <c r="I28" s="112"/>
      <c r="J28" s="112"/>
      <c r="K28" s="112"/>
    </row>
    <row r="29" spans="1:11" ht="34.799999999999997">
      <c r="A29" s="50" t="s">
        <v>570</v>
      </c>
      <c r="B29" s="51" t="s">
        <v>187</v>
      </c>
      <c r="C29" s="103">
        <f>C30+C31+C32</f>
        <v>22283.649000000001</v>
      </c>
      <c r="E29" s="123">
        <f>'прил 13'!E468</f>
        <v>22283.648999999998</v>
      </c>
      <c r="F29" s="123"/>
      <c r="G29" s="112"/>
      <c r="H29" s="112"/>
      <c r="I29" s="112"/>
      <c r="J29" s="112"/>
      <c r="K29" s="112"/>
    </row>
    <row r="30" spans="1:11" ht="36">
      <c r="A30" s="82" t="s">
        <v>297</v>
      </c>
      <c r="B30" s="83" t="s">
        <v>319</v>
      </c>
      <c r="C30" s="119">
        <v>7764.0950000000003</v>
      </c>
      <c r="E30" s="123"/>
      <c r="F30" s="123"/>
      <c r="G30" s="112"/>
      <c r="H30" s="112"/>
      <c r="I30" s="112"/>
      <c r="J30" s="112"/>
      <c r="K30" s="112"/>
    </row>
    <row r="31" spans="1:11" ht="36">
      <c r="A31" s="82" t="s">
        <v>294</v>
      </c>
      <c r="B31" s="83" t="s">
        <v>320</v>
      </c>
      <c r="C31" s="119">
        <v>13748.554</v>
      </c>
      <c r="E31" s="123"/>
      <c r="F31" s="123"/>
      <c r="G31" s="112"/>
      <c r="H31" s="112"/>
      <c r="I31" s="112"/>
      <c r="J31" s="112"/>
      <c r="K31" s="112"/>
    </row>
    <row r="32" spans="1:11">
      <c r="A32" s="82" t="s">
        <v>298</v>
      </c>
      <c r="B32" s="83" t="s">
        <v>321</v>
      </c>
      <c r="C32" s="119">
        <v>771</v>
      </c>
      <c r="E32" s="123"/>
      <c r="F32" s="123"/>
      <c r="G32" s="112"/>
      <c r="H32" s="112"/>
      <c r="I32" s="112"/>
      <c r="J32" s="112"/>
      <c r="K32" s="112"/>
    </row>
    <row r="33" spans="1:11" ht="34.799999999999997">
      <c r="A33" s="50" t="s">
        <v>583</v>
      </c>
      <c r="B33" s="51" t="s">
        <v>185</v>
      </c>
      <c r="C33" s="103">
        <f>C34+C36+C37</f>
        <v>515</v>
      </c>
      <c r="E33" s="123">
        <f>'прил 13'!E469</f>
        <v>515</v>
      </c>
      <c r="F33" s="123"/>
      <c r="G33" s="112"/>
      <c r="H33" s="112"/>
      <c r="I33" s="112"/>
      <c r="J33" s="112"/>
      <c r="K33" s="112"/>
    </row>
    <row r="34" spans="1:11" ht="54">
      <c r="A34" s="86" t="s">
        <v>584</v>
      </c>
      <c r="B34" s="81" t="s">
        <v>352</v>
      </c>
      <c r="C34" s="118">
        <f>C35</f>
        <v>440</v>
      </c>
      <c r="E34" s="123"/>
      <c r="F34" s="123"/>
      <c r="G34" s="112"/>
      <c r="H34" s="112"/>
      <c r="I34" s="112"/>
      <c r="J34" s="112"/>
      <c r="K34" s="112"/>
    </row>
    <row r="35" spans="1:11" ht="36">
      <c r="A35" s="82" t="s">
        <v>362</v>
      </c>
      <c r="B35" s="83" t="s">
        <v>359</v>
      </c>
      <c r="C35" s="104">
        <v>440</v>
      </c>
      <c r="E35" s="123"/>
      <c r="F35" s="123"/>
      <c r="G35" s="112"/>
      <c r="H35" s="112"/>
      <c r="I35" s="112"/>
      <c r="J35" s="112"/>
      <c r="K35" s="112"/>
    </row>
    <row r="36" spans="1:11" ht="36">
      <c r="A36" s="82" t="s">
        <v>299</v>
      </c>
      <c r="B36" s="83" t="s">
        <v>322</v>
      </c>
      <c r="C36" s="119">
        <v>45</v>
      </c>
      <c r="E36" s="123"/>
      <c r="F36" s="123"/>
      <c r="G36" s="112"/>
      <c r="H36" s="112"/>
      <c r="I36" s="112"/>
      <c r="J36" s="112"/>
      <c r="K36" s="112"/>
    </row>
    <row r="37" spans="1:11">
      <c r="A37" s="82" t="s">
        <v>363</v>
      </c>
      <c r="B37" s="83" t="s">
        <v>360</v>
      </c>
      <c r="C37" s="119">
        <v>30</v>
      </c>
      <c r="E37" s="123"/>
      <c r="F37" s="123"/>
      <c r="G37" s="112"/>
      <c r="H37" s="112"/>
      <c r="I37" s="112"/>
      <c r="J37" s="112"/>
      <c r="K37" s="112"/>
    </row>
    <row r="38" spans="1:11" ht="34.799999999999997">
      <c r="A38" s="50" t="s">
        <v>585</v>
      </c>
      <c r="B38" s="51" t="s">
        <v>286</v>
      </c>
      <c r="C38" s="103">
        <f>C39+C40</f>
        <v>8957.7919999999995</v>
      </c>
      <c r="E38" s="123">
        <f>'прил 13'!E470</f>
        <v>8957.7919999999995</v>
      </c>
      <c r="F38" s="123"/>
      <c r="G38" s="112"/>
      <c r="H38" s="112"/>
      <c r="I38" s="112"/>
      <c r="J38" s="112"/>
      <c r="K38" s="112"/>
    </row>
    <row r="39" spans="1:11" ht="36">
      <c r="A39" s="82" t="s">
        <v>300</v>
      </c>
      <c r="B39" s="83" t="s">
        <v>323</v>
      </c>
      <c r="C39" s="119">
        <v>561</v>
      </c>
      <c r="E39" s="123"/>
      <c r="F39" s="123"/>
      <c r="G39" s="112"/>
      <c r="H39" s="112"/>
      <c r="I39" s="112"/>
      <c r="J39" s="112"/>
      <c r="K39" s="112"/>
    </row>
    <row r="40" spans="1:11">
      <c r="A40" s="84" t="s">
        <v>692</v>
      </c>
      <c r="B40" s="83" t="s">
        <v>690</v>
      </c>
      <c r="C40" s="119">
        <v>8396.7919999999995</v>
      </c>
      <c r="E40" s="123"/>
      <c r="F40" s="123"/>
      <c r="G40" s="112"/>
      <c r="H40" s="112"/>
      <c r="I40" s="112"/>
      <c r="J40" s="112"/>
      <c r="K40" s="112"/>
    </row>
    <row r="41" spans="1:11" ht="34.799999999999997">
      <c r="A41" s="50" t="s">
        <v>572</v>
      </c>
      <c r="B41" s="51" t="s">
        <v>167</v>
      </c>
      <c r="C41" s="103">
        <f>C42+C44+C46+C47</f>
        <v>20181.213</v>
      </c>
      <c r="E41" s="123">
        <f>'прил 13'!E471</f>
        <v>20181.213000000003</v>
      </c>
      <c r="F41" s="123"/>
      <c r="G41" s="112"/>
      <c r="H41" s="112"/>
      <c r="I41" s="112"/>
      <c r="J41" s="112"/>
      <c r="K41" s="112"/>
    </row>
    <row r="42" spans="1:11">
      <c r="A42" s="85" t="s">
        <v>586</v>
      </c>
      <c r="B42" s="81" t="s">
        <v>194</v>
      </c>
      <c r="C42" s="118">
        <f>C43</f>
        <v>210</v>
      </c>
      <c r="E42" s="123"/>
      <c r="F42" s="123"/>
      <c r="G42" s="112"/>
      <c r="H42" s="112"/>
      <c r="I42" s="112"/>
      <c r="J42" s="112"/>
      <c r="K42" s="112"/>
    </row>
    <row r="43" spans="1:11">
      <c r="A43" s="84" t="s">
        <v>301</v>
      </c>
      <c r="B43" s="83" t="s">
        <v>324</v>
      </c>
      <c r="C43" s="119">
        <v>210</v>
      </c>
      <c r="E43" s="123"/>
      <c r="F43" s="123"/>
      <c r="G43" s="112"/>
      <c r="H43" s="112"/>
      <c r="I43" s="112"/>
      <c r="J43" s="112"/>
      <c r="K43" s="112"/>
    </row>
    <row r="44" spans="1:11" ht="54">
      <c r="A44" s="85" t="s">
        <v>577</v>
      </c>
      <c r="B44" s="81" t="s">
        <v>288</v>
      </c>
      <c r="C44" s="118">
        <f>C45</f>
        <v>2590.3200000000002</v>
      </c>
      <c r="E44" s="123"/>
      <c r="F44" s="123"/>
      <c r="G44" s="112"/>
      <c r="H44" s="112"/>
      <c r="I44" s="112"/>
      <c r="J44" s="112"/>
      <c r="K44" s="112"/>
    </row>
    <row r="45" spans="1:11" ht="36">
      <c r="A45" s="84" t="s">
        <v>302</v>
      </c>
      <c r="B45" s="83" t="s">
        <v>325</v>
      </c>
      <c r="C45" s="119">
        <v>2590.3200000000002</v>
      </c>
      <c r="E45" s="123"/>
      <c r="F45" s="123"/>
      <c r="G45" s="112"/>
      <c r="H45" s="112"/>
      <c r="I45" s="112"/>
      <c r="J45" s="112"/>
      <c r="K45" s="112"/>
    </row>
    <row r="46" spans="1:11" ht="36">
      <c r="A46" s="182" t="s">
        <v>643</v>
      </c>
      <c r="B46" s="83" t="s">
        <v>326</v>
      </c>
      <c r="C46" s="119">
        <v>3.2229999999999999</v>
      </c>
      <c r="E46" s="123"/>
      <c r="F46" s="123"/>
      <c r="G46" s="112"/>
      <c r="H46" s="112"/>
      <c r="I46" s="112"/>
      <c r="J46" s="112"/>
      <c r="K46" s="112"/>
    </row>
    <row r="47" spans="1:11" ht="36">
      <c r="A47" s="84" t="s">
        <v>303</v>
      </c>
      <c r="B47" s="83" t="s">
        <v>327</v>
      </c>
      <c r="C47" s="119">
        <v>17377.669999999998</v>
      </c>
      <c r="E47" s="123"/>
      <c r="F47" s="123"/>
      <c r="G47" s="112"/>
      <c r="H47" s="112"/>
      <c r="I47" s="112"/>
      <c r="J47" s="112"/>
      <c r="K47" s="112"/>
    </row>
    <row r="48" spans="1:11" ht="34.799999999999997">
      <c r="A48" s="50" t="s">
        <v>537</v>
      </c>
      <c r="B48" s="51" t="s">
        <v>163</v>
      </c>
      <c r="C48" s="103">
        <f>C49+C53+C54+C51</f>
        <v>19216.661</v>
      </c>
      <c r="E48" s="123">
        <f>'прил 13'!E472</f>
        <v>19216.661</v>
      </c>
      <c r="F48" s="123"/>
      <c r="G48" s="112"/>
      <c r="H48" s="112"/>
      <c r="I48" s="112"/>
      <c r="J48" s="112"/>
      <c r="K48" s="112"/>
    </row>
    <row r="49" spans="1:11">
      <c r="A49" s="85" t="s">
        <v>538</v>
      </c>
      <c r="B49" s="81" t="s">
        <v>171</v>
      </c>
      <c r="C49" s="118">
        <f>C50</f>
        <v>1060.5999999999999</v>
      </c>
      <c r="E49" s="123"/>
      <c r="F49" s="123"/>
      <c r="G49" s="112"/>
      <c r="H49" s="112"/>
      <c r="I49" s="112"/>
      <c r="J49" s="112"/>
      <c r="K49" s="112"/>
    </row>
    <row r="50" spans="1:11" ht="36">
      <c r="A50" s="84" t="s">
        <v>304</v>
      </c>
      <c r="B50" s="83" t="s">
        <v>328</v>
      </c>
      <c r="C50" s="119">
        <v>1060.5999999999999</v>
      </c>
      <c r="E50" s="123"/>
      <c r="F50" s="123"/>
      <c r="G50" s="112"/>
      <c r="H50" s="112"/>
      <c r="I50" s="112"/>
      <c r="J50" s="112"/>
      <c r="K50" s="112"/>
    </row>
    <row r="51" spans="1:11" ht="52.2">
      <c r="A51" s="50" t="s">
        <v>587</v>
      </c>
      <c r="B51" s="51" t="s">
        <v>356</v>
      </c>
      <c r="C51" s="103">
        <f>C52</f>
        <v>1762.5</v>
      </c>
      <c r="E51" s="123"/>
      <c r="F51" s="123"/>
      <c r="G51" s="112"/>
      <c r="H51" s="112"/>
      <c r="I51" s="112"/>
      <c r="J51" s="112"/>
      <c r="K51" s="112"/>
    </row>
    <row r="52" spans="1:11" ht="36">
      <c r="A52" s="14" t="s">
        <v>365</v>
      </c>
      <c r="B52" s="53" t="s">
        <v>347</v>
      </c>
      <c r="C52" s="104">
        <v>1762.5</v>
      </c>
      <c r="E52" s="123"/>
      <c r="F52" s="123"/>
      <c r="G52" s="112"/>
      <c r="H52" s="112"/>
      <c r="I52" s="112"/>
      <c r="J52" s="112"/>
      <c r="K52" s="112"/>
    </row>
    <row r="53" spans="1:11" ht="36">
      <c r="A53" s="82" t="s">
        <v>305</v>
      </c>
      <c r="B53" s="83" t="s">
        <v>329</v>
      </c>
      <c r="C53" s="119">
        <v>1388.1320000000001</v>
      </c>
      <c r="E53" s="123"/>
      <c r="F53" s="123"/>
      <c r="G53" s="112"/>
      <c r="H53" s="112"/>
      <c r="I53" s="112"/>
      <c r="J53" s="112"/>
      <c r="K53" s="112"/>
    </row>
    <row r="54" spans="1:11" ht="36">
      <c r="A54" s="82" t="s">
        <v>306</v>
      </c>
      <c r="B54" s="83" t="s">
        <v>330</v>
      </c>
      <c r="C54" s="119">
        <v>15005.429</v>
      </c>
      <c r="E54" s="123"/>
      <c r="F54" s="123"/>
      <c r="G54" s="112"/>
      <c r="H54" s="112"/>
      <c r="I54" s="112"/>
      <c r="J54" s="112"/>
      <c r="K54" s="112"/>
    </row>
    <row r="55" spans="1:11" ht="52.2">
      <c r="A55" s="50" t="s">
        <v>542</v>
      </c>
      <c r="B55" s="51" t="s">
        <v>177</v>
      </c>
      <c r="C55" s="103">
        <f>C56+C58+C60</f>
        <v>59688.626000000004</v>
      </c>
      <c r="E55" s="123">
        <f>'прил 13'!E473</f>
        <v>59688.625999999989</v>
      </c>
      <c r="F55" s="123"/>
      <c r="G55" s="112"/>
      <c r="H55" s="112"/>
      <c r="I55" s="112"/>
      <c r="J55" s="112"/>
      <c r="K55" s="112"/>
    </row>
    <row r="56" spans="1:11" ht="36">
      <c r="A56" s="87" t="s">
        <v>545</v>
      </c>
      <c r="B56" s="81" t="s">
        <v>181</v>
      </c>
      <c r="C56" s="118">
        <f>C57</f>
        <v>33661.142</v>
      </c>
      <c r="E56" s="123"/>
      <c r="F56" s="123"/>
      <c r="G56" s="112"/>
      <c r="H56" s="112"/>
      <c r="I56" s="112"/>
      <c r="J56" s="112"/>
      <c r="K56" s="112"/>
    </row>
    <row r="57" spans="1:11" ht="36">
      <c r="A57" s="82" t="s">
        <v>307</v>
      </c>
      <c r="B57" s="83" t="s">
        <v>331</v>
      </c>
      <c r="C57" s="119">
        <v>33661.142</v>
      </c>
      <c r="E57" s="123"/>
      <c r="F57" s="123"/>
      <c r="G57" s="112"/>
      <c r="H57" s="112"/>
      <c r="I57" s="112"/>
      <c r="J57" s="112"/>
      <c r="K57" s="112"/>
    </row>
    <row r="58" spans="1:11" ht="36">
      <c r="A58" s="87" t="s">
        <v>543</v>
      </c>
      <c r="B58" s="81" t="s">
        <v>178</v>
      </c>
      <c r="C58" s="118">
        <f>C59</f>
        <v>25796.484</v>
      </c>
      <c r="E58" s="123"/>
      <c r="F58" s="123"/>
      <c r="G58" s="112"/>
      <c r="H58" s="112"/>
      <c r="I58" s="112"/>
      <c r="J58" s="112"/>
      <c r="K58" s="112"/>
    </row>
    <row r="59" spans="1:11" ht="36">
      <c r="A59" s="88" t="s">
        <v>308</v>
      </c>
      <c r="B59" s="83" t="s">
        <v>332</v>
      </c>
      <c r="C59" s="119">
        <v>25796.484</v>
      </c>
      <c r="E59" s="123"/>
      <c r="F59" s="123"/>
      <c r="G59" s="112"/>
      <c r="H59" s="112"/>
      <c r="I59" s="112"/>
      <c r="J59" s="112"/>
      <c r="K59" s="112"/>
    </row>
    <row r="60" spans="1:11">
      <c r="A60" s="88" t="s">
        <v>309</v>
      </c>
      <c r="B60" s="83" t="s">
        <v>333</v>
      </c>
      <c r="C60" s="119">
        <v>231</v>
      </c>
      <c r="E60" s="123"/>
      <c r="F60" s="123"/>
      <c r="G60" s="112"/>
      <c r="H60" s="112"/>
      <c r="I60" s="112"/>
      <c r="J60" s="112"/>
      <c r="K60" s="112"/>
    </row>
    <row r="61" spans="1:11" ht="69.599999999999994">
      <c r="A61" s="89" t="s">
        <v>588</v>
      </c>
      <c r="B61" s="51" t="s">
        <v>174</v>
      </c>
      <c r="C61" s="103">
        <f>C62</f>
        <v>84.519000000000005</v>
      </c>
      <c r="E61" s="123">
        <f>'прил 13'!E474</f>
        <v>84.519000000000005</v>
      </c>
      <c r="F61" s="123"/>
      <c r="G61" s="112"/>
      <c r="H61" s="112"/>
      <c r="I61" s="112"/>
      <c r="J61" s="112"/>
      <c r="K61" s="112"/>
    </row>
    <row r="62" spans="1:11" ht="36">
      <c r="A62" s="88" t="s">
        <v>310</v>
      </c>
      <c r="B62" s="83" t="s">
        <v>334</v>
      </c>
      <c r="C62" s="119">
        <v>84.519000000000005</v>
      </c>
      <c r="E62" s="123"/>
      <c r="F62" s="123"/>
      <c r="G62" s="112"/>
      <c r="H62" s="112"/>
      <c r="I62" s="112"/>
      <c r="J62" s="112"/>
      <c r="K62" s="112"/>
    </row>
    <row r="63" spans="1:11" ht="17.399999999999999">
      <c r="A63" s="197" t="s">
        <v>147</v>
      </c>
      <c r="B63" s="197"/>
      <c r="C63" s="110">
        <f>C13+C29+C33+C38+C41+C48+C55+C61</f>
        <v>633516.30100000009</v>
      </c>
      <c r="E63" s="124"/>
      <c r="F63" s="124"/>
      <c r="G63" s="112"/>
      <c r="H63" s="112"/>
      <c r="I63" s="112"/>
      <c r="J63" s="112"/>
      <c r="K63" s="112"/>
    </row>
    <row r="64" spans="1:11">
      <c r="A64" s="65"/>
      <c r="B64" s="65"/>
      <c r="C64" s="65"/>
      <c r="E64" s="6"/>
      <c r="F64" s="6"/>
      <c r="G64" s="2"/>
      <c r="H64" s="2"/>
      <c r="I64" s="4"/>
      <c r="J64" s="2"/>
      <c r="K64" s="4"/>
    </row>
    <row r="65" spans="1:11">
      <c r="A65" s="200"/>
      <c r="B65" s="200"/>
      <c r="C65" s="200"/>
      <c r="E65" s="6"/>
      <c r="F65" s="6"/>
      <c r="G65" s="2"/>
      <c r="H65" s="4"/>
      <c r="I65" s="2"/>
      <c r="J65" s="2"/>
      <c r="K65" s="4"/>
    </row>
    <row r="70" spans="1:11">
      <c r="A70" s="68" t="s">
        <v>68</v>
      </c>
    </row>
  </sheetData>
  <mergeCells count="4">
    <mergeCell ref="A65:C65"/>
    <mergeCell ref="A9:C9"/>
    <mergeCell ref="A10:C10"/>
    <mergeCell ref="A63:B63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Normal="100" zoomScaleSheetLayoutView="100" workbookViewId="0">
      <selection activeCell="D2" sqref="D2:D4"/>
    </sheetView>
  </sheetViews>
  <sheetFormatPr defaultRowHeight="18"/>
  <cols>
    <col min="1" max="1" width="78.5546875" style="150" customWidth="1"/>
    <col min="2" max="2" width="14.88671875" style="68" customWidth="1"/>
    <col min="3" max="3" width="16.109375" style="68" customWidth="1"/>
    <col min="4" max="4" width="16.109375" style="150" customWidth="1"/>
    <col min="5" max="5" width="17.109375" style="5" customWidth="1"/>
    <col min="6" max="6" width="13.5546875" style="11" customWidth="1"/>
    <col min="7" max="7" width="12.33203125" style="1" customWidth="1"/>
    <col min="8" max="9" width="11.33203125" style="1" bestFit="1" customWidth="1"/>
    <col min="10" max="10" width="13.5546875" style="1" customWidth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D1" s="122" t="s">
        <v>374</v>
      </c>
    </row>
    <row r="2" spans="1:11">
      <c r="D2" s="183" t="s">
        <v>644</v>
      </c>
    </row>
    <row r="3" spans="1:11">
      <c r="D3" s="183" t="s">
        <v>705</v>
      </c>
    </row>
    <row r="4" spans="1:11">
      <c r="D4" s="183" t="s">
        <v>706</v>
      </c>
    </row>
    <row r="5" spans="1:11">
      <c r="D5" s="183" t="s">
        <v>474</v>
      </c>
    </row>
    <row r="6" spans="1:11">
      <c r="D6" s="183" t="s">
        <v>644</v>
      </c>
    </row>
    <row r="7" spans="1:11">
      <c r="D7" s="183" t="s">
        <v>645</v>
      </c>
    </row>
    <row r="8" spans="1:11">
      <c r="D8" s="183" t="s">
        <v>646</v>
      </c>
    </row>
    <row r="9" spans="1:11">
      <c r="A9" s="198" t="s">
        <v>281</v>
      </c>
      <c r="B9" s="198"/>
      <c r="C9" s="198"/>
      <c r="D9" s="198"/>
    </row>
    <row r="10" spans="1:11">
      <c r="A10" s="205" t="s">
        <v>475</v>
      </c>
      <c r="B10" s="205"/>
      <c r="C10" s="205"/>
      <c r="D10" s="205"/>
    </row>
    <row r="11" spans="1:11">
      <c r="A11" s="205" t="s">
        <v>489</v>
      </c>
      <c r="B11" s="205"/>
      <c r="C11" s="205"/>
      <c r="D11" s="205"/>
    </row>
    <row r="12" spans="1:11" s="10" customFormat="1">
      <c r="A12" s="164"/>
      <c r="B12" s="144"/>
      <c r="C12" s="165"/>
      <c r="D12" s="79" t="s">
        <v>339</v>
      </c>
      <c r="E12" s="13"/>
      <c r="F12" s="12"/>
    </row>
    <row r="13" spans="1:11" ht="36">
      <c r="A13" s="47" t="s">
        <v>346</v>
      </c>
      <c r="B13" s="48" t="s">
        <v>3</v>
      </c>
      <c r="C13" s="48" t="s">
        <v>458</v>
      </c>
      <c r="D13" s="48" t="s">
        <v>483</v>
      </c>
    </row>
    <row r="14" spans="1:11" ht="36" customHeight="1">
      <c r="A14" s="50" t="s">
        <v>554</v>
      </c>
      <c r="B14" s="51" t="s">
        <v>189</v>
      </c>
      <c r="C14" s="103">
        <f>C15+C19+C23+C26+C27+C28</f>
        <v>464177.82899999997</v>
      </c>
      <c r="D14" s="103">
        <f>D15+D19+D23+D26+D27+D28</f>
        <v>457686.43200000009</v>
      </c>
      <c r="E14" s="123">
        <f>'прил 14'!E345</f>
        <v>464177.82900000003</v>
      </c>
      <c r="F14" s="123">
        <f>'прил 14'!F345</f>
        <v>457686.43200000009</v>
      </c>
      <c r="G14" s="112"/>
      <c r="H14" s="2"/>
      <c r="I14" s="2"/>
      <c r="J14" s="2"/>
      <c r="K14" s="4"/>
    </row>
    <row r="15" spans="1:11" ht="35.25" customHeight="1">
      <c r="A15" s="166" t="s">
        <v>589</v>
      </c>
      <c r="B15" s="81" t="s">
        <v>190</v>
      </c>
      <c r="C15" s="118">
        <f>C16+C17+C18</f>
        <v>117496.90700000001</v>
      </c>
      <c r="D15" s="118">
        <f>D16+D17+D18</f>
        <v>112108.357</v>
      </c>
      <c r="E15" s="123"/>
      <c r="F15" s="123"/>
      <c r="G15" s="112"/>
      <c r="H15" s="2"/>
      <c r="I15" s="2"/>
      <c r="J15" s="2"/>
      <c r="K15" s="4"/>
    </row>
    <row r="16" spans="1:11" ht="36" customHeight="1">
      <c r="A16" s="167" t="s">
        <v>289</v>
      </c>
      <c r="B16" s="83" t="s">
        <v>311</v>
      </c>
      <c r="C16" s="119">
        <v>111257.90700000001</v>
      </c>
      <c r="D16" s="168">
        <v>105869.357</v>
      </c>
      <c r="E16" s="123"/>
      <c r="F16" s="123"/>
      <c r="G16" s="112"/>
      <c r="H16" s="2"/>
      <c r="I16" s="2"/>
      <c r="J16" s="2"/>
      <c r="K16" s="4"/>
    </row>
    <row r="17" spans="1:11" ht="36">
      <c r="A17" s="167" t="s">
        <v>290</v>
      </c>
      <c r="B17" s="83" t="s">
        <v>313</v>
      </c>
      <c r="C17" s="119">
        <v>2145</v>
      </c>
      <c r="D17" s="168">
        <v>2145</v>
      </c>
      <c r="E17" s="123"/>
      <c r="F17" s="123"/>
      <c r="G17" s="112"/>
      <c r="H17" s="2"/>
      <c r="I17" s="2"/>
      <c r="J17" s="2"/>
      <c r="K17" s="4"/>
    </row>
    <row r="18" spans="1:11" ht="19.5" customHeight="1">
      <c r="A18" s="169" t="s">
        <v>291</v>
      </c>
      <c r="B18" s="83" t="s">
        <v>335</v>
      </c>
      <c r="C18" s="119">
        <v>4094</v>
      </c>
      <c r="D18" s="168">
        <v>4094</v>
      </c>
      <c r="E18" s="123"/>
      <c r="F18" s="123"/>
      <c r="G18" s="112"/>
      <c r="H18" s="2"/>
      <c r="I18" s="2"/>
      <c r="J18" s="2"/>
      <c r="K18" s="4"/>
    </row>
    <row r="19" spans="1:11" ht="37.5" customHeight="1">
      <c r="A19" s="170" t="s">
        <v>557</v>
      </c>
      <c r="B19" s="81" t="s">
        <v>201</v>
      </c>
      <c r="C19" s="118">
        <f>C20+C21+C22</f>
        <v>307073.12199999997</v>
      </c>
      <c r="D19" s="118">
        <f>D20+D21+D22</f>
        <v>306632.98500000004</v>
      </c>
      <c r="E19" s="123"/>
      <c r="F19" s="123"/>
      <c r="G19" s="112"/>
      <c r="H19" s="2"/>
      <c r="I19" s="2"/>
      <c r="J19" s="2"/>
      <c r="K19" s="4"/>
    </row>
    <row r="20" spans="1:11" ht="33.75" customHeight="1">
      <c r="A20" s="167" t="s">
        <v>292</v>
      </c>
      <c r="B20" s="83" t="s">
        <v>314</v>
      </c>
      <c r="C20" s="119">
        <f>290426.596-33.878</f>
        <v>290392.71799999999</v>
      </c>
      <c r="D20" s="168">
        <f>290120.543-108.762</f>
        <v>290011.78100000002</v>
      </c>
      <c r="E20" s="123"/>
      <c r="F20" s="123"/>
      <c r="G20" s="112"/>
      <c r="H20" s="2"/>
      <c r="I20" s="2"/>
      <c r="J20" s="2"/>
      <c r="K20" s="4"/>
    </row>
    <row r="21" spans="1:11" ht="36">
      <c r="A21" s="169" t="s">
        <v>293</v>
      </c>
      <c r="B21" s="83" t="s">
        <v>312</v>
      </c>
      <c r="C21" s="119">
        <v>308.60000000000002</v>
      </c>
      <c r="D21" s="168">
        <v>249.4</v>
      </c>
      <c r="E21" s="123"/>
      <c r="F21" s="123"/>
      <c r="G21" s="112"/>
      <c r="H21" s="2"/>
      <c r="I21" s="2"/>
      <c r="J21" s="2"/>
      <c r="K21" s="4"/>
    </row>
    <row r="22" spans="1:11" ht="36">
      <c r="A22" s="169" t="s">
        <v>476</v>
      </c>
      <c r="B22" s="83" t="s">
        <v>315</v>
      </c>
      <c r="C22" s="119">
        <v>16371.804</v>
      </c>
      <c r="D22" s="168">
        <v>16371.804</v>
      </c>
      <c r="E22" s="123"/>
      <c r="F22" s="123"/>
      <c r="G22" s="112"/>
      <c r="H22" s="2"/>
      <c r="I22" s="2"/>
      <c r="J22" s="2"/>
      <c r="K22" s="4"/>
    </row>
    <row r="23" spans="1:11" ht="42" customHeight="1">
      <c r="A23" s="170" t="s">
        <v>558</v>
      </c>
      <c r="B23" s="81" t="s">
        <v>204</v>
      </c>
      <c r="C23" s="118">
        <f>C24+C25</f>
        <v>19672.41</v>
      </c>
      <c r="D23" s="118">
        <f>D24+D25</f>
        <v>19322.900000000001</v>
      </c>
      <c r="E23" s="123"/>
      <c r="F23" s="123"/>
      <c r="G23" s="112"/>
      <c r="H23" s="2"/>
      <c r="I23" s="2"/>
      <c r="J23" s="2"/>
      <c r="K23" s="4"/>
    </row>
    <row r="24" spans="1:11" ht="36">
      <c r="A24" s="167" t="s">
        <v>294</v>
      </c>
      <c r="B24" s="83" t="s">
        <v>316</v>
      </c>
      <c r="C24" s="119">
        <v>19577.509999999998</v>
      </c>
      <c r="D24" s="168">
        <v>19177</v>
      </c>
      <c r="E24" s="123"/>
      <c r="F24" s="123"/>
      <c r="G24" s="112"/>
      <c r="H24" s="2"/>
      <c r="I24" s="2"/>
      <c r="J24" s="2"/>
      <c r="K24" s="4"/>
    </row>
    <row r="25" spans="1:11" ht="36">
      <c r="A25" s="167" t="s">
        <v>295</v>
      </c>
      <c r="B25" s="83" t="s">
        <v>317</v>
      </c>
      <c r="C25" s="119">
        <v>94.9</v>
      </c>
      <c r="D25" s="168">
        <v>145.9</v>
      </c>
      <c r="E25" s="123"/>
      <c r="F25" s="123"/>
      <c r="G25" s="112"/>
      <c r="H25" s="2"/>
      <c r="I25" s="2"/>
      <c r="J25" s="2"/>
      <c r="K25" s="4"/>
    </row>
    <row r="26" spans="1:11" ht="36">
      <c r="A26" s="167" t="s">
        <v>296</v>
      </c>
      <c r="B26" s="83" t="s">
        <v>318</v>
      </c>
      <c r="C26" s="119">
        <v>17311.39</v>
      </c>
      <c r="D26" s="168">
        <v>16998.189999999999</v>
      </c>
      <c r="E26" s="123"/>
      <c r="F26" s="123"/>
      <c r="G26" s="112"/>
      <c r="H26" s="2"/>
      <c r="I26" s="2"/>
      <c r="J26" s="2"/>
      <c r="K26" s="4"/>
    </row>
    <row r="27" spans="1:11" ht="19.5" customHeight="1">
      <c r="A27" s="167" t="s">
        <v>342</v>
      </c>
      <c r="B27" s="83" t="s">
        <v>341</v>
      </c>
      <c r="C27" s="119">
        <v>74</v>
      </c>
      <c r="D27" s="168">
        <v>74</v>
      </c>
      <c r="E27" s="123"/>
      <c r="F27" s="123"/>
      <c r="G27" s="112"/>
      <c r="H27" s="2"/>
      <c r="I27" s="2"/>
      <c r="J27" s="2"/>
      <c r="K27" s="4"/>
    </row>
    <row r="28" spans="1:11" ht="36">
      <c r="A28" s="185" t="s">
        <v>651</v>
      </c>
      <c r="B28" s="83" t="s">
        <v>650</v>
      </c>
      <c r="C28" s="119">
        <v>2550</v>
      </c>
      <c r="D28" s="168">
        <v>2550</v>
      </c>
      <c r="E28" s="123"/>
      <c r="F28" s="123"/>
      <c r="G28" s="112"/>
      <c r="H28" s="2"/>
      <c r="I28" s="2"/>
      <c r="J28" s="2"/>
      <c r="K28" s="4"/>
    </row>
    <row r="29" spans="1:11" ht="36.75" customHeight="1">
      <c r="A29" s="50" t="s">
        <v>548</v>
      </c>
      <c r="B29" s="51" t="s">
        <v>187</v>
      </c>
      <c r="C29" s="103">
        <f>C30+C31+C32</f>
        <v>20576.467000000001</v>
      </c>
      <c r="D29" s="103">
        <f>D30+D31+D32</f>
        <v>18776.467000000001</v>
      </c>
      <c r="E29" s="123">
        <f>'прил 14'!E346</f>
        <v>20576.467000000001</v>
      </c>
      <c r="F29" s="123">
        <f>'прил 14'!F346</f>
        <v>18776.467000000001</v>
      </c>
      <c r="G29" s="112"/>
      <c r="H29" s="2"/>
      <c r="I29" s="2"/>
      <c r="J29" s="2"/>
      <c r="K29" s="4"/>
    </row>
    <row r="30" spans="1:11" ht="36">
      <c r="A30" s="167" t="s">
        <v>297</v>
      </c>
      <c r="B30" s="83" t="s">
        <v>319</v>
      </c>
      <c r="C30" s="119">
        <v>6920.5029999999997</v>
      </c>
      <c r="D30" s="168">
        <v>6020.5029999999997</v>
      </c>
      <c r="E30" s="123"/>
      <c r="F30" s="123"/>
      <c r="G30" s="112"/>
      <c r="H30" s="2"/>
      <c r="I30" s="2"/>
      <c r="J30" s="2"/>
      <c r="K30" s="4"/>
    </row>
    <row r="31" spans="1:11" ht="36">
      <c r="A31" s="167" t="s">
        <v>294</v>
      </c>
      <c r="B31" s="83" t="s">
        <v>320</v>
      </c>
      <c r="C31" s="119">
        <v>12984.964</v>
      </c>
      <c r="D31" s="168">
        <v>12084.964</v>
      </c>
      <c r="E31" s="123"/>
      <c r="F31" s="123"/>
      <c r="G31" s="112"/>
      <c r="H31" s="2"/>
      <c r="I31" s="2"/>
      <c r="J31" s="2"/>
      <c r="K31" s="4"/>
    </row>
    <row r="32" spans="1:11" ht="18.75" customHeight="1">
      <c r="A32" s="167" t="s">
        <v>298</v>
      </c>
      <c r="B32" s="83" t="s">
        <v>321</v>
      </c>
      <c r="C32" s="119">
        <v>671</v>
      </c>
      <c r="D32" s="168">
        <v>671</v>
      </c>
      <c r="E32" s="123"/>
      <c r="F32" s="123"/>
      <c r="G32" s="112"/>
      <c r="H32" s="2"/>
      <c r="I32" s="2"/>
      <c r="J32" s="2"/>
      <c r="K32" s="4"/>
    </row>
    <row r="33" spans="1:11" ht="36.75" customHeight="1">
      <c r="A33" s="50" t="s">
        <v>546</v>
      </c>
      <c r="B33" s="51" t="s">
        <v>185</v>
      </c>
      <c r="C33" s="103">
        <f>C34+C36+C37</f>
        <v>175</v>
      </c>
      <c r="D33" s="103">
        <f>D34+D36+D37</f>
        <v>175</v>
      </c>
      <c r="E33" s="123">
        <f>'прил 14'!E347</f>
        <v>175</v>
      </c>
      <c r="F33" s="123">
        <f>'прил 14'!F347</f>
        <v>175</v>
      </c>
      <c r="G33" s="112"/>
      <c r="H33" s="2"/>
      <c r="I33" s="2"/>
      <c r="J33" s="2"/>
      <c r="K33" s="4"/>
    </row>
    <row r="34" spans="1:11" ht="58.5" customHeight="1">
      <c r="A34" s="86" t="s">
        <v>590</v>
      </c>
      <c r="B34" s="81" t="s">
        <v>352</v>
      </c>
      <c r="C34" s="118">
        <f>C35</f>
        <v>100</v>
      </c>
      <c r="D34" s="118">
        <f>D35</f>
        <v>100</v>
      </c>
      <c r="E34" s="123"/>
      <c r="F34" s="123"/>
      <c r="G34" s="112"/>
      <c r="H34" s="2"/>
      <c r="I34" s="2"/>
      <c r="J34" s="2"/>
      <c r="K34" s="4"/>
    </row>
    <row r="35" spans="1:11" ht="36.75" customHeight="1">
      <c r="A35" s="167" t="s">
        <v>477</v>
      </c>
      <c r="B35" s="83" t="s">
        <v>359</v>
      </c>
      <c r="C35" s="104">
        <v>100</v>
      </c>
      <c r="D35" s="119">
        <v>100</v>
      </c>
      <c r="E35" s="123"/>
      <c r="F35" s="123"/>
      <c r="G35" s="112"/>
      <c r="H35" s="2"/>
      <c r="I35" s="2"/>
      <c r="J35" s="2"/>
      <c r="K35" s="4"/>
    </row>
    <row r="36" spans="1:11" ht="36">
      <c r="A36" s="167" t="s">
        <v>299</v>
      </c>
      <c r="B36" s="83" t="s">
        <v>322</v>
      </c>
      <c r="C36" s="119">
        <v>45</v>
      </c>
      <c r="D36" s="168">
        <v>45</v>
      </c>
      <c r="E36" s="123"/>
      <c r="F36" s="123"/>
      <c r="G36" s="112"/>
      <c r="H36" s="2"/>
      <c r="I36" s="2"/>
      <c r="J36" s="2"/>
      <c r="K36" s="4"/>
    </row>
    <row r="37" spans="1:11" ht="22.5" customHeight="1">
      <c r="A37" s="167" t="s">
        <v>363</v>
      </c>
      <c r="B37" s="83" t="s">
        <v>360</v>
      </c>
      <c r="C37" s="119">
        <v>30</v>
      </c>
      <c r="D37" s="168">
        <v>30</v>
      </c>
      <c r="E37" s="123"/>
      <c r="F37" s="123"/>
      <c r="G37" s="112"/>
      <c r="H37" s="2"/>
      <c r="I37" s="2"/>
      <c r="J37" s="2"/>
      <c r="K37" s="4"/>
    </row>
    <row r="38" spans="1:11" ht="38.25" customHeight="1">
      <c r="A38" s="50" t="s">
        <v>575</v>
      </c>
      <c r="B38" s="51" t="s">
        <v>286</v>
      </c>
      <c r="C38" s="103">
        <f>C39</f>
        <v>561</v>
      </c>
      <c r="D38" s="103">
        <f>D39</f>
        <v>561</v>
      </c>
      <c r="E38" s="123">
        <f>'прил 14'!E348</f>
        <v>561</v>
      </c>
      <c r="F38" s="123">
        <f>'прил 14'!F348</f>
        <v>561</v>
      </c>
      <c r="G38" s="112"/>
      <c r="H38" s="2"/>
      <c r="I38" s="2"/>
      <c r="J38" s="2"/>
      <c r="K38" s="4"/>
    </row>
    <row r="39" spans="1:11" ht="39" customHeight="1">
      <c r="A39" s="167" t="s">
        <v>300</v>
      </c>
      <c r="B39" s="83" t="s">
        <v>323</v>
      </c>
      <c r="C39" s="119">
        <v>561</v>
      </c>
      <c r="D39" s="168">
        <v>561</v>
      </c>
      <c r="E39" s="123"/>
      <c r="F39" s="123"/>
      <c r="G39" s="112"/>
      <c r="H39" s="2"/>
      <c r="I39" s="2"/>
      <c r="J39" s="2"/>
      <c r="K39" s="4"/>
    </row>
    <row r="40" spans="1:11" ht="36" customHeight="1">
      <c r="A40" s="50" t="s">
        <v>544</v>
      </c>
      <c r="B40" s="51" t="s">
        <v>167</v>
      </c>
      <c r="C40" s="103">
        <f>C41+C43+C45+C46+C47</f>
        <v>18014.664000000001</v>
      </c>
      <c r="D40" s="103">
        <f>D41+D43+D45+D46+D47</f>
        <v>15641.723</v>
      </c>
      <c r="E40" s="123">
        <f>'прил 14'!E349</f>
        <v>18014.664000000001</v>
      </c>
      <c r="F40" s="123">
        <f>'прил 14'!F349</f>
        <v>15641.723</v>
      </c>
      <c r="G40" s="112"/>
      <c r="H40" s="2"/>
      <c r="I40" s="2"/>
      <c r="J40" s="2"/>
      <c r="K40" s="4"/>
    </row>
    <row r="41" spans="1:11" ht="24" customHeight="1">
      <c r="A41" s="170" t="s">
        <v>586</v>
      </c>
      <c r="B41" s="81" t="s">
        <v>194</v>
      </c>
      <c r="C41" s="118">
        <f>C42</f>
        <v>210</v>
      </c>
      <c r="D41" s="118">
        <f>D42</f>
        <v>210</v>
      </c>
      <c r="E41" s="123"/>
      <c r="F41" s="123"/>
      <c r="G41" s="112"/>
      <c r="H41" s="2"/>
      <c r="I41" s="2"/>
      <c r="J41" s="2"/>
      <c r="K41" s="4"/>
    </row>
    <row r="42" spans="1:11">
      <c r="A42" s="169" t="s">
        <v>301</v>
      </c>
      <c r="B42" s="83" t="s">
        <v>324</v>
      </c>
      <c r="C42" s="119">
        <v>210</v>
      </c>
      <c r="D42" s="168">
        <v>210</v>
      </c>
      <c r="E42" s="123"/>
      <c r="F42" s="123"/>
      <c r="G42" s="112"/>
      <c r="H42" s="2"/>
      <c r="I42" s="2"/>
      <c r="J42" s="2"/>
      <c r="K42" s="4"/>
    </row>
    <row r="43" spans="1:11" ht="57" customHeight="1">
      <c r="A43" s="170" t="s">
        <v>577</v>
      </c>
      <c r="B43" s="81" t="s">
        <v>288</v>
      </c>
      <c r="C43" s="118">
        <f>C44</f>
        <v>1435</v>
      </c>
      <c r="D43" s="118">
        <f>D44</f>
        <v>1435</v>
      </c>
      <c r="E43" s="123"/>
      <c r="F43" s="123"/>
      <c r="G43" s="112"/>
      <c r="H43" s="2"/>
      <c r="I43" s="2"/>
      <c r="J43" s="2"/>
      <c r="K43" s="4"/>
    </row>
    <row r="44" spans="1:11" ht="36">
      <c r="A44" s="169" t="s">
        <v>302</v>
      </c>
      <c r="B44" s="83" t="s">
        <v>325</v>
      </c>
      <c r="C44" s="119">
        <v>1435</v>
      </c>
      <c r="D44" s="168">
        <v>1435</v>
      </c>
      <c r="E44" s="123"/>
      <c r="F44" s="123"/>
      <c r="G44" s="112"/>
      <c r="H44" s="2"/>
      <c r="I44" s="2"/>
      <c r="J44" s="2"/>
      <c r="K44" s="4"/>
    </row>
    <row r="45" spans="1:11" ht="36">
      <c r="A45" s="182" t="s">
        <v>643</v>
      </c>
      <c r="B45" s="83" t="s">
        <v>326</v>
      </c>
      <c r="C45" s="119">
        <v>3.2229999999999999</v>
      </c>
      <c r="D45" s="168">
        <v>3.2229999999999999</v>
      </c>
      <c r="E45" s="123"/>
      <c r="F45" s="123"/>
      <c r="G45" s="112"/>
      <c r="H45" s="2"/>
      <c r="I45" s="2"/>
      <c r="J45" s="2"/>
      <c r="K45" s="4"/>
    </row>
    <row r="46" spans="1:11" ht="37.5" customHeight="1">
      <c r="A46" s="169" t="s">
        <v>303</v>
      </c>
      <c r="B46" s="83" t="s">
        <v>327</v>
      </c>
      <c r="C46" s="119">
        <v>16192.941000000001</v>
      </c>
      <c r="D46" s="168">
        <v>13820</v>
      </c>
      <c r="E46" s="123"/>
      <c r="F46" s="123"/>
      <c r="G46" s="112"/>
      <c r="H46" s="2"/>
      <c r="I46" s="2"/>
      <c r="J46" s="2"/>
      <c r="K46" s="4"/>
    </row>
    <row r="47" spans="1:11" ht="38.25" customHeight="1">
      <c r="A47" s="169" t="s">
        <v>364</v>
      </c>
      <c r="B47" s="83" t="s">
        <v>358</v>
      </c>
      <c r="C47" s="119">
        <v>173.5</v>
      </c>
      <c r="D47" s="168">
        <v>173.5</v>
      </c>
      <c r="E47" s="123"/>
      <c r="F47" s="123"/>
      <c r="G47" s="112"/>
      <c r="H47" s="2"/>
      <c r="I47" s="2"/>
      <c r="J47" s="2"/>
      <c r="K47" s="4"/>
    </row>
    <row r="48" spans="1:11" ht="37.5" customHeight="1">
      <c r="A48" s="50" t="s">
        <v>537</v>
      </c>
      <c r="B48" s="51" t="s">
        <v>163</v>
      </c>
      <c r="C48" s="103">
        <f>C49+C53+C54+C51</f>
        <v>17566.499</v>
      </c>
      <c r="D48" s="103">
        <f>D49+D53+D54+D51</f>
        <v>17566.499</v>
      </c>
      <c r="E48" s="123">
        <f>'прил 14'!E350</f>
        <v>17566.499</v>
      </c>
      <c r="F48" s="123">
        <f>'прил 14'!F350</f>
        <v>17566.499</v>
      </c>
      <c r="G48" s="112"/>
      <c r="H48" s="2"/>
      <c r="I48" s="2"/>
      <c r="J48" s="2"/>
      <c r="K48" s="4"/>
    </row>
    <row r="49" spans="1:11" ht="36">
      <c r="A49" s="170" t="s">
        <v>538</v>
      </c>
      <c r="B49" s="81" t="s">
        <v>171</v>
      </c>
      <c r="C49" s="118">
        <f>C50</f>
        <v>990.6</v>
      </c>
      <c r="D49" s="118">
        <f>D50</f>
        <v>990.6</v>
      </c>
      <c r="E49" s="123"/>
      <c r="F49" s="123"/>
      <c r="G49" s="112"/>
      <c r="H49" s="2"/>
      <c r="I49" s="2"/>
      <c r="J49" s="2"/>
      <c r="K49" s="4"/>
    </row>
    <row r="50" spans="1:11" ht="35.25" customHeight="1">
      <c r="A50" s="169" t="s">
        <v>304</v>
      </c>
      <c r="B50" s="83" t="s">
        <v>328</v>
      </c>
      <c r="C50" s="119">
        <v>990.6</v>
      </c>
      <c r="D50" s="168">
        <v>990.6</v>
      </c>
      <c r="E50" s="123"/>
      <c r="F50" s="123"/>
      <c r="G50" s="112"/>
      <c r="H50" s="2"/>
      <c r="I50" s="2"/>
      <c r="J50" s="2"/>
      <c r="K50" s="4"/>
    </row>
    <row r="51" spans="1:11" s="175" customFormat="1" ht="36.75" customHeight="1">
      <c r="A51" s="86" t="s">
        <v>563</v>
      </c>
      <c r="B51" s="81" t="s">
        <v>356</v>
      </c>
      <c r="C51" s="118">
        <f>C52</f>
        <v>881.25</v>
      </c>
      <c r="D51" s="118">
        <f>D52</f>
        <v>881.25</v>
      </c>
      <c r="E51" s="171"/>
      <c r="F51" s="171"/>
      <c r="G51" s="172"/>
      <c r="H51" s="173"/>
      <c r="I51" s="173"/>
      <c r="J51" s="173"/>
      <c r="K51" s="174"/>
    </row>
    <row r="52" spans="1:11" ht="36">
      <c r="A52" s="169" t="s">
        <v>365</v>
      </c>
      <c r="B52" s="83" t="s">
        <v>347</v>
      </c>
      <c r="C52" s="119">
        <v>881.25</v>
      </c>
      <c r="D52" s="168">
        <v>881.25</v>
      </c>
      <c r="E52" s="123"/>
      <c r="F52" s="123"/>
      <c r="G52" s="112"/>
      <c r="H52" s="2"/>
      <c r="I52" s="2"/>
      <c r="J52" s="2"/>
      <c r="K52" s="4"/>
    </row>
    <row r="53" spans="1:11" ht="36">
      <c r="A53" s="167" t="s">
        <v>305</v>
      </c>
      <c r="B53" s="83" t="s">
        <v>329</v>
      </c>
      <c r="C53" s="119">
        <v>1050.0899999999999</v>
      </c>
      <c r="D53" s="168">
        <v>1050.0899999999999</v>
      </c>
      <c r="E53" s="123"/>
      <c r="F53" s="123"/>
      <c r="G53" s="112"/>
      <c r="H53" s="2"/>
      <c r="I53" s="2"/>
      <c r="J53" s="2"/>
      <c r="K53" s="4"/>
    </row>
    <row r="54" spans="1:11" ht="36">
      <c r="A54" s="167" t="s">
        <v>306</v>
      </c>
      <c r="B54" s="83" t="s">
        <v>330</v>
      </c>
      <c r="C54" s="119">
        <v>14644.558999999999</v>
      </c>
      <c r="D54" s="168">
        <v>14644.558999999999</v>
      </c>
      <c r="E54" s="123"/>
      <c r="F54" s="123"/>
      <c r="G54" s="112"/>
      <c r="H54" s="2"/>
      <c r="I54" s="2"/>
      <c r="J54" s="2"/>
      <c r="K54" s="4"/>
    </row>
    <row r="55" spans="1:11" ht="57" customHeight="1">
      <c r="A55" s="50" t="s">
        <v>542</v>
      </c>
      <c r="B55" s="51" t="s">
        <v>177</v>
      </c>
      <c r="C55" s="103">
        <f>C56+C58+C60</f>
        <v>17114.449000000001</v>
      </c>
      <c r="D55" s="103">
        <f>D56+D58+D60</f>
        <v>15961</v>
      </c>
      <c r="E55" s="123">
        <f>'прил 14'!E351</f>
        <v>17114.449000000001</v>
      </c>
      <c r="F55" s="123">
        <f>'прил 14'!F351</f>
        <v>15961</v>
      </c>
      <c r="G55" s="112"/>
      <c r="H55" s="2"/>
      <c r="I55" s="2"/>
      <c r="J55" s="2"/>
      <c r="K55" s="4"/>
    </row>
    <row r="56" spans="1:11" ht="54">
      <c r="A56" s="176" t="s">
        <v>545</v>
      </c>
      <c r="B56" s="81" t="s">
        <v>181</v>
      </c>
      <c r="C56" s="118">
        <f>C57</f>
        <v>7098.4489999999996</v>
      </c>
      <c r="D56" s="118">
        <f>D57</f>
        <v>5050</v>
      </c>
      <c r="E56" s="123"/>
      <c r="F56" s="123"/>
      <c r="G56" s="112"/>
      <c r="H56" s="2"/>
      <c r="I56" s="2"/>
      <c r="J56" s="2"/>
      <c r="K56" s="4"/>
    </row>
    <row r="57" spans="1:11" ht="36" customHeight="1">
      <c r="A57" s="167" t="s">
        <v>307</v>
      </c>
      <c r="B57" s="83" t="s">
        <v>331</v>
      </c>
      <c r="C57" s="119">
        <v>7098.4489999999996</v>
      </c>
      <c r="D57" s="168">
        <v>5050</v>
      </c>
      <c r="E57" s="123"/>
      <c r="F57" s="123"/>
      <c r="G57" s="112"/>
      <c r="H57" s="2"/>
      <c r="I57" s="2"/>
      <c r="J57" s="2"/>
      <c r="K57" s="4"/>
    </row>
    <row r="58" spans="1:11" ht="39" customHeight="1">
      <c r="A58" s="176" t="s">
        <v>543</v>
      </c>
      <c r="B58" s="81" t="s">
        <v>178</v>
      </c>
      <c r="C58" s="118">
        <f>C59</f>
        <v>9766</v>
      </c>
      <c r="D58" s="118">
        <f>D59</f>
        <v>10661</v>
      </c>
      <c r="E58" s="123"/>
      <c r="F58" s="123"/>
      <c r="G58" s="112"/>
      <c r="H58" s="2"/>
      <c r="I58" s="2"/>
      <c r="J58" s="2"/>
      <c r="K58" s="4"/>
    </row>
    <row r="59" spans="1:11" ht="36">
      <c r="A59" s="177" t="s">
        <v>308</v>
      </c>
      <c r="B59" s="83" t="s">
        <v>332</v>
      </c>
      <c r="C59" s="119">
        <v>9766</v>
      </c>
      <c r="D59" s="168">
        <v>10661</v>
      </c>
      <c r="E59" s="123"/>
      <c r="F59" s="123"/>
      <c r="G59" s="112"/>
      <c r="H59" s="2"/>
      <c r="I59" s="2"/>
      <c r="J59" s="2"/>
      <c r="K59" s="4"/>
    </row>
    <row r="60" spans="1:11">
      <c r="A60" s="177" t="s">
        <v>309</v>
      </c>
      <c r="B60" s="83" t="s">
        <v>333</v>
      </c>
      <c r="C60" s="119">
        <v>250</v>
      </c>
      <c r="D60" s="168">
        <v>250</v>
      </c>
      <c r="E60" s="123"/>
      <c r="F60" s="123"/>
      <c r="G60" s="112"/>
      <c r="H60" s="2"/>
      <c r="I60" s="2"/>
      <c r="J60" s="2"/>
      <c r="K60" s="4"/>
    </row>
    <row r="61" spans="1:11" ht="17.399999999999999">
      <c r="A61" s="197" t="s">
        <v>147</v>
      </c>
      <c r="B61" s="197"/>
      <c r="C61" s="110">
        <f>C14+C29+C33+C38+C40+C48+C55</f>
        <v>538185.90799999994</v>
      </c>
      <c r="D61" s="110">
        <f>D14+D29+D33+D38+D40+D48+D55</f>
        <v>526368.12100000004</v>
      </c>
      <c r="E61" s="124">
        <f>'прил 14'!G392</f>
        <v>538185.90800000005</v>
      </c>
      <c r="F61" s="124">
        <f>'прил 14'!H392</f>
        <v>526368.12100000004</v>
      </c>
      <c r="G61" s="112"/>
      <c r="H61" s="4"/>
      <c r="I61" s="4"/>
      <c r="J61" s="4"/>
      <c r="K61" s="4"/>
    </row>
    <row r="62" spans="1:11">
      <c r="A62" s="64"/>
      <c r="B62" s="65"/>
      <c r="C62" s="65"/>
      <c r="E62" s="6"/>
      <c r="F62" s="6"/>
      <c r="G62" s="2"/>
      <c r="H62" s="2"/>
      <c r="I62" s="4"/>
      <c r="J62" s="2"/>
      <c r="K62" s="4"/>
    </row>
    <row r="63" spans="1:11">
      <c r="A63" s="200"/>
      <c r="B63" s="200"/>
      <c r="C63" s="200"/>
      <c r="E63" s="6"/>
      <c r="F63" s="6"/>
      <c r="G63" s="2"/>
      <c r="H63" s="4"/>
      <c r="I63" s="2"/>
      <c r="J63" s="2"/>
      <c r="K63" s="4"/>
    </row>
    <row r="68" spans="1:6">
      <c r="A68" s="150" t="s">
        <v>68</v>
      </c>
      <c r="B68" s="1"/>
      <c r="C68" s="1"/>
      <c r="D68" s="1"/>
      <c r="E68" s="1"/>
      <c r="F68" s="1"/>
    </row>
  </sheetData>
  <mergeCells count="5">
    <mergeCell ref="A9:D9"/>
    <mergeCell ref="A10:D10"/>
    <mergeCell ref="A11:D11"/>
    <mergeCell ref="A61:B61"/>
    <mergeCell ref="A63:C63"/>
  </mergeCells>
  <pageMargins left="0.7" right="0.7" top="0.75" bottom="0.75" header="0.3" footer="0.3"/>
  <pageSetup paperSize="9" scale="69" orientation="portrait" r:id="rId1"/>
  <colBreaks count="1" manualBreakCount="1">
    <brk id="4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="106" zoomScaleNormal="100" zoomScaleSheetLayoutView="106" workbookViewId="0">
      <selection activeCell="F2" sqref="F2:F4"/>
    </sheetView>
  </sheetViews>
  <sheetFormatPr defaultRowHeight="18"/>
  <cols>
    <col min="1" max="1" width="6" style="24" customWidth="1"/>
    <col min="2" max="2" width="26.88671875" style="24" customWidth="1"/>
    <col min="3" max="3" width="17.6640625" style="24" customWidth="1"/>
    <col min="4" max="4" width="24.44140625" style="24" customWidth="1"/>
    <col min="5" max="5" width="21.5546875" style="24" customWidth="1"/>
    <col min="6" max="6" width="21.33203125" style="141" customWidth="1"/>
    <col min="7" max="255" width="9.109375" style="133"/>
    <col min="256" max="256" width="4" style="133" customWidth="1"/>
    <col min="257" max="257" width="51.109375" style="133" customWidth="1"/>
    <col min="258" max="258" width="22.44140625" style="133" customWidth="1"/>
    <col min="259" max="259" width="17" style="133" customWidth="1"/>
    <col min="260" max="260" width="22.6640625" style="133" customWidth="1"/>
    <col min="261" max="261" width="25.109375" style="133" customWidth="1"/>
    <col min="262" max="262" width="23.88671875" style="133" customWidth="1"/>
    <col min="263" max="511" width="9.109375" style="133"/>
    <col min="512" max="512" width="4" style="133" customWidth="1"/>
    <col min="513" max="513" width="51.109375" style="133" customWidth="1"/>
    <col min="514" max="514" width="22.44140625" style="133" customWidth="1"/>
    <col min="515" max="515" width="17" style="133" customWidth="1"/>
    <col min="516" max="516" width="22.6640625" style="133" customWidth="1"/>
    <col min="517" max="517" width="25.109375" style="133" customWidth="1"/>
    <col min="518" max="518" width="23.88671875" style="133" customWidth="1"/>
    <col min="519" max="767" width="9.109375" style="133"/>
    <col min="768" max="768" width="4" style="133" customWidth="1"/>
    <col min="769" max="769" width="51.109375" style="133" customWidth="1"/>
    <col min="770" max="770" width="22.44140625" style="133" customWidth="1"/>
    <col min="771" max="771" width="17" style="133" customWidth="1"/>
    <col min="772" max="772" width="22.6640625" style="133" customWidth="1"/>
    <col min="773" max="773" width="25.109375" style="133" customWidth="1"/>
    <col min="774" max="774" width="23.88671875" style="133" customWidth="1"/>
    <col min="775" max="1023" width="9.109375" style="133"/>
    <col min="1024" max="1024" width="4" style="133" customWidth="1"/>
    <col min="1025" max="1025" width="51.109375" style="133" customWidth="1"/>
    <col min="1026" max="1026" width="22.44140625" style="133" customWidth="1"/>
    <col min="1027" max="1027" width="17" style="133" customWidth="1"/>
    <col min="1028" max="1028" width="22.6640625" style="133" customWidth="1"/>
    <col min="1029" max="1029" width="25.109375" style="133" customWidth="1"/>
    <col min="1030" max="1030" width="23.88671875" style="133" customWidth="1"/>
    <col min="1031" max="1279" width="9.109375" style="133"/>
    <col min="1280" max="1280" width="4" style="133" customWidth="1"/>
    <col min="1281" max="1281" width="51.109375" style="133" customWidth="1"/>
    <col min="1282" max="1282" width="22.44140625" style="133" customWidth="1"/>
    <col min="1283" max="1283" width="17" style="133" customWidth="1"/>
    <col min="1284" max="1284" width="22.6640625" style="133" customWidth="1"/>
    <col min="1285" max="1285" width="25.109375" style="133" customWidth="1"/>
    <col min="1286" max="1286" width="23.88671875" style="133" customWidth="1"/>
    <col min="1287" max="1535" width="9.109375" style="133"/>
    <col min="1536" max="1536" width="4" style="133" customWidth="1"/>
    <col min="1537" max="1537" width="51.109375" style="133" customWidth="1"/>
    <col min="1538" max="1538" width="22.44140625" style="133" customWidth="1"/>
    <col min="1539" max="1539" width="17" style="133" customWidth="1"/>
    <col min="1540" max="1540" width="22.6640625" style="133" customWidth="1"/>
    <col min="1541" max="1541" width="25.109375" style="133" customWidth="1"/>
    <col min="1542" max="1542" width="23.88671875" style="133" customWidth="1"/>
    <col min="1543" max="1791" width="9.109375" style="133"/>
    <col min="1792" max="1792" width="4" style="133" customWidth="1"/>
    <col min="1793" max="1793" width="51.109375" style="133" customWidth="1"/>
    <col min="1794" max="1794" width="22.44140625" style="133" customWidth="1"/>
    <col min="1795" max="1795" width="17" style="133" customWidth="1"/>
    <col min="1796" max="1796" width="22.6640625" style="133" customWidth="1"/>
    <col min="1797" max="1797" width="25.109375" style="133" customWidth="1"/>
    <col min="1798" max="1798" width="23.88671875" style="133" customWidth="1"/>
    <col min="1799" max="2047" width="9.109375" style="133"/>
    <col min="2048" max="2048" width="4" style="133" customWidth="1"/>
    <col min="2049" max="2049" width="51.109375" style="133" customWidth="1"/>
    <col min="2050" max="2050" width="22.44140625" style="133" customWidth="1"/>
    <col min="2051" max="2051" width="17" style="133" customWidth="1"/>
    <col min="2052" max="2052" width="22.6640625" style="133" customWidth="1"/>
    <col min="2053" max="2053" width="25.109375" style="133" customWidth="1"/>
    <col min="2054" max="2054" width="23.88671875" style="133" customWidth="1"/>
    <col min="2055" max="2303" width="9.109375" style="133"/>
    <col min="2304" max="2304" width="4" style="133" customWidth="1"/>
    <col min="2305" max="2305" width="51.109375" style="133" customWidth="1"/>
    <col min="2306" max="2306" width="22.44140625" style="133" customWidth="1"/>
    <col min="2307" max="2307" width="17" style="133" customWidth="1"/>
    <col min="2308" max="2308" width="22.6640625" style="133" customWidth="1"/>
    <col min="2309" max="2309" width="25.109375" style="133" customWidth="1"/>
    <col min="2310" max="2310" width="23.88671875" style="133" customWidth="1"/>
    <col min="2311" max="2559" width="9.109375" style="133"/>
    <col min="2560" max="2560" width="4" style="133" customWidth="1"/>
    <col min="2561" max="2561" width="51.109375" style="133" customWidth="1"/>
    <col min="2562" max="2562" width="22.44140625" style="133" customWidth="1"/>
    <col min="2563" max="2563" width="17" style="133" customWidth="1"/>
    <col min="2564" max="2564" width="22.6640625" style="133" customWidth="1"/>
    <col min="2565" max="2565" width="25.109375" style="133" customWidth="1"/>
    <col min="2566" max="2566" width="23.88671875" style="133" customWidth="1"/>
    <col min="2567" max="2815" width="9.109375" style="133"/>
    <col min="2816" max="2816" width="4" style="133" customWidth="1"/>
    <col min="2817" max="2817" width="51.109375" style="133" customWidth="1"/>
    <col min="2818" max="2818" width="22.44140625" style="133" customWidth="1"/>
    <col min="2819" max="2819" width="17" style="133" customWidth="1"/>
    <col min="2820" max="2820" width="22.6640625" style="133" customWidth="1"/>
    <col min="2821" max="2821" width="25.109375" style="133" customWidth="1"/>
    <col min="2822" max="2822" width="23.88671875" style="133" customWidth="1"/>
    <col min="2823" max="3071" width="9.109375" style="133"/>
    <col min="3072" max="3072" width="4" style="133" customWidth="1"/>
    <col min="3073" max="3073" width="51.109375" style="133" customWidth="1"/>
    <col min="3074" max="3074" width="22.44140625" style="133" customWidth="1"/>
    <col min="3075" max="3075" width="17" style="133" customWidth="1"/>
    <col min="3076" max="3076" width="22.6640625" style="133" customWidth="1"/>
    <col min="3077" max="3077" width="25.109375" style="133" customWidth="1"/>
    <col min="3078" max="3078" width="23.88671875" style="133" customWidth="1"/>
    <col min="3079" max="3327" width="9.109375" style="133"/>
    <col min="3328" max="3328" width="4" style="133" customWidth="1"/>
    <col min="3329" max="3329" width="51.109375" style="133" customWidth="1"/>
    <col min="3330" max="3330" width="22.44140625" style="133" customWidth="1"/>
    <col min="3331" max="3331" width="17" style="133" customWidth="1"/>
    <col min="3332" max="3332" width="22.6640625" style="133" customWidth="1"/>
    <col min="3333" max="3333" width="25.109375" style="133" customWidth="1"/>
    <col min="3334" max="3334" width="23.88671875" style="133" customWidth="1"/>
    <col min="3335" max="3583" width="9.109375" style="133"/>
    <col min="3584" max="3584" width="4" style="133" customWidth="1"/>
    <col min="3585" max="3585" width="51.109375" style="133" customWidth="1"/>
    <col min="3586" max="3586" width="22.44140625" style="133" customWidth="1"/>
    <col min="3587" max="3587" width="17" style="133" customWidth="1"/>
    <col min="3588" max="3588" width="22.6640625" style="133" customWidth="1"/>
    <col min="3589" max="3589" width="25.109375" style="133" customWidth="1"/>
    <col min="3590" max="3590" width="23.88671875" style="133" customWidth="1"/>
    <col min="3591" max="3839" width="9.109375" style="133"/>
    <col min="3840" max="3840" width="4" style="133" customWidth="1"/>
    <col min="3841" max="3841" width="51.109375" style="133" customWidth="1"/>
    <col min="3842" max="3842" width="22.44140625" style="133" customWidth="1"/>
    <col min="3843" max="3843" width="17" style="133" customWidth="1"/>
    <col min="3844" max="3844" width="22.6640625" style="133" customWidth="1"/>
    <col min="3845" max="3845" width="25.109375" style="133" customWidth="1"/>
    <col min="3846" max="3846" width="23.88671875" style="133" customWidth="1"/>
    <col min="3847" max="4095" width="9.109375" style="133"/>
    <col min="4096" max="4096" width="4" style="133" customWidth="1"/>
    <col min="4097" max="4097" width="51.109375" style="133" customWidth="1"/>
    <col min="4098" max="4098" width="22.44140625" style="133" customWidth="1"/>
    <col min="4099" max="4099" width="17" style="133" customWidth="1"/>
    <col min="4100" max="4100" width="22.6640625" style="133" customWidth="1"/>
    <col min="4101" max="4101" width="25.109375" style="133" customWidth="1"/>
    <col min="4102" max="4102" width="23.88671875" style="133" customWidth="1"/>
    <col min="4103" max="4351" width="9.109375" style="133"/>
    <col min="4352" max="4352" width="4" style="133" customWidth="1"/>
    <col min="4353" max="4353" width="51.109375" style="133" customWidth="1"/>
    <col min="4354" max="4354" width="22.44140625" style="133" customWidth="1"/>
    <col min="4355" max="4355" width="17" style="133" customWidth="1"/>
    <col min="4356" max="4356" width="22.6640625" style="133" customWidth="1"/>
    <col min="4357" max="4357" width="25.109375" style="133" customWidth="1"/>
    <col min="4358" max="4358" width="23.88671875" style="133" customWidth="1"/>
    <col min="4359" max="4607" width="9.109375" style="133"/>
    <col min="4608" max="4608" width="4" style="133" customWidth="1"/>
    <col min="4609" max="4609" width="51.109375" style="133" customWidth="1"/>
    <col min="4610" max="4610" width="22.44140625" style="133" customWidth="1"/>
    <col min="4611" max="4611" width="17" style="133" customWidth="1"/>
    <col min="4612" max="4612" width="22.6640625" style="133" customWidth="1"/>
    <col min="4613" max="4613" width="25.109375" style="133" customWidth="1"/>
    <col min="4614" max="4614" width="23.88671875" style="133" customWidth="1"/>
    <col min="4615" max="4863" width="9.109375" style="133"/>
    <col min="4864" max="4864" width="4" style="133" customWidth="1"/>
    <col min="4865" max="4865" width="51.109375" style="133" customWidth="1"/>
    <col min="4866" max="4866" width="22.44140625" style="133" customWidth="1"/>
    <col min="4867" max="4867" width="17" style="133" customWidth="1"/>
    <col min="4868" max="4868" width="22.6640625" style="133" customWidth="1"/>
    <col min="4869" max="4869" width="25.109375" style="133" customWidth="1"/>
    <col min="4870" max="4870" width="23.88671875" style="133" customWidth="1"/>
    <col min="4871" max="5119" width="9.109375" style="133"/>
    <col min="5120" max="5120" width="4" style="133" customWidth="1"/>
    <col min="5121" max="5121" width="51.109375" style="133" customWidth="1"/>
    <col min="5122" max="5122" width="22.44140625" style="133" customWidth="1"/>
    <col min="5123" max="5123" width="17" style="133" customWidth="1"/>
    <col min="5124" max="5124" width="22.6640625" style="133" customWidth="1"/>
    <col min="5125" max="5125" width="25.109375" style="133" customWidth="1"/>
    <col min="5126" max="5126" width="23.88671875" style="133" customWidth="1"/>
    <col min="5127" max="5375" width="9.109375" style="133"/>
    <col min="5376" max="5376" width="4" style="133" customWidth="1"/>
    <col min="5377" max="5377" width="51.109375" style="133" customWidth="1"/>
    <col min="5378" max="5378" width="22.44140625" style="133" customWidth="1"/>
    <col min="5379" max="5379" width="17" style="133" customWidth="1"/>
    <col min="5380" max="5380" width="22.6640625" style="133" customWidth="1"/>
    <col min="5381" max="5381" width="25.109375" style="133" customWidth="1"/>
    <col min="5382" max="5382" width="23.88671875" style="133" customWidth="1"/>
    <col min="5383" max="5631" width="9.109375" style="133"/>
    <col min="5632" max="5632" width="4" style="133" customWidth="1"/>
    <col min="5633" max="5633" width="51.109375" style="133" customWidth="1"/>
    <col min="5634" max="5634" width="22.44140625" style="133" customWidth="1"/>
    <col min="5635" max="5635" width="17" style="133" customWidth="1"/>
    <col min="5636" max="5636" width="22.6640625" style="133" customWidth="1"/>
    <col min="5637" max="5637" width="25.109375" style="133" customWidth="1"/>
    <col min="5638" max="5638" width="23.88671875" style="133" customWidth="1"/>
    <col min="5639" max="5887" width="9.109375" style="133"/>
    <col min="5888" max="5888" width="4" style="133" customWidth="1"/>
    <col min="5889" max="5889" width="51.109375" style="133" customWidth="1"/>
    <col min="5890" max="5890" width="22.44140625" style="133" customWidth="1"/>
    <col min="5891" max="5891" width="17" style="133" customWidth="1"/>
    <col min="5892" max="5892" width="22.6640625" style="133" customWidth="1"/>
    <col min="5893" max="5893" width="25.109375" style="133" customWidth="1"/>
    <col min="5894" max="5894" width="23.88671875" style="133" customWidth="1"/>
    <col min="5895" max="6143" width="9.109375" style="133"/>
    <col min="6144" max="6144" width="4" style="133" customWidth="1"/>
    <col min="6145" max="6145" width="51.109375" style="133" customWidth="1"/>
    <col min="6146" max="6146" width="22.44140625" style="133" customWidth="1"/>
    <col min="6147" max="6147" width="17" style="133" customWidth="1"/>
    <col min="6148" max="6148" width="22.6640625" style="133" customWidth="1"/>
    <col min="6149" max="6149" width="25.109375" style="133" customWidth="1"/>
    <col min="6150" max="6150" width="23.88671875" style="133" customWidth="1"/>
    <col min="6151" max="6399" width="9.109375" style="133"/>
    <col min="6400" max="6400" width="4" style="133" customWidth="1"/>
    <col min="6401" max="6401" width="51.109375" style="133" customWidth="1"/>
    <col min="6402" max="6402" width="22.44140625" style="133" customWidth="1"/>
    <col min="6403" max="6403" width="17" style="133" customWidth="1"/>
    <col min="6404" max="6404" width="22.6640625" style="133" customWidth="1"/>
    <col min="6405" max="6405" width="25.109375" style="133" customWidth="1"/>
    <col min="6406" max="6406" width="23.88671875" style="133" customWidth="1"/>
    <col min="6407" max="6655" width="9.109375" style="133"/>
    <col min="6656" max="6656" width="4" style="133" customWidth="1"/>
    <col min="6657" max="6657" width="51.109375" style="133" customWidth="1"/>
    <col min="6658" max="6658" width="22.44140625" style="133" customWidth="1"/>
    <col min="6659" max="6659" width="17" style="133" customWidth="1"/>
    <col min="6660" max="6660" width="22.6640625" style="133" customWidth="1"/>
    <col min="6661" max="6661" width="25.109375" style="133" customWidth="1"/>
    <col min="6662" max="6662" width="23.88671875" style="133" customWidth="1"/>
    <col min="6663" max="6911" width="9.109375" style="133"/>
    <col min="6912" max="6912" width="4" style="133" customWidth="1"/>
    <col min="6913" max="6913" width="51.109375" style="133" customWidth="1"/>
    <col min="6914" max="6914" width="22.44140625" style="133" customWidth="1"/>
    <col min="6915" max="6915" width="17" style="133" customWidth="1"/>
    <col min="6916" max="6916" width="22.6640625" style="133" customWidth="1"/>
    <col min="6917" max="6917" width="25.109375" style="133" customWidth="1"/>
    <col min="6918" max="6918" width="23.88671875" style="133" customWidth="1"/>
    <col min="6919" max="7167" width="9.109375" style="133"/>
    <col min="7168" max="7168" width="4" style="133" customWidth="1"/>
    <col min="7169" max="7169" width="51.109375" style="133" customWidth="1"/>
    <col min="7170" max="7170" width="22.44140625" style="133" customWidth="1"/>
    <col min="7171" max="7171" width="17" style="133" customWidth="1"/>
    <col min="7172" max="7172" width="22.6640625" style="133" customWidth="1"/>
    <col min="7173" max="7173" width="25.109375" style="133" customWidth="1"/>
    <col min="7174" max="7174" width="23.88671875" style="133" customWidth="1"/>
    <col min="7175" max="7423" width="9.109375" style="133"/>
    <col min="7424" max="7424" width="4" style="133" customWidth="1"/>
    <col min="7425" max="7425" width="51.109375" style="133" customWidth="1"/>
    <col min="7426" max="7426" width="22.44140625" style="133" customWidth="1"/>
    <col min="7427" max="7427" width="17" style="133" customWidth="1"/>
    <col min="7428" max="7428" width="22.6640625" style="133" customWidth="1"/>
    <col min="7429" max="7429" width="25.109375" style="133" customWidth="1"/>
    <col min="7430" max="7430" width="23.88671875" style="133" customWidth="1"/>
    <col min="7431" max="7679" width="9.109375" style="133"/>
    <col min="7680" max="7680" width="4" style="133" customWidth="1"/>
    <col min="7681" max="7681" width="51.109375" style="133" customWidth="1"/>
    <col min="7682" max="7682" width="22.44140625" style="133" customWidth="1"/>
    <col min="7683" max="7683" width="17" style="133" customWidth="1"/>
    <col min="7684" max="7684" width="22.6640625" style="133" customWidth="1"/>
    <col min="7685" max="7685" width="25.109375" style="133" customWidth="1"/>
    <col min="7686" max="7686" width="23.88671875" style="133" customWidth="1"/>
    <col min="7687" max="7935" width="9.109375" style="133"/>
    <col min="7936" max="7936" width="4" style="133" customWidth="1"/>
    <col min="7937" max="7937" width="51.109375" style="133" customWidth="1"/>
    <col min="7938" max="7938" width="22.44140625" style="133" customWidth="1"/>
    <col min="7939" max="7939" width="17" style="133" customWidth="1"/>
    <col min="7940" max="7940" width="22.6640625" style="133" customWidth="1"/>
    <col min="7941" max="7941" width="25.109375" style="133" customWidth="1"/>
    <col min="7942" max="7942" width="23.88671875" style="133" customWidth="1"/>
    <col min="7943" max="8191" width="9.109375" style="133"/>
    <col min="8192" max="8192" width="4" style="133" customWidth="1"/>
    <col min="8193" max="8193" width="51.109375" style="133" customWidth="1"/>
    <col min="8194" max="8194" width="22.44140625" style="133" customWidth="1"/>
    <col min="8195" max="8195" width="17" style="133" customWidth="1"/>
    <col min="8196" max="8196" width="22.6640625" style="133" customWidth="1"/>
    <col min="8197" max="8197" width="25.109375" style="133" customWidth="1"/>
    <col min="8198" max="8198" width="23.88671875" style="133" customWidth="1"/>
    <col min="8199" max="8447" width="9.109375" style="133"/>
    <col min="8448" max="8448" width="4" style="133" customWidth="1"/>
    <col min="8449" max="8449" width="51.109375" style="133" customWidth="1"/>
    <col min="8450" max="8450" width="22.44140625" style="133" customWidth="1"/>
    <col min="8451" max="8451" width="17" style="133" customWidth="1"/>
    <col min="8452" max="8452" width="22.6640625" style="133" customWidth="1"/>
    <col min="8453" max="8453" width="25.109375" style="133" customWidth="1"/>
    <col min="8454" max="8454" width="23.88671875" style="133" customWidth="1"/>
    <col min="8455" max="8703" width="9.109375" style="133"/>
    <col min="8704" max="8704" width="4" style="133" customWidth="1"/>
    <col min="8705" max="8705" width="51.109375" style="133" customWidth="1"/>
    <col min="8706" max="8706" width="22.44140625" style="133" customWidth="1"/>
    <col min="8707" max="8707" width="17" style="133" customWidth="1"/>
    <col min="8708" max="8708" width="22.6640625" style="133" customWidth="1"/>
    <col min="8709" max="8709" width="25.109375" style="133" customWidth="1"/>
    <col min="8710" max="8710" width="23.88671875" style="133" customWidth="1"/>
    <col min="8711" max="8959" width="9.109375" style="133"/>
    <col min="8960" max="8960" width="4" style="133" customWidth="1"/>
    <col min="8961" max="8961" width="51.109375" style="133" customWidth="1"/>
    <col min="8962" max="8962" width="22.44140625" style="133" customWidth="1"/>
    <col min="8963" max="8963" width="17" style="133" customWidth="1"/>
    <col min="8964" max="8964" width="22.6640625" style="133" customWidth="1"/>
    <col min="8965" max="8965" width="25.109375" style="133" customWidth="1"/>
    <col min="8966" max="8966" width="23.88671875" style="133" customWidth="1"/>
    <col min="8967" max="9215" width="9.109375" style="133"/>
    <col min="9216" max="9216" width="4" style="133" customWidth="1"/>
    <col min="9217" max="9217" width="51.109375" style="133" customWidth="1"/>
    <col min="9218" max="9218" width="22.44140625" style="133" customWidth="1"/>
    <col min="9219" max="9219" width="17" style="133" customWidth="1"/>
    <col min="9220" max="9220" width="22.6640625" style="133" customWidth="1"/>
    <col min="9221" max="9221" width="25.109375" style="133" customWidth="1"/>
    <col min="9222" max="9222" width="23.88671875" style="133" customWidth="1"/>
    <col min="9223" max="9471" width="9.109375" style="133"/>
    <col min="9472" max="9472" width="4" style="133" customWidth="1"/>
    <col min="9473" max="9473" width="51.109375" style="133" customWidth="1"/>
    <col min="9474" max="9474" width="22.44140625" style="133" customWidth="1"/>
    <col min="9475" max="9475" width="17" style="133" customWidth="1"/>
    <col min="9476" max="9476" width="22.6640625" style="133" customWidth="1"/>
    <col min="9477" max="9477" width="25.109375" style="133" customWidth="1"/>
    <col min="9478" max="9478" width="23.88671875" style="133" customWidth="1"/>
    <col min="9479" max="9727" width="9.109375" style="133"/>
    <col min="9728" max="9728" width="4" style="133" customWidth="1"/>
    <col min="9729" max="9729" width="51.109375" style="133" customWidth="1"/>
    <col min="9730" max="9730" width="22.44140625" style="133" customWidth="1"/>
    <col min="9731" max="9731" width="17" style="133" customWidth="1"/>
    <col min="9732" max="9732" width="22.6640625" style="133" customWidth="1"/>
    <col min="9733" max="9733" width="25.109375" style="133" customWidth="1"/>
    <col min="9734" max="9734" width="23.88671875" style="133" customWidth="1"/>
    <col min="9735" max="9983" width="9.109375" style="133"/>
    <col min="9984" max="9984" width="4" style="133" customWidth="1"/>
    <col min="9985" max="9985" width="51.109375" style="133" customWidth="1"/>
    <col min="9986" max="9986" width="22.44140625" style="133" customWidth="1"/>
    <col min="9987" max="9987" width="17" style="133" customWidth="1"/>
    <col min="9988" max="9988" width="22.6640625" style="133" customWidth="1"/>
    <col min="9989" max="9989" width="25.109375" style="133" customWidth="1"/>
    <col min="9990" max="9990" width="23.88671875" style="133" customWidth="1"/>
    <col min="9991" max="10239" width="9.109375" style="133"/>
    <col min="10240" max="10240" width="4" style="133" customWidth="1"/>
    <col min="10241" max="10241" width="51.109375" style="133" customWidth="1"/>
    <col min="10242" max="10242" width="22.44140625" style="133" customWidth="1"/>
    <col min="10243" max="10243" width="17" style="133" customWidth="1"/>
    <col min="10244" max="10244" width="22.6640625" style="133" customWidth="1"/>
    <col min="10245" max="10245" width="25.109375" style="133" customWidth="1"/>
    <col min="10246" max="10246" width="23.88671875" style="133" customWidth="1"/>
    <col min="10247" max="10495" width="9.109375" style="133"/>
    <col min="10496" max="10496" width="4" style="133" customWidth="1"/>
    <col min="10497" max="10497" width="51.109375" style="133" customWidth="1"/>
    <col min="10498" max="10498" width="22.44140625" style="133" customWidth="1"/>
    <col min="10499" max="10499" width="17" style="133" customWidth="1"/>
    <col min="10500" max="10500" width="22.6640625" style="133" customWidth="1"/>
    <col min="10501" max="10501" width="25.109375" style="133" customWidth="1"/>
    <col min="10502" max="10502" width="23.88671875" style="133" customWidth="1"/>
    <col min="10503" max="10751" width="9.109375" style="133"/>
    <col min="10752" max="10752" width="4" style="133" customWidth="1"/>
    <col min="10753" max="10753" width="51.109375" style="133" customWidth="1"/>
    <col min="10754" max="10754" width="22.44140625" style="133" customWidth="1"/>
    <col min="10755" max="10755" width="17" style="133" customWidth="1"/>
    <col min="10756" max="10756" width="22.6640625" style="133" customWidth="1"/>
    <col min="10757" max="10757" width="25.109375" style="133" customWidth="1"/>
    <col min="10758" max="10758" width="23.88671875" style="133" customWidth="1"/>
    <col min="10759" max="11007" width="9.109375" style="133"/>
    <col min="11008" max="11008" width="4" style="133" customWidth="1"/>
    <col min="11009" max="11009" width="51.109375" style="133" customWidth="1"/>
    <col min="11010" max="11010" width="22.44140625" style="133" customWidth="1"/>
    <col min="11011" max="11011" width="17" style="133" customWidth="1"/>
    <col min="11012" max="11012" width="22.6640625" style="133" customWidth="1"/>
    <col min="11013" max="11013" width="25.109375" style="133" customWidth="1"/>
    <col min="11014" max="11014" width="23.88671875" style="133" customWidth="1"/>
    <col min="11015" max="11263" width="9.109375" style="133"/>
    <col min="11264" max="11264" width="4" style="133" customWidth="1"/>
    <col min="11265" max="11265" width="51.109375" style="133" customWidth="1"/>
    <col min="11266" max="11266" width="22.44140625" style="133" customWidth="1"/>
    <col min="11267" max="11267" width="17" style="133" customWidth="1"/>
    <col min="11268" max="11268" width="22.6640625" style="133" customWidth="1"/>
    <col min="11269" max="11269" width="25.109375" style="133" customWidth="1"/>
    <col min="11270" max="11270" width="23.88671875" style="133" customWidth="1"/>
    <col min="11271" max="11519" width="9.109375" style="133"/>
    <col min="11520" max="11520" width="4" style="133" customWidth="1"/>
    <col min="11521" max="11521" width="51.109375" style="133" customWidth="1"/>
    <col min="11522" max="11522" width="22.44140625" style="133" customWidth="1"/>
    <col min="11523" max="11523" width="17" style="133" customWidth="1"/>
    <col min="11524" max="11524" width="22.6640625" style="133" customWidth="1"/>
    <col min="11525" max="11525" width="25.109375" style="133" customWidth="1"/>
    <col min="11526" max="11526" width="23.88671875" style="133" customWidth="1"/>
    <col min="11527" max="11775" width="9.109375" style="133"/>
    <col min="11776" max="11776" width="4" style="133" customWidth="1"/>
    <col min="11777" max="11777" width="51.109375" style="133" customWidth="1"/>
    <col min="11778" max="11778" width="22.44140625" style="133" customWidth="1"/>
    <col min="11779" max="11779" width="17" style="133" customWidth="1"/>
    <col min="11780" max="11780" width="22.6640625" style="133" customWidth="1"/>
    <col min="11781" max="11781" width="25.109375" style="133" customWidth="1"/>
    <col min="11782" max="11782" width="23.88671875" style="133" customWidth="1"/>
    <col min="11783" max="12031" width="9.109375" style="133"/>
    <col min="12032" max="12032" width="4" style="133" customWidth="1"/>
    <col min="12033" max="12033" width="51.109375" style="133" customWidth="1"/>
    <col min="12034" max="12034" width="22.44140625" style="133" customWidth="1"/>
    <col min="12035" max="12035" width="17" style="133" customWidth="1"/>
    <col min="12036" max="12036" width="22.6640625" style="133" customWidth="1"/>
    <col min="12037" max="12037" width="25.109375" style="133" customWidth="1"/>
    <col min="12038" max="12038" width="23.88671875" style="133" customWidth="1"/>
    <col min="12039" max="12287" width="9.109375" style="133"/>
    <col min="12288" max="12288" width="4" style="133" customWidth="1"/>
    <col min="12289" max="12289" width="51.109375" style="133" customWidth="1"/>
    <col min="12290" max="12290" width="22.44140625" style="133" customWidth="1"/>
    <col min="12291" max="12291" width="17" style="133" customWidth="1"/>
    <col min="12292" max="12292" width="22.6640625" style="133" customWidth="1"/>
    <col min="12293" max="12293" width="25.109375" style="133" customWidth="1"/>
    <col min="12294" max="12294" width="23.88671875" style="133" customWidth="1"/>
    <col min="12295" max="12543" width="9.109375" style="133"/>
    <col min="12544" max="12544" width="4" style="133" customWidth="1"/>
    <col min="12545" max="12545" width="51.109375" style="133" customWidth="1"/>
    <col min="12546" max="12546" width="22.44140625" style="133" customWidth="1"/>
    <col min="12547" max="12547" width="17" style="133" customWidth="1"/>
    <col min="12548" max="12548" width="22.6640625" style="133" customWidth="1"/>
    <col min="12549" max="12549" width="25.109375" style="133" customWidth="1"/>
    <col min="12550" max="12550" width="23.88671875" style="133" customWidth="1"/>
    <col min="12551" max="12799" width="9.109375" style="133"/>
    <col min="12800" max="12800" width="4" style="133" customWidth="1"/>
    <col min="12801" max="12801" width="51.109375" style="133" customWidth="1"/>
    <col min="12802" max="12802" width="22.44140625" style="133" customWidth="1"/>
    <col min="12803" max="12803" width="17" style="133" customWidth="1"/>
    <col min="12804" max="12804" width="22.6640625" style="133" customWidth="1"/>
    <col min="12805" max="12805" width="25.109375" style="133" customWidth="1"/>
    <col min="12806" max="12806" width="23.88671875" style="133" customWidth="1"/>
    <col min="12807" max="13055" width="9.109375" style="133"/>
    <col min="13056" max="13056" width="4" style="133" customWidth="1"/>
    <col min="13057" max="13057" width="51.109375" style="133" customWidth="1"/>
    <col min="13058" max="13058" width="22.44140625" style="133" customWidth="1"/>
    <col min="13059" max="13059" width="17" style="133" customWidth="1"/>
    <col min="13060" max="13060" width="22.6640625" style="133" customWidth="1"/>
    <col min="13061" max="13061" width="25.109375" style="133" customWidth="1"/>
    <col min="13062" max="13062" width="23.88671875" style="133" customWidth="1"/>
    <col min="13063" max="13311" width="9.109375" style="133"/>
    <col min="13312" max="13312" width="4" style="133" customWidth="1"/>
    <col min="13313" max="13313" width="51.109375" style="133" customWidth="1"/>
    <col min="13314" max="13314" width="22.44140625" style="133" customWidth="1"/>
    <col min="13315" max="13315" width="17" style="133" customWidth="1"/>
    <col min="13316" max="13316" width="22.6640625" style="133" customWidth="1"/>
    <col min="13317" max="13317" width="25.109375" style="133" customWidth="1"/>
    <col min="13318" max="13318" width="23.88671875" style="133" customWidth="1"/>
    <col min="13319" max="13567" width="9.109375" style="133"/>
    <col min="13568" max="13568" width="4" style="133" customWidth="1"/>
    <col min="13569" max="13569" width="51.109375" style="133" customWidth="1"/>
    <col min="13570" max="13570" width="22.44140625" style="133" customWidth="1"/>
    <col min="13571" max="13571" width="17" style="133" customWidth="1"/>
    <col min="13572" max="13572" width="22.6640625" style="133" customWidth="1"/>
    <col min="13573" max="13573" width="25.109375" style="133" customWidth="1"/>
    <col min="13574" max="13574" width="23.88671875" style="133" customWidth="1"/>
    <col min="13575" max="13823" width="9.109375" style="133"/>
    <col min="13824" max="13824" width="4" style="133" customWidth="1"/>
    <col min="13825" max="13825" width="51.109375" style="133" customWidth="1"/>
    <col min="13826" max="13826" width="22.44140625" style="133" customWidth="1"/>
    <col min="13827" max="13827" width="17" style="133" customWidth="1"/>
    <col min="13828" max="13828" width="22.6640625" style="133" customWidth="1"/>
    <col min="13829" max="13829" width="25.109375" style="133" customWidth="1"/>
    <col min="13830" max="13830" width="23.88671875" style="133" customWidth="1"/>
    <col min="13831" max="14079" width="9.109375" style="133"/>
    <col min="14080" max="14080" width="4" style="133" customWidth="1"/>
    <col min="14081" max="14081" width="51.109375" style="133" customWidth="1"/>
    <col min="14082" max="14082" width="22.44140625" style="133" customWidth="1"/>
    <col min="14083" max="14083" width="17" style="133" customWidth="1"/>
    <col min="14084" max="14084" width="22.6640625" style="133" customWidth="1"/>
    <col min="14085" max="14085" width="25.109375" style="133" customWidth="1"/>
    <col min="14086" max="14086" width="23.88671875" style="133" customWidth="1"/>
    <col min="14087" max="14335" width="9.109375" style="133"/>
    <col min="14336" max="14336" width="4" style="133" customWidth="1"/>
    <col min="14337" max="14337" width="51.109375" style="133" customWidth="1"/>
    <col min="14338" max="14338" width="22.44140625" style="133" customWidth="1"/>
    <col min="14339" max="14339" width="17" style="133" customWidth="1"/>
    <col min="14340" max="14340" width="22.6640625" style="133" customWidth="1"/>
    <col min="14341" max="14341" width="25.109375" style="133" customWidth="1"/>
    <col min="14342" max="14342" width="23.88671875" style="133" customWidth="1"/>
    <col min="14343" max="14591" width="9.109375" style="133"/>
    <col min="14592" max="14592" width="4" style="133" customWidth="1"/>
    <col min="14593" max="14593" width="51.109375" style="133" customWidth="1"/>
    <col min="14594" max="14594" width="22.44140625" style="133" customWidth="1"/>
    <col min="14595" max="14595" width="17" style="133" customWidth="1"/>
    <col min="14596" max="14596" width="22.6640625" style="133" customWidth="1"/>
    <col min="14597" max="14597" width="25.109375" style="133" customWidth="1"/>
    <col min="14598" max="14598" width="23.88671875" style="133" customWidth="1"/>
    <col min="14599" max="14847" width="9.109375" style="133"/>
    <col min="14848" max="14848" width="4" style="133" customWidth="1"/>
    <col min="14849" max="14849" width="51.109375" style="133" customWidth="1"/>
    <col min="14850" max="14850" width="22.44140625" style="133" customWidth="1"/>
    <col min="14851" max="14851" width="17" style="133" customWidth="1"/>
    <col min="14852" max="14852" width="22.6640625" style="133" customWidth="1"/>
    <col min="14853" max="14853" width="25.109375" style="133" customWidth="1"/>
    <col min="14854" max="14854" width="23.88671875" style="133" customWidth="1"/>
    <col min="14855" max="15103" width="9.109375" style="133"/>
    <col min="15104" max="15104" width="4" style="133" customWidth="1"/>
    <col min="15105" max="15105" width="51.109375" style="133" customWidth="1"/>
    <col min="15106" max="15106" width="22.44140625" style="133" customWidth="1"/>
    <col min="15107" max="15107" width="17" style="133" customWidth="1"/>
    <col min="15108" max="15108" width="22.6640625" style="133" customWidth="1"/>
    <col min="15109" max="15109" width="25.109375" style="133" customWidth="1"/>
    <col min="15110" max="15110" width="23.88671875" style="133" customWidth="1"/>
    <col min="15111" max="15359" width="9.109375" style="133"/>
    <col min="15360" max="15360" width="4" style="133" customWidth="1"/>
    <col min="15361" max="15361" width="51.109375" style="133" customWidth="1"/>
    <col min="15362" max="15362" width="22.44140625" style="133" customWidth="1"/>
    <col min="15363" max="15363" width="17" style="133" customWidth="1"/>
    <col min="15364" max="15364" width="22.6640625" style="133" customWidth="1"/>
    <col min="15365" max="15365" width="25.109375" style="133" customWidth="1"/>
    <col min="15366" max="15366" width="23.88671875" style="133" customWidth="1"/>
    <col min="15367" max="15615" width="9.109375" style="133"/>
    <col min="15616" max="15616" width="4" style="133" customWidth="1"/>
    <col min="15617" max="15617" width="51.109375" style="133" customWidth="1"/>
    <col min="15618" max="15618" width="22.44140625" style="133" customWidth="1"/>
    <col min="15619" max="15619" width="17" style="133" customWidth="1"/>
    <col min="15620" max="15620" width="22.6640625" style="133" customWidth="1"/>
    <col min="15621" max="15621" width="25.109375" style="133" customWidth="1"/>
    <col min="15622" max="15622" width="23.88671875" style="133" customWidth="1"/>
    <col min="15623" max="15871" width="9.109375" style="133"/>
    <col min="15872" max="15872" width="4" style="133" customWidth="1"/>
    <col min="15873" max="15873" width="51.109375" style="133" customWidth="1"/>
    <col min="15874" max="15874" width="22.44140625" style="133" customWidth="1"/>
    <col min="15875" max="15875" width="17" style="133" customWidth="1"/>
    <col min="15876" max="15876" width="22.6640625" style="133" customWidth="1"/>
    <col min="15877" max="15877" width="25.109375" style="133" customWidth="1"/>
    <col min="15878" max="15878" width="23.88671875" style="133" customWidth="1"/>
    <col min="15879" max="16127" width="9.109375" style="133"/>
    <col min="16128" max="16128" width="4" style="133" customWidth="1"/>
    <col min="16129" max="16129" width="51.109375" style="133" customWidth="1"/>
    <col min="16130" max="16130" width="22.44140625" style="133" customWidth="1"/>
    <col min="16131" max="16131" width="17" style="133" customWidth="1"/>
    <col min="16132" max="16132" width="22.6640625" style="133" customWidth="1"/>
    <col min="16133" max="16133" width="25.109375" style="133" customWidth="1"/>
    <col min="16134" max="16134" width="23.88671875" style="133" customWidth="1"/>
    <col min="16135" max="16384" width="9.109375" style="133"/>
  </cols>
  <sheetData>
    <row r="1" spans="1:6">
      <c r="F1" s="122" t="s">
        <v>463</v>
      </c>
    </row>
    <row r="2" spans="1:6">
      <c r="F2" s="183" t="s">
        <v>644</v>
      </c>
    </row>
    <row r="3" spans="1:6">
      <c r="F3" s="183" t="s">
        <v>705</v>
      </c>
    </row>
    <row r="4" spans="1:6">
      <c r="F4" s="183" t="s">
        <v>706</v>
      </c>
    </row>
    <row r="5" spans="1:6">
      <c r="F5" s="183" t="s">
        <v>428</v>
      </c>
    </row>
    <row r="6" spans="1:6">
      <c r="F6" s="183" t="s">
        <v>644</v>
      </c>
    </row>
    <row r="7" spans="1:6">
      <c r="F7" s="183" t="s">
        <v>645</v>
      </c>
    </row>
    <row r="8" spans="1:6">
      <c r="F8" s="183" t="s">
        <v>646</v>
      </c>
    </row>
    <row r="9" spans="1:6" ht="18.75" customHeight="1">
      <c r="A9" s="207" t="s">
        <v>429</v>
      </c>
      <c r="B9" s="207"/>
      <c r="C9" s="207"/>
      <c r="D9" s="207"/>
      <c r="E9" s="207"/>
      <c r="F9" s="207"/>
    </row>
    <row r="10" spans="1:6">
      <c r="A10" s="208" t="s">
        <v>490</v>
      </c>
      <c r="B10" s="208"/>
      <c r="C10" s="208"/>
      <c r="D10" s="208"/>
      <c r="E10" s="208"/>
      <c r="F10" s="208"/>
    </row>
    <row r="11" spans="1:6">
      <c r="F11" s="91" t="s">
        <v>339</v>
      </c>
    </row>
    <row r="12" spans="1:6" ht="15.75" customHeight="1">
      <c r="A12" s="209" t="s">
        <v>426</v>
      </c>
      <c r="B12" s="209" t="s">
        <v>430</v>
      </c>
      <c r="C12" s="211" t="s">
        <v>591</v>
      </c>
      <c r="D12" s="213" t="s">
        <v>431</v>
      </c>
      <c r="E12" s="213" t="s">
        <v>603</v>
      </c>
      <c r="F12" s="213" t="s">
        <v>432</v>
      </c>
    </row>
    <row r="13" spans="1:6" s="135" customFormat="1" ht="181.5" customHeight="1">
      <c r="A13" s="210"/>
      <c r="B13" s="210"/>
      <c r="C13" s="212"/>
      <c r="D13" s="214"/>
      <c r="E13" s="212"/>
      <c r="F13" s="214"/>
    </row>
    <row r="14" spans="1:6" ht="36">
      <c r="A14" s="136">
        <v>1</v>
      </c>
      <c r="B14" s="137" t="s">
        <v>433</v>
      </c>
      <c r="C14" s="138">
        <v>3706.2930000000001</v>
      </c>
      <c r="D14" s="138">
        <v>277.66199999999998</v>
      </c>
      <c r="E14" s="138">
        <v>19</v>
      </c>
      <c r="F14" s="138">
        <f>C14+D14+E14</f>
        <v>4002.9549999999999</v>
      </c>
    </row>
    <row r="15" spans="1:6" ht="36">
      <c r="A15" s="136">
        <v>2</v>
      </c>
      <c r="B15" s="137" t="s">
        <v>434</v>
      </c>
      <c r="C15" s="138">
        <v>11474.377</v>
      </c>
      <c r="D15" s="138">
        <v>555.32399999999996</v>
      </c>
      <c r="E15" s="138">
        <v>0</v>
      </c>
      <c r="F15" s="138">
        <f t="shared" ref="F15:F16" si="0">C15+D15+E15</f>
        <v>12029.701000000001</v>
      </c>
    </row>
    <row r="16" spans="1:6" ht="36">
      <c r="A16" s="136">
        <v>3</v>
      </c>
      <c r="B16" s="137" t="s">
        <v>435</v>
      </c>
      <c r="C16" s="138">
        <v>2197</v>
      </c>
      <c r="D16" s="138">
        <v>277.66199999999998</v>
      </c>
      <c r="E16" s="138">
        <v>0</v>
      </c>
      <c r="F16" s="138">
        <f t="shared" si="0"/>
        <v>2474.6619999999998</v>
      </c>
    </row>
    <row r="17" spans="1:6" s="140" customFormat="1" ht="17.399999999999999">
      <c r="A17" s="40"/>
      <c r="B17" s="40" t="s">
        <v>436</v>
      </c>
      <c r="C17" s="139">
        <f>SUM(C14:C16)</f>
        <v>17377.669999999998</v>
      </c>
      <c r="D17" s="139">
        <f>SUM(D14:D16)</f>
        <v>1110.6479999999999</v>
      </c>
      <c r="E17" s="139">
        <f>SUM(E14:E16)</f>
        <v>19</v>
      </c>
      <c r="F17" s="139">
        <f>SUM(F14:F16)</f>
        <v>18507.317999999999</v>
      </c>
    </row>
  </sheetData>
  <mergeCells count="8">
    <mergeCell ref="A9:F9"/>
    <mergeCell ref="A10:F10"/>
    <mergeCell ref="A12:A13"/>
    <mergeCell ref="B12:B13"/>
    <mergeCell ref="C12:C13"/>
    <mergeCell ref="D12:D13"/>
    <mergeCell ref="F12:F13"/>
    <mergeCell ref="E12:E13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9"/>
  <sheetViews>
    <sheetView view="pageBreakPreview" zoomScale="91" zoomScaleNormal="100" zoomScaleSheetLayoutView="91" workbookViewId="0">
      <selection activeCell="G8" sqref="G8"/>
    </sheetView>
  </sheetViews>
  <sheetFormatPr defaultRowHeight="18"/>
  <cols>
    <col min="1" max="1" width="30.33203125" style="16" customWidth="1"/>
    <col min="2" max="2" width="40.44140625" style="16" customWidth="1"/>
    <col min="3" max="3" width="17.33203125" style="16" customWidth="1"/>
    <col min="4" max="4" width="18.88671875" style="16" customWidth="1"/>
    <col min="5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8">
      <c r="D1" s="122" t="s">
        <v>420</v>
      </c>
    </row>
    <row r="2" spans="1:8">
      <c r="D2" s="183" t="s">
        <v>644</v>
      </c>
    </row>
    <row r="3" spans="1:8">
      <c r="D3" s="183" t="s">
        <v>705</v>
      </c>
    </row>
    <row r="4" spans="1:8">
      <c r="D4" s="183" t="s">
        <v>706</v>
      </c>
    </row>
    <row r="5" spans="1:8">
      <c r="D5" s="183" t="s">
        <v>420</v>
      </c>
    </row>
    <row r="6" spans="1:8">
      <c r="D6" s="183" t="s">
        <v>644</v>
      </c>
    </row>
    <row r="7" spans="1:8">
      <c r="D7" s="183" t="s">
        <v>645</v>
      </c>
    </row>
    <row r="8" spans="1:8" ht="14.25" customHeight="1">
      <c r="A8" s="142"/>
      <c r="B8" s="184"/>
      <c r="C8" s="184"/>
      <c r="D8" s="183" t="s">
        <v>646</v>
      </c>
    </row>
    <row r="9" spans="1:8" s="8" customFormat="1" ht="14.25" customHeight="1">
      <c r="A9" s="192" t="s">
        <v>213</v>
      </c>
      <c r="B9" s="192"/>
      <c r="C9" s="192"/>
      <c r="D9" s="192"/>
    </row>
    <row r="10" spans="1:8" ht="51" customHeight="1">
      <c r="A10" s="191" t="s">
        <v>479</v>
      </c>
      <c r="B10" s="191"/>
      <c r="C10" s="191"/>
      <c r="D10" s="191"/>
    </row>
    <row r="11" spans="1:8" ht="23.25" customHeight="1">
      <c r="A11" s="122"/>
      <c r="D11" s="122" t="s">
        <v>215</v>
      </c>
    </row>
    <row r="12" spans="1:8" ht="62.25" customHeight="1">
      <c r="A12" s="145" t="s">
        <v>216</v>
      </c>
      <c r="B12" s="145" t="s">
        <v>217</v>
      </c>
      <c r="C12" s="145" t="s">
        <v>458</v>
      </c>
      <c r="D12" s="145" t="s">
        <v>483</v>
      </c>
    </row>
    <row r="13" spans="1:8" ht="46.5" customHeight="1">
      <c r="A13" s="21" t="s">
        <v>218</v>
      </c>
      <c r="B13" s="22" t="s">
        <v>219</v>
      </c>
      <c r="C13" s="92">
        <f>C14+C15</f>
        <v>0</v>
      </c>
      <c r="D13" s="92">
        <f>D14+D15</f>
        <v>0</v>
      </c>
      <c r="H13" s="7" t="s">
        <v>68</v>
      </c>
    </row>
    <row r="14" spans="1:8" ht="58.5" customHeight="1">
      <c r="A14" s="21" t="s">
        <v>220</v>
      </c>
      <c r="B14" s="22" t="s">
        <v>221</v>
      </c>
      <c r="C14" s="97">
        <v>-596868.179</v>
      </c>
      <c r="D14" s="147">
        <v>-589611.75300000003</v>
      </c>
    </row>
    <row r="15" spans="1:8" ht="53.25" customHeight="1">
      <c r="A15" s="21" t="s">
        <v>222</v>
      </c>
      <c r="B15" s="22" t="s">
        <v>223</v>
      </c>
      <c r="C15" s="97">
        <v>596868.179</v>
      </c>
      <c r="D15" s="147">
        <v>589611.75300000003</v>
      </c>
    </row>
    <row r="16" spans="1:8" ht="24.75" customHeight="1">
      <c r="A16" s="21"/>
      <c r="B16" s="23" t="s">
        <v>224</v>
      </c>
      <c r="C16" s="93">
        <f>C13</f>
        <v>0</v>
      </c>
      <c r="D16" s="93">
        <f>D13</f>
        <v>0</v>
      </c>
    </row>
    <row r="17" spans="1:4" ht="51" customHeight="1">
      <c r="A17" s="24"/>
      <c r="B17" s="24"/>
      <c r="C17" s="24"/>
    </row>
    <row r="18" spans="1:4" ht="51" customHeight="1">
      <c r="A18" s="24"/>
      <c r="B18" s="24"/>
      <c r="C18" s="24"/>
    </row>
    <row r="19" spans="1:4" ht="51" customHeight="1">
      <c r="A19" s="24"/>
      <c r="B19" s="24"/>
      <c r="C19" s="24"/>
    </row>
    <row r="20" spans="1:4" ht="51" customHeight="1">
      <c r="A20" s="24"/>
      <c r="B20" s="24"/>
      <c r="C20" s="24"/>
      <c r="D20" s="7"/>
    </row>
    <row r="21" spans="1:4" ht="51" customHeight="1">
      <c r="A21" s="24"/>
      <c r="B21" s="24"/>
      <c r="C21" s="24"/>
      <c r="D21" s="7"/>
    </row>
    <row r="22" spans="1:4" ht="51" customHeight="1">
      <c r="A22" s="24"/>
      <c r="B22" s="24"/>
      <c r="C22" s="24"/>
      <c r="D22" s="7"/>
    </row>
    <row r="23" spans="1:4" ht="51" customHeight="1">
      <c r="A23" s="24"/>
      <c r="B23" s="24"/>
      <c r="C23" s="24"/>
      <c r="D23" s="7"/>
    </row>
    <row r="24" spans="1:4" ht="51" customHeight="1">
      <c r="A24" s="24"/>
      <c r="B24" s="24"/>
      <c r="C24" s="24"/>
      <c r="D24" s="7"/>
    </row>
    <row r="25" spans="1:4" ht="51" customHeight="1">
      <c r="A25" s="24"/>
      <c r="B25" s="24"/>
      <c r="C25" s="24"/>
      <c r="D25" s="7"/>
    </row>
    <row r="26" spans="1:4" ht="51" customHeight="1">
      <c r="A26" s="24"/>
      <c r="B26" s="24"/>
      <c r="C26" s="24"/>
      <c r="D26" s="7"/>
    </row>
    <row r="27" spans="1:4" ht="51" customHeight="1">
      <c r="A27" s="24"/>
      <c r="B27" s="24"/>
      <c r="C27" s="24"/>
      <c r="D27" s="7"/>
    </row>
    <row r="28" spans="1:4" ht="51" customHeight="1">
      <c r="A28" s="24"/>
      <c r="B28" s="24"/>
      <c r="C28" s="24"/>
      <c r="D28" s="7"/>
    </row>
    <row r="29" spans="1:4" ht="51" customHeight="1">
      <c r="A29" s="24"/>
      <c r="B29" s="24"/>
      <c r="C29" s="24"/>
      <c r="D29" s="7"/>
    </row>
    <row r="30" spans="1:4" ht="51" customHeight="1">
      <c r="A30" s="24"/>
      <c r="B30" s="24"/>
      <c r="C30" s="24"/>
      <c r="D30" s="7"/>
    </row>
    <row r="31" spans="1:4" ht="51" customHeight="1">
      <c r="A31" s="24"/>
      <c r="B31" s="24"/>
      <c r="C31" s="24"/>
      <c r="D31" s="7"/>
    </row>
    <row r="32" spans="1:4" ht="51" customHeight="1">
      <c r="A32" s="24"/>
      <c r="B32" s="24"/>
      <c r="C32" s="24"/>
      <c r="D32" s="7"/>
    </row>
    <row r="33" spans="1:4" ht="51" customHeight="1">
      <c r="A33" s="24"/>
      <c r="B33" s="24"/>
      <c r="C33" s="24"/>
      <c r="D33" s="7"/>
    </row>
    <row r="34" spans="1:4" ht="51" customHeight="1">
      <c r="A34" s="24"/>
      <c r="B34" s="24"/>
      <c r="C34" s="24"/>
      <c r="D34" s="7"/>
    </row>
    <row r="35" spans="1:4" ht="51" customHeight="1">
      <c r="A35" s="24"/>
      <c r="B35" s="24"/>
      <c r="C35" s="24"/>
      <c r="D35" s="7"/>
    </row>
    <row r="36" spans="1:4" ht="51" customHeight="1">
      <c r="A36" s="24"/>
      <c r="B36" s="24"/>
      <c r="C36" s="24"/>
      <c r="D36" s="7"/>
    </row>
    <row r="37" spans="1:4" ht="51" customHeight="1">
      <c r="A37" s="24"/>
      <c r="B37" s="24"/>
      <c r="C37" s="24"/>
      <c r="D37" s="7"/>
    </row>
    <row r="38" spans="1:4" ht="51" customHeight="1">
      <c r="A38" s="24"/>
      <c r="B38" s="24"/>
      <c r="C38" s="24"/>
      <c r="D38" s="7"/>
    </row>
    <row r="39" spans="1:4" ht="51" customHeight="1">
      <c r="A39" s="24"/>
      <c r="B39" s="24"/>
      <c r="C39" s="24"/>
      <c r="D39" s="7"/>
    </row>
    <row r="40" spans="1:4" ht="51" customHeight="1">
      <c r="A40" s="24"/>
      <c r="B40" s="24"/>
      <c r="C40" s="24"/>
      <c r="D40" s="7"/>
    </row>
    <row r="41" spans="1:4" ht="51" customHeight="1">
      <c r="A41" s="24"/>
      <c r="B41" s="24"/>
      <c r="C41" s="24"/>
      <c r="D41" s="7"/>
    </row>
    <row r="42" spans="1:4" ht="51" customHeight="1">
      <c r="A42" s="24"/>
      <c r="B42" s="24"/>
      <c r="C42" s="24"/>
      <c r="D42" s="7"/>
    </row>
    <row r="43" spans="1:4" ht="51" customHeight="1">
      <c r="A43" s="24"/>
      <c r="B43" s="24"/>
      <c r="C43" s="24"/>
      <c r="D43" s="7"/>
    </row>
    <row r="44" spans="1:4" ht="51" customHeight="1">
      <c r="A44" s="24"/>
      <c r="B44" s="24"/>
      <c r="C44" s="24"/>
      <c r="D44" s="7"/>
    </row>
    <row r="45" spans="1:4" ht="51" customHeight="1">
      <c r="A45" s="24"/>
      <c r="B45" s="24"/>
      <c r="C45" s="24"/>
      <c r="D45" s="7"/>
    </row>
    <row r="46" spans="1:4" ht="51" customHeight="1">
      <c r="A46" s="24"/>
      <c r="B46" s="24"/>
      <c r="C46" s="24"/>
      <c r="D46" s="7"/>
    </row>
    <row r="47" spans="1:4" ht="51" customHeight="1">
      <c r="A47" s="24"/>
      <c r="B47" s="24"/>
      <c r="C47" s="24"/>
      <c r="D47" s="7"/>
    </row>
    <row r="48" spans="1:4" ht="51" customHeight="1">
      <c r="A48" s="24"/>
      <c r="B48" s="24"/>
      <c r="C48" s="24"/>
      <c r="D48" s="7"/>
    </row>
    <row r="49" spans="1:4" ht="51" customHeight="1">
      <c r="A49" s="24"/>
      <c r="B49" s="24"/>
      <c r="C49" s="24"/>
      <c r="D49" s="7"/>
    </row>
    <row r="50" spans="1:4" ht="51" customHeight="1">
      <c r="A50" s="24"/>
      <c r="B50" s="24"/>
      <c r="C50" s="24"/>
      <c r="D50" s="7"/>
    </row>
    <row r="51" spans="1:4" ht="51" customHeight="1">
      <c r="A51" s="24"/>
      <c r="B51" s="24"/>
      <c r="C51" s="24"/>
      <c r="D51" s="7"/>
    </row>
    <row r="52" spans="1:4" ht="51" customHeight="1">
      <c r="A52" s="24"/>
      <c r="B52" s="24"/>
      <c r="C52" s="24"/>
      <c r="D52" s="7"/>
    </row>
    <row r="53" spans="1:4" ht="51" customHeight="1">
      <c r="A53" s="24"/>
      <c r="B53" s="24"/>
      <c r="C53" s="24"/>
      <c r="D53" s="7"/>
    </row>
    <row r="54" spans="1:4" ht="51" customHeight="1">
      <c r="A54" s="24"/>
      <c r="B54" s="24"/>
      <c r="C54" s="24"/>
      <c r="D54" s="7"/>
    </row>
    <row r="55" spans="1:4" ht="51" customHeight="1">
      <c r="A55" s="24"/>
      <c r="B55" s="24"/>
      <c r="C55" s="24"/>
      <c r="D55" s="7"/>
    </row>
    <row r="56" spans="1:4" ht="51" customHeight="1">
      <c r="A56" s="24"/>
      <c r="B56" s="24"/>
      <c r="C56" s="24"/>
      <c r="D56" s="7"/>
    </row>
    <row r="57" spans="1:4" ht="51" customHeight="1">
      <c r="A57" s="24"/>
      <c r="B57" s="24"/>
      <c r="C57" s="24"/>
      <c r="D57" s="7"/>
    </row>
    <row r="58" spans="1:4" ht="51" customHeight="1">
      <c r="A58" s="24"/>
      <c r="B58" s="24"/>
      <c r="C58" s="24"/>
      <c r="D58" s="7"/>
    </row>
    <row r="59" spans="1:4" ht="51" customHeight="1">
      <c r="A59" s="24"/>
      <c r="B59" s="24"/>
      <c r="C59" s="24"/>
      <c r="D59" s="7"/>
    </row>
    <row r="60" spans="1:4" ht="51" customHeight="1">
      <c r="A60" s="24"/>
      <c r="B60" s="24"/>
      <c r="C60" s="24"/>
      <c r="D60" s="7"/>
    </row>
    <row r="61" spans="1:4" ht="51" customHeight="1">
      <c r="A61" s="24"/>
      <c r="B61" s="24"/>
      <c r="C61" s="24"/>
      <c r="D61" s="7"/>
    </row>
    <row r="62" spans="1:4" ht="51" customHeight="1">
      <c r="A62" s="24"/>
      <c r="B62" s="24"/>
      <c r="C62" s="24"/>
      <c r="D62" s="7"/>
    </row>
    <row r="63" spans="1:4" ht="51" customHeight="1">
      <c r="A63" s="24"/>
      <c r="B63" s="24"/>
      <c r="C63" s="24"/>
      <c r="D63" s="7"/>
    </row>
    <row r="64" spans="1:4" ht="51" customHeight="1">
      <c r="A64" s="24"/>
      <c r="B64" s="24"/>
      <c r="C64" s="24"/>
      <c r="D64" s="7"/>
    </row>
    <row r="65" spans="1:4" ht="51" customHeight="1">
      <c r="A65" s="24"/>
      <c r="B65" s="24"/>
      <c r="C65" s="24"/>
      <c r="D65" s="7"/>
    </row>
    <row r="66" spans="1:4" ht="51" customHeight="1">
      <c r="A66" s="24"/>
      <c r="B66" s="24"/>
      <c r="C66" s="24"/>
      <c r="D66" s="7"/>
    </row>
    <row r="67" spans="1:4" ht="51" customHeight="1">
      <c r="A67" s="24"/>
      <c r="B67" s="24"/>
      <c r="C67" s="24"/>
      <c r="D67" s="7"/>
    </row>
    <row r="68" spans="1:4" ht="51" customHeight="1">
      <c r="A68" s="24"/>
      <c r="B68" s="24"/>
      <c r="C68" s="24"/>
      <c r="D68" s="7"/>
    </row>
    <row r="69" spans="1:4" ht="51" customHeight="1">
      <c r="A69" s="24"/>
      <c r="B69" s="24"/>
      <c r="C69" s="24"/>
      <c r="D69" s="7"/>
    </row>
    <row r="70" spans="1:4" ht="51" customHeight="1">
      <c r="A70" s="24"/>
      <c r="B70" s="24"/>
      <c r="C70" s="24"/>
      <c r="D70" s="7"/>
    </row>
    <row r="71" spans="1:4" ht="51" customHeight="1">
      <c r="A71" s="24"/>
      <c r="B71" s="24"/>
      <c r="C71" s="24"/>
      <c r="D71" s="7"/>
    </row>
    <row r="72" spans="1:4" ht="51" customHeight="1">
      <c r="A72" s="24"/>
      <c r="B72" s="24"/>
      <c r="C72" s="24"/>
      <c r="D72" s="7"/>
    </row>
    <row r="73" spans="1:4" ht="51" customHeight="1">
      <c r="A73" s="24"/>
      <c r="B73" s="24"/>
      <c r="C73" s="24"/>
      <c r="D73" s="7"/>
    </row>
    <row r="74" spans="1:4" ht="51" customHeight="1">
      <c r="A74" s="24"/>
      <c r="B74" s="24"/>
      <c r="C74" s="24"/>
      <c r="D74" s="7"/>
    </row>
    <row r="75" spans="1:4" ht="51" customHeight="1">
      <c r="A75" s="24"/>
      <c r="B75" s="24"/>
      <c r="C75" s="24"/>
      <c r="D75" s="7"/>
    </row>
    <row r="76" spans="1:4" ht="51" customHeight="1">
      <c r="A76" s="24"/>
      <c r="B76" s="24"/>
      <c r="C76" s="24"/>
      <c r="D76" s="7"/>
    </row>
    <row r="77" spans="1:4" ht="51" customHeight="1">
      <c r="A77" s="24"/>
      <c r="B77" s="24"/>
      <c r="C77" s="24"/>
      <c r="D77" s="7"/>
    </row>
    <row r="78" spans="1:4" ht="51" customHeight="1">
      <c r="A78" s="24"/>
      <c r="B78" s="24"/>
      <c r="C78" s="24"/>
      <c r="D78" s="7"/>
    </row>
    <row r="79" spans="1:4" ht="51" customHeight="1">
      <c r="A79" s="24"/>
      <c r="B79" s="24"/>
      <c r="C79" s="24"/>
      <c r="D79" s="7"/>
    </row>
    <row r="80" spans="1:4" ht="51" customHeight="1">
      <c r="A80" s="24"/>
      <c r="B80" s="24"/>
      <c r="C80" s="24"/>
      <c r="D80" s="7"/>
    </row>
    <row r="81" spans="1:4" ht="51" customHeight="1">
      <c r="A81" s="24"/>
      <c r="B81" s="24"/>
      <c r="C81" s="24"/>
      <c r="D81" s="7"/>
    </row>
    <row r="82" spans="1:4" ht="51" customHeight="1">
      <c r="A82" s="24"/>
      <c r="B82" s="24"/>
      <c r="C82" s="24"/>
      <c r="D82" s="7"/>
    </row>
    <row r="83" spans="1:4" ht="51" customHeight="1">
      <c r="A83" s="24"/>
      <c r="B83" s="24"/>
      <c r="C83" s="24"/>
      <c r="D83" s="7"/>
    </row>
    <row r="84" spans="1:4" ht="51" customHeight="1">
      <c r="A84" s="24"/>
      <c r="B84" s="24"/>
      <c r="C84" s="24"/>
      <c r="D84" s="7"/>
    </row>
    <row r="85" spans="1:4" ht="51" customHeight="1">
      <c r="A85" s="24"/>
      <c r="B85" s="24"/>
      <c r="C85" s="24"/>
      <c r="D85" s="7"/>
    </row>
    <row r="86" spans="1:4" ht="51" customHeight="1">
      <c r="A86" s="24"/>
      <c r="B86" s="24"/>
      <c r="C86" s="24"/>
      <c r="D86" s="7"/>
    </row>
    <row r="87" spans="1:4" ht="51" customHeight="1">
      <c r="A87" s="24"/>
      <c r="B87" s="24"/>
      <c r="C87" s="24"/>
      <c r="D87" s="7"/>
    </row>
    <row r="88" spans="1:4" ht="51" customHeight="1">
      <c r="A88" s="24"/>
      <c r="B88" s="24"/>
      <c r="C88" s="24"/>
      <c r="D88" s="7"/>
    </row>
    <row r="89" spans="1:4" ht="51" customHeight="1">
      <c r="A89" s="24"/>
      <c r="B89" s="24"/>
      <c r="C89" s="24"/>
      <c r="D89" s="7"/>
    </row>
    <row r="90" spans="1:4" ht="51" customHeight="1">
      <c r="A90" s="24"/>
      <c r="B90" s="24"/>
      <c r="C90" s="24"/>
      <c r="D90" s="7"/>
    </row>
    <row r="91" spans="1:4" ht="51" customHeight="1">
      <c r="A91" s="24"/>
      <c r="B91" s="24"/>
      <c r="C91" s="24"/>
      <c r="D91" s="7"/>
    </row>
    <row r="92" spans="1:4" ht="51" customHeight="1">
      <c r="A92" s="24"/>
      <c r="B92" s="24"/>
      <c r="C92" s="24"/>
      <c r="D92" s="7"/>
    </row>
    <row r="93" spans="1:4" ht="51" customHeight="1">
      <c r="A93" s="24"/>
      <c r="B93" s="24"/>
      <c r="C93" s="24"/>
      <c r="D93" s="7"/>
    </row>
    <row r="94" spans="1:4" ht="51" customHeight="1">
      <c r="A94" s="24"/>
      <c r="B94" s="24"/>
      <c r="C94" s="24"/>
      <c r="D94" s="7"/>
    </row>
    <row r="95" spans="1:4" ht="51" customHeight="1">
      <c r="A95" s="24"/>
      <c r="B95" s="24"/>
      <c r="C95" s="24"/>
      <c r="D95" s="7"/>
    </row>
    <row r="96" spans="1:4" ht="51" customHeight="1">
      <c r="A96" s="24"/>
      <c r="B96" s="24"/>
      <c r="C96" s="24"/>
      <c r="D96" s="7"/>
    </row>
    <row r="97" spans="1:4" ht="51" customHeight="1">
      <c r="A97" s="24"/>
      <c r="B97" s="24"/>
      <c r="C97" s="24"/>
      <c r="D97" s="7"/>
    </row>
    <row r="98" spans="1:4" ht="51" customHeight="1">
      <c r="A98" s="24"/>
      <c r="B98" s="24"/>
      <c r="C98" s="24"/>
      <c r="D98" s="7"/>
    </row>
    <row r="99" spans="1:4" ht="51" customHeight="1">
      <c r="A99" s="24"/>
      <c r="B99" s="24"/>
      <c r="C99" s="24"/>
      <c r="D99" s="7"/>
    </row>
    <row r="100" spans="1:4" ht="51" customHeight="1">
      <c r="A100" s="24"/>
      <c r="B100" s="24"/>
      <c r="C100" s="24"/>
      <c r="D100" s="7"/>
    </row>
    <row r="101" spans="1:4" ht="51" customHeight="1">
      <c r="A101" s="24"/>
      <c r="B101" s="24"/>
      <c r="C101" s="24"/>
      <c r="D101" s="7"/>
    </row>
    <row r="102" spans="1:4" ht="51" customHeight="1">
      <c r="A102" s="24"/>
      <c r="B102" s="24"/>
      <c r="C102" s="24"/>
      <c r="D102" s="7"/>
    </row>
    <row r="103" spans="1:4" ht="51" customHeight="1">
      <c r="A103" s="24"/>
      <c r="B103" s="24"/>
      <c r="C103" s="24"/>
      <c r="D103" s="7"/>
    </row>
    <row r="104" spans="1:4" ht="51" customHeight="1">
      <c r="A104" s="24"/>
      <c r="B104" s="24"/>
      <c r="C104" s="24"/>
      <c r="D104" s="7"/>
    </row>
    <row r="105" spans="1:4" ht="51" customHeight="1">
      <c r="A105" s="24"/>
      <c r="B105" s="24"/>
      <c r="C105" s="24"/>
      <c r="D105" s="7"/>
    </row>
    <row r="106" spans="1:4" ht="51" customHeight="1">
      <c r="A106" s="24"/>
      <c r="B106" s="24"/>
      <c r="C106" s="24"/>
      <c r="D106" s="7"/>
    </row>
    <row r="107" spans="1:4" ht="51" customHeight="1">
      <c r="A107" s="24"/>
      <c r="B107" s="24"/>
      <c r="C107" s="24"/>
      <c r="D107" s="7"/>
    </row>
    <row r="108" spans="1:4" ht="51" customHeight="1">
      <c r="A108" s="24"/>
      <c r="B108" s="24"/>
      <c r="C108" s="24"/>
      <c r="D108" s="7"/>
    </row>
    <row r="109" spans="1:4" ht="51" customHeight="1">
      <c r="A109" s="24"/>
      <c r="B109" s="24"/>
      <c r="C109" s="24"/>
      <c r="D109" s="7"/>
    </row>
    <row r="110" spans="1:4" ht="51" customHeight="1">
      <c r="A110" s="24"/>
      <c r="B110" s="24"/>
      <c r="C110" s="24"/>
      <c r="D110" s="7"/>
    </row>
    <row r="111" spans="1:4" ht="51" customHeight="1">
      <c r="A111" s="24"/>
      <c r="B111" s="24"/>
      <c r="C111" s="24"/>
      <c r="D111" s="7"/>
    </row>
    <row r="112" spans="1:4" ht="51" customHeight="1">
      <c r="A112" s="24"/>
      <c r="B112" s="24"/>
      <c r="C112" s="24"/>
      <c r="D112" s="7"/>
    </row>
    <row r="113" spans="1:4" ht="51" customHeight="1">
      <c r="A113" s="24"/>
      <c r="B113" s="24"/>
      <c r="C113" s="24"/>
      <c r="D113" s="7"/>
    </row>
    <row r="114" spans="1:4" ht="51" customHeight="1">
      <c r="A114" s="24"/>
      <c r="B114" s="24"/>
      <c r="C114" s="24"/>
      <c r="D114" s="7"/>
    </row>
    <row r="115" spans="1:4" ht="51" customHeight="1">
      <c r="A115" s="24"/>
      <c r="B115" s="24"/>
      <c r="C115" s="24"/>
      <c r="D115" s="7"/>
    </row>
    <row r="116" spans="1:4" ht="51" customHeight="1">
      <c r="A116" s="24"/>
      <c r="B116" s="24"/>
      <c r="C116" s="24"/>
      <c r="D116" s="7"/>
    </row>
    <row r="117" spans="1:4" ht="51" customHeight="1">
      <c r="A117" s="24"/>
      <c r="B117" s="24"/>
      <c r="C117" s="24"/>
      <c r="D117" s="7"/>
    </row>
    <row r="118" spans="1:4" ht="51" customHeight="1">
      <c r="A118" s="24"/>
      <c r="B118" s="24"/>
      <c r="C118" s="24"/>
      <c r="D118" s="7"/>
    </row>
    <row r="119" spans="1:4" ht="51" customHeight="1">
      <c r="A119" s="24"/>
      <c r="B119" s="24"/>
      <c r="C119" s="24"/>
      <c r="D119" s="7"/>
    </row>
    <row r="120" spans="1:4" ht="51" customHeight="1">
      <c r="A120" s="24"/>
      <c r="B120" s="24"/>
      <c r="C120" s="24"/>
      <c r="D120" s="7"/>
    </row>
    <row r="121" spans="1:4" ht="51" customHeight="1">
      <c r="A121" s="24"/>
      <c r="B121" s="24"/>
      <c r="C121" s="24"/>
      <c r="D121" s="7"/>
    </row>
    <row r="122" spans="1:4" ht="51" customHeight="1">
      <c r="A122" s="24"/>
      <c r="B122" s="24"/>
      <c r="C122" s="24"/>
      <c r="D122" s="7"/>
    </row>
    <row r="123" spans="1:4" ht="51" customHeight="1">
      <c r="A123" s="24"/>
      <c r="B123" s="24"/>
      <c r="C123" s="24"/>
      <c r="D123" s="7"/>
    </row>
    <row r="124" spans="1:4" ht="51" customHeight="1">
      <c r="A124" s="24"/>
      <c r="B124" s="24"/>
      <c r="C124" s="24"/>
      <c r="D124" s="7"/>
    </row>
    <row r="125" spans="1:4" ht="51" customHeight="1">
      <c r="A125" s="24"/>
      <c r="B125" s="24"/>
      <c r="C125" s="24"/>
      <c r="D125" s="7"/>
    </row>
    <row r="126" spans="1:4" ht="51" customHeight="1">
      <c r="A126" s="24"/>
      <c r="B126" s="24"/>
      <c r="C126" s="24"/>
      <c r="D126" s="7"/>
    </row>
    <row r="127" spans="1:4" ht="51" customHeight="1">
      <c r="A127" s="24"/>
      <c r="B127" s="24"/>
      <c r="C127" s="24"/>
      <c r="D127" s="7"/>
    </row>
    <row r="128" spans="1:4" ht="51" customHeight="1">
      <c r="A128" s="24"/>
      <c r="B128" s="24"/>
      <c r="C128" s="24"/>
      <c r="D128" s="7"/>
    </row>
    <row r="129" spans="1:4" ht="51" customHeight="1">
      <c r="A129" s="24"/>
      <c r="B129" s="24"/>
      <c r="C129" s="24"/>
      <c r="D129" s="7"/>
    </row>
    <row r="130" spans="1:4" ht="51" customHeight="1">
      <c r="A130" s="24"/>
      <c r="B130" s="24"/>
      <c r="C130" s="24"/>
      <c r="D130" s="7"/>
    </row>
    <row r="131" spans="1:4" ht="51" customHeight="1">
      <c r="A131" s="24"/>
      <c r="B131" s="24"/>
      <c r="C131" s="24"/>
      <c r="D131" s="7"/>
    </row>
    <row r="132" spans="1:4" ht="51" customHeight="1">
      <c r="A132" s="24"/>
      <c r="B132" s="24"/>
      <c r="C132" s="24"/>
      <c r="D132" s="7"/>
    </row>
    <row r="133" spans="1:4" ht="51" customHeight="1">
      <c r="A133" s="24"/>
      <c r="B133" s="24"/>
      <c r="C133" s="24"/>
      <c r="D133" s="7"/>
    </row>
    <row r="134" spans="1:4" ht="51" customHeight="1">
      <c r="A134" s="24"/>
      <c r="B134" s="24"/>
      <c r="C134" s="24"/>
      <c r="D134" s="7"/>
    </row>
    <row r="135" spans="1:4" ht="51" customHeight="1">
      <c r="A135" s="24"/>
      <c r="B135" s="24"/>
      <c r="C135" s="24"/>
      <c r="D135" s="7"/>
    </row>
    <row r="136" spans="1:4" ht="51" customHeight="1">
      <c r="A136" s="24"/>
      <c r="B136" s="24"/>
      <c r="C136" s="24"/>
      <c r="D136" s="7"/>
    </row>
    <row r="137" spans="1:4" ht="51" customHeight="1">
      <c r="A137" s="24"/>
      <c r="B137" s="24"/>
      <c r="C137" s="24"/>
      <c r="D137" s="7"/>
    </row>
    <row r="138" spans="1:4" ht="51" customHeight="1">
      <c r="A138" s="24"/>
      <c r="B138" s="24"/>
      <c r="C138" s="24"/>
      <c r="D138" s="7"/>
    </row>
    <row r="139" spans="1:4" ht="51" customHeight="1">
      <c r="A139" s="24"/>
      <c r="B139" s="24"/>
      <c r="C139" s="24"/>
      <c r="D139" s="7"/>
    </row>
    <row r="140" spans="1:4" ht="51" customHeight="1">
      <c r="A140" s="24"/>
      <c r="B140" s="24"/>
      <c r="C140" s="24"/>
      <c r="D140" s="7"/>
    </row>
    <row r="141" spans="1:4" ht="51" customHeight="1">
      <c r="A141" s="24"/>
      <c r="B141" s="24"/>
      <c r="C141" s="24"/>
      <c r="D141" s="7"/>
    </row>
    <row r="142" spans="1:4" ht="51" customHeight="1">
      <c r="A142" s="24"/>
      <c r="B142" s="24"/>
      <c r="C142" s="24"/>
      <c r="D142" s="7"/>
    </row>
    <row r="143" spans="1:4" ht="51" customHeight="1">
      <c r="A143" s="24"/>
      <c r="B143" s="24"/>
      <c r="C143" s="24"/>
      <c r="D143" s="7"/>
    </row>
    <row r="144" spans="1:4" ht="51" customHeight="1">
      <c r="A144" s="24"/>
      <c r="B144" s="24"/>
      <c r="C144" s="24"/>
      <c r="D144" s="7"/>
    </row>
    <row r="145" spans="1:4" ht="51" customHeight="1">
      <c r="A145" s="24"/>
      <c r="B145" s="24"/>
      <c r="C145" s="24"/>
      <c r="D145" s="7"/>
    </row>
    <row r="146" spans="1:4" ht="51" customHeight="1">
      <c r="A146" s="24"/>
      <c r="B146" s="24"/>
      <c r="C146" s="24"/>
      <c r="D146" s="7"/>
    </row>
    <row r="147" spans="1:4" ht="51" customHeight="1">
      <c r="A147" s="24"/>
      <c r="B147" s="24"/>
      <c r="C147" s="24"/>
      <c r="D147" s="7"/>
    </row>
    <row r="148" spans="1:4" ht="51" customHeight="1">
      <c r="A148" s="24"/>
      <c r="B148" s="24"/>
      <c r="C148" s="24"/>
      <c r="D148" s="7"/>
    </row>
    <row r="149" spans="1:4" ht="51" customHeight="1">
      <c r="A149" s="24"/>
      <c r="B149" s="24"/>
      <c r="C149" s="24"/>
      <c r="D149" s="7"/>
    </row>
    <row r="150" spans="1:4" ht="51" customHeight="1">
      <c r="A150" s="24"/>
      <c r="B150" s="24"/>
      <c r="C150" s="24"/>
      <c r="D150" s="7"/>
    </row>
    <row r="151" spans="1:4" ht="51" customHeight="1">
      <c r="A151" s="24"/>
      <c r="B151" s="24"/>
      <c r="C151" s="24"/>
      <c r="D151" s="7"/>
    </row>
    <row r="152" spans="1:4" ht="51" customHeight="1">
      <c r="A152" s="24"/>
      <c r="B152" s="24"/>
      <c r="C152" s="24"/>
      <c r="D152" s="7"/>
    </row>
    <row r="153" spans="1:4" ht="51" customHeight="1">
      <c r="A153" s="24"/>
      <c r="B153" s="24"/>
      <c r="C153" s="24"/>
      <c r="D153" s="7"/>
    </row>
    <row r="154" spans="1:4" ht="51" customHeight="1">
      <c r="A154" s="24"/>
      <c r="B154" s="24"/>
      <c r="C154" s="24"/>
      <c r="D154" s="7"/>
    </row>
    <row r="155" spans="1:4" ht="51" customHeight="1">
      <c r="A155" s="24"/>
      <c r="B155" s="24"/>
      <c r="C155" s="24"/>
      <c r="D155" s="7"/>
    </row>
    <row r="156" spans="1:4" ht="51" customHeight="1">
      <c r="A156" s="24"/>
      <c r="B156" s="24"/>
      <c r="C156" s="24"/>
      <c r="D156" s="7"/>
    </row>
    <row r="157" spans="1:4" ht="51" customHeight="1">
      <c r="A157" s="24"/>
      <c r="B157" s="24"/>
      <c r="C157" s="24"/>
      <c r="D157" s="7"/>
    </row>
    <row r="158" spans="1:4" ht="51" customHeight="1">
      <c r="A158" s="24"/>
      <c r="B158" s="24"/>
      <c r="C158" s="24"/>
      <c r="D158" s="7"/>
    </row>
    <row r="159" spans="1:4" ht="51" customHeight="1">
      <c r="A159" s="24"/>
      <c r="B159" s="24"/>
      <c r="C159" s="24"/>
      <c r="D159" s="7"/>
    </row>
    <row r="160" spans="1:4" ht="51" customHeight="1">
      <c r="A160" s="24"/>
      <c r="B160" s="24"/>
      <c r="C160" s="24"/>
      <c r="D160" s="7"/>
    </row>
    <row r="161" spans="1:4" ht="51" customHeight="1">
      <c r="A161" s="24"/>
      <c r="B161" s="24"/>
      <c r="C161" s="24"/>
      <c r="D161" s="7"/>
    </row>
    <row r="162" spans="1:4" ht="51" customHeight="1">
      <c r="A162" s="24"/>
      <c r="B162" s="24"/>
      <c r="C162" s="24"/>
      <c r="D162" s="7"/>
    </row>
    <row r="163" spans="1:4" ht="51" customHeight="1">
      <c r="A163" s="24"/>
      <c r="B163" s="24"/>
      <c r="C163" s="24"/>
      <c r="D163" s="7"/>
    </row>
    <row r="164" spans="1:4" ht="51" customHeight="1">
      <c r="A164" s="24"/>
      <c r="B164" s="24"/>
      <c r="C164" s="24"/>
      <c r="D164" s="7"/>
    </row>
    <row r="165" spans="1:4" ht="51" customHeight="1">
      <c r="A165" s="24"/>
      <c r="B165" s="24"/>
      <c r="C165" s="24"/>
      <c r="D165" s="7"/>
    </row>
    <row r="166" spans="1:4" ht="51" customHeight="1">
      <c r="A166" s="24"/>
      <c r="B166" s="24"/>
      <c r="C166" s="24"/>
      <c r="D166" s="7"/>
    </row>
    <row r="167" spans="1:4" ht="51" customHeight="1">
      <c r="A167" s="24"/>
      <c r="B167" s="24"/>
      <c r="C167" s="24"/>
      <c r="D167" s="7"/>
    </row>
    <row r="168" spans="1:4" ht="51" customHeight="1">
      <c r="A168" s="24"/>
      <c r="B168" s="24"/>
      <c r="C168" s="24"/>
      <c r="D168" s="7"/>
    </row>
    <row r="169" spans="1:4" ht="51" customHeight="1">
      <c r="A169" s="24"/>
      <c r="B169" s="24"/>
      <c r="C169" s="24"/>
      <c r="D169" s="7"/>
    </row>
    <row r="170" spans="1:4" ht="51" customHeight="1">
      <c r="A170" s="24"/>
      <c r="B170" s="24"/>
      <c r="C170" s="24"/>
      <c r="D170" s="7"/>
    </row>
    <row r="171" spans="1:4" ht="51" customHeight="1">
      <c r="A171" s="24"/>
      <c r="B171" s="24"/>
      <c r="C171" s="24"/>
      <c r="D171" s="7"/>
    </row>
    <row r="172" spans="1:4" ht="51" customHeight="1">
      <c r="A172" s="24"/>
      <c r="B172" s="24"/>
      <c r="C172" s="24"/>
      <c r="D172" s="7"/>
    </row>
    <row r="173" spans="1:4" ht="51" customHeight="1">
      <c r="A173" s="24"/>
      <c r="B173" s="24"/>
      <c r="C173" s="24"/>
      <c r="D173" s="7"/>
    </row>
    <row r="174" spans="1:4" ht="51" customHeight="1">
      <c r="A174" s="24"/>
      <c r="B174" s="24"/>
      <c r="C174" s="24"/>
      <c r="D174" s="7"/>
    </row>
    <row r="175" spans="1:4" ht="51" customHeight="1">
      <c r="A175" s="24"/>
      <c r="B175" s="24"/>
      <c r="C175" s="24"/>
      <c r="D175" s="7"/>
    </row>
    <row r="176" spans="1:4" ht="51" customHeight="1">
      <c r="A176" s="24"/>
      <c r="B176" s="24"/>
      <c r="C176" s="24"/>
      <c r="D176" s="7"/>
    </row>
    <row r="177" spans="1:4" ht="51" customHeight="1">
      <c r="A177" s="24"/>
      <c r="B177" s="24"/>
      <c r="C177" s="24"/>
      <c r="D177" s="7"/>
    </row>
    <row r="178" spans="1:4" ht="51" customHeight="1">
      <c r="A178" s="24"/>
      <c r="B178" s="24"/>
      <c r="C178" s="24"/>
      <c r="D178" s="7"/>
    </row>
    <row r="179" spans="1:4" ht="51" customHeight="1">
      <c r="A179" s="24"/>
      <c r="B179" s="24"/>
      <c r="C179" s="24"/>
      <c r="D179" s="7"/>
    </row>
    <row r="180" spans="1:4" ht="51" customHeight="1">
      <c r="A180" s="24"/>
      <c r="B180" s="24"/>
      <c r="C180" s="24"/>
      <c r="D180" s="7"/>
    </row>
    <row r="181" spans="1:4" ht="51" customHeight="1">
      <c r="A181" s="24"/>
      <c r="B181" s="24"/>
      <c r="C181" s="24"/>
      <c r="D181" s="7"/>
    </row>
    <row r="182" spans="1:4" ht="51" customHeight="1">
      <c r="A182" s="24"/>
      <c r="B182" s="24"/>
      <c r="C182" s="24"/>
      <c r="D182" s="7"/>
    </row>
    <row r="183" spans="1:4" ht="51" customHeight="1">
      <c r="A183" s="24"/>
      <c r="B183" s="24"/>
      <c r="C183" s="24"/>
      <c r="D183" s="7"/>
    </row>
    <row r="184" spans="1:4" ht="51" customHeight="1">
      <c r="A184" s="24"/>
      <c r="B184" s="24"/>
      <c r="C184" s="24"/>
      <c r="D184" s="7"/>
    </row>
    <row r="185" spans="1:4" ht="51" customHeight="1">
      <c r="A185" s="24"/>
      <c r="B185" s="24"/>
      <c r="C185" s="24"/>
      <c r="D185" s="7"/>
    </row>
    <row r="186" spans="1:4" ht="51" customHeight="1">
      <c r="A186" s="24"/>
      <c r="B186" s="24"/>
      <c r="C186" s="24"/>
      <c r="D186" s="7"/>
    </row>
    <row r="187" spans="1:4" ht="51" customHeight="1">
      <c r="A187" s="24"/>
      <c r="B187" s="24"/>
      <c r="C187" s="24"/>
      <c r="D187" s="7"/>
    </row>
    <row r="188" spans="1:4" ht="51" customHeight="1">
      <c r="A188" s="24"/>
      <c r="B188" s="24"/>
      <c r="C188" s="24"/>
      <c r="D188" s="7"/>
    </row>
    <row r="189" spans="1:4" ht="51" customHeight="1">
      <c r="A189" s="24"/>
      <c r="B189" s="24"/>
      <c r="C189" s="24"/>
      <c r="D189" s="7"/>
    </row>
    <row r="190" spans="1:4" ht="51" customHeight="1">
      <c r="A190" s="24"/>
      <c r="B190" s="24"/>
      <c r="C190" s="24"/>
      <c r="D190" s="7"/>
    </row>
    <row r="191" spans="1:4" ht="51" customHeight="1">
      <c r="A191" s="24"/>
      <c r="B191" s="24"/>
      <c r="C191" s="24"/>
      <c r="D191" s="7"/>
    </row>
    <row r="192" spans="1:4" ht="51" customHeight="1">
      <c r="A192" s="24"/>
      <c r="B192" s="24"/>
      <c r="C192" s="24"/>
      <c r="D192" s="7"/>
    </row>
    <row r="193" spans="1:4" ht="51" customHeight="1">
      <c r="A193" s="24"/>
      <c r="B193" s="24"/>
      <c r="C193" s="24"/>
      <c r="D193" s="7"/>
    </row>
    <row r="194" spans="1:4" ht="51" customHeight="1">
      <c r="A194" s="24"/>
      <c r="B194" s="24"/>
      <c r="C194" s="24"/>
      <c r="D194" s="7"/>
    </row>
    <row r="195" spans="1:4" ht="51" customHeight="1">
      <c r="A195" s="24"/>
      <c r="B195" s="24"/>
      <c r="C195" s="24"/>
      <c r="D195" s="7"/>
    </row>
    <row r="196" spans="1:4" ht="51" customHeight="1">
      <c r="A196" s="24"/>
      <c r="B196" s="24"/>
      <c r="C196" s="24"/>
      <c r="D196" s="7"/>
    </row>
    <row r="197" spans="1:4" ht="51" customHeight="1">
      <c r="A197" s="24"/>
      <c r="B197" s="24"/>
      <c r="C197" s="24"/>
      <c r="D197" s="7"/>
    </row>
    <row r="198" spans="1:4" ht="51" customHeight="1">
      <c r="A198" s="24"/>
      <c r="B198" s="24"/>
      <c r="C198" s="24"/>
      <c r="D198" s="7"/>
    </row>
    <row r="199" spans="1:4" ht="51" customHeight="1">
      <c r="A199" s="24"/>
      <c r="B199" s="24"/>
      <c r="C199" s="24"/>
      <c r="D199" s="7"/>
    </row>
    <row r="200" spans="1:4" ht="51" customHeight="1">
      <c r="A200" s="24"/>
      <c r="B200" s="24"/>
      <c r="C200" s="24"/>
      <c r="D200" s="7"/>
    </row>
    <row r="201" spans="1:4" ht="51" customHeight="1">
      <c r="A201" s="24"/>
      <c r="B201" s="24"/>
      <c r="C201" s="24"/>
      <c r="D201" s="7"/>
    </row>
    <row r="202" spans="1:4" ht="51" customHeight="1">
      <c r="A202" s="24"/>
      <c r="B202" s="24"/>
      <c r="C202" s="24"/>
      <c r="D202" s="7"/>
    </row>
    <row r="203" spans="1:4" ht="51" customHeight="1">
      <c r="A203" s="24"/>
      <c r="B203" s="24"/>
      <c r="C203" s="24"/>
      <c r="D203" s="7"/>
    </row>
    <row r="204" spans="1:4" ht="51" customHeight="1">
      <c r="A204" s="24"/>
      <c r="B204" s="24"/>
      <c r="C204" s="24"/>
      <c r="D204" s="7"/>
    </row>
    <row r="205" spans="1:4" ht="51" customHeight="1">
      <c r="A205" s="24"/>
      <c r="B205" s="24"/>
      <c r="C205" s="24"/>
      <c r="D205" s="7"/>
    </row>
    <row r="206" spans="1:4" ht="51" customHeight="1">
      <c r="A206" s="24"/>
      <c r="B206" s="24"/>
      <c r="C206" s="24"/>
      <c r="D206" s="7"/>
    </row>
    <row r="207" spans="1:4" ht="51" customHeight="1">
      <c r="A207" s="24"/>
      <c r="B207" s="24"/>
      <c r="C207" s="24"/>
      <c r="D207" s="7"/>
    </row>
    <row r="208" spans="1:4" ht="51" customHeight="1">
      <c r="A208" s="24"/>
      <c r="B208" s="24"/>
      <c r="C208" s="24"/>
      <c r="D208" s="7"/>
    </row>
    <row r="209" spans="1:4" ht="51" customHeight="1">
      <c r="A209" s="24"/>
      <c r="B209" s="24"/>
      <c r="C209" s="24"/>
      <c r="D209" s="7"/>
    </row>
    <row r="210" spans="1:4" ht="51" customHeight="1">
      <c r="A210" s="24"/>
      <c r="B210" s="24"/>
      <c r="C210" s="24"/>
      <c r="D210" s="7"/>
    </row>
    <row r="211" spans="1:4" ht="51" customHeight="1">
      <c r="A211" s="24"/>
      <c r="B211" s="24"/>
      <c r="C211" s="24"/>
      <c r="D211" s="7"/>
    </row>
    <row r="212" spans="1:4" ht="51" customHeight="1">
      <c r="A212" s="24"/>
      <c r="B212" s="24"/>
      <c r="C212" s="24"/>
      <c r="D212" s="7"/>
    </row>
    <row r="213" spans="1:4" ht="51" customHeight="1">
      <c r="A213" s="24"/>
      <c r="B213" s="24"/>
      <c r="C213" s="24"/>
      <c r="D213" s="7"/>
    </row>
    <row r="214" spans="1:4" ht="51" customHeight="1">
      <c r="A214" s="24"/>
      <c r="B214" s="24"/>
      <c r="C214" s="24"/>
      <c r="D214" s="7"/>
    </row>
    <row r="215" spans="1:4" ht="51" customHeight="1">
      <c r="A215" s="24"/>
      <c r="B215" s="24"/>
      <c r="C215" s="24"/>
      <c r="D215" s="7"/>
    </row>
    <row r="216" spans="1:4" ht="51" customHeight="1">
      <c r="A216" s="24"/>
      <c r="B216" s="24"/>
      <c r="C216" s="24"/>
      <c r="D216" s="7"/>
    </row>
    <row r="217" spans="1:4" ht="51" customHeight="1">
      <c r="A217" s="24"/>
      <c r="B217" s="24"/>
      <c r="C217" s="24"/>
      <c r="D217" s="7"/>
    </row>
    <row r="218" spans="1:4" ht="51" customHeight="1">
      <c r="A218" s="24"/>
      <c r="B218" s="24"/>
      <c r="C218" s="24"/>
      <c r="D218" s="7"/>
    </row>
    <row r="219" spans="1:4" ht="51" customHeight="1">
      <c r="A219" s="24"/>
      <c r="B219" s="24"/>
      <c r="C219" s="24"/>
      <c r="D219" s="7"/>
    </row>
    <row r="220" spans="1:4" ht="51" customHeight="1">
      <c r="A220" s="24"/>
      <c r="B220" s="24"/>
      <c r="C220" s="24"/>
      <c r="D220" s="7"/>
    </row>
    <row r="221" spans="1:4" ht="51" customHeight="1">
      <c r="A221" s="24"/>
      <c r="B221" s="24"/>
      <c r="C221" s="24"/>
      <c r="D221" s="7"/>
    </row>
    <row r="222" spans="1:4" ht="51" customHeight="1">
      <c r="A222" s="24"/>
      <c r="B222" s="24"/>
      <c r="C222" s="24"/>
      <c r="D222" s="7"/>
    </row>
    <row r="223" spans="1:4" ht="51" customHeight="1">
      <c r="A223" s="24"/>
      <c r="B223" s="24"/>
      <c r="C223" s="24"/>
      <c r="D223" s="7"/>
    </row>
    <row r="224" spans="1:4" ht="51" customHeight="1">
      <c r="A224" s="24"/>
      <c r="B224" s="24"/>
      <c r="C224" s="24"/>
      <c r="D224" s="7"/>
    </row>
    <row r="225" spans="1:4" ht="51" customHeight="1">
      <c r="A225" s="24"/>
      <c r="B225" s="24"/>
      <c r="C225" s="24"/>
      <c r="D225" s="7"/>
    </row>
    <row r="226" spans="1:4" ht="51" customHeight="1">
      <c r="A226" s="24"/>
      <c r="B226" s="24"/>
      <c r="C226" s="24"/>
      <c r="D226" s="7"/>
    </row>
    <row r="227" spans="1:4" ht="51" customHeight="1">
      <c r="A227" s="24"/>
      <c r="B227" s="24"/>
      <c r="C227" s="24"/>
      <c r="D227" s="7"/>
    </row>
    <row r="228" spans="1:4" ht="51" customHeight="1">
      <c r="A228" s="24"/>
      <c r="B228" s="24"/>
      <c r="C228" s="24"/>
      <c r="D228" s="7"/>
    </row>
    <row r="229" spans="1:4" ht="51" customHeight="1">
      <c r="A229" s="24"/>
      <c r="B229" s="24"/>
      <c r="C229" s="24"/>
      <c r="D229" s="7"/>
    </row>
    <row r="230" spans="1:4" ht="51" customHeight="1">
      <c r="A230" s="24"/>
      <c r="B230" s="24"/>
      <c r="C230" s="24"/>
      <c r="D230" s="7"/>
    </row>
    <row r="231" spans="1:4" ht="51" customHeight="1">
      <c r="A231" s="24"/>
      <c r="B231" s="24"/>
      <c r="C231" s="24"/>
      <c r="D231" s="7"/>
    </row>
    <row r="232" spans="1:4" ht="51" customHeight="1">
      <c r="A232" s="24"/>
      <c r="B232" s="24"/>
      <c r="C232" s="24"/>
      <c r="D232" s="7"/>
    </row>
    <row r="233" spans="1:4" ht="51" customHeight="1">
      <c r="A233" s="24"/>
      <c r="B233" s="24"/>
      <c r="C233" s="24"/>
      <c r="D233" s="7"/>
    </row>
    <row r="234" spans="1:4" ht="51" customHeight="1">
      <c r="A234" s="24"/>
      <c r="B234" s="24"/>
      <c r="C234" s="24"/>
      <c r="D234" s="7"/>
    </row>
    <row r="235" spans="1:4" ht="51" customHeight="1">
      <c r="A235" s="24"/>
      <c r="B235" s="24"/>
      <c r="C235" s="24"/>
      <c r="D235" s="7"/>
    </row>
    <row r="236" spans="1:4" ht="51" customHeight="1">
      <c r="A236" s="24"/>
      <c r="B236" s="24"/>
      <c r="C236" s="24"/>
      <c r="D236" s="7"/>
    </row>
    <row r="237" spans="1:4" ht="51" customHeight="1">
      <c r="A237" s="24"/>
      <c r="B237" s="24"/>
      <c r="C237" s="24"/>
      <c r="D237" s="7"/>
    </row>
    <row r="238" spans="1:4" ht="51" customHeight="1">
      <c r="A238" s="24"/>
      <c r="B238" s="24"/>
      <c r="C238" s="24"/>
      <c r="D238" s="7"/>
    </row>
    <row r="239" spans="1:4" ht="51" customHeight="1">
      <c r="A239" s="24"/>
      <c r="B239" s="24"/>
      <c r="C239" s="24"/>
      <c r="D239" s="7"/>
    </row>
    <row r="240" spans="1:4" ht="51" customHeight="1">
      <c r="A240" s="24"/>
      <c r="B240" s="24"/>
      <c r="C240" s="24"/>
      <c r="D240" s="7"/>
    </row>
    <row r="241" spans="1:4" ht="51" customHeight="1">
      <c r="A241" s="24"/>
      <c r="B241" s="24"/>
      <c r="C241" s="24"/>
      <c r="D241" s="7"/>
    </row>
    <row r="242" spans="1:4" ht="51" customHeight="1">
      <c r="A242" s="24"/>
      <c r="B242" s="24"/>
      <c r="C242" s="24"/>
      <c r="D242" s="7"/>
    </row>
    <row r="243" spans="1:4" ht="51" customHeight="1">
      <c r="A243" s="24"/>
      <c r="B243" s="24"/>
      <c r="C243" s="24"/>
      <c r="D243" s="7"/>
    </row>
    <row r="244" spans="1:4" ht="51" customHeight="1">
      <c r="A244" s="24"/>
      <c r="B244" s="24"/>
      <c r="C244" s="24"/>
      <c r="D244" s="7"/>
    </row>
    <row r="245" spans="1:4" ht="51" customHeight="1">
      <c r="A245" s="24"/>
      <c r="B245" s="24"/>
      <c r="C245" s="24"/>
      <c r="D245" s="7"/>
    </row>
    <row r="246" spans="1:4" ht="51" customHeight="1">
      <c r="A246" s="24"/>
      <c r="B246" s="24"/>
      <c r="C246" s="24"/>
      <c r="D246" s="7"/>
    </row>
    <row r="247" spans="1:4" ht="51" customHeight="1">
      <c r="A247" s="24"/>
      <c r="B247" s="24"/>
      <c r="C247" s="24"/>
      <c r="D247" s="7"/>
    </row>
    <row r="248" spans="1:4" ht="51" customHeight="1">
      <c r="A248" s="24"/>
      <c r="B248" s="24"/>
      <c r="C248" s="24"/>
      <c r="D248" s="7"/>
    </row>
    <row r="249" spans="1:4" ht="51" customHeight="1">
      <c r="A249" s="24"/>
      <c r="B249" s="24"/>
      <c r="C249" s="24"/>
      <c r="D249" s="7"/>
    </row>
    <row r="250" spans="1:4" ht="51" customHeight="1">
      <c r="A250" s="24"/>
      <c r="B250" s="24"/>
      <c r="C250" s="24"/>
      <c r="D250" s="7"/>
    </row>
    <row r="251" spans="1:4" ht="51" customHeight="1">
      <c r="A251" s="24"/>
      <c r="B251" s="24"/>
      <c r="C251" s="24"/>
      <c r="D251" s="7"/>
    </row>
    <row r="252" spans="1:4" ht="51" customHeight="1">
      <c r="A252" s="24"/>
      <c r="B252" s="24"/>
      <c r="C252" s="24"/>
      <c r="D252" s="7"/>
    </row>
    <row r="253" spans="1:4" ht="51" customHeight="1">
      <c r="A253" s="24"/>
      <c r="B253" s="24"/>
      <c r="C253" s="24"/>
      <c r="D253" s="7"/>
    </row>
    <row r="254" spans="1:4" ht="51" customHeight="1">
      <c r="A254" s="24"/>
      <c r="B254" s="24"/>
      <c r="C254" s="24"/>
      <c r="D254" s="7"/>
    </row>
    <row r="255" spans="1:4" ht="51" customHeight="1">
      <c r="A255" s="24"/>
      <c r="B255" s="24"/>
      <c r="C255" s="24"/>
      <c r="D255" s="7"/>
    </row>
    <row r="256" spans="1:4" ht="51" customHeight="1">
      <c r="A256" s="24"/>
      <c r="B256" s="24"/>
      <c r="C256" s="24"/>
      <c r="D256" s="7"/>
    </row>
    <row r="257" spans="1:4" ht="51" customHeight="1">
      <c r="A257" s="24"/>
      <c r="B257" s="24"/>
      <c r="C257" s="24"/>
      <c r="D257" s="7"/>
    </row>
    <row r="258" spans="1:4" ht="51" customHeight="1">
      <c r="A258" s="24"/>
      <c r="B258" s="24"/>
      <c r="C258" s="24"/>
      <c r="D258" s="7"/>
    </row>
    <row r="259" spans="1:4" ht="51" customHeight="1">
      <c r="A259" s="24"/>
      <c r="B259" s="24"/>
      <c r="C259" s="24"/>
      <c r="D259" s="7"/>
    </row>
    <row r="260" spans="1:4" ht="51" customHeight="1">
      <c r="A260" s="24"/>
      <c r="B260" s="24"/>
      <c r="C260" s="24"/>
      <c r="D260" s="7"/>
    </row>
    <row r="261" spans="1:4" ht="51" customHeight="1">
      <c r="A261" s="24"/>
      <c r="B261" s="24"/>
      <c r="C261" s="24"/>
      <c r="D261" s="7"/>
    </row>
    <row r="262" spans="1:4" ht="51" customHeight="1">
      <c r="A262" s="24"/>
      <c r="B262" s="24"/>
      <c r="C262" s="24"/>
      <c r="D262" s="7"/>
    </row>
    <row r="263" spans="1:4" ht="51" customHeight="1">
      <c r="A263" s="24"/>
      <c r="B263" s="24"/>
      <c r="C263" s="24"/>
      <c r="D263" s="7"/>
    </row>
    <row r="264" spans="1:4" ht="51" customHeight="1">
      <c r="A264" s="24"/>
      <c r="B264" s="24"/>
      <c r="C264" s="24"/>
      <c r="D264" s="7"/>
    </row>
    <row r="265" spans="1:4" ht="51" customHeight="1">
      <c r="A265" s="24"/>
      <c r="B265" s="24"/>
      <c r="C265" s="24"/>
      <c r="D265" s="7"/>
    </row>
    <row r="266" spans="1:4" ht="51" customHeight="1">
      <c r="A266" s="24"/>
      <c r="B266" s="24"/>
      <c r="C266" s="24"/>
      <c r="D266" s="7"/>
    </row>
    <row r="267" spans="1:4" ht="51" customHeight="1">
      <c r="A267" s="24"/>
      <c r="B267" s="24"/>
      <c r="C267" s="24"/>
      <c r="D267" s="7"/>
    </row>
    <row r="268" spans="1:4" ht="51" customHeight="1">
      <c r="A268" s="24"/>
      <c r="B268" s="24"/>
      <c r="C268" s="24"/>
      <c r="D268" s="7"/>
    </row>
    <row r="269" spans="1:4" ht="51" customHeight="1">
      <c r="A269" s="24"/>
      <c r="B269" s="24"/>
      <c r="C269" s="24"/>
      <c r="D269" s="7"/>
    </row>
    <row r="270" spans="1:4" ht="51" customHeight="1">
      <c r="A270" s="24"/>
      <c r="B270" s="24"/>
      <c r="C270" s="24"/>
      <c r="D270" s="7"/>
    </row>
    <row r="271" spans="1:4" ht="51" customHeight="1">
      <c r="A271" s="24"/>
      <c r="B271" s="24"/>
      <c r="C271" s="24"/>
      <c r="D271" s="7"/>
    </row>
    <row r="272" spans="1:4" ht="51" customHeight="1">
      <c r="A272" s="24"/>
      <c r="B272" s="24"/>
      <c r="C272" s="24"/>
      <c r="D272" s="7"/>
    </row>
    <row r="273" spans="1:4" ht="51" customHeight="1">
      <c r="A273" s="24"/>
      <c r="B273" s="24"/>
      <c r="C273" s="24"/>
      <c r="D273" s="7"/>
    </row>
    <row r="274" spans="1:4" ht="51" customHeight="1">
      <c r="A274" s="24"/>
      <c r="B274" s="24"/>
      <c r="C274" s="24"/>
      <c r="D274" s="7"/>
    </row>
    <row r="275" spans="1:4" ht="51" customHeight="1">
      <c r="A275" s="24"/>
      <c r="B275" s="24"/>
      <c r="C275" s="24"/>
      <c r="D275" s="7"/>
    </row>
    <row r="276" spans="1:4" ht="51" customHeight="1">
      <c r="A276" s="24"/>
      <c r="B276" s="24"/>
      <c r="C276" s="24"/>
      <c r="D276" s="7"/>
    </row>
    <row r="277" spans="1:4" ht="51" customHeight="1">
      <c r="A277" s="24"/>
      <c r="B277" s="24"/>
      <c r="C277" s="24"/>
      <c r="D277" s="7"/>
    </row>
    <row r="278" spans="1:4" ht="51" customHeight="1">
      <c r="A278" s="24"/>
      <c r="B278" s="24"/>
      <c r="C278" s="24"/>
      <c r="D278" s="7"/>
    </row>
    <row r="279" spans="1:4" ht="51" customHeight="1">
      <c r="A279" s="24"/>
      <c r="B279" s="24"/>
      <c r="C279" s="24"/>
      <c r="D279" s="7"/>
    </row>
    <row r="280" spans="1:4" ht="51" customHeight="1">
      <c r="A280" s="24"/>
      <c r="B280" s="24"/>
      <c r="C280" s="24"/>
      <c r="D280" s="7"/>
    </row>
    <row r="281" spans="1:4" ht="51" customHeight="1">
      <c r="A281" s="24"/>
      <c r="B281" s="24"/>
      <c r="C281" s="24"/>
      <c r="D281" s="7"/>
    </row>
    <row r="282" spans="1:4" ht="51" customHeight="1">
      <c r="A282" s="24"/>
      <c r="B282" s="24"/>
      <c r="C282" s="24"/>
      <c r="D282" s="7"/>
    </row>
    <row r="283" spans="1:4" ht="51" customHeight="1">
      <c r="A283" s="24"/>
      <c r="B283" s="24"/>
      <c r="C283" s="24"/>
      <c r="D283" s="7"/>
    </row>
    <row r="284" spans="1:4" ht="51" customHeight="1">
      <c r="A284" s="24"/>
      <c r="B284" s="24"/>
      <c r="C284" s="24"/>
      <c r="D284" s="7"/>
    </row>
    <row r="285" spans="1:4" ht="51" customHeight="1">
      <c r="A285" s="24"/>
      <c r="B285" s="24"/>
      <c r="C285" s="24"/>
      <c r="D285" s="7"/>
    </row>
    <row r="286" spans="1:4" ht="51" customHeight="1">
      <c r="A286" s="24"/>
      <c r="B286" s="24"/>
      <c r="C286" s="24"/>
      <c r="D286" s="7"/>
    </row>
    <row r="287" spans="1:4" ht="51" customHeight="1">
      <c r="A287" s="24"/>
      <c r="B287" s="24"/>
      <c r="C287" s="24"/>
      <c r="D287" s="7"/>
    </row>
    <row r="288" spans="1:4" ht="51" customHeight="1">
      <c r="A288" s="24"/>
      <c r="B288" s="24"/>
      <c r="C288" s="24"/>
      <c r="D288" s="7"/>
    </row>
    <row r="289" spans="1:4" ht="51" customHeight="1">
      <c r="A289" s="24"/>
      <c r="B289" s="24"/>
      <c r="C289" s="24"/>
      <c r="D289" s="7"/>
    </row>
    <row r="290" spans="1:4" ht="51" customHeight="1">
      <c r="A290" s="24"/>
      <c r="B290" s="24"/>
      <c r="C290" s="24"/>
      <c r="D290" s="7"/>
    </row>
    <row r="291" spans="1:4" ht="51" customHeight="1">
      <c r="A291" s="24"/>
      <c r="B291" s="24"/>
      <c r="C291" s="24"/>
      <c r="D291" s="7"/>
    </row>
    <row r="292" spans="1:4" ht="51" customHeight="1">
      <c r="A292" s="24"/>
      <c r="B292" s="24"/>
      <c r="C292" s="24"/>
      <c r="D292" s="7"/>
    </row>
    <row r="293" spans="1:4" ht="51" customHeight="1">
      <c r="A293" s="24"/>
      <c r="B293" s="24"/>
      <c r="C293" s="24"/>
      <c r="D293" s="7"/>
    </row>
    <row r="294" spans="1:4" ht="51" customHeight="1">
      <c r="A294" s="24"/>
      <c r="B294" s="24"/>
      <c r="C294" s="24"/>
      <c r="D294" s="7"/>
    </row>
    <row r="295" spans="1:4" ht="51" customHeight="1">
      <c r="A295" s="24"/>
      <c r="B295" s="24"/>
      <c r="C295" s="24"/>
      <c r="D295" s="7"/>
    </row>
    <row r="296" spans="1:4" ht="51" customHeight="1">
      <c r="A296" s="24"/>
      <c r="B296" s="24"/>
      <c r="C296" s="24"/>
      <c r="D296" s="7"/>
    </row>
    <row r="297" spans="1:4" ht="51" customHeight="1">
      <c r="A297" s="24"/>
      <c r="B297" s="24"/>
      <c r="C297" s="24"/>
      <c r="D297" s="7"/>
    </row>
    <row r="298" spans="1:4" ht="51" customHeight="1">
      <c r="A298" s="24"/>
      <c r="B298" s="24"/>
      <c r="C298" s="24"/>
      <c r="D298" s="7"/>
    </row>
    <row r="299" spans="1:4" ht="51" customHeight="1">
      <c r="A299" s="24"/>
      <c r="B299" s="24"/>
      <c r="C299" s="24"/>
      <c r="D299" s="7"/>
    </row>
    <row r="300" spans="1:4" ht="51" customHeight="1">
      <c r="A300" s="24"/>
      <c r="B300" s="24"/>
      <c r="C300" s="24"/>
      <c r="D300" s="7"/>
    </row>
    <row r="301" spans="1:4" ht="51" customHeight="1">
      <c r="A301" s="24"/>
      <c r="B301" s="24"/>
      <c r="C301" s="24"/>
      <c r="D301" s="7"/>
    </row>
    <row r="302" spans="1:4" ht="51" customHeight="1">
      <c r="A302" s="24"/>
      <c r="B302" s="24"/>
      <c r="C302" s="24"/>
      <c r="D302" s="7"/>
    </row>
    <row r="303" spans="1:4" ht="51" customHeight="1">
      <c r="A303" s="24"/>
      <c r="B303" s="24"/>
      <c r="C303" s="24"/>
      <c r="D303" s="7"/>
    </row>
    <row r="304" spans="1:4" ht="51" customHeight="1">
      <c r="A304" s="24"/>
      <c r="B304" s="24"/>
      <c r="C304" s="24"/>
      <c r="D304" s="7"/>
    </row>
    <row r="305" spans="1:4" ht="51" customHeight="1">
      <c r="A305" s="24"/>
      <c r="B305" s="24"/>
      <c r="C305" s="24"/>
      <c r="D305" s="7"/>
    </row>
    <row r="306" spans="1:4" ht="51" customHeight="1">
      <c r="A306" s="24"/>
      <c r="B306" s="24"/>
      <c r="C306" s="24"/>
      <c r="D306" s="7"/>
    </row>
    <row r="307" spans="1:4" ht="51" customHeight="1">
      <c r="A307" s="24"/>
      <c r="B307" s="24"/>
      <c r="C307" s="24"/>
      <c r="D307" s="7"/>
    </row>
    <row r="308" spans="1:4" ht="51" customHeight="1">
      <c r="A308" s="24"/>
      <c r="B308" s="24"/>
      <c r="C308" s="24"/>
      <c r="D308" s="7"/>
    </row>
    <row r="309" spans="1:4" ht="51" customHeight="1">
      <c r="A309" s="24"/>
      <c r="B309" s="24"/>
      <c r="C309" s="24"/>
      <c r="D309" s="7"/>
    </row>
    <row r="310" spans="1:4" ht="51" customHeight="1">
      <c r="A310" s="24"/>
      <c r="B310" s="24"/>
      <c r="C310" s="24"/>
      <c r="D310" s="7"/>
    </row>
    <row r="311" spans="1:4" ht="51" customHeight="1">
      <c r="A311" s="24"/>
      <c r="B311" s="24"/>
      <c r="C311" s="24"/>
      <c r="D311" s="7"/>
    </row>
    <row r="312" spans="1:4" ht="51" customHeight="1">
      <c r="A312" s="24"/>
      <c r="B312" s="24"/>
      <c r="C312" s="24"/>
      <c r="D312" s="7"/>
    </row>
    <row r="313" spans="1:4" ht="51" customHeight="1">
      <c r="A313" s="24"/>
      <c r="B313" s="24"/>
      <c r="C313" s="24"/>
      <c r="D313" s="7"/>
    </row>
    <row r="314" spans="1:4" ht="51" customHeight="1">
      <c r="A314" s="24"/>
      <c r="B314" s="24"/>
      <c r="C314" s="24"/>
      <c r="D314" s="7"/>
    </row>
    <row r="315" spans="1:4" ht="51" customHeight="1">
      <c r="A315" s="24"/>
      <c r="B315" s="24"/>
      <c r="C315" s="24"/>
      <c r="D315" s="7"/>
    </row>
    <row r="316" spans="1:4" ht="51" customHeight="1">
      <c r="A316" s="24"/>
      <c r="B316" s="24"/>
      <c r="C316" s="24"/>
      <c r="D316" s="7"/>
    </row>
    <row r="317" spans="1:4" ht="51" customHeight="1">
      <c r="A317" s="24"/>
      <c r="B317" s="24"/>
      <c r="C317" s="24"/>
      <c r="D317" s="7"/>
    </row>
    <row r="318" spans="1:4" ht="51" customHeight="1">
      <c r="A318" s="24"/>
      <c r="B318" s="24"/>
      <c r="C318" s="24"/>
      <c r="D318" s="7"/>
    </row>
    <row r="319" spans="1:4" ht="51" customHeight="1">
      <c r="A319" s="24"/>
      <c r="B319" s="24"/>
      <c r="C319" s="24"/>
      <c r="D319" s="7"/>
    </row>
    <row r="320" spans="1:4" ht="51" customHeight="1">
      <c r="A320" s="24"/>
      <c r="B320" s="24"/>
      <c r="C320" s="24"/>
      <c r="D320" s="7"/>
    </row>
    <row r="321" spans="1:4" ht="51" customHeight="1">
      <c r="A321" s="24"/>
      <c r="B321" s="24"/>
      <c r="C321" s="24"/>
      <c r="D321" s="7"/>
    </row>
    <row r="322" spans="1:4" ht="51" customHeight="1">
      <c r="A322" s="24"/>
      <c r="B322" s="24"/>
      <c r="C322" s="24"/>
      <c r="D322" s="7"/>
    </row>
    <row r="323" spans="1:4" ht="51" customHeight="1">
      <c r="A323" s="24"/>
      <c r="B323" s="24"/>
      <c r="C323" s="24"/>
      <c r="D323" s="7"/>
    </row>
    <row r="324" spans="1:4" ht="51" customHeight="1">
      <c r="A324" s="24"/>
      <c r="B324" s="24"/>
      <c r="C324" s="24"/>
      <c r="D324" s="7"/>
    </row>
    <row r="325" spans="1:4" ht="51" customHeight="1">
      <c r="A325" s="24"/>
      <c r="B325" s="24"/>
      <c r="C325" s="24"/>
      <c r="D325" s="7"/>
    </row>
    <row r="326" spans="1:4" ht="51" customHeight="1">
      <c r="A326" s="24"/>
      <c r="B326" s="24"/>
      <c r="C326" s="24"/>
      <c r="D326" s="7"/>
    </row>
    <row r="327" spans="1:4" ht="51" customHeight="1">
      <c r="A327" s="24"/>
      <c r="B327" s="24"/>
      <c r="C327" s="24"/>
      <c r="D327" s="7"/>
    </row>
    <row r="328" spans="1:4" ht="51" customHeight="1">
      <c r="A328" s="24"/>
      <c r="B328" s="24"/>
      <c r="C328" s="24"/>
      <c r="D328" s="7"/>
    </row>
    <row r="329" spans="1:4" ht="51" customHeight="1">
      <c r="A329" s="24"/>
      <c r="B329" s="24"/>
      <c r="C329" s="24"/>
      <c r="D329" s="7"/>
    </row>
    <row r="330" spans="1:4" ht="51" customHeight="1">
      <c r="A330" s="24"/>
      <c r="B330" s="24"/>
      <c r="C330" s="24"/>
      <c r="D330" s="7"/>
    </row>
    <row r="331" spans="1:4" ht="51" customHeight="1">
      <c r="A331" s="24"/>
      <c r="B331" s="24"/>
      <c r="C331" s="24"/>
      <c r="D331" s="7"/>
    </row>
    <row r="332" spans="1:4" ht="51" customHeight="1">
      <c r="A332" s="24"/>
      <c r="B332" s="24"/>
      <c r="C332" s="24"/>
      <c r="D332" s="7"/>
    </row>
    <row r="333" spans="1:4" ht="51" customHeight="1">
      <c r="A333" s="24"/>
      <c r="B333" s="24"/>
      <c r="C333" s="24"/>
      <c r="D333" s="7"/>
    </row>
    <row r="334" spans="1:4" ht="51" customHeight="1">
      <c r="A334" s="24"/>
      <c r="B334" s="24"/>
      <c r="C334" s="24"/>
      <c r="D334" s="7"/>
    </row>
    <row r="335" spans="1:4" ht="51" customHeight="1">
      <c r="A335" s="24"/>
      <c r="B335" s="24"/>
      <c r="C335" s="24"/>
      <c r="D335" s="7"/>
    </row>
    <row r="336" spans="1:4" ht="51" customHeight="1">
      <c r="A336" s="24"/>
      <c r="B336" s="24"/>
      <c r="C336" s="24"/>
      <c r="D336" s="7"/>
    </row>
    <row r="337" spans="1:4" ht="51" customHeight="1">
      <c r="A337" s="24"/>
      <c r="B337" s="24"/>
      <c r="C337" s="24"/>
      <c r="D337" s="7"/>
    </row>
    <row r="338" spans="1:4" ht="51" customHeight="1">
      <c r="A338" s="24"/>
      <c r="B338" s="24"/>
      <c r="C338" s="24"/>
      <c r="D338" s="7"/>
    </row>
    <row r="339" spans="1:4" ht="51" customHeight="1">
      <c r="A339" s="24"/>
      <c r="B339" s="24"/>
      <c r="C339" s="24"/>
      <c r="D339" s="7"/>
    </row>
    <row r="340" spans="1:4" ht="51" customHeight="1">
      <c r="A340" s="24"/>
      <c r="B340" s="24"/>
      <c r="C340" s="24"/>
      <c r="D340" s="7"/>
    </row>
    <row r="341" spans="1:4" ht="51" customHeight="1">
      <c r="A341" s="24"/>
      <c r="B341" s="24"/>
      <c r="C341" s="24"/>
      <c r="D341" s="7"/>
    </row>
    <row r="342" spans="1:4" ht="51" customHeight="1">
      <c r="A342" s="24"/>
      <c r="B342" s="24"/>
      <c r="C342" s="24"/>
      <c r="D342" s="7"/>
    </row>
    <row r="343" spans="1:4" ht="51" customHeight="1">
      <c r="A343" s="24"/>
      <c r="B343" s="24"/>
      <c r="C343" s="24"/>
      <c r="D343" s="7"/>
    </row>
    <row r="344" spans="1:4" ht="51" customHeight="1">
      <c r="A344" s="24"/>
      <c r="B344" s="24"/>
      <c r="C344" s="24"/>
      <c r="D344" s="7"/>
    </row>
    <row r="345" spans="1:4" ht="51" customHeight="1">
      <c r="A345" s="24"/>
      <c r="B345" s="24"/>
      <c r="C345" s="24"/>
      <c r="D345" s="7"/>
    </row>
    <row r="346" spans="1:4" ht="51" customHeight="1">
      <c r="A346" s="24"/>
      <c r="B346" s="24"/>
      <c r="C346" s="24"/>
      <c r="D346" s="7"/>
    </row>
    <row r="347" spans="1:4" ht="51" customHeight="1">
      <c r="A347" s="24"/>
      <c r="B347" s="24"/>
      <c r="C347" s="24"/>
      <c r="D347" s="7"/>
    </row>
    <row r="348" spans="1:4" ht="51" customHeight="1">
      <c r="A348" s="24"/>
      <c r="B348" s="24"/>
      <c r="C348" s="24"/>
      <c r="D348" s="7"/>
    </row>
    <row r="349" spans="1:4" ht="51" customHeight="1">
      <c r="A349" s="24"/>
      <c r="B349" s="24"/>
      <c r="C349" s="24"/>
      <c r="D349" s="7"/>
    </row>
    <row r="350" spans="1:4" ht="51" customHeight="1">
      <c r="A350" s="24"/>
      <c r="B350" s="24"/>
      <c r="C350" s="24"/>
      <c r="D350" s="7"/>
    </row>
    <row r="351" spans="1:4" ht="51" customHeight="1">
      <c r="A351" s="24"/>
      <c r="B351" s="24"/>
      <c r="C351" s="24"/>
      <c r="D351" s="7"/>
    </row>
    <row r="352" spans="1:4" ht="51" customHeight="1">
      <c r="A352" s="24"/>
      <c r="B352" s="24"/>
      <c r="C352" s="24"/>
      <c r="D352" s="7"/>
    </row>
    <row r="353" spans="1:4" ht="51" customHeight="1">
      <c r="A353" s="24"/>
      <c r="B353" s="24"/>
      <c r="C353" s="24"/>
      <c r="D353" s="7"/>
    </row>
    <row r="354" spans="1:4" ht="51" customHeight="1">
      <c r="A354" s="24"/>
      <c r="B354" s="24"/>
      <c r="C354" s="24"/>
      <c r="D354" s="7"/>
    </row>
    <row r="355" spans="1:4" ht="51" customHeight="1">
      <c r="A355" s="24"/>
      <c r="B355" s="24"/>
      <c r="C355" s="24"/>
      <c r="D355" s="7"/>
    </row>
    <row r="356" spans="1:4" ht="51" customHeight="1">
      <c r="A356" s="24"/>
      <c r="B356" s="24"/>
      <c r="C356" s="24"/>
      <c r="D356" s="7"/>
    </row>
    <row r="357" spans="1:4" ht="51" customHeight="1">
      <c r="A357" s="24"/>
      <c r="B357" s="24"/>
      <c r="C357" s="24"/>
      <c r="D357" s="7"/>
    </row>
    <row r="358" spans="1:4" ht="51" customHeight="1">
      <c r="A358" s="24"/>
      <c r="B358" s="24"/>
      <c r="C358" s="24"/>
      <c r="D358" s="7"/>
    </row>
    <row r="359" spans="1:4" ht="51" customHeight="1">
      <c r="A359" s="24"/>
      <c r="B359" s="24"/>
      <c r="C359" s="24"/>
      <c r="D359" s="7"/>
    </row>
    <row r="360" spans="1:4" ht="51" customHeight="1">
      <c r="A360" s="24"/>
      <c r="B360" s="24"/>
      <c r="C360" s="24"/>
      <c r="D360" s="7"/>
    </row>
    <row r="361" spans="1:4" ht="51" customHeight="1">
      <c r="A361" s="24"/>
      <c r="B361" s="24"/>
      <c r="C361" s="24"/>
      <c r="D361" s="7"/>
    </row>
    <row r="362" spans="1:4" ht="51" customHeight="1">
      <c r="A362" s="24"/>
      <c r="B362" s="24"/>
      <c r="C362" s="24"/>
      <c r="D362" s="7"/>
    </row>
    <row r="363" spans="1:4" ht="51" customHeight="1">
      <c r="A363" s="24"/>
      <c r="B363" s="24"/>
      <c r="C363" s="24"/>
      <c r="D363" s="7"/>
    </row>
    <row r="364" spans="1:4" ht="51" customHeight="1">
      <c r="A364" s="24"/>
      <c r="B364" s="24"/>
      <c r="C364" s="24"/>
      <c r="D364" s="7"/>
    </row>
    <row r="365" spans="1:4" ht="51" customHeight="1">
      <c r="A365" s="24"/>
      <c r="B365" s="24"/>
      <c r="C365" s="24"/>
      <c r="D365" s="7"/>
    </row>
    <row r="366" spans="1:4" ht="51" customHeight="1">
      <c r="A366" s="24"/>
      <c r="B366" s="24"/>
      <c r="C366" s="24"/>
      <c r="D366" s="7"/>
    </row>
    <row r="367" spans="1:4" ht="51" customHeight="1">
      <c r="A367" s="24"/>
      <c r="B367" s="24"/>
      <c r="C367" s="24"/>
      <c r="D367" s="7"/>
    </row>
    <row r="368" spans="1:4" ht="51" customHeight="1">
      <c r="A368" s="24"/>
      <c r="B368" s="24"/>
      <c r="C368" s="24"/>
      <c r="D368" s="7"/>
    </row>
    <row r="369" spans="1:4" ht="51" customHeight="1">
      <c r="A369" s="24"/>
      <c r="B369" s="24"/>
      <c r="C369" s="24"/>
      <c r="D369" s="7"/>
    </row>
    <row r="370" spans="1:4" ht="51" customHeight="1">
      <c r="A370" s="24"/>
      <c r="B370" s="24"/>
      <c r="C370" s="24"/>
      <c r="D370" s="7"/>
    </row>
    <row r="371" spans="1:4" ht="51" customHeight="1">
      <c r="A371" s="24"/>
      <c r="B371" s="24"/>
      <c r="C371" s="24"/>
      <c r="D371" s="7"/>
    </row>
    <row r="372" spans="1:4" ht="51" customHeight="1">
      <c r="A372" s="24"/>
      <c r="B372" s="24"/>
      <c r="C372" s="24"/>
      <c r="D372" s="7"/>
    </row>
    <row r="373" spans="1:4" ht="51" customHeight="1">
      <c r="A373" s="24"/>
      <c r="B373" s="24"/>
      <c r="C373" s="24"/>
      <c r="D373" s="7"/>
    </row>
    <row r="374" spans="1:4" ht="51" customHeight="1">
      <c r="A374" s="24"/>
      <c r="B374" s="24"/>
      <c r="C374" s="24"/>
      <c r="D374" s="7"/>
    </row>
    <row r="375" spans="1:4" ht="51" customHeight="1">
      <c r="A375" s="24"/>
      <c r="B375" s="24"/>
      <c r="C375" s="24"/>
      <c r="D375" s="7"/>
    </row>
    <row r="376" spans="1:4" ht="51" customHeight="1">
      <c r="A376" s="24"/>
      <c r="B376" s="24"/>
      <c r="C376" s="24"/>
      <c r="D376" s="7"/>
    </row>
    <row r="377" spans="1:4" ht="51" customHeight="1">
      <c r="A377" s="24"/>
      <c r="B377" s="24"/>
      <c r="C377" s="24"/>
      <c r="D377" s="7"/>
    </row>
    <row r="378" spans="1:4" ht="51" customHeight="1">
      <c r="A378" s="24"/>
      <c r="B378" s="24"/>
      <c r="C378" s="24"/>
      <c r="D378" s="7"/>
    </row>
    <row r="379" spans="1:4" ht="51" customHeight="1">
      <c r="A379" s="24"/>
      <c r="B379" s="24"/>
      <c r="C379" s="24"/>
      <c r="D379" s="7"/>
    </row>
    <row r="380" spans="1:4" ht="51" customHeight="1">
      <c r="A380" s="24"/>
      <c r="B380" s="24"/>
      <c r="C380" s="24"/>
      <c r="D380" s="7"/>
    </row>
    <row r="381" spans="1:4" ht="51" customHeight="1">
      <c r="A381" s="24"/>
      <c r="B381" s="24"/>
      <c r="C381" s="24"/>
      <c r="D381" s="7"/>
    </row>
    <row r="382" spans="1:4" ht="51" customHeight="1">
      <c r="A382" s="24"/>
      <c r="B382" s="24"/>
      <c r="C382" s="24"/>
      <c r="D382" s="7"/>
    </row>
    <row r="383" spans="1:4" ht="51" customHeight="1">
      <c r="A383" s="24"/>
      <c r="B383" s="24"/>
      <c r="C383" s="24"/>
      <c r="D383" s="7"/>
    </row>
    <row r="384" spans="1:4" ht="51" customHeight="1">
      <c r="A384" s="24"/>
      <c r="B384" s="24"/>
      <c r="C384" s="24"/>
      <c r="D384" s="7"/>
    </row>
    <row r="385" spans="1:4" ht="51" customHeight="1">
      <c r="A385" s="24"/>
      <c r="B385" s="24"/>
      <c r="C385" s="24"/>
      <c r="D385" s="7"/>
    </row>
    <row r="386" spans="1:4" ht="51" customHeight="1">
      <c r="A386" s="24"/>
      <c r="B386" s="24"/>
      <c r="C386" s="24"/>
      <c r="D386" s="7"/>
    </row>
    <row r="387" spans="1:4" ht="51" customHeight="1">
      <c r="A387" s="24"/>
      <c r="B387" s="24"/>
      <c r="C387" s="24"/>
      <c r="D387" s="7"/>
    </row>
    <row r="388" spans="1:4" ht="51" customHeight="1">
      <c r="A388" s="24"/>
      <c r="B388" s="24"/>
      <c r="C388" s="24"/>
      <c r="D388" s="7"/>
    </row>
    <row r="389" spans="1:4" ht="51" customHeight="1">
      <c r="A389" s="24"/>
      <c r="B389" s="24"/>
      <c r="C389" s="24"/>
      <c r="D389" s="7"/>
    </row>
    <row r="390" spans="1:4" ht="51" customHeight="1">
      <c r="A390" s="24"/>
      <c r="B390" s="24"/>
      <c r="C390" s="24"/>
      <c r="D390" s="7"/>
    </row>
    <row r="391" spans="1:4" ht="51" customHeight="1">
      <c r="A391" s="24"/>
      <c r="B391" s="24"/>
      <c r="C391" s="24"/>
      <c r="D391" s="7"/>
    </row>
    <row r="392" spans="1:4" ht="51" customHeight="1">
      <c r="A392" s="24"/>
      <c r="B392" s="24"/>
      <c r="C392" s="24"/>
      <c r="D392" s="7"/>
    </row>
    <row r="393" spans="1:4" ht="51" customHeight="1">
      <c r="A393" s="24"/>
      <c r="B393" s="24"/>
      <c r="C393" s="24"/>
      <c r="D393" s="7"/>
    </row>
    <row r="394" spans="1:4" ht="51" customHeight="1">
      <c r="A394" s="24"/>
      <c r="B394" s="24"/>
      <c r="C394" s="24"/>
      <c r="D394" s="7"/>
    </row>
    <row r="395" spans="1:4" ht="51" customHeight="1">
      <c r="A395" s="24"/>
      <c r="B395" s="24"/>
      <c r="C395" s="24"/>
      <c r="D395" s="7"/>
    </row>
    <row r="396" spans="1:4" ht="51" customHeight="1">
      <c r="A396" s="24"/>
      <c r="B396" s="24"/>
      <c r="C396" s="24"/>
      <c r="D396" s="7"/>
    </row>
    <row r="397" spans="1:4" ht="51" customHeight="1">
      <c r="A397" s="24"/>
      <c r="B397" s="24"/>
      <c r="C397" s="24"/>
      <c r="D397" s="7"/>
    </row>
    <row r="398" spans="1:4" ht="51" customHeight="1">
      <c r="A398" s="24"/>
      <c r="B398" s="24"/>
      <c r="C398" s="24"/>
      <c r="D398" s="7"/>
    </row>
    <row r="399" spans="1:4" ht="51" customHeight="1">
      <c r="A399" s="24"/>
      <c r="B399" s="24"/>
      <c r="C399" s="24"/>
      <c r="D399" s="7"/>
    </row>
    <row r="400" spans="1:4" ht="51" customHeight="1">
      <c r="A400" s="24"/>
      <c r="B400" s="24"/>
      <c r="C400" s="24"/>
      <c r="D400" s="7"/>
    </row>
    <row r="401" spans="1:4" ht="51" customHeight="1">
      <c r="A401" s="24"/>
      <c r="B401" s="24"/>
      <c r="C401" s="24"/>
      <c r="D401" s="7"/>
    </row>
    <row r="402" spans="1:4" ht="51" customHeight="1">
      <c r="A402" s="24"/>
      <c r="B402" s="24"/>
      <c r="C402" s="24"/>
      <c r="D402" s="7"/>
    </row>
    <row r="403" spans="1:4" ht="51" customHeight="1">
      <c r="A403" s="24"/>
      <c r="B403" s="24"/>
      <c r="C403" s="24"/>
      <c r="D403" s="7"/>
    </row>
    <row r="404" spans="1:4" ht="51" customHeight="1">
      <c r="A404" s="24"/>
      <c r="B404" s="24"/>
      <c r="C404" s="24"/>
      <c r="D404" s="7"/>
    </row>
    <row r="405" spans="1:4" ht="51" customHeight="1">
      <c r="A405" s="24"/>
      <c r="B405" s="24"/>
      <c r="C405" s="24"/>
      <c r="D405" s="7"/>
    </row>
    <row r="406" spans="1:4" ht="51" customHeight="1">
      <c r="A406" s="24"/>
      <c r="B406" s="24"/>
      <c r="C406" s="24"/>
      <c r="D406" s="7"/>
    </row>
    <row r="407" spans="1:4" ht="51" customHeight="1">
      <c r="A407" s="24"/>
      <c r="B407" s="24"/>
      <c r="C407" s="24"/>
      <c r="D407" s="7"/>
    </row>
    <row r="408" spans="1:4" ht="51" customHeight="1">
      <c r="A408" s="24"/>
      <c r="B408" s="24"/>
      <c r="C408" s="24"/>
      <c r="D408" s="7"/>
    </row>
    <row r="409" spans="1:4" ht="51" customHeight="1">
      <c r="A409" s="24"/>
      <c r="B409" s="24"/>
      <c r="C409" s="24"/>
      <c r="D409" s="7"/>
    </row>
    <row r="410" spans="1:4" ht="51" customHeight="1">
      <c r="A410" s="24"/>
      <c r="B410" s="24"/>
      <c r="C410" s="24"/>
      <c r="D410" s="7"/>
    </row>
    <row r="411" spans="1:4" ht="51" customHeight="1">
      <c r="A411" s="24"/>
      <c r="B411" s="24"/>
      <c r="C411" s="24"/>
      <c r="D411" s="7"/>
    </row>
    <row r="412" spans="1:4" ht="51" customHeight="1">
      <c r="A412" s="24"/>
      <c r="B412" s="24"/>
      <c r="C412" s="24"/>
      <c r="D412" s="7"/>
    </row>
    <row r="413" spans="1:4" ht="51" customHeight="1">
      <c r="A413" s="24"/>
      <c r="B413" s="24"/>
      <c r="C413" s="24"/>
      <c r="D413" s="7"/>
    </row>
    <row r="414" spans="1:4" ht="51" customHeight="1">
      <c r="A414" s="24"/>
      <c r="B414" s="24"/>
      <c r="C414" s="24"/>
      <c r="D414" s="7"/>
    </row>
    <row r="415" spans="1:4" ht="51" customHeight="1">
      <c r="A415" s="24"/>
      <c r="B415" s="24"/>
      <c r="C415" s="24"/>
      <c r="D415" s="7"/>
    </row>
    <row r="416" spans="1:4" ht="51" customHeight="1">
      <c r="A416" s="24"/>
      <c r="B416" s="24"/>
      <c r="C416" s="24"/>
      <c r="D416" s="7"/>
    </row>
    <row r="417" spans="1:4" ht="51" customHeight="1">
      <c r="A417" s="24"/>
      <c r="B417" s="24"/>
      <c r="C417" s="24"/>
      <c r="D417" s="7"/>
    </row>
    <row r="418" spans="1:4" ht="51" customHeight="1">
      <c r="A418" s="24"/>
      <c r="B418" s="24"/>
      <c r="C418" s="24"/>
      <c r="D418" s="7"/>
    </row>
    <row r="419" spans="1:4" ht="51" customHeight="1">
      <c r="A419" s="24"/>
      <c r="B419" s="24"/>
      <c r="C419" s="24"/>
      <c r="D419" s="7"/>
    </row>
    <row r="420" spans="1:4" ht="51" customHeight="1">
      <c r="A420" s="24"/>
      <c r="B420" s="24"/>
      <c r="C420" s="24"/>
      <c r="D420" s="7"/>
    </row>
    <row r="421" spans="1:4" ht="51" customHeight="1">
      <c r="A421" s="24"/>
      <c r="B421" s="24"/>
      <c r="C421" s="24"/>
      <c r="D421" s="7"/>
    </row>
    <row r="422" spans="1:4" ht="51" customHeight="1">
      <c r="A422" s="24"/>
      <c r="B422" s="24"/>
      <c r="C422" s="24"/>
      <c r="D422" s="7"/>
    </row>
    <row r="423" spans="1:4" ht="51" customHeight="1">
      <c r="A423" s="24"/>
      <c r="B423" s="24"/>
      <c r="C423" s="24"/>
      <c r="D423" s="7"/>
    </row>
    <row r="424" spans="1:4" ht="51" customHeight="1">
      <c r="A424" s="24"/>
      <c r="B424" s="24"/>
      <c r="C424" s="24"/>
      <c r="D424" s="7"/>
    </row>
    <row r="425" spans="1:4" ht="51" customHeight="1">
      <c r="A425" s="24"/>
      <c r="B425" s="24"/>
      <c r="C425" s="24"/>
      <c r="D425" s="7"/>
    </row>
    <row r="426" spans="1:4" ht="51" customHeight="1">
      <c r="A426" s="24"/>
      <c r="B426" s="24"/>
      <c r="C426" s="24"/>
      <c r="D426" s="7"/>
    </row>
    <row r="427" spans="1:4" ht="51" customHeight="1">
      <c r="A427" s="24"/>
      <c r="B427" s="24"/>
      <c r="C427" s="24"/>
      <c r="D427" s="7"/>
    </row>
    <row r="428" spans="1:4" ht="51" customHeight="1">
      <c r="A428" s="24"/>
      <c r="B428" s="24"/>
      <c r="C428" s="24"/>
      <c r="D428" s="7"/>
    </row>
    <row r="429" spans="1:4" ht="51" customHeight="1">
      <c r="A429" s="24"/>
      <c r="B429" s="24"/>
      <c r="C429" s="24"/>
      <c r="D429" s="7"/>
    </row>
    <row r="430" spans="1:4" ht="51" customHeight="1">
      <c r="A430" s="24"/>
      <c r="B430" s="24"/>
      <c r="C430" s="24"/>
      <c r="D430" s="7"/>
    </row>
    <row r="431" spans="1:4" ht="51" customHeight="1">
      <c r="A431" s="24"/>
      <c r="B431" s="24"/>
      <c r="C431" s="24"/>
      <c r="D431" s="7"/>
    </row>
    <row r="432" spans="1:4" ht="51" customHeight="1">
      <c r="A432" s="24"/>
      <c r="B432" s="24"/>
      <c r="C432" s="24"/>
      <c r="D432" s="7"/>
    </row>
    <row r="433" spans="1:4" ht="51" customHeight="1">
      <c r="A433" s="24"/>
      <c r="B433" s="24"/>
      <c r="C433" s="24"/>
      <c r="D433" s="7"/>
    </row>
    <row r="434" spans="1:4" ht="51" customHeight="1">
      <c r="A434" s="24"/>
      <c r="B434" s="24"/>
      <c r="C434" s="24"/>
      <c r="D434" s="7"/>
    </row>
    <row r="435" spans="1:4" ht="51" customHeight="1">
      <c r="A435" s="24"/>
      <c r="B435" s="24"/>
      <c r="C435" s="24"/>
      <c r="D435" s="7"/>
    </row>
    <row r="436" spans="1:4" ht="51" customHeight="1">
      <c r="A436" s="24"/>
      <c r="B436" s="24"/>
      <c r="C436" s="24"/>
      <c r="D436" s="7"/>
    </row>
    <row r="437" spans="1:4" ht="51" customHeight="1">
      <c r="A437" s="24"/>
      <c r="B437" s="24"/>
      <c r="C437" s="24"/>
      <c r="D437" s="7"/>
    </row>
    <row r="438" spans="1:4" ht="51" customHeight="1">
      <c r="A438" s="24"/>
      <c r="B438" s="24"/>
      <c r="C438" s="24"/>
      <c r="D438" s="7"/>
    </row>
    <row r="439" spans="1:4" ht="51" customHeight="1">
      <c r="A439" s="24"/>
      <c r="B439" s="24"/>
      <c r="C439" s="24"/>
      <c r="D439" s="7"/>
    </row>
    <row r="440" spans="1:4" ht="51" customHeight="1">
      <c r="A440" s="24"/>
      <c r="B440" s="24"/>
      <c r="C440" s="24"/>
      <c r="D440" s="7"/>
    </row>
    <row r="441" spans="1:4" ht="51" customHeight="1">
      <c r="A441" s="24"/>
      <c r="B441" s="24"/>
      <c r="C441" s="24"/>
      <c r="D441" s="7"/>
    </row>
    <row r="442" spans="1:4" ht="51" customHeight="1">
      <c r="A442" s="24"/>
      <c r="B442" s="24"/>
      <c r="C442" s="24"/>
      <c r="D442" s="7"/>
    </row>
    <row r="443" spans="1:4" ht="51" customHeight="1">
      <c r="A443" s="24"/>
      <c r="B443" s="24"/>
      <c r="C443" s="24"/>
      <c r="D443" s="7"/>
    </row>
    <row r="444" spans="1:4" ht="51" customHeight="1">
      <c r="A444" s="24"/>
      <c r="B444" s="24"/>
      <c r="C444" s="24"/>
      <c r="D444" s="7"/>
    </row>
    <row r="445" spans="1:4" ht="51" customHeight="1">
      <c r="A445" s="24"/>
      <c r="B445" s="24"/>
      <c r="C445" s="24"/>
      <c r="D445" s="7"/>
    </row>
    <row r="446" spans="1:4" ht="51" customHeight="1">
      <c r="A446" s="24"/>
      <c r="B446" s="24"/>
      <c r="C446" s="24"/>
      <c r="D446" s="7"/>
    </row>
    <row r="447" spans="1:4" ht="51" customHeight="1">
      <c r="A447" s="24"/>
      <c r="B447" s="24"/>
      <c r="C447" s="24"/>
      <c r="D447" s="7"/>
    </row>
    <row r="448" spans="1:4" ht="51" customHeight="1">
      <c r="A448" s="24"/>
      <c r="B448" s="24"/>
      <c r="C448" s="24"/>
      <c r="D448" s="7"/>
    </row>
    <row r="449" spans="1:4" ht="51" customHeight="1">
      <c r="A449" s="24"/>
      <c r="B449" s="24"/>
      <c r="C449" s="24"/>
      <c r="D449" s="7"/>
    </row>
    <row r="450" spans="1:4" ht="51" customHeight="1">
      <c r="A450" s="24"/>
      <c r="B450" s="24"/>
      <c r="C450" s="24"/>
      <c r="D450" s="7"/>
    </row>
    <row r="451" spans="1:4" ht="51" customHeight="1">
      <c r="A451" s="24"/>
      <c r="B451" s="24"/>
      <c r="C451" s="24"/>
      <c r="D451" s="7"/>
    </row>
    <row r="452" spans="1:4" ht="51" customHeight="1">
      <c r="A452" s="24"/>
      <c r="B452" s="24"/>
      <c r="C452" s="24"/>
      <c r="D452" s="7"/>
    </row>
    <row r="453" spans="1:4" ht="51" customHeight="1">
      <c r="A453" s="24"/>
      <c r="B453" s="24"/>
      <c r="C453" s="24"/>
      <c r="D453" s="7"/>
    </row>
    <row r="454" spans="1:4" ht="51" customHeight="1">
      <c r="A454" s="24"/>
      <c r="B454" s="24"/>
      <c r="C454" s="24"/>
      <c r="D454" s="7"/>
    </row>
    <row r="455" spans="1:4" ht="51" customHeight="1">
      <c r="A455" s="24"/>
      <c r="B455" s="24"/>
      <c r="C455" s="24"/>
      <c r="D455" s="7"/>
    </row>
    <row r="456" spans="1:4" ht="51" customHeight="1">
      <c r="A456" s="24"/>
      <c r="B456" s="24"/>
      <c r="C456" s="24"/>
      <c r="D456" s="7"/>
    </row>
    <row r="457" spans="1:4" ht="51" customHeight="1">
      <c r="A457" s="24"/>
      <c r="B457" s="24"/>
      <c r="C457" s="24"/>
      <c r="D457" s="7"/>
    </row>
    <row r="458" spans="1:4" ht="51" customHeight="1">
      <c r="A458" s="24"/>
      <c r="B458" s="24"/>
      <c r="C458" s="24"/>
      <c r="D458" s="7"/>
    </row>
    <row r="459" spans="1:4" ht="51" customHeight="1">
      <c r="A459" s="24"/>
      <c r="B459" s="24"/>
      <c r="C459" s="24"/>
      <c r="D459" s="7"/>
    </row>
    <row r="460" spans="1:4" ht="51" customHeight="1">
      <c r="A460" s="24"/>
      <c r="B460" s="24"/>
      <c r="C460" s="24"/>
      <c r="D460" s="7"/>
    </row>
    <row r="461" spans="1:4" ht="51" customHeight="1">
      <c r="A461" s="24"/>
      <c r="B461" s="24"/>
      <c r="C461" s="24"/>
      <c r="D461" s="7"/>
    </row>
    <row r="462" spans="1:4" ht="51" customHeight="1">
      <c r="A462" s="24"/>
      <c r="B462" s="24"/>
      <c r="C462" s="24"/>
      <c r="D462" s="7"/>
    </row>
    <row r="463" spans="1:4" ht="51" customHeight="1">
      <c r="A463" s="24"/>
      <c r="B463" s="24"/>
      <c r="C463" s="24"/>
      <c r="D463" s="7"/>
    </row>
    <row r="464" spans="1:4" ht="51" customHeight="1">
      <c r="A464" s="24"/>
      <c r="B464" s="24"/>
      <c r="C464" s="24"/>
      <c r="D464" s="7"/>
    </row>
    <row r="465" spans="1:4" ht="51" customHeight="1">
      <c r="A465" s="24"/>
      <c r="B465" s="24"/>
      <c r="C465" s="24"/>
      <c r="D465" s="7"/>
    </row>
    <row r="466" spans="1:4" ht="51" customHeight="1">
      <c r="A466" s="24"/>
      <c r="B466" s="24"/>
      <c r="C466" s="24"/>
      <c r="D466" s="7"/>
    </row>
    <row r="467" spans="1:4" ht="51" customHeight="1">
      <c r="A467" s="24"/>
      <c r="B467" s="24"/>
      <c r="C467" s="24"/>
      <c r="D467" s="7"/>
    </row>
    <row r="468" spans="1:4" ht="51" customHeight="1">
      <c r="A468" s="24"/>
      <c r="B468" s="24"/>
      <c r="C468" s="24"/>
      <c r="D468" s="7"/>
    </row>
    <row r="469" spans="1:4" ht="51" customHeight="1">
      <c r="A469" s="24"/>
      <c r="B469" s="24"/>
      <c r="C469" s="24"/>
      <c r="D469" s="7"/>
    </row>
    <row r="470" spans="1:4" ht="51" customHeight="1">
      <c r="A470" s="24"/>
      <c r="B470" s="24"/>
      <c r="C470" s="24"/>
      <c r="D470" s="7"/>
    </row>
    <row r="471" spans="1:4" ht="51" customHeight="1">
      <c r="A471" s="24"/>
      <c r="B471" s="24"/>
      <c r="C471" s="24"/>
      <c r="D471" s="7"/>
    </row>
    <row r="472" spans="1:4" ht="51" customHeight="1">
      <c r="A472" s="24"/>
      <c r="B472" s="24"/>
      <c r="C472" s="24"/>
      <c r="D472" s="7"/>
    </row>
    <row r="473" spans="1:4" ht="51" customHeight="1">
      <c r="A473" s="24"/>
      <c r="B473" s="24"/>
      <c r="C473" s="24"/>
      <c r="D473" s="7"/>
    </row>
    <row r="474" spans="1:4" ht="51" customHeight="1">
      <c r="A474" s="24"/>
      <c r="B474" s="24"/>
      <c r="C474" s="24"/>
      <c r="D474" s="7"/>
    </row>
    <row r="475" spans="1:4" ht="51" customHeight="1">
      <c r="A475" s="24"/>
      <c r="B475" s="24"/>
      <c r="C475" s="24"/>
      <c r="D475" s="7"/>
    </row>
    <row r="476" spans="1:4" ht="51" customHeight="1">
      <c r="A476" s="24"/>
      <c r="B476" s="24"/>
      <c r="C476" s="24"/>
      <c r="D476" s="7"/>
    </row>
    <row r="477" spans="1:4" ht="51" customHeight="1">
      <c r="A477" s="24"/>
      <c r="B477" s="24"/>
      <c r="C477" s="24"/>
      <c r="D477" s="7"/>
    </row>
    <row r="478" spans="1:4" ht="51" customHeight="1">
      <c r="A478" s="24"/>
      <c r="B478" s="24"/>
      <c r="C478" s="24"/>
      <c r="D478" s="7"/>
    </row>
    <row r="479" spans="1:4" ht="51" customHeight="1">
      <c r="A479" s="24"/>
      <c r="B479" s="24"/>
      <c r="C479" s="24"/>
      <c r="D479" s="7"/>
    </row>
    <row r="480" spans="1:4" ht="51" customHeight="1">
      <c r="A480" s="24"/>
      <c r="B480" s="24"/>
      <c r="C480" s="24"/>
      <c r="D480" s="7"/>
    </row>
    <row r="481" spans="1:4" ht="51" customHeight="1">
      <c r="A481" s="24"/>
      <c r="B481" s="24"/>
      <c r="C481" s="24"/>
      <c r="D481" s="7"/>
    </row>
    <row r="482" spans="1:4" ht="51" customHeight="1">
      <c r="A482" s="24"/>
      <c r="B482" s="24"/>
      <c r="C482" s="24"/>
      <c r="D482" s="7"/>
    </row>
    <row r="483" spans="1:4" ht="51" customHeight="1">
      <c r="A483" s="24"/>
      <c r="B483" s="24"/>
      <c r="C483" s="24"/>
      <c r="D483" s="7"/>
    </row>
    <row r="484" spans="1:4" ht="51" customHeight="1">
      <c r="A484" s="24"/>
      <c r="B484" s="24"/>
      <c r="C484" s="24"/>
      <c r="D484" s="7"/>
    </row>
    <row r="485" spans="1:4" ht="51" customHeight="1">
      <c r="A485" s="24"/>
      <c r="B485" s="24"/>
      <c r="C485" s="24"/>
      <c r="D485" s="7"/>
    </row>
    <row r="486" spans="1:4" ht="51" customHeight="1">
      <c r="A486" s="24"/>
      <c r="B486" s="24"/>
      <c r="C486" s="24"/>
      <c r="D486" s="7"/>
    </row>
    <row r="487" spans="1:4" ht="51" customHeight="1">
      <c r="A487" s="24"/>
      <c r="B487" s="24"/>
      <c r="C487" s="24"/>
      <c r="D487" s="7"/>
    </row>
    <row r="488" spans="1:4" ht="51" customHeight="1">
      <c r="A488" s="24"/>
      <c r="B488" s="24"/>
      <c r="C488" s="24"/>
      <c r="D488" s="7"/>
    </row>
    <row r="489" spans="1:4" ht="51" customHeight="1">
      <c r="A489" s="24"/>
      <c r="B489" s="24"/>
      <c r="C489" s="24"/>
      <c r="D489" s="7"/>
    </row>
    <row r="490" spans="1:4" ht="51" customHeight="1">
      <c r="A490" s="24"/>
      <c r="B490" s="24"/>
      <c r="C490" s="24"/>
      <c r="D490" s="7"/>
    </row>
    <row r="491" spans="1:4" ht="51" customHeight="1">
      <c r="A491" s="24"/>
      <c r="B491" s="24"/>
      <c r="C491" s="24"/>
      <c r="D491" s="7"/>
    </row>
    <row r="492" spans="1:4" ht="51" customHeight="1">
      <c r="A492" s="24"/>
      <c r="B492" s="24"/>
      <c r="C492" s="24"/>
      <c r="D492" s="7"/>
    </row>
    <row r="493" spans="1:4" ht="51" customHeight="1">
      <c r="A493" s="24"/>
      <c r="B493" s="24"/>
      <c r="C493" s="24"/>
      <c r="D493" s="7"/>
    </row>
    <row r="494" spans="1:4" ht="51" customHeight="1">
      <c r="A494" s="24"/>
      <c r="B494" s="24"/>
      <c r="C494" s="24"/>
      <c r="D494" s="7"/>
    </row>
    <row r="495" spans="1:4" ht="51" customHeight="1">
      <c r="A495" s="24"/>
      <c r="B495" s="24"/>
      <c r="C495" s="24"/>
      <c r="D495" s="7"/>
    </row>
    <row r="496" spans="1:4" ht="51" customHeight="1">
      <c r="A496" s="24"/>
      <c r="B496" s="24"/>
      <c r="C496" s="24"/>
      <c r="D496" s="7"/>
    </row>
    <row r="497" spans="1:4" ht="51" customHeight="1">
      <c r="A497" s="24"/>
      <c r="B497" s="24"/>
      <c r="C497" s="24"/>
      <c r="D497" s="7"/>
    </row>
    <row r="498" spans="1:4" ht="51" customHeight="1">
      <c r="A498" s="24"/>
      <c r="B498" s="24"/>
      <c r="C498" s="24"/>
      <c r="D498" s="7"/>
    </row>
    <row r="499" spans="1:4" ht="51" customHeight="1">
      <c r="A499" s="24"/>
      <c r="B499" s="24"/>
      <c r="C499" s="24"/>
      <c r="D499" s="7"/>
    </row>
    <row r="500" spans="1:4" ht="51" customHeight="1">
      <c r="A500" s="24"/>
      <c r="B500" s="24"/>
      <c r="C500" s="24"/>
      <c r="D500" s="7"/>
    </row>
    <row r="501" spans="1:4" ht="51" customHeight="1">
      <c r="A501" s="24"/>
      <c r="B501" s="24"/>
      <c r="C501" s="24"/>
      <c r="D501" s="7"/>
    </row>
    <row r="502" spans="1:4" ht="51" customHeight="1">
      <c r="A502" s="24"/>
      <c r="B502" s="24"/>
      <c r="C502" s="24"/>
      <c r="D502" s="7"/>
    </row>
    <row r="503" spans="1:4" ht="51" customHeight="1">
      <c r="A503" s="24"/>
      <c r="B503" s="24"/>
      <c r="C503" s="24"/>
      <c r="D503" s="7"/>
    </row>
    <row r="504" spans="1:4" ht="51" customHeight="1">
      <c r="A504" s="24"/>
      <c r="B504" s="24"/>
      <c r="C504" s="24"/>
      <c r="D504" s="7"/>
    </row>
    <row r="505" spans="1:4" ht="51" customHeight="1">
      <c r="A505" s="24"/>
      <c r="B505" s="24"/>
      <c r="C505" s="24"/>
      <c r="D505" s="7"/>
    </row>
    <row r="506" spans="1:4" ht="51" customHeight="1">
      <c r="A506" s="24"/>
      <c r="B506" s="24"/>
      <c r="C506" s="24"/>
      <c r="D506" s="7"/>
    </row>
    <row r="507" spans="1:4" ht="51" customHeight="1">
      <c r="A507" s="24"/>
      <c r="B507" s="24"/>
      <c r="C507" s="24"/>
      <c r="D507" s="7"/>
    </row>
    <row r="508" spans="1:4" ht="51" customHeight="1">
      <c r="A508" s="24"/>
      <c r="B508" s="24"/>
      <c r="C508" s="24"/>
      <c r="D508" s="7"/>
    </row>
    <row r="509" spans="1:4" ht="51" customHeight="1">
      <c r="A509" s="24"/>
      <c r="B509" s="24"/>
      <c r="C509" s="24"/>
      <c r="D509" s="7"/>
    </row>
    <row r="510" spans="1:4" ht="51" customHeight="1">
      <c r="A510" s="24"/>
      <c r="B510" s="24"/>
      <c r="C510" s="24"/>
      <c r="D510" s="7"/>
    </row>
    <row r="511" spans="1:4" ht="51" customHeight="1">
      <c r="A511" s="24"/>
      <c r="B511" s="24"/>
      <c r="C511" s="24"/>
      <c r="D511" s="7"/>
    </row>
    <row r="512" spans="1:4" ht="51" customHeight="1">
      <c r="A512" s="24"/>
      <c r="B512" s="24"/>
      <c r="C512" s="24"/>
      <c r="D512" s="7"/>
    </row>
    <row r="513" spans="1:4" ht="51" customHeight="1">
      <c r="A513" s="24"/>
      <c r="B513" s="24"/>
      <c r="C513" s="24"/>
      <c r="D513" s="7"/>
    </row>
    <row r="514" spans="1:4" ht="51" customHeight="1">
      <c r="A514" s="24"/>
      <c r="B514" s="24"/>
      <c r="C514" s="24"/>
      <c r="D514" s="7"/>
    </row>
    <row r="515" spans="1:4" ht="51" customHeight="1">
      <c r="A515" s="24"/>
      <c r="B515" s="24"/>
      <c r="C515" s="24"/>
      <c r="D515" s="7"/>
    </row>
    <row r="516" spans="1:4" ht="51" customHeight="1">
      <c r="A516" s="24"/>
      <c r="B516" s="24"/>
      <c r="C516" s="24"/>
      <c r="D516" s="7"/>
    </row>
    <row r="517" spans="1:4" ht="51" customHeight="1">
      <c r="A517" s="24"/>
      <c r="B517" s="24"/>
      <c r="C517" s="24"/>
      <c r="D517" s="7"/>
    </row>
    <row r="518" spans="1:4" ht="51" customHeight="1">
      <c r="A518" s="24"/>
      <c r="B518" s="24"/>
      <c r="C518" s="24"/>
      <c r="D518" s="7"/>
    </row>
    <row r="519" spans="1:4" ht="51" customHeight="1">
      <c r="A519" s="24"/>
      <c r="B519" s="24"/>
      <c r="C519" s="24"/>
      <c r="D519" s="7"/>
    </row>
    <row r="520" spans="1:4" ht="51" customHeight="1">
      <c r="A520" s="24"/>
      <c r="B520" s="24"/>
      <c r="C520" s="24"/>
      <c r="D520" s="7"/>
    </row>
    <row r="521" spans="1:4" ht="51" customHeight="1">
      <c r="A521" s="24"/>
      <c r="B521" s="24"/>
      <c r="C521" s="24"/>
      <c r="D521" s="7"/>
    </row>
    <row r="522" spans="1:4" ht="51" customHeight="1">
      <c r="A522" s="24"/>
      <c r="B522" s="24"/>
      <c r="C522" s="24"/>
      <c r="D522" s="7"/>
    </row>
    <row r="523" spans="1:4" ht="51" customHeight="1">
      <c r="A523" s="24"/>
      <c r="B523" s="24"/>
      <c r="C523" s="24"/>
      <c r="D523" s="7"/>
    </row>
    <row r="524" spans="1:4" ht="51" customHeight="1">
      <c r="A524" s="24"/>
      <c r="B524" s="24"/>
      <c r="C524" s="24"/>
      <c r="D524" s="7"/>
    </row>
    <row r="525" spans="1:4" ht="51" customHeight="1">
      <c r="A525" s="24"/>
      <c r="B525" s="24"/>
      <c r="C525" s="24"/>
      <c r="D525" s="7"/>
    </row>
    <row r="526" spans="1:4" ht="51" customHeight="1">
      <c r="A526" s="24"/>
      <c r="B526" s="24"/>
      <c r="C526" s="24"/>
      <c r="D526" s="7"/>
    </row>
    <row r="527" spans="1:4" ht="51" customHeight="1">
      <c r="A527" s="24"/>
      <c r="B527" s="24"/>
      <c r="C527" s="24"/>
      <c r="D527" s="7"/>
    </row>
    <row r="528" spans="1:4" ht="51" customHeight="1">
      <c r="A528" s="24"/>
      <c r="B528" s="24"/>
      <c r="C528" s="24"/>
      <c r="D528" s="7"/>
    </row>
    <row r="529" spans="1:4" ht="51" customHeight="1">
      <c r="A529" s="24"/>
      <c r="B529" s="24"/>
      <c r="C529" s="24"/>
      <c r="D529" s="7"/>
    </row>
    <row r="530" spans="1:4" ht="51" customHeight="1">
      <c r="A530" s="24"/>
      <c r="B530" s="24"/>
      <c r="C530" s="24"/>
      <c r="D530" s="7"/>
    </row>
    <row r="531" spans="1:4" ht="51" customHeight="1">
      <c r="A531" s="24"/>
      <c r="B531" s="24"/>
      <c r="C531" s="24"/>
      <c r="D531" s="7"/>
    </row>
    <row r="532" spans="1:4" ht="51" customHeight="1">
      <c r="A532" s="24"/>
      <c r="B532" s="24"/>
      <c r="C532" s="24"/>
      <c r="D532" s="7"/>
    </row>
    <row r="533" spans="1:4" ht="51" customHeight="1">
      <c r="A533" s="24"/>
      <c r="B533" s="24"/>
      <c r="C533" s="24"/>
      <c r="D533" s="7"/>
    </row>
    <row r="534" spans="1:4" ht="51" customHeight="1">
      <c r="A534" s="24"/>
      <c r="B534" s="24"/>
      <c r="C534" s="24"/>
      <c r="D534" s="7"/>
    </row>
    <row r="535" spans="1:4" ht="51" customHeight="1">
      <c r="A535" s="24"/>
      <c r="B535" s="24"/>
      <c r="C535" s="24"/>
      <c r="D535" s="7"/>
    </row>
    <row r="536" spans="1:4" ht="51" customHeight="1">
      <c r="A536" s="24"/>
      <c r="B536" s="24"/>
      <c r="C536" s="24"/>
      <c r="D536" s="7"/>
    </row>
    <row r="537" spans="1:4" ht="51" customHeight="1">
      <c r="A537" s="24"/>
      <c r="B537" s="24"/>
      <c r="C537" s="24"/>
      <c r="D537" s="7"/>
    </row>
    <row r="538" spans="1:4" ht="51" customHeight="1">
      <c r="A538" s="24"/>
      <c r="B538" s="24"/>
      <c r="C538" s="24"/>
      <c r="D538" s="7"/>
    </row>
    <row r="539" spans="1:4" ht="51" customHeight="1">
      <c r="A539" s="24"/>
      <c r="B539" s="24"/>
      <c r="C539" s="24"/>
      <c r="D539" s="7"/>
    </row>
    <row r="540" spans="1:4" ht="51" customHeight="1">
      <c r="A540" s="24"/>
      <c r="B540" s="24"/>
      <c r="C540" s="24"/>
      <c r="D540" s="7"/>
    </row>
    <row r="541" spans="1:4" ht="51" customHeight="1">
      <c r="A541" s="24"/>
      <c r="B541" s="24"/>
      <c r="C541" s="24"/>
      <c r="D541" s="7"/>
    </row>
    <row r="542" spans="1:4" ht="51" customHeight="1">
      <c r="A542" s="24"/>
      <c r="B542" s="24"/>
      <c r="C542" s="24"/>
      <c r="D542" s="7"/>
    </row>
    <row r="543" spans="1:4" ht="51" customHeight="1">
      <c r="A543" s="24"/>
      <c r="B543" s="24"/>
      <c r="C543" s="24"/>
      <c r="D543" s="7"/>
    </row>
    <row r="544" spans="1:4" ht="51" customHeight="1">
      <c r="A544" s="24"/>
      <c r="B544" s="24"/>
      <c r="C544" s="24"/>
      <c r="D544" s="7"/>
    </row>
    <row r="545" spans="1:4" ht="51" customHeight="1">
      <c r="A545" s="24"/>
      <c r="B545" s="24"/>
      <c r="C545" s="24"/>
      <c r="D545" s="7"/>
    </row>
    <row r="546" spans="1:4" ht="51" customHeight="1">
      <c r="A546" s="24"/>
      <c r="B546" s="24"/>
      <c r="C546" s="24"/>
      <c r="D546" s="7"/>
    </row>
    <row r="547" spans="1:4" ht="51" customHeight="1">
      <c r="A547" s="24"/>
      <c r="B547" s="24"/>
      <c r="C547" s="24"/>
      <c r="D547" s="7"/>
    </row>
    <row r="548" spans="1:4" ht="51" customHeight="1">
      <c r="A548" s="24"/>
      <c r="B548" s="24"/>
      <c r="C548" s="24"/>
      <c r="D548" s="7"/>
    </row>
    <row r="549" spans="1:4" ht="51" customHeight="1">
      <c r="A549" s="24"/>
      <c r="B549" s="24"/>
      <c r="C549" s="24"/>
      <c r="D549" s="7"/>
    </row>
    <row r="550" spans="1:4" ht="51" customHeight="1">
      <c r="A550" s="24"/>
      <c r="B550" s="24"/>
      <c r="C550" s="24"/>
      <c r="D550" s="7"/>
    </row>
    <row r="551" spans="1:4" ht="51" customHeight="1">
      <c r="A551" s="24"/>
      <c r="B551" s="24"/>
      <c r="C551" s="24"/>
      <c r="D551" s="7"/>
    </row>
    <row r="552" spans="1:4" ht="51" customHeight="1">
      <c r="A552" s="24"/>
      <c r="B552" s="24"/>
      <c r="C552" s="24"/>
      <c r="D552" s="7"/>
    </row>
    <row r="553" spans="1:4" ht="51" customHeight="1">
      <c r="A553" s="24"/>
      <c r="B553" s="24"/>
      <c r="C553" s="24"/>
      <c r="D553" s="7"/>
    </row>
    <row r="554" spans="1:4" ht="51" customHeight="1">
      <c r="A554" s="24"/>
      <c r="B554" s="24"/>
      <c r="C554" s="24"/>
      <c r="D554" s="7"/>
    </row>
    <row r="555" spans="1:4" ht="51" customHeight="1">
      <c r="A555" s="24"/>
      <c r="B555" s="24"/>
      <c r="C555" s="24"/>
      <c r="D555" s="7"/>
    </row>
    <row r="556" spans="1:4" ht="51" customHeight="1">
      <c r="A556" s="24"/>
      <c r="B556" s="24"/>
      <c r="C556" s="24"/>
      <c r="D556" s="7"/>
    </row>
    <row r="557" spans="1:4" ht="51" customHeight="1">
      <c r="A557" s="24"/>
      <c r="B557" s="24"/>
      <c r="C557" s="24"/>
      <c r="D557" s="7"/>
    </row>
    <row r="558" spans="1:4" ht="51" customHeight="1">
      <c r="A558" s="24"/>
      <c r="B558" s="24"/>
      <c r="C558" s="24"/>
      <c r="D558" s="7"/>
    </row>
    <row r="559" spans="1:4" ht="51" customHeight="1">
      <c r="A559" s="24"/>
      <c r="B559" s="24"/>
      <c r="C559" s="24"/>
      <c r="D559" s="7"/>
    </row>
    <row r="560" spans="1:4" ht="51" customHeight="1">
      <c r="A560" s="24"/>
      <c r="B560" s="24"/>
      <c r="C560" s="24"/>
      <c r="D560" s="7"/>
    </row>
    <row r="561" spans="1:4" ht="51" customHeight="1">
      <c r="A561" s="24"/>
      <c r="B561" s="24"/>
      <c r="C561" s="24"/>
      <c r="D561" s="7"/>
    </row>
    <row r="562" spans="1:4" ht="51" customHeight="1">
      <c r="A562" s="24"/>
      <c r="B562" s="24"/>
      <c r="C562" s="24"/>
      <c r="D562" s="7"/>
    </row>
    <row r="563" spans="1:4" ht="51" customHeight="1">
      <c r="A563" s="24"/>
      <c r="B563" s="24"/>
      <c r="C563" s="24"/>
      <c r="D563" s="7"/>
    </row>
    <row r="564" spans="1:4" ht="51" customHeight="1">
      <c r="A564" s="24"/>
      <c r="B564" s="24"/>
      <c r="C564" s="24"/>
      <c r="D564" s="7"/>
    </row>
    <row r="565" spans="1:4" ht="51" customHeight="1">
      <c r="A565" s="24"/>
      <c r="B565" s="24"/>
      <c r="C565" s="24"/>
      <c r="D565" s="7"/>
    </row>
    <row r="566" spans="1:4" ht="51" customHeight="1">
      <c r="A566" s="24"/>
      <c r="B566" s="24"/>
      <c r="C566" s="24"/>
      <c r="D566" s="7"/>
    </row>
    <row r="567" spans="1:4" ht="51" customHeight="1">
      <c r="A567" s="24"/>
      <c r="B567" s="24"/>
      <c r="C567" s="24"/>
      <c r="D567" s="7"/>
    </row>
    <row r="568" spans="1:4" ht="51" customHeight="1">
      <c r="A568" s="24"/>
      <c r="B568" s="24"/>
      <c r="C568" s="24"/>
      <c r="D568" s="7"/>
    </row>
    <row r="569" spans="1:4" ht="51" customHeight="1">
      <c r="A569" s="24"/>
      <c r="B569" s="24"/>
      <c r="C569" s="24"/>
      <c r="D569" s="7"/>
    </row>
    <row r="570" spans="1:4" ht="51" customHeight="1">
      <c r="A570" s="24"/>
      <c r="B570" s="24"/>
      <c r="C570" s="24"/>
      <c r="D570" s="7"/>
    </row>
    <row r="571" spans="1:4" ht="51" customHeight="1">
      <c r="A571" s="24"/>
      <c r="B571" s="24"/>
      <c r="C571" s="24"/>
      <c r="D571" s="7"/>
    </row>
    <row r="572" spans="1:4" ht="51" customHeight="1">
      <c r="A572" s="24"/>
      <c r="B572" s="24"/>
      <c r="C572" s="24"/>
      <c r="D572" s="7"/>
    </row>
    <row r="573" spans="1:4" ht="51" customHeight="1">
      <c r="A573" s="24"/>
      <c r="B573" s="24"/>
      <c r="C573" s="24"/>
      <c r="D573" s="7"/>
    </row>
    <row r="574" spans="1:4" ht="51" customHeight="1">
      <c r="A574" s="24"/>
      <c r="B574" s="24"/>
      <c r="C574" s="24"/>
      <c r="D574" s="7"/>
    </row>
    <row r="575" spans="1:4" ht="51" customHeight="1">
      <c r="A575" s="24"/>
      <c r="B575" s="24"/>
      <c r="C575" s="24"/>
      <c r="D575" s="7"/>
    </row>
    <row r="576" spans="1:4" ht="51" customHeight="1">
      <c r="A576" s="24"/>
      <c r="B576" s="24"/>
      <c r="C576" s="24"/>
      <c r="D576" s="7"/>
    </row>
    <row r="577" spans="1:4" ht="51" customHeight="1">
      <c r="A577" s="24"/>
      <c r="B577" s="24"/>
      <c r="C577" s="24"/>
      <c r="D577" s="7"/>
    </row>
    <row r="578" spans="1:4" ht="51" customHeight="1">
      <c r="A578" s="24"/>
      <c r="B578" s="24"/>
      <c r="C578" s="24"/>
      <c r="D578" s="7"/>
    </row>
    <row r="579" spans="1:4" ht="51" customHeight="1">
      <c r="A579" s="24"/>
      <c r="B579" s="24"/>
      <c r="C579" s="24"/>
      <c r="D579" s="7"/>
    </row>
    <row r="580" spans="1:4" ht="51" customHeight="1">
      <c r="A580" s="24"/>
      <c r="B580" s="24"/>
      <c r="C580" s="24"/>
      <c r="D580" s="7"/>
    </row>
    <row r="581" spans="1:4" ht="51" customHeight="1">
      <c r="A581" s="24"/>
      <c r="B581" s="24"/>
      <c r="C581" s="24"/>
      <c r="D581" s="7"/>
    </row>
    <row r="582" spans="1:4" ht="51" customHeight="1">
      <c r="A582" s="24"/>
      <c r="B582" s="24"/>
      <c r="C582" s="24"/>
      <c r="D582" s="7"/>
    </row>
    <row r="583" spans="1:4" ht="51" customHeight="1">
      <c r="A583" s="24"/>
      <c r="B583" s="24"/>
      <c r="C583" s="24"/>
      <c r="D583" s="7"/>
    </row>
    <row r="584" spans="1:4" ht="51" customHeight="1">
      <c r="A584" s="24"/>
      <c r="B584" s="24"/>
      <c r="C584" s="24"/>
      <c r="D584" s="7"/>
    </row>
    <row r="585" spans="1:4" ht="51" customHeight="1">
      <c r="A585" s="24"/>
      <c r="B585" s="24"/>
      <c r="C585" s="24"/>
      <c r="D585" s="7"/>
    </row>
    <row r="586" spans="1:4" ht="51" customHeight="1">
      <c r="A586" s="24"/>
      <c r="B586" s="24"/>
      <c r="C586" s="24"/>
      <c r="D586" s="7"/>
    </row>
    <row r="587" spans="1:4" ht="51" customHeight="1">
      <c r="A587" s="24"/>
      <c r="B587" s="24"/>
      <c r="C587" s="24"/>
      <c r="D587" s="7"/>
    </row>
    <row r="588" spans="1:4" ht="51" customHeight="1">
      <c r="A588" s="24"/>
      <c r="B588" s="24"/>
      <c r="C588" s="24"/>
      <c r="D588" s="7"/>
    </row>
    <row r="589" spans="1:4" ht="51" customHeight="1">
      <c r="A589" s="24"/>
      <c r="B589" s="24"/>
      <c r="C589" s="24"/>
      <c r="D589" s="7"/>
    </row>
    <row r="590" spans="1:4" ht="51" customHeight="1">
      <c r="A590" s="24"/>
      <c r="B590" s="24"/>
      <c r="C590" s="24"/>
      <c r="D590" s="7"/>
    </row>
    <row r="591" spans="1:4" ht="51" customHeight="1">
      <c r="A591" s="24"/>
      <c r="B591" s="24"/>
      <c r="C591" s="24"/>
      <c r="D591" s="7"/>
    </row>
    <row r="592" spans="1:4" ht="51" customHeight="1">
      <c r="A592" s="24"/>
      <c r="B592" s="24"/>
      <c r="C592" s="24"/>
      <c r="D592" s="7"/>
    </row>
    <row r="593" spans="1:4" ht="51" customHeight="1">
      <c r="A593" s="24"/>
      <c r="B593" s="24"/>
      <c r="C593" s="24"/>
      <c r="D593" s="7"/>
    </row>
    <row r="594" spans="1:4" ht="51" customHeight="1">
      <c r="A594" s="24"/>
      <c r="B594" s="24"/>
      <c r="C594" s="24"/>
      <c r="D594" s="7"/>
    </row>
    <row r="595" spans="1:4" ht="51" customHeight="1">
      <c r="A595" s="24"/>
      <c r="B595" s="24"/>
      <c r="C595" s="24"/>
      <c r="D595" s="7"/>
    </row>
    <row r="596" spans="1:4" ht="51" customHeight="1">
      <c r="A596" s="24"/>
      <c r="B596" s="24"/>
      <c r="C596" s="24"/>
      <c r="D596" s="7"/>
    </row>
    <row r="597" spans="1:4" ht="51" customHeight="1">
      <c r="A597" s="24"/>
      <c r="B597" s="24"/>
      <c r="C597" s="24"/>
      <c r="D597" s="7"/>
    </row>
    <row r="598" spans="1:4" ht="51" customHeight="1">
      <c r="A598" s="24"/>
      <c r="B598" s="24"/>
      <c r="C598" s="24"/>
      <c r="D598" s="7"/>
    </row>
    <row r="599" spans="1:4" ht="51" customHeight="1">
      <c r="A599" s="24"/>
      <c r="B599" s="24"/>
      <c r="C599" s="24"/>
      <c r="D599" s="7"/>
    </row>
    <row r="600" spans="1:4" ht="51" customHeight="1">
      <c r="A600" s="24"/>
      <c r="B600" s="24"/>
      <c r="C600" s="24"/>
      <c r="D600" s="7"/>
    </row>
    <row r="601" spans="1:4" ht="51" customHeight="1">
      <c r="A601" s="24"/>
      <c r="B601" s="24"/>
      <c r="C601" s="24"/>
      <c r="D601" s="7"/>
    </row>
    <row r="602" spans="1:4" ht="51" customHeight="1">
      <c r="A602" s="24"/>
      <c r="B602" s="24"/>
      <c r="C602" s="24"/>
      <c r="D602" s="7"/>
    </row>
    <row r="603" spans="1:4" ht="51" customHeight="1">
      <c r="A603" s="24"/>
      <c r="B603" s="24"/>
      <c r="C603" s="24"/>
      <c r="D603" s="7"/>
    </row>
    <row r="604" spans="1:4" ht="51" customHeight="1">
      <c r="A604" s="24"/>
      <c r="B604" s="24"/>
      <c r="C604" s="24"/>
      <c r="D604" s="7"/>
    </row>
    <row r="605" spans="1:4" ht="51" customHeight="1">
      <c r="A605" s="24"/>
      <c r="B605" s="24"/>
      <c r="C605" s="24"/>
      <c r="D605" s="7"/>
    </row>
    <row r="606" spans="1:4" ht="51" customHeight="1">
      <c r="A606" s="24"/>
      <c r="B606" s="24"/>
      <c r="C606" s="24"/>
      <c r="D606" s="7"/>
    </row>
    <row r="607" spans="1:4" ht="51" customHeight="1">
      <c r="A607" s="24"/>
      <c r="B607" s="24"/>
      <c r="C607" s="24"/>
      <c r="D607" s="7"/>
    </row>
    <row r="608" spans="1:4" ht="51" customHeight="1">
      <c r="A608" s="24"/>
      <c r="B608" s="24"/>
      <c r="C608" s="24"/>
      <c r="D608" s="7"/>
    </row>
    <row r="609" spans="1:4" ht="51" customHeight="1">
      <c r="A609" s="24"/>
      <c r="B609" s="24"/>
      <c r="C609" s="24"/>
      <c r="D609" s="7"/>
    </row>
    <row r="610" spans="1:4" ht="51" customHeight="1">
      <c r="A610" s="24"/>
      <c r="B610" s="24"/>
      <c r="C610" s="24"/>
      <c r="D610" s="7"/>
    </row>
    <row r="611" spans="1:4" ht="51" customHeight="1">
      <c r="A611" s="24"/>
      <c r="B611" s="24"/>
      <c r="C611" s="24"/>
      <c r="D611" s="7"/>
    </row>
    <row r="612" spans="1:4" ht="51" customHeight="1">
      <c r="A612" s="24"/>
      <c r="B612" s="24"/>
      <c r="C612" s="24"/>
      <c r="D612" s="7"/>
    </row>
    <row r="613" spans="1:4" ht="51" customHeight="1">
      <c r="A613" s="24"/>
      <c r="B613" s="24"/>
      <c r="C613" s="24"/>
      <c r="D613" s="7"/>
    </row>
    <row r="614" spans="1:4" ht="51" customHeight="1">
      <c r="A614" s="24"/>
      <c r="B614" s="24"/>
      <c r="C614" s="24"/>
      <c r="D614" s="7"/>
    </row>
    <row r="615" spans="1:4" ht="51" customHeight="1">
      <c r="A615" s="24"/>
      <c r="B615" s="24"/>
      <c r="C615" s="24"/>
      <c r="D615" s="7"/>
    </row>
    <row r="616" spans="1:4" ht="51" customHeight="1">
      <c r="A616" s="24"/>
      <c r="B616" s="24"/>
      <c r="C616" s="24"/>
      <c r="D616" s="7"/>
    </row>
    <row r="617" spans="1:4" ht="51" customHeight="1">
      <c r="A617" s="24"/>
      <c r="B617" s="24"/>
      <c r="C617" s="24"/>
      <c r="D617" s="7"/>
    </row>
    <row r="618" spans="1:4" ht="51" customHeight="1">
      <c r="A618" s="24"/>
      <c r="B618" s="24"/>
      <c r="C618" s="24"/>
      <c r="D618" s="7"/>
    </row>
    <row r="619" spans="1:4" ht="51" customHeight="1">
      <c r="A619" s="24"/>
      <c r="B619" s="24"/>
      <c r="C619" s="24"/>
      <c r="D619" s="7"/>
    </row>
    <row r="620" spans="1:4" ht="51" customHeight="1">
      <c r="A620" s="24"/>
      <c r="B620" s="24"/>
      <c r="C620" s="24"/>
      <c r="D620" s="7"/>
    </row>
    <row r="621" spans="1:4" ht="51" customHeight="1">
      <c r="A621" s="24"/>
      <c r="B621" s="24"/>
      <c r="C621" s="24"/>
      <c r="D621" s="7"/>
    </row>
    <row r="622" spans="1:4" ht="51" customHeight="1">
      <c r="A622" s="24"/>
      <c r="B622" s="24"/>
      <c r="C622" s="24"/>
      <c r="D622" s="7"/>
    </row>
    <row r="623" spans="1:4" ht="51" customHeight="1">
      <c r="A623" s="24"/>
      <c r="B623" s="24"/>
      <c r="C623" s="24"/>
      <c r="D623" s="7"/>
    </row>
    <row r="624" spans="1:4" ht="51" customHeight="1">
      <c r="A624" s="24"/>
      <c r="B624" s="24"/>
      <c r="C624" s="24"/>
      <c r="D624" s="7"/>
    </row>
    <row r="625" spans="1:4" ht="51" customHeight="1">
      <c r="A625" s="24"/>
      <c r="B625" s="24"/>
      <c r="C625" s="24"/>
      <c r="D625" s="7"/>
    </row>
    <row r="626" spans="1:4" ht="51" customHeight="1">
      <c r="A626" s="24"/>
      <c r="B626" s="24"/>
      <c r="C626" s="24"/>
      <c r="D626" s="7"/>
    </row>
    <row r="627" spans="1:4" ht="51" customHeight="1">
      <c r="A627" s="24"/>
      <c r="B627" s="24"/>
      <c r="C627" s="24"/>
      <c r="D627" s="7"/>
    </row>
    <row r="628" spans="1:4" ht="51" customHeight="1">
      <c r="A628" s="24"/>
      <c r="B628" s="24"/>
      <c r="C628" s="24"/>
      <c r="D628" s="7"/>
    </row>
    <row r="629" spans="1:4" ht="51" customHeight="1">
      <c r="A629" s="24"/>
      <c r="B629" s="24"/>
      <c r="C629" s="24"/>
      <c r="D629" s="7"/>
    </row>
    <row r="630" spans="1:4" ht="51" customHeight="1">
      <c r="A630" s="24"/>
      <c r="B630" s="24"/>
      <c r="C630" s="24"/>
      <c r="D630" s="7"/>
    </row>
    <row r="631" spans="1:4" ht="51" customHeight="1">
      <c r="A631" s="24"/>
      <c r="B631" s="24"/>
      <c r="C631" s="24"/>
      <c r="D631" s="7"/>
    </row>
    <row r="632" spans="1:4" ht="51" customHeight="1">
      <c r="A632" s="24"/>
      <c r="B632" s="24"/>
      <c r="C632" s="24"/>
      <c r="D632" s="7"/>
    </row>
    <row r="633" spans="1:4" ht="51" customHeight="1">
      <c r="A633" s="24"/>
      <c r="B633" s="24"/>
      <c r="C633" s="24"/>
      <c r="D633" s="7"/>
    </row>
    <row r="634" spans="1:4" ht="51" customHeight="1">
      <c r="A634" s="24"/>
      <c r="B634" s="24"/>
      <c r="C634" s="24"/>
      <c r="D634" s="7"/>
    </row>
    <row r="635" spans="1:4" ht="51" customHeight="1">
      <c r="A635" s="24"/>
      <c r="B635" s="24"/>
      <c r="C635" s="24"/>
      <c r="D635" s="7"/>
    </row>
    <row r="636" spans="1:4" ht="51" customHeight="1">
      <c r="A636" s="24"/>
      <c r="B636" s="24"/>
      <c r="C636" s="24"/>
      <c r="D636" s="7"/>
    </row>
    <row r="637" spans="1:4" ht="51" customHeight="1">
      <c r="A637" s="24"/>
      <c r="B637" s="24"/>
      <c r="C637" s="24"/>
      <c r="D637" s="7"/>
    </row>
    <row r="638" spans="1:4" ht="51" customHeight="1">
      <c r="A638" s="24"/>
      <c r="B638" s="24"/>
      <c r="C638" s="24"/>
      <c r="D638" s="7"/>
    </row>
    <row r="639" spans="1:4" ht="51" customHeight="1">
      <c r="A639" s="24"/>
      <c r="B639" s="24"/>
      <c r="C639" s="24"/>
      <c r="D639" s="7"/>
    </row>
    <row r="640" spans="1:4" ht="51" customHeight="1">
      <c r="A640" s="24"/>
      <c r="B640" s="24"/>
      <c r="C640" s="24"/>
      <c r="D640" s="7"/>
    </row>
    <row r="641" spans="1:4" ht="51" customHeight="1">
      <c r="A641" s="24"/>
      <c r="B641" s="24"/>
      <c r="C641" s="24"/>
      <c r="D641" s="7"/>
    </row>
    <row r="642" spans="1:4" ht="51" customHeight="1">
      <c r="A642" s="24"/>
      <c r="B642" s="24"/>
      <c r="C642" s="24"/>
      <c r="D642" s="7"/>
    </row>
    <row r="643" spans="1:4" ht="51" customHeight="1">
      <c r="A643" s="24"/>
      <c r="B643" s="24"/>
      <c r="C643" s="24"/>
      <c r="D643" s="7"/>
    </row>
    <row r="644" spans="1:4" ht="51" customHeight="1">
      <c r="A644" s="24"/>
      <c r="B644" s="24"/>
      <c r="C644" s="24"/>
      <c r="D644" s="7"/>
    </row>
    <row r="645" spans="1:4" ht="51" customHeight="1">
      <c r="A645" s="24"/>
      <c r="B645" s="24"/>
      <c r="C645" s="24"/>
      <c r="D645" s="7"/>
    </row>
    <row r="646" spans="1:4" ht="51" customHeight="1">
      <c r="A646" s="24"/>
      <c r="B646" s="24"/>
      <c r="C646" s="24"/>
      <c r="D646" s="7"/>
    </row>
    <row r="647" spans="1:4" ht="51" customHeight="1">
      <c r="A647" s="24"/>
      <c r="B647" s="24"/>
      <c r="C647" s="24"/>
      <c r="D647" s="7"/>
    </row>
    <row r="648" spans="1:4" ht="51" customHeight="1">
      <c r="A648" s="24"/>
      <c r="B648" s="24"/>
      <c r="C648" s="24"/>
      <c r="D648" s="7"/>
    </row>
    <row r="649" spans="1:4" ht="51" customHeight="1">
      <c r="A649" s="24"/>
      <c r="B649" s="24"/>
      <c r="C649" s="24"/>
      <c r="D649" s="7"/>
    </row>
    <row r="650" spans="1:4" ht="51" customHeight="1">
      <c r="A650" s="24"/>
      <c r="B650" s="24"/>
      <c r="C650" s="24"/>
      <c r="D650" s="7"/>
    </row>
    <row r="651" spans="1:4" ht="51" customHeight="1">
      <c r="A651" s="24"/>
      <c r="B651" s="24"/>
      <c r="C651" s="24"/>
      <c r="D651" s="7"/>
    </row>
    <row r="652" spans="1:4" ht="51" customHeight="1">
      <c r="A652" s="24"/>
      <c r="B652" s="24"/>
      <c r="C652" s="24"/>
      <c r="D652" s="7"/>
    </row>
    <row r="653" spans="1:4" ht="51" customHeight="1">
      <c r="A653" s="24"/>
      <c r="B653" s="24"/>
      <c r="C653" s="24"/>
      <c r="D653" s="7"/>
    </row>
    <row r="654" spans="1:4" ht="51" customHeight="1">
      <c r="A654" s="24"/>
      <c r="B654" s="24"/>
      <c r="C654" s="24"/>
      <c r="D654" s="7"/>
    </row>
    <row r="655" spans="1:4" ht="51" customHeight="1">
      <c r="A655" s="24"/>
      <c r="B655" s="24"/>
      <c r="C655" s="24"/>
      <c r="D655" s="7"/>
    </row>
    <row r="656" spans="1:4" ht="51" customHeight="1">
      <c r="A656" s="24"/>
      <c r="B656" s="24"/>
      <c r="C656" s="24"/>
      <c r="D656" s="7"/>
    </row>
    <row r="657" spans="1:4" ht="51" customHeight="1">
      <c r="A657" s="24"/>
      <c r="B657" s="24"/>
      <c r="C657" s="24"/>
      <c r="D657" s="7"/>
    </row>
    <row r="658" spans="1:4" ht="51" customHeight="1">
      <c r="A658" s="24"/>
      <c r="B658" s="24"/>
      <c r="C658" s="24"/>
      <c r="D658" s="7"/>
    </row>
    <row r="659" spans="1:4" ht="51" customHeight="1">
      <c r="A659" s="24"/>
      <c r="B659" s="24"/>
      <c r="C659" s="24"/>
      <c r="D659" s="7"/>
    </row>
    <row r="660" spans="1:4" ht="51" customHeight="1">
      <c r="A660" s="24"/>
      <c r="B660" s="24"/>
      <c r="C660" s="24"/>
      <c r="D660" s="7"/>
    </row>
    <row r="661" spans="1:4" ht="51" customHeight="1">
      <c r="A661" s="24"/>
      <c r="B661" s="24"/>
      <c r="C661" s="24"/>
      <c r="D661" s="7"/>
    </row>
    <row r="662" spans="1:4" ht="51" customHeight="1">
      <c r="A662" s="24"/>
      <c r="B662" s="24"/>
      <c r="C662" s="24"/>
      <c r="D662" s="7"/>
    </row>
    <row r="663" spans="1:4" ht="51" customHeight="1">
      <c r="A663" s="24"/>
      <c r="B663" s="24"/>
      <c r="C663" s="24"/>
      <c r="D663" s="7"/>
    </row>
    <row r="664" spans="1:4" ht="51" customHeight="1">
      <c r="A664" s="24"/>
      <c r="B664" s="24"/>
      <c r="C664" s="24"/>
      <c r="D664" s="7"/>
    </row>
    <row r="665" spans="1:4" ht="51" customHeight="1">
      <c r="A665" s="24"/>
      <c r="B665" s="24"/>
      <c r="C665" s="24"/>
      <c r="D665" s="7"/>
    </row>
    <row r="666" spans="1:4" ht="51" customHeight="1">
      <c r="A666" s="24"/>
      <c r="B666" s="24"/>
      <c r="C666" s="24"/>
      <c r="D666" s="7"/>
    </row>
    <row r="667" spans="1:4" ht="51" customHeight="1">
      <c r="A667" s="24"/>
      <c r="B667" s="24"/>
      <c r="C667" s="24"/>
      <c r="D667" s="7"/>
    </row>
    <row r="668" spans="1:4" ht="51" customHeight="1">
      <c r="A668" s="24"/>
      <c r="B668" s="24"/>
      <c r="C668" s="24"/>
      <c r="D668" s="7"/>
    </row>
    <row r="669" spans="1:4" ht="51" customHeight="1">
      <c r="A669" s="24"/>
      <c r="B669" s="24"/>
      <c r="C669" s="24"/>
      <c r="D669" s="7"/>
    </row>
    <row r="670" spans="1:4" ht="51" customHeight="1">
      <c r="A670" s="24"/>
      <c r="B670" s="24"/>
      <c r="C670" s="24"/>
      <c r="D670" s="7"/>
    </row>
    <row r="671" spans="1:4" ht="51" customHeight="1">
      <c r="A671" s="24"/>
      <c r="B671" s="24"/>
      <c r="C671" s="24"/>
      <c r="D671" s="7"/>
    </row>
    <row r="672" spans="1:4" ht="51" customHeight="1">
      <c r="A672" s="24"/>
      <c r="B672" s="24"/>
      <c r="C672" s="24"/>
      <c r="D672" s="7"/>
    </row>
    <row r="673" spans="1:4" ht="51" customHeight="1">
      <c r="A673" s="24"/>
      <c r="B673" s="24"/>
      <c r="C673" s="24"/>
      <c r="D673" s="7"/>
    </row>
    <row r="674" spans="1:4" ht="51" customHeight="1">
      <c r="A674" s="24"/>
      <c r="B674" s="24"/>
      <c r="C674" s="24"/>
      <c r="D674" s="7"/>
    </row>
    <row r="675" spans="1:4" ht="51" customHeight="1">
      <c r="A675" s="24"/>
      <c r="B675" s="24"/>
      <c r="C675" s="24"/>
      <c r="D675" s="7"/>
    </row>
    <row r="676" spans="1:4" ht="51" customHeight="1">
      <c r="A676" s="24"/>
      <c r="B676" s="24"/>
      <c r="C676" s="24"/>
      <c r="D676" s="7"/>
    </row>
    <row r="677" spans="1:4" ht="51" customHeight="1">
      <c r="A677" s="24"/>
      <c r="B677" s="24"/>
      <c r="C677" s="24"/>
      <c r="D677" s="7"/>
    </row>
    <row r="678" spans="1:4" ht="51" customHeight="1">
      <c r="A678" s="24"/>
      <c r="B678" s="24"/>
      <c r="C678" s="24"/>
      <c r="D678" s="7"/>
    </row>
    <row r="679" spans="1:4" ht="51" customHeight="1">
      <c r="A679" s="24"/>
      <c r="B679" s="24"/>
      <c r="C679" s="24"/>
      <c r="D679" s="7"/>
    </row>
    <row r="680" spans="1:4" ht="51" customHeight="1">
      <c r="A680" s="24"/>
      <c r="B680" s="24"/>
      <c r="C680" s="24"/>
      <c r="D680" s="7"/>
    </row>
    <row r="681" spans="1:4" ht="51" customHeight="1">
      <c r="A681" s="24"/>
      <c r="B681" s="24"/>
      <c r="C681" s="24"/>
      <c r="D681" s="7"/>
    </row>
    <row r="682" spans="1:4" ht="51" customHeight="1">
      <c r="A682" s="24"/>
      <c r="B682" s="24"/>
      <c r="C682" s="24"/>
      <c r="D682" s="7"/>
    </row>
    <row r="683" spans="1:4" ht="51" customHeight="1">
      <c r="A683" s="24"/>
      <c r="B683" s="24"/>
      <c r="C683" s="24"/>
      <c r="D683" s="7"/>
    </row>
    <row r="684" spans="1:4" ht="51" customHeight="1">
      <c r="A684" s="24"/>
      <c r="B684" s="24"/>
      <c r="C684" s="24"/>
      <c r="D684" s="7"/>
    </row>
    <row r="685" spans="1:4" ht="51" customHeight="1">
      <c r="A685" s="24"/>
      <c r="B685" s="24"/>
      <c r="C685" s="24"/>
      <c r="D685" s="7"/>
    </row>
    <row r="686" spans="1:4" ht="51" customHeight="1">
      <c r="A686" s="24"/>
      <c r="B686" s="24"/>
      <c r="C686" s="24"/>
      <c r="D686" s="7"/>
    </row>
    <row r="687" spans="1:4" ht="51" customHeight="1">
      <c r="A687" s="24"/>
      <c r="B687" s="24"/>
      <c r="C687" s="24"/>
      <c r="D687" s="7"/>
    </row>
    <row r="688" spans="1:4" ht="51" customHeight="1">
      <c r="A688" s="24"/>
      <c r="B688" s="24"/>
      <c r="C688" s="24"/>
      <c r="D688" s="7"/>
    </row>
    <row r="689" spans="1:4" ht="51" customHeight="1">
      <c r="A689" s="24"/>
      <c r="B689" s="24"/>
      <c r="C689" s="24"/>
      <c r="D689" s="7"/>
    </row>
    <row r="690" spans="1:4" ht="51" customHeight="1">
      <c r="A690" s="24"/>
      <c r="B690" s="24"/>
      <c r="C690" s="24"/>
      <c r="D690" s="7"/>
    </row>
    <row r="691" spans="1:4" ht="51" customHeight="1">
      <c r="A691" s="24"/>
      <c r="B691" s="24"/>
      <c r="C691" s="24"/>
      <c r="D691" s="7"/>
    </row>
    <row r="692" spans="1:4" ht="51" customHeight="1">
      <c r="A692" s="24"/>
      <c r="B692" s="24"/>
      <c r="C692" s="24"/>
      <c r="D692" s="7"/>
    </row>
    <row r="693" spans="1:4" ht="51" customHeight="1">
      <c r="A693" s="24"/>
      <c r="B693" s="24"/>
      <c r="C693" s="24"/>
      <c r="D693" s="7"/>
    </row>
    <row r="694" spans="1:4" ht="51" customHeight="1">
      <c r="A694" s="24"/>
      <c r="B694" s="24"/>
      <c r="C694" s="24"/>
      <c r="D694" s="7"/>
    </row>
    <row r="695" spans="1:4" ht="51" customHeight="1">
      <c r="A695" s="24"/>
      <c r="B695" s="24"/>
      <c r="C695" s="24"/>
      <c r="D695" s="7"/>
    </row>
    <row r="696" spans="1:4" ht="51" customHeight="1">
      <c r="A696" s="24"/>
      <c r="B696" s="24"/>
      <c r="C696" s="24"/>
      <c r="D696" s="7"/>
    </row>
    <row r="697" spans="1:4" ht="51" customHeight="1">
      <c r="A697" s="24"/>
      <c r="B697" s="24"/>
      <c r="C697" s="24"/>
      <c r="D697" s="7"/>
    </row>
    <row r="698" spans="1:4" ht="51" customHeight="1">
      <c r="A698" s="24"/>
      <c r="B698" s="24"/>
      <c r="C698" s="24"/>
      <c r="D698" s="7"/>
    </row>
    <row r="699" spans="1:4" ht="51" customHeight="1">
      <c r="A699" s="24"/>
      <c r="B699" s="24"/>
      <c r="C699" s="24"/>
      <c r="D699" s="7"/>
    </row>
    <row r="700" spans="1:4" ht="51" customHeight="1">
      <c r="A700" s="24"/>
      <c r="B700" s="24"/>
      <c r="C700" s="24"/>
      <c r="D700" s="7"/>
    </row>
    <row r="701" spans="1:4" ht="51" customHeight="1">
      <c r="A701" s="24"/>
      <c r="B701" s="24"/>
      <c r="C701" s="24"/>
      <c r="D701" s="7"/>
    </row>
    <row r="702" spans="1:4" ht="51" customHeight="1">
      <c r="A702" s="24"/>
      <c r="B702" s="24"/>
      <c r="C702" s="24"/>
      <c r="D702" s="7"/>
    </row>
    <row r="703" spans="1:4" ht="51" customHeight="1">
      <c r="A703" s="24"/>
      <c r="B703" s="24"/>
      <c r="C703" s="24"/>
      <c r="D703" s="7"/>
    </row>
    <row r="704" spans="1:4" ht="51" customHeight="1">
      <c r="A704" s="24"/>
      <c r="B704" s="24"/>
      <c r="C704" s="24"/>
      <c r="D704" s="7"/>
    </row>
    <row r="705" spans="1:4" ht="51" customHeight="1">
      <c r="A705" s="24"/>
      <c r="B705" s="24"/>
      <c r="C705" s="24"/>
      <c r="D705" s="7"/>
    </row>
    <row r="706" spans="1:4" ht="51" customHeight="1">
      <c r="A706" s="24"/>
      <c r="B706" s="24"/>
      <c r="C706" s="24"/>
      <c r="D706" s="7"/>
    </row>
    <row r="707" spans="1:4" ht="51" customHeight="1">
      <c r="A707" s="24"/>
      <c r="B707" s="24"/>
      <c r="C707" s="24"/>
      <c r="D707" s="7"/>
    </row>
    <row r="708" spans="1:4" ht="51" customHeight="1">
      <c r="A708" s="24"/>
      <c r="B708" s="24"/>
      <c r="C708" s="24"/>
      <c r="D708" s="7"/>
    </row>
    <row r="709" spans="1:4" ht="51" customHeight="1">
      <c r="A709" s="24"/>
      <c r="B709" s="24"/>
      <c r="C709" s="24"/>
      <c r="D709" s="7"/>
    </row>
    <row r="710" spans="1:4" ht="51" customHeight="1">
      <c r="A710" s="24"/>
      <c r="B710" s="24"/>
      <c r="C710" s="24"/>
      <c r="D710" s="7"/>
    </row>
    <row r="711" spans="1:4" ht="51" customHeight="1">
      <c r="A711" s="24"/>
      <c r="B711" s="24"/>
      <c r="C711" s="24"/>
      <c r="D711" s="7"/>
    </row>
    <row r="712" spans="1:4" ht="51" customHeight="1">
      <c r="A712" s="24"/>
      <c r="B712" s="24"/>
      <c r="C712" s="24"/>
      <c r="D712" s="7"/>
    </row>
    <row r="713" spans="1:4" ht="51" customHeight="1">
      <c r="A713" s="24"/>
      <c r="B713" s="24"/>
      <c r="C713" s="24"/>
      <c r="D713" s="7"/>
    </row>
    <row r="714" spans="1:4" ht="51" customHeight="1">
      <c r="A714" s="24"/>
      <c r="B714" s="24"/>
      <c r="C714" s="24"/>
      <c r="D714" s="7"/>
    </row>
    <row r="715" spans="1:4" ht="51" customHeight="1">
      <c r="A715" s="24"/>
      <c r="B715" s="24"/>
      <c r="C715" s="24"/>
      <c r="D715" s="7"/>
    </row>
    <row r="716" spans="1:4" ht="51" customHeight="1">
      <c r="A716" s="24"/>
      <c r="B716" s="24"/>
      <c r="C716" s="24"/>
      <c r="D716" s="7"/>
    </row>
    <row r="717" spans="1:4" ht="51" customHeight="1">
      <c r="A717" s="24"/>
      <c r="B717" s="24"/>
      <c r="C717" s="24"/>
      <c r="D717" s="7"/>
    </row>
    <row r="718" spans="1:4" ht="51" customHeight="1">
      <c r="A718" s="24"/>
      <c r="B718" s="24"/>
      <c r="C718" s="24"/>
      <c r="D718" s="7"/>
    </row>
    <row r="719" spans="1:4" ht="51" customHeight="1">
      <c r="A719" s="24"/>
      <c r="B719" s="24"/>
      <c r="C719" s="24"/>
      <c r="D719" s="7"/>
    </row>
    <row r="720" spans="1:4" ht="51" customHeight="1">
      <c r="A720" s="24"/>
      <c r="B720" s="24"/>
      <c r="C720" s="24"/>
      <c r="D720" s="7"/>
    </row>
    <row r="721" spans="1:4" ht="51" customHeight="1">
      <c r="A721" s="24"/>
      <c r="B721" s="24"/>
      <c r="C721" s="24"/>
      <c r="D721" s="7"/>
    </row>
    <row r="722" spans="1:4" ht="51" customHeight="1">
      <c r="A722" s="24"/>
      <c r="B722" s="24"/>
      <c r="C722" s="24"/>
      <c r="D722" s="7"/>
    </row>
    <row r="723" spans="1:4" ht="51" customHeight="1">
      <c r="A723" s="24"/>
      <c r="B723" s="24"/>
      <c r="C723" s="24"/>
      <c r="D723" s="7"/>
    </row>
    <row r="724" spans="1:4" ht="51" customHeight="1">
      <c r="A724" s="24"/>
      <c r="B724" s="24"/>
      <c r="C724" s="24"/>
      <c r="D724" s="7"/>
    </row>
    <row r="725" spans="1:4" ht="51" customHeight="1">
      <c r="A725" s="24"/>
      <c r="B725" s="24"/>
      <c r="C725" s="24"/>
      <c r="D725" s="7"/>
    </row>
    <row r="726" spans="1:4" ht="51" customHeight="1">
      <c r="A726" s="24"/>
      <c r="B726" s="24"/>
      <c r="C726" s="24"/>
      <c r="D726" s="7"/>
    </row>
    <row r="727" spans="1:4" ht="51" customHeight="1">
      <c r="A727" s="24"/>
      <c r="B727" s="24"/>
      <c r="C727" s="24"/>
      <c r="D727" s="7"/>
    </row>
    <row r="728" spans="1:4" ht="51" customHeight="1">
      <c r="A728" s="24"/>
      <c r="B728" s="24"/>
      <c r="C728" s="24"/>
      <c r="D728" s="7"/>
    </row>
    <row r="729" spans="1:4" ht="51" customHeight="1">
      <c r="A729" s="24"/>
      <c r="B729" s="24"/>
      <c r="C729" s="24"/>
      <c r="D729" s="7"/>
    </row>
    <row r="730" spans="1:4" ht="51" customHeight="1">
      <c r="A730" s="24"/>
      <c r="B730" s="24"/>
      <c r="C730" s="24"/>
      <c r="D730" s="7"/>
    </row>
    <row r="731" spans="1:4" ht="51" customHeight="1">
      <c r="A731" s="24"/>
      <c r="B731" s="24"/>
      <c r="C731" s="24"/>
      <c r="D731" s="7"/>
    </row>
    <row r="732" spans="1:4" ht="51" customHeight="1">
      <c r="A732" s="24"/>
      <c r="B732" s="24"/>
      <c r="C732" s="24"/>
      <c r="D732" s="7"/>
    </row>
    <row r="733" spans="1:4" ht="51" customHeight="1">
      <c r="A733" s="24"/>
      <c r="B733" s="24"/>
      <c r="C733" s="24"/>
      <c r="D733" s="7"/>
    </row>
    <row r="734" spans="1:4" ht="51" customHeight="1">
      <c r="A734" s="24"/>
      <c r="B734" s="24"/>
      <c r="C734" s="24"/>
      <c r="D734" s="7"/>
    </row>
    <row r="735" spans="1:4" ht="51" customHeight="1">
      <c r="A735" s="24"/>
      <c r="B735" s="24"/>
      <c r="C735" s="24"/>
      <c r="D735" s="7"/>
    </row>
    <row r="736" spans="1:4" ht="51" customHeight="1">
      <c r="A736" s="24"/>
      <c r="B736" s="24"/>
      <c r="C736" s="24"/>
      <c r="D736" s="7"/>
    </row>
    <row r="737" spans="1:4" ht="51" customHeight="1">
      <c r="A737" s="24"/>
      <c r="B737" s="24"/>
      <c r="C737" s="24"/>
      <c r="D737" s="7"/>
    </row>
    <row r="738" spans="1:4" ht="51" customHeight="1">
      <c r="A738" s="24"/>
      <c r="B738" s="24"/>
      <c r="C738" s="24"/>
      <c r="D738" s="7"/>
    </row>
    <row r="739" spans="1:4" ht="51" customHeight="1">
      <c r="A739" s="24"/>
      <c r="B739" s="24"/>
      <c r="C739" s="24"/>
      <c r="D739" s="7"/>
    </row>
    <row r="740" spans="1:4" ht="51" customHeight="1">
      <c r="A740" s="24"/>
      <c r="B740" s="24"/>
      <c r="C740" s="24"/>
      <c r="D740" s="7"/>
    </row>
    <row r="741" spans="1:4" ht="51" customHeight="1">
      <c r="A741" s="24"/>
      <c r="B741" s="24"/>
      <c r="C741" s="24"/>
      <c r="D741" s="7"/>
    </row>
    <row r="742" spans="1:4" ht="51" customHeight="1">
      <c r="A742" s="24"/>
      <c r="B742" s="24"/>
      <c r="C742" s="24"/>
      <c r="D742" s="7"/>
    </row>
    <row r="743" spans="1:4" ht="51" customHeight="1">
      <c r="A743" s="24"/>
      <c r="B743" s="24"/>
      <c r="C743" s="24"/>
      <c r="D743" s="7"/>
    </row>
    <row r="744" spans="1:4" ht="51" customHeight="1">
      <c r="A744" s="24"/>
      <c r="B744" s="24"/>
      <c r="C744" s="24"/>
      <c r="D744" s="7"/>
    </row>
    <row r="745" spans="1:4" ht="51" customHeight="1">
      <c r="A745" s="24"/>
      <c r="B745" s="24"/>
      <c r="C745" s="24"/>
      <c r="D745" s="7"/>
    </row>
    <row r="746" spans="1:4" ht="51" customHeight="1">
      <c r="A746" s="24"/>
      <c r="B746" s="24"/>
      <c r="C746" s="24"/>
      <c r="D746" s="7"/>
    </row>
    <row r="747" spans="1:4" ht="51" customHeight="1">
      <c r="A747" s="24"/>
      <c r="B747" s="24"/>
      <c r="C747" s="24"/>
      <c r="D747" s="7"/>
    </row>
    <row r="748" spans="1:4" ht="51" customHeight="1">
      <c r="A748" s="24"/>
      <c r="B748" s="24"/>
      <c r="C748" s="24"/>
      <c r="D748" s="7"/>
    </row>
    <row r="749" spans="1:4" ht="51" customHeight="1">
      <c r="A749" s="24"/>
      <c r="B749" s="24"/>
      <c r="C749" s="24"/>
      <c r="D749" s="7"/>
    </row>
    <row r="750" spans="1:4" ht="51" customHeight="1">
      <c r="A750" s="24"/>
      <c r="B750" s="24"/>
      <c r="C750" s="24"/>
      <c r="D750" s="7"/>
    </row>
    <row r="751" spans="1:4" ht="51" customHeight="1">
      <c r="A751" s="24"/>
      <c r="B751" s="24"/>
      <c r="C751" s="24"/>
      <c r="D751" s="7"/>
    </row>
    <row r="752" spans="1:4" ht="51" customHeight="1">
      <c r="A752" s="24"/>
      <c r="B752" s="24"/>
      <c r="C752" s="24"/>
      <c r="D752" s="7"/>
    </row>
    <row r="753" spans="1:4" ht="51" customHeight="1">
      <c r="A753" s="24"/>
      <c r="B753" s="24"/>
      <c r="C753" s="24"/>
      <c r="D753" s="7"/>
    </row>
    <row r="754" spans="1:4" ht="51" customHeight="1">
      <c r="A754" s="24"/>
      <c r="B754" s="24"/>
      <c r="C754" s="24"/>
      <c r="D754" s="7"/>
    </row>
    <row r="755" spans="1:4" ht="51" customHeight="1">
      <c r="A755" s="24"/>
      <c r="B755" s="24"/>
      <c r="C755" s="24"/>
      <c r="D755" s="7"/>
    </row>
    <row r="756" spans="1:4" ht="51" customHeight="1">
      <c r="A756" s="24"/>
      <c r="B756" s="24"/>
      <c r="C756" s="24"/>
      <c r="D756" s="7"/>
    </row>
    <row r="757" spans="1:4" ht="51" customHeight="1">
      <c r="A757" s="24"/>
      <c r="B757" s="24"/>
      <c r="C757" s="24"/>
      <c r="D757" s="7"/>
    </row>
    <row r="758" spans="1:4" ht="51" customHeight="1">
      <c r="A758" s="24"/>
      <c r="B758" s="24"/>
      <c r="C758" s="24"/>
      <c r="D758" s="7"/>
    </row>
    <row r="759" spans="1:4" ht="51" customHeight="1">
      <c r="A759" s="24"/>
      <c r="B759" s="24"/>
      <c r="C759" s="24"/>
      <c r="D759" s="7"/>
    </row>
    <row r="760" spans="1:4" ht="51" customHeight="1">
      <c r="A760" s="24"/>
      <c r="B760" s="24"/>
      <c r="C760" s="24"/>
      <c r="D760" s="7"/>
    </row>
    <row r="761" spans="1:4" ht="51" customHeight="1">
      <c r="A761" s="24"/>
      <c r="B761" s="24"/>
      <c r="C761" s="24"/>
      <c r="D761" s="7"/>
    </row>
    <row r="762" spans="1:4" ht="51" customHeight="1">
      <c r="A762" s="24"/>
      <c r="B762" s="24"/>
      <c r="C762" s="24"/>
      <c r="D762" s="7"/>
    </row>
    <row r="763" spans="1:4" ht="51" customHeight="1">
      <c r="A763" s="24"/>
      <c r="B763" s="24"/>
      <c r="C763" s="24"/>
      <c r="D763" s="7"/>
    </row>
    <row r="764" spans="1:4" ht="51" customHeight="1">
      <c r="A764" s="24"/>
      <c r="B764" s="24"/>
      <c r="C764" s="24"/>
      <c r="D764" s="7"/>
    </row>
    <row r="765" spans="1:4" ht="51" customHeight="1">
      <c r="A765" s="24"/>
      <c r="B765" s="24"/>
      <c r="C765" s="24"/>
      <c r="D765" s="7"/>
    </row>
    <row r="766" spans="1:4" ht="51" customHeight="1">
      <c r="A766" s="24"/>
      <c r="B766" s="24"/>
      <c r="C766" s="24"/>
      <c r="D766" s="7"/>
    </row>
    <row r="767" spans="1:4" ht="51" customHeight="1">
      <c r="A767" s="24"/>
      <c r="B767" s="24"/>
      <c r="C767" s="24"/>
      <c r="D767" s="7"/>
    </row>
    <row r="768" spans="1:4" ht="51" customHeight="1">
      <c r="A768" s="24"/>
      <c r="B768" s="24"/>
      <c r="C768" s="24"/>
      <c r="D768" s="7"/>
    </row>
    <row r="769" spans="1:4" ht="51" customHeight="1">
      <c r="A769" s="24"/>
      <c r="B769" s="24"/>
      <c r="C769" s="24"/>
      <c r="D769" s="7"/>
    </row>
    <row r="770" spans="1:4" ht="51" customHeight="1">
      <c r="A770" s="24"/>
      <c r="B770" s="24"/>
      <c r="C770" s="24"/>
      <c r="D770" s="7"/>
    </row>
    <row r="771" spans="1:4" ht="51" customHeight="1">
      <c r="A771" s="24"/>
      <c r="B771" s="24"/>
      <c r="C771" s="24"/>
      <c r="D771" s="7"/>
    </row>
    <row r="772" spans="1:4" ht="51" customHeight="1">
      <c r="A772" s="24"/>
      <c r="B772" s="24"/>
      <c r="C772" s="24"/>
      <c r="D772" s="7"/>
    </row>
    <row r="773" spans="1:4" ht="51" customHeight="1">
      <c r="A773" s="24"/>
      <c r="B773" s="24"/>
      <c r="C773" s="24"/>
      <c r="D773" s="7"/>
    </row>
    <row r="774" spans="1:4" ht="51" customHeight="1">
      <c r="A774" s="24"/>
      <c r="B774" s="24"/>
      <c r="C774" s="24"/>
      <c r="D774" s="7"/>
    </row>
    <row r="775" spans="1:4" ht="51" customHeight="1">
      <c r="A775" s="24"/>
      <c r="B775" s="24"/>
      <c r="C775" s="24"/>
      <c r="D775" s="7"/>
    </row>
    <row r="776" spans="1:4" ht="51" customHeight="1">
      <c r="A776" s="24"/>
      <c r="B776" s="24"/>
      <c r="C776" s="24"/>
      <c r="D776" s="7"/>
    </row>
    <row r="777" spans="1:4" ht="51" customHeight="1">
      <c r="A777" s="24"/>
      <c r="B777" s="24"/>
      <c r="C777" s="24"/>
      <c r="D777" s="7"/>
    </row>
    <row r="778" spans="1:4" ht="51" customHeight="1">
      <c r="A778" s="24"/>
      <c r="B778" s="24"/>
      <c r="C778" s="24"/>
      <c r="D778" s="7"/>
    </row>
    <row r="779" spans="1:4" ht="51" customHeight="1">
      <c r="A779" s="24"/>
      <c r="B779" s="24"/>
      <c r="C779" s="24"/>
      <c r="D779" s="7"/>
    </row>
    <row r="780" spans="1:4" ht="51" customHeight="1">
      <c r="A780" s="24"/>
      <c r="B780" s="24"/>
      <c r="C780" s="24"/>
      <c r="D780" s="7"/>
    </row>
    <row r="781" spans="1:4" ht="51" customHeight="1">
      <c r="A781" s="24"/>
      <c r="B781" s="24"/>
      <c r="C781" s="24"/>
      <c r="D781" s="7"/>
    </row>
    <row r="782" spans="1:4" ht="51" customHeight="1">
      <c r="A782" s="24"/>
      <c r="B782" s="24"/>
      <c r="C782" s="24"/>
      <c r="D782" s="7"/>
    </row>
    <row r="783" spans="1:4" ht="51" customHeight="1">
      <c r="A783" s="24"/>
      <c r="B783" s="24"/>
      <c r="C783" s="24"/>
      <c r="D783" s="7"/>
    </row>
    <row r="784" spans="1:4" ht="51" customHeight="1">
      <c r="A784" s="24"/>
      <c r="B784" s="24"/>
      <c r="C784" s="24"/>
      <c r="D784" s="7"/>
    </row>
    <row r="785" spans="1:4" ht="51" customHeight="1">
      <c r="A785" s="24"/>
      <c r="B785" s="24"/>
      <c r="C785" s="24"/>
      <c r="D785" s="7"/>
    </row>
    <row r="786" spans="1:4" ht="51" customHeight="1">
      <c r="A786" s="24"/>
      <c r="B786" s="24"/>
      <c r="C786" s="24"/>
      <c r="D786" s="7"/>
    </row>
    <row r="787" spans="1:4" ht="51" customHeight="1">
      <c r="A787" s="24"/>
      <c r="B787" s="24"/>
      <c r="C787" s="24"/>
      <c r="D787" s="7"/>
    </row>
    <row r="788" spans="1:4" ht="51" customHeight="1">
      <c r="A788" s="24"/>
      <c r="B788" s="24"/>
      <c r="C788" s="24"/>
      <c r="D788" s="7"/>
    </row>
    <row r="789" spans="1:4" ht="51" customHeight="1">
      <c r="A789" s="24"/>
      <c r="B789" s="24"/>
      <c r="C789" s="24"/>
      <c r="D789" s="7"/>
    </row>
    <row r="790" spans="1:4" ht="51" customHeight="1">
      <c r="A790" s="24"/>
      <c r="B790" s="24"/>
      <c r="C790" s="24"/>
      <c r="D790" s="7"/>
    </row>
    <row r="791" spans="1:4" ht="51" customHeight="1">
      <c r="A791" s="24"/>
      <c r="B791" s="24"/>
      <c r="C791" s="24"/>
      <c r="D791" s="7"/>
    </row>
    <row r="792" spans="1:4" ht="51" customHeight="1">
      <c r="A792" s="24"/>
      <c r="B792" s="24"/>
      <c r="C792" s="24"/>
      <c r="D792" s="7"/>
    </row>
    <row r="793" spans="1:4" ht="51" customHeight="1">
      <c r="A793" s="24"/>
      <c r="B793" s="24"/>
      <c r="C793" s="24"/>
      <c r="D793" s="7"/>
    </row>
    <row r="794" spans="1:4" ht="51" customHeight="1">
      <c r="A794" s="24"/>
      <c r="B794" s="24"/>
      <c r="C794" s="24"/>
      <c r="D794" s="7"/>
    </row>
    <row r="795" spans="1:4" ht="51" customHeight="1">
      <c r="A795" s="24"/>
      <c r="B795" s="24"/>
      <c r="C795" s="24"/>
      <c r="D795" s="7"/>
    </row>
    <row r="796" spans="1:4" ht="51" customHeight="1">
      <c r="A796" s="24"/>
      <c r="B796" s="24"/>
      <c r="C796" s="24"/>
      <c r="D796" s="7"/>
    </row>
    <row r="797" spans="1:4" ht="51" customHeight="1">
      <c r="A797" s="24"/>
      <c r="B797" s="24"/>
      <c r="C797" s="24"/>
      <c r="D797" s="7"/>
    </row>
    <row r="798" spans="1:4" ht="51" customHeight="1">
      <c r="A798" s="24"/>
      <c r="B798" s="24"/>
      <c r="C798" s="24"/>
      <c r="D798" s="7"/>
    </row>
    <row r="799" spans="1:4" ht="51" customHeight="1">
      <c r="A799" s="24"/>
      <c r="B799" s="24"/>
      <c r="C799" s="24"/>
      <c r="D799" s="7"/>
    </row>
    <row r="800" spans="1:4" ht="51" customHeight="1">
      <c r="A800" s="24"/>
      <c r="B800" s="24"/>
      <c r="C800" s="24"/>
      <c r="D800" s="7"/>
    </row>
    <row r="801" spans="1:4" ht="51" customHeight="1">
      <c r="A801" s="24"/>
      <c r="B801" s="24"/>
      <c r="C801" s="24"/>
      <c r="D801" s="7"/>
    </row>
    <row r="802" spans="1:4" ht="51" customHeight="1">
      <c r="A802" s="24"/>
      <c r="B802" s="24"/>
      <c r="C802" s="24"/>
      <c r="D802" s="7"/>
    </row>
    <row r="803" spans="1:4" ht="51" customHeight="1">
      <c r="A803" s="24"/>
      <c r="B803" s="24"/>
      <c r="C803" s="24"/>
      <c r="D803" s="7"/>
    </row>
    <row r="804" spans="1:4" ht="51" customHeight="1">
      <c r="A804" s="24"/>
      <c r="B804" s="24"/>
      <c r="C804" s="24"/>
      <c r="D804" s="7"/>
    </row>
    <row r="805" spans="1:4" ht="51" customHeight="1">
      <c r="A805" s="24"/>
      <c r="B805" s="24"/>
      <c r="C805" s="24"/>
      <c r="D805" s="7"/>
    </row>
    <row r="806" spans="1:4" ht="51" customHeight="1">
      <c r="A806" s="24"/>
      <c r="B806" s="24"/>
      <c r="C806" s="24"/>
      <c r="D806" s="7"/>
    </row>
    <row r="807" spans="1:4" ht="51" customHeight="1">
      <c r="A807" s="24"/>
      <c r="B807" s="24"/>
      <c r="C807" s="24"/>
      <c r="D807" s="7"/>
    </row>
    <row r="808" spans="1:4" ht="51" customHeight="1">
      <c r="A808" s="24"/>
      <c r="B808" s="24"/>
      <c r="C808" s="24"/>
      <c r="D808" s="7"/>
    </row>
    <row r="809" spans="1:4" ht="51" customHeight="1">
      <c r="A809" s="24"/>
      <c r="B809" s="24"/>
      <c r="C809" s="24"/>
      <c r="D809" s="7"/>
    </row>
    <row r="810" spans="1:4" ht="51" customHeight="1">
      <c r="A810" s="24"/>
      <c r="B810" s="24"/>
      <c r="C810" s="24"/>
      <c r="D810" s="7"/>
    </row>
    <row r="811" spans="1:4" ht="51" customHeight="1">
      <c r="A811" s="24"/>
      <c r="B811" s="24"/>
      <c r="C811" s="24"/>
      <c r="D811" s="7"/>
    </row>
    <row r="812" spans="1:4" ht="51" customHeight="1">
      <c r="A812" s="24"/>
      <c r="B812" s="24"/>
      <c r="C812" s="24"/>
      <c r="D812" s="7"/>
    </row>
    <row r="813" spans="1:4" ht="51" customHeight="1">
      <c r="A813" s="24"/>
      <c r="B813" s="24"/>
      <c r="C813" s="24"/>
      <c r="D813" s="7"/>
    </row>
    <row r="814" spans="1:4" ht="51" customHeight="1">
      <c r="A814" s="24"/>
      <c r="B814" s="24"/>
      <c r="C814" s="24"/>
      <c r="D814" s="7"/>
    </row>
    <row r="815" spans="1:4" ht="51" customHeight="1">
      <c r="A815" s="24"/>
      <c r="B815" s="24"/>
      <c r="C815" s="24"/>
      <c r="D815" s="7"/>
    </row>
    <row r="816" spans="1:4" ht="51" customHeight="1">
      <c r="A816" s="24"/>
      <c r="B816" s="24"/>
      <c r="C816" s="24"/>
      <c r="D816" s="7"/>
    </row>
    <row r="817" spans="1:4" ht="51" customHeight="1">
      <c r="A817" s="24"/>
      <c r="B817" s="24"/>
      <c r="C817" s="24"/>
      <c r="D817" s="7"/>
    </row>
    <row r="818" spans="1:4" ht="51" customHeight="1">
      <c r="A818" s="24"/>
      <c r="B818" s="24"/>
      <c r="C818" s="24"/>
      <c r="D818" s="7"/>
    </row>
    <row r="819" spans="1:4" ht="51" customHeight="1">
      <c r="A819" s="24"/>
      <c r="B819" s="24"/>
      <c r="C819" s="24"/>
      <c r="D819" s="7"/>
    </row>
    <row r="820" spans="1:4" ht="51" customHeight="1">
      <c r="A820" s="24"/>
      <c r="B820" s="24"/>
      <c r="C820" s="24"/>
      <c r="D820" s="7"/>
    </row>
    <row r="821" spans="1:4" ht="51" customHeight="1">
      <c r="A821" s="24"/>
      <c r="B821" s="24"/>
      <c r="C821" s="24"/>
      <c r="D821" s="7"/>
    </row>
    <row r="822" spans="1:4" ht="51" customHeight="1">
      <c r="A822" s="24"/>
      <c r="B822" s="24"/>
      <c r="C822" s="24"/>
      <c r="D822" s="7"/>
    </row>
    <row r="823" spans="1:4" ht="51" customHeight="1">
      <c r="A823" s="24"/>
      <c r="B823" s="24"/>
      <c r="C823" s="24"/>
      <c r="D823" s="7"/>
    </row>
    <row r="824" spans="1:4" ht="51" customHeight="1">
      <c r="A824" s="24"/>
      <c r="B824" s="24"/>
      <c r="C824" s="24"/>
      <c r="D824" s="7"/>
    </row>
    <row r="825" spans="1:4" ht="51" customHeight="1">
      <c r="A825" s="24"/>
      <c r="B825" s="24"/>
      <c r="C825" s="24"/>
      <c r="D825" s="7"/>
    </row>
    <row r="826" spans="1:4" ht="51" customHeight="1">
      <c r="A826" s="24"/>
      <c r="B826" s="24"/>
      <c r="C826" s="24"/>
      <c r="D826" s="7"/>
    </row>
    <row r="827" spans="1:4" ht="51" customHeight="1">
      <c r="A827" s="24"/>
      <c r="B827" s="24"/>
      <c r="C827" s="24"/>
      <c r="D827" s="7"/>
    </row>
    <row r="828" spans="1:4" ht="51" customHeight="1">
      <c r="A828" s="24"/>
      <c r="B828" s="24"/>
      <c r="C828" s="24"/>
      <c r="D828" s="7"/>
    </row>
    <row r="829" spans="1:4" ht="51" customHeight="1">
      <c r="A829" s="24"/>
      <c r="B829" s="24"/>
      <c r="C829" s="24"/>
      <c r="D829" s="7"/>
    </row>
    <row r="830" spans="1:4" ht="51" customHeight="1">
      <c r="A830" s="24"/>
      <c r="B830" s="24"/>
      <c r="C830" s="24"/>
      <c r="D830" s="7"/>
    </row>
    <row r="831" spans="1:4" ht="51" customHeight="1">
      <c r="A831" s="24"/>
      <c r="B831" s="24"/>
      <c r="C831" s="24"/>
      <c r="D831" s="7"/>
    </row>
    <row r="832" spans="1:4" ht="51" customHeight="1">
      <c r="A832" s="24"/>
      <c r="B832" s="24"/>
      <c r="C832" s="24"/>
      <c r="D832" s="7"/>
    </row>
    <row r="833" spans="1:4" ht="51" customHeight="1">
      <c r="A833" s="24"/>
      <c r="B833" s="24"/>
      <c r="C833" s="24"/>
      <c r="D833" s="7"/>
    </row>
    <row r="834" spans="1:4" ht="51" customHeight="1">
      <c r="A834" s="24"/>
      <c r="B834" s="24"/>
      <c r="C834" s="24"/>
      <c r="D834" s="7"/>
    </row>
    <row r="835" spans="1:4" ht="51" customHeight="1">
      <c r="A835" s="24"/>
      <c r="B835" s="24"/>
      <c r="C835" s="24"/>
      <c r="D835" s="7"/>
    </row>
    <row r="836" spans="1:4" ht="51" customHeight="1">
      <c r="A836" s="24"/>
      <c r="B836" s="24"/>
      <c r="C836" s="24"/>
      <c r="D836" s="7"/>
    </row>
    <row r="837" spans="1:4" ht="51" customHeight="1">
      <c r="A837" s="24"/>
      <c r="B837" s="24"/>
      <c r="C837" s="24"/>
      <c r="D837" s="7"/>
    </row>
    <row r="838" spans="1:4" ht="51" customHeight="1">
      <c r="A838" s="24"/>
      <c r="B838" s="24"/>
      <c r="C838" s="24"/>
      <c r="D838" s="7"/>
    </row>
    <row r="839" spans="1:4" ht="51" customHeight="1">
      <c r="A839" s="24"/>
      <c r="B839" s="24"/>
      <c r="C839" s="24"/>
      <c r="D839" s="7"/>
    </row>
    <row r="840" spans="1:4" ht="51" customHeight="1">
      <c r="A840" s="24"/>
      <c r="B840" s="24"/>
      <c r="C840" s="24"/>
      <c r="D840" s="7"/>
    </row>
    <row r="841" spans="1:4" ht="51" customHeight="1">
      <c r="A841" s="24"/>
      <c r="B841" s="24"/>
      <c r="C841" s="24"/>
      <c r="D841" s="7"/>
    </row>
    <row r="842" spans="1:4" ht="51" customHeight="1">
      <c r="A842" s="24"/>
      <c r="B842" s="24"/>
      <c r="C842" s="24"/>
      <c r="D842" s="7"/>
    </row>
    <row r="843" spans="1:4" ht="51" customHeight="1">
      <c r="A843" s="24"/>
      <c r="B843" s="24"/>
      <c r="C843" s="24"/>
      <c r="D843" s="7"/>
    </row>
    <row r="844" spans="1:4" ht="51" customHeight="1">
      <c r="A844" s="24"/>
      <c r="B844" s="24"/>
      <c r="C844" s="24"/>
      <c r="D844" s="7"/>
    </row>
    <row r="845" spans="1:4" ht="51" customHeight="1">
      <c r="A845" s="24"/>
      <c r="B845" s="24"/>
      <c r="C845" s="24"/>
      <c r="D845" s="7"/>
    </row>
    <row r="846" spans="1:4" ht="51" customHeight="1">
      <c r="A846" s="24"/>
      <c r="B846" s="24"/>
      <c r="C846" s="24"/>
      <c r="D846" s="7"/>
    </row>
    <row r="847" spans="1:4" ht="51" customHeight="1">
      <c r="A847" s="24"/>
      <c r="B847" s="24"/>
      <c r="C847" s="24"/>
      <c r="D847" s="7"/>
    </row>
    <row r="848" spans="1:4" ht="51" customHeight="1">
      <c r="A848" s="24"/>
      <c r="B848" s="24"/>
      <c r="C848" s="24"/>
      <c r="D848" s="7"/>
    </row>
    <row r="849" spans="1:4" ht="51" customHeight="1">
      <c r="A849" s="24"/>
      <c r="B849" s="24"/>
      <c r="C849" s="24"/>
      <c r="D849" s="7"/>
    </row>
    <row r="850" spans="1:4" ht="51" customHeight="1">
      <c r="A850" s="24"/>
      <c r="B850" s="24"/>
      <c r="C850" s="24"/>
      <c r="D850" s="7"/>
    </row>
    <row r="851" spans="1:4" ht="51" customHeight="1">
      <c r="A851" s="24"/>
      <c r="B851" s="24"/>
      <c r="C851" s="24"/>
      <c r="D851" s="7"/>
    </row>
    <row r="852" spans="1:4" ht="51" customHeight="1">
      <c r="A852" s="24"/>
      <c r="B852" s="24"/>
      <c r="C852" s="24"/>
      <c r="D852" s="7"/>
    </row>
    <row r="853" spans="1:4" ht="51" customHeight="1">
      <c r="A853" s="24"/>
      <c r="B853" s="24"/>
      <c r="C853" s="24"/>
      <c r="D853" s="7"/>
    </row>
    <row r="854" spans="1:4" ht="51" customHeight="1">
      <c r="A854" s="24"/>
      <c r="B854" s="24"/>
      <c r="C854" s="24"/>
      <c r="D854" s="7"/>
    </row>
    <row r="855" spans="1:4" ht="51" customHeight="1">
      <c r="A855" s="24"/>
      <c r="B855" s="24"/>
      <c r="C855" s="24"/>
      <c r="D855" s="7"/>
    </row>
    <row r="856" spans="1:4" ht="51" customHeight="1">
      <c r="A856" s="24"/>
      <c r="B856" s="24"/>
      <c r="C856" s="24"/>
      <c r="D856" s="7"/>
    </row>
    <row r="857" spans="1:4" ht="51" customHeight="1">
      <c r="A857" s="24"/>
      <c r="B857" s="24"/>
      <c r="C857" s="24"/>
      <c r="D857" s="7"/>
    </row>
    <row r="858" spans="1:4" ht="51" customHeight="1">
      <c r="A858" s="24"/>
      <c r="B858" s="24"/>
      <c r="C858" s="24"/>
      <c r="D858" s="7"/>
    </row>
    <row r="859" spans="1:4" ht="51" customHeight="1">
      <c r="A859" s="24"/>
      <c r="B859" s="24"/>
      <c r="C859" s="24"/>
      <c r="D859" s="7"/>
    </row>
    <row r="860" spans="1:4" ht="51" customHeight="1">
      <c r="A860" s="24"/>
      <c r="B860" s="24"/>
      <c r="C860" s="24"/>
      <c r="D860" s="7"/>
    </row>
    <row r="861" spans="1:4" ht="51" customHeight="1">
      <c r="A861" s="24"/>
      <c r="B861" s="24"/>
      <c r="C861" s="24"/>
      <c r="D861" s="7"/>
    </row>
    <row r="862" spans="1:4" ht="51" customHeight="1">
      <c r="A862" s="24"/>
      <c r="B862" s="24"/>
      <c r="C862" s="24"/>
      <c r="D862" s="7"/>
    </row>
    <row r="863" spans="1:4" ht="51" customHeight="1">
      <c r="A863" s="24"/>
      <c r="B863" s="24"/>
      <c r="C863" s="24"/>
      <c r="D863" s="7"/>
    </row>
    <row r="864" spans="1:4" ht="51" customHeight="1">
      <c r="A864" s="24"/>
      <c r="B864" s="24"/>
      <c r="C864" s="24"/>
      <c r="D864" s="7"/>
    </row>
    <row r="865" spans="1:4" ht="51" customHeight="1">
      <c r="A865" s="24"/>
      <c r="B865" s="24"/>
      <c r="C865" s="24"/>
      <c r="D865" s="7"/>
    </row>
    <row r="866" spans="1:4" ht="51" customHeight="1">
      <c r="A866" s="24"/>
      <c r="B866" s="24"/>
      <c r="C866" s="24"/>
      <c r="D866" s="7"/>
    </row>
    <row r="867" spans="1:4" ht="51" customHeight="1">
      <c r="A867" s="24"/>
      <c r="B867" s="24"/>
      <c r="C867" s="24"/>
      <c r="D867" s="7"/>
    </row>
    <row r="868" spans="1:4" ht="51" customHeight="1">
      <c r="A868" s="24"/>
      <c r="B868" s="24"/>
      <c r="C868" s="24"/>
      <c r="D868" s="7"/>
    </row>
    <row r="869" spans="1:4" ht="51" customHeight="1">
      <c r="A869" s="24"/>
      <c r="B869" s="24"/>
      <c r="C869" s="24"/>
      <c r="D869" s="7"/>
    </row>
    <row r="870" spans="1:4" ht="51" customHeight="1">
      <c r="A870" s="24"/>
      <c r="B870" s="24"/>
      <c r="C870" s="24"/>
      <c r="D870" s="7"/>
    </row>
    <row r="871" spans="1:4" ht="51" customHeight="1">
      <c r="A871" s="24"/>
      <c r="B871" s="24"/>
      <c r="C871" s="24"/>
      <c r="D871" s="7"/>
    </row>
    <row r="872" spans="1:4" ht="51" customHeight="1">
      <c r="A872" s="24"/>
      <c r="B872" s="24"/>
      <c r="C872" s="24"/>
      <c r="D872" s="7"/>
    </row>
    <row r="873" spans="1:4" ht="51" customHeight="1">
      <c r="A873" s="24"/>
      <c r="B873" s="24"/>
      <c r="C873" s="24"/>
      <c r="D873" s="7"/>
    </row>
    <row r="874" spans="1:4" ht="51" customHeight="1">
      <c r="A874" s="24"/>
      <c r="B874" s="24"/>
      <c r="C874" s="24"/>
      <c r="D874" s="7"/>
    </row>
    <row r="875" spans="1:4" ht="51" customHeight="1">
      <c r="A875" s="24"/>
      <c r="B875" s="24"/>
      <c r="C875" s="24"/>
      <c r="D875" s="7"/>
    </row>
    <row r="876" spans="1:4" ht="51" customHeight="1">
      <c r="A876" s="24"/>
      <c r="B876" s="24"/>
      <c r="C876" s="24"/>
      <c r="D876" s="7"/>
    </row>
    <row r="877" spans="1:4" ht="51" customHeight="1">
      <c r="A877" s="24"/>
      <c r="B877" s="24"/>
      <c r="C877" s="24"/>
      <c r="D877" s="7"/>
    </row>
    <row r="878" spans="1:4" ht="51" customHeight="1">
      <c r="A878" s="24"/>
      <c r="B878" s="24"/>
      <c r="C878" s="24"/>
      <c r="D878" s="7"/>
    </row>
    <row r="879" spans="1:4" ht="51" customHeight="1">
      <c r="A879" s="24"/>
      <c r="B879" s="24"/>
      <c r="C879" s="24"/>
      <c r="D879" s="7"/>
    </row>
    <row r="880" spans="1:4" ht="51" customHeight="1">
      <c r="A880" s="24"/>
      <c r="B880" s="24"/>
      <c r="C880" s="24"/>
      <c r="D880" s="7"/>
    </row>
    <row r="881" spans="1:4" ht="51" customHeight="1">
      <c r="A881" s="24"/>
      <c r="B881" s="24"/>
      <c r="C881" s="24"/>
      <c r="D881" s="7"/>
    </row>
    <row r="882" spans="1:4" ht="51" customHeight="1">
      <c r="A882" s="24"/>
      <c r="B882" s="24"/>
      <c r="C882" s="24"/>
      <c r="D882" s="7"/>
    </row>
    <row r="883" spans="1:4" ht="51" customHeight="1">
      <c r="A883" s="24"/>
      <c r="B883" s="24"/>
      <c r="C883" s="24"/>
      <c r="D883" s="7"/>
    </row>
    <row r="884" spans="1:4" ht="51" customHeight="1">
      <c r="A884" s="24"/>
      <c r="B884" s="24"/>
      <c r="C884" s="24"/>
      <c r="D884" s="7"/>
    </row>
    <row r="885" spans="1:4" ht="51" customHeight="1">
      <c r="A885" s="24"/>
      <c r="B885" s="24"/>
      <c r="C885" s="24"/>
      <c r="D885" s="7"/>
    </row>
    <row r="886" spans="1:4" ht="51" customHeight="1">
      <c r="A886" s="24"/>
      <c r="B886" s="24"/>
      <c r="C886" s="24"/>
      <c r="D886" s="7"/>
    </row>
    <row r="887" spans="1:4" ht="51" customHeight="1">
      <c r="A887" s="24"/>
      <c r="B887" s="24"/>
      <c r="C887" s="24"/>
      <c r="D887" s="7"/>
    </row>
    <row r="888" spans="1:4" ht="51" customHeight="1">
      <c r="A888" s="24"/>
      <c r="B888" s="24"/>
      <c r="C888" s="24"/>
      <c r="D888" s="7"/>
    </row>
    <row r="889" spans="1:4" ht="51" customHeight="1">
      <c r="A889" s="24"/>
      <c r="B889" s="24"/>
      <c r="C889" s="24"/>
      <c r="D889" s="7"/>
    </row>
    <row r="890" spans="1:4" ht="51" customHeight="1">
      <c r="A890" s="24"/>
      <c r="B890" s="24"/>
      <c r="C890" s="24"/>
      <c r="D890" s="7"/>
    </row>
    <row r="891" spans="1:4" ht="51" customHeight="1">
      <c r="A891" s="24"/>
      <c r="B891" s="24"/>
      <c r="C891" s="24"/>
      <c r="D891" s="7"/>
    </row>
    <row r="892" spans="1:4" ht="51" customHeight="1">
      <c r="A892" s="24"/>
      <c r="B892" s="24"/>
      <c r="C892" s="24"/>
      <c r="D892" s="7"/>
    </row>
    <row r="893" spans="1:4" ht="51" customHeight="1">
      <c r="A893" s="24"/>
      <c r="B893" s="24"/>
      <c r="C893" s="24"/>
      <c r="D893" s="7"/>
    </row>
    <row r="894" spans="1:4" ht="51" customHeight="1">
      <c r="A894" s="24"/>
      <c r="B894" s="24"/>
      <c r="C894" s="24"/>
      <c r="D894" s="7"/>
    </row>
    <row r="895" spans="1:4" ht="51" customHeight="1">
      <c r="A895" s="24"/>
      <c r="B895" s="24"/>
      <c r="C895" s="24"/>
      <c r="D895" s="7"/>
    </row>
    <row r="896" spans="1:4" ht="51" customHeight="1">
      <c r="A896" s="24"/>
      <c r="B896" s="24"/>
      <c r="C896" s="24"/>
      <c r="D896" s="7"/>
    </row>
    <row r="897" spans="1:4" ht="51" customHeight="1">
      <c r="A897" s="24"/>
      <c r="B897" s="24"/>
      <c r="C897" s="24"/>
      <c r="D897" s="7"/>
    </row>
    <row r="898" spans="1:4" ht="51" customHeight="1">
      <c r="A898" s="24"/>
      <c r="B898" s="24"/>
      <c r="C898" s="24"/>
      <c r="D898" s="7"/>
    </row>
    <row r="899" spans="1:4" ht="51" customHeight="1">
      <c r="A899" s="24"/>
      <c r="B899" s="24"/>
      <c r="C899" s="24"/>
      <c r="D899" s="7"/>
    </row>
    <row r="900" spans="1:4" ht="51" customHeight="1">
      <c r="A900" s="24"/>
      <c r="B900" s="24"/>
      <c r="C900" s="24"/>
      <c r="D900" s="7"/>
    </row>
    <row r="901" spans="1:4" ht="51" customHeight="1">
      <c r="A901" s="24"/>
      <c r="B901" s="24"/>
      <c r="C901" s="24"/>
      <c r="D901" s="7"/>
    </row>
    <row r="902" spans="1:4" ht="51" customHeight="1">
      <c r="A902" s="24"/>
      <c r="B902" s="24"/>
      <c r="C902" s="24"/>
      <c r="D902" s="7"/>
    </row>
    <row r="903" spans="1:4" ht="51" customHeight="1">
      <c r="A903" s="24"/>
      <c r="B903" s="24"/>
      <c r="C903" s="24"/>
      <c r="D903" s="7"/>
    </row>
    <row r="904" spans="1:4" ht="51" customHeight="1">
      <c r="A904" s="24"/>
      <c r="B904" s="24"/>
      <c r="C904" s="24"/>
      <c r="D904" s="7"/>
    </row>
    <row r="905" spans="1:4" ht="51" customHeight="1">
      <c r="A905" s="24"/>
      <c r="B905" s="24"/>
      <c r="C905" s="24"/>
      <c r="D905" s="7"/>
    </row>
    <row r="906" spans="1:4" ht="51" customHeight="1">
      <c r="A906" s="24"/>
      <c r="B906" s="24"/>
      <c r="C906" s="24"/>
      <c r="D906" s="7"/>
    </row>
    <row r="907" spans="1:4" ht="51" customHeight="1">
      <c r="A907" s="24"/>
      <c r="B907" s="24"/>
      <c r="C907" s="24"/>
      <c r="D907" s="7"/>
    </row>
    <row r="908" spans="1:4" ht="51" customHeight="1">
      <c r="A908" s="24"/>
      <c r="B908" s="24"/>
      <c r="C908" s="24"/>
      <c r="D908" s="7"/>
    </row>
    <row r="909" spans="1:4" ht="51" customHeight="1">
      <c r="A909" s="24"/>
      <c r="B909" s="24"/>
      <c r="C909" s="24"/>
      <c r="D909" s="7"/>
    </row>
  </sheetData>
  <mergeCells count="2">
    <mergeCell ref="A9:D9"/>
    <mergeCell ref="A10:D10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view="pageBreakPreview" zoomScale="93" zoomScaleNormal="100" zoomScaleSheetLayoutView="93" workbookViewId="0">
      <selection activeCell="C13" sqref="C13"/>
    </sheetView>
  </sheetViews>
  <sheetFormatPr defaultRowHeight="18"/>
  <cols>
    <col min="1" max="1" width="28" style="25" customWidth="1"/>
    <col min="2" max="2" width="85.6640625" style="26" customWidth="1"/>
    <col min="3" max="3" width="18" style="102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3">
      <c r="C1" s="120" t="s">
        <v>654</v>
      </c>
    </row>
    <row r="2" spans="1:3">
      <c r="C2" s="183" t="s">
        <v>644</v>
      </c>
    </row>
    <row r="3" spans="1:3">
      <c r="C3" s="183" t="s">
        <v>705</v>
      </c>
    </row>
    <row r="4" spans="1:3">
      <c r="C4" s="183" t="s">
        <v>706</v>
      </c>
    </row>
    <row r="5" spans="1:3">
      <c r="C5" s="183" t="s">
        <v>375</v>
      </c>
    </row>
    <row r="6" spans="1:3">
      <c r="C6" s="183" t="s">
        <v>644</v>
      </c>
    </row>
    <row r="7" spans="1:3">
      <c r="C7" s="183" t="s">
        <v>645</v>
      </c>
    </row>
    <row r="8" spans="1:3">
      <c r="C8" s="183" t="s">
        <v>646</v>
      </c>
    </row>
    <row r="9" spans="1:3" ht="17.399999999999999">
      <c r="A9" s="194" t="s">
        <v>345</v>
      </c>
      <c r="B9" s="194"/>
      <c r="C9" s="194"/>
    </row>
    <row r="10" spans="1:3">
      <c r="A10" s="193" t="s">
        <v>480</v>
      </c>
      <c r="B10" s="193"/>
      <c r="C10" s="193"/>
    </row>
    <row r="11" spans="1:3">
      <c r="C11" s="94" t="s">
        <v>225</v>
      </c>
    </row>
    <row r="12" spans="1:3" ht="57.75" customHeight="1">
      <c r="A12" s="27" t="s">
        <v>216</v>
      </c>
      <c r="B12" s="28" t="s">
        <v>226</v>
      </c>
      <c r="C12" s="95" t="s">
        <v>343</v>
      </c>
    </row>
    <row r="13" spans="1:3">
      <c r="A13" s="29" t="s">
        <v>227</v>
      </c>
      <c r="B13" s="30" t="s">
        <v>228</v>
      </c>
      <c r="C13" s="96">
        <f>C14+C18+C22+C24+C28+C30+C33+C36+C16</f>
        <v>268757.90600000002</v>
      </c>
    </row>
    <row r="14" spans="1:3">
      <c r="A14" s="29" t="s">
        <v>229</v>
      </c>
      <c r="B14" s="31" t="s">
        <v>230</v>
      </c>
      <c r="C14" s="92">
        <f>SUM(C15:C15)</f>
        <v>218897.94</v>
      </c>
    </row>
    <row r="15" spans="1:3">
      <c r="A15" s="29" t="s">
        <v>231</v>
      </c>
      <c r="B15" s="31" t="s">
        <v>232</v>
      </c>
      <c r="C15" s="92">
        <v>218897.94</v>
      </c>
    </row>
    <row r="16" spans="1:3" ht="36">
      <c r="A16" s="29" t="s">
        <v>233</v>
      </c>
      <c r="B16" s="31" t="s">
        <v>234</v>
      </c>
      <c r="C16" s="92">
        <f>C17</f>
        <v>9365</v>
      </c>
    </row>
    <row r="17" spans="1:3" ht="36">
      <c r="A17" s="29" t="s">
        <v>235</v>
      </c>
      <c r="B17" s="31" t="s">
        <v>236</v>
      </c>
      <c r="C17" s="92">
        <v>9365</v>
      </c>
    </row>
    <row r="18" spans="1:3">
      <c r="A18" s="29" t="s">
        <v>237</v>
      </c>
      <c r="B18" s="31" t="s">
        <v>238</v>
      </c>
      <c r="C18" s="92">
        <f>SUM(C19:C21)</f>
        <v>12435</v>
      </c>
    </row>
    <row r="19" spans="1:3" ht="19.5" customHeight="1">
      <c r="A19" s="29" t="s">
        <v>239</v>
      </c>
      <c r="B19" s="31" t="s">
        <v>240</v>
      </c>
      <c r="C19" s="92">
        <v>10000</v>
      </c>
    </row>
    <row r="20" spans="1:3">
      <c r="A20" s="29" t="s">
        <v>241</v>
      </c>
      <c r="B20" s="31" t="s">
        <v>242</v>
      </c>
      <c r="C20" s="92">
        <v>2000</v>
      </c>
    </row>
    <row r="21" spans="1:3" ht="36">
      <c r="A21" s="29" t="s">
        <v>243</v>
      </c>
      <c r="B21" s="31" t="s">
        <v>244</v>
      </c>
      <c r="C21" s="92">
        <v>435</v>
      </c>
    </row>
    <row r="22" spans="1:3">
      <c r="A22" s="29" t="s">
        <v>245</v>
      </c>
      <c r="B22" s="31" t="s">
        <v>246</v>
      </c>
      <c r="C22" s="92">
        <f>C23</f>
        <v>2828</v>
      </c>
    </row>
    <row r="23" spans="1:3" ht="36">
      <c r="A23" s="29" t="s">
        <v>247</v>
      </c>
      <c r="B23" s="31" t="s">
        <v>248</v>
      </c>
      <c r="C23" s="92">
        <v>2828</v>
      </c>
    </row>
    <row r="24" spans="1:3" ht="36" customHeight="1">
      <c r="A24" s="29" t="s">
        <v>249</v>
      </c>
      <c r="B24" s="32" t="s">
        <v>250</v>
      </c>
      <c r="C24" s="92">
        <f>SUM(C25:C27)</f>
        <v>19989.547999999999</v>
      </c>
    </row>
    <row r="25" spans="1:3" ht="91.5" customHeight="1">
      <c r="A25" s="29" t="s">
        <v>390</v>
      </c>
      <c r="B25" s="31" t="s">
        <v>389</v>
      </c>
      <c r="C25" s="92">
        <v>15180.291999999999</v>
      </c>
    </row>
    <row r="26" spans="1:3" ht="37.5" customHeight="1">
      <c r="A26" s="29" t="s">
        <v>387</v>
      </c>
      <c r="B26" s="31" t="s">
        <v>386</v>
      </c>
      <c r="C26" s="97">
        <v>1909.2560000000001</v>
      </c>
    </row>
    <row r="27" spans="1:3" ht="90">
      <c r="A27" s="29" t="s">
        <v>388</v>
      </c>
      <c r="B27" s="31" t="s">
        <v>251</v>
      </c>
      <c r="C27" s="92">
        <v>2900</v>
      </c>
    </row>
    <row r="28" spans="1:3" ht="24" customHeight="1">
      <c r="A28" s="29" t="s">
        <v>252</v>
      </c>
      <c r="B28" s="32" t="s">
        <v>253</v>
      </c>
      <c r="C28" s="92">
        <f>SUM(C29:C29)</f>
        <v>410</v>
      </c>
    </row>
    <row r="29" spans="1:3">
      <c r="A29" s="29" t="s">
        <v>254</v>
      </c>
      <c r="B29" s="31" t="s">
        <v>255</v>
      </c>
      <c r="C29" s="92">
        <v>410</v>
      </c>
    </row>
    <row r="30" spans="1:3" ht="36">
      <c r="A30" s="29" t="s">
        <v>256</v>
      </c>
      <c r="B30" s="31" t="s">
        <v>257</v>
      </c>
      <c r="C30" s="92">
        <f>C31+C32</f>
        <v>820.41800000000001</v>
      </c>
    </row>
    <row r="31" spans="1:3" ht="36.75" customHeight="1">
      <c r="A31" s="29" t="s">
        <v>258</v>
      </c>
      <c r="B31" s="31" t="s">
        <v>259</v>
      </c>
      <c r="C31" s="92">
        <v>744</v>
      </c>
    </row>
    <row r="32" spans="1:3" ht="21.75" customHeight="1">
      <c r="A32" s="29" t="s">
        <v>599</v>
      </c>
      <c r="B32" s="31" t="s">
        <v>600</v>
      </c>
      <c r="C32" s="92">
        <v>76.418000000000006</v>
      </c>
    </row>
    <row r="33" spans="1:3" ht="36">
      <c r="A33" s="29" t="s">
        <v>260</v>
      </c>
      <c r="B33" s="31" t="s">
        <v>261</v>
      </c>
      <c r="C33" s="92">
        <f>C34+C35</f>
        <v>2190</v>
      </c>
    </row>
    <row r="34" spans="1:3" ht="92.25" customHeight="1">
      <c r="A34" s="29" t="s">
        <v>262</v>
      </c>
      <c r="B34" s="33" t="s">
        <v>263</v>
      </c>
      <c r="C34" s="92">
        <v>1000</v>
      </c>
    </row>
    <row r="35" spans="1:3" ht="36" customHeight="1">
      <c r="A35" s="29" t="s">
        <v>391</v>
      </c>
      <c r="B35" s="31" t="s">
        <v>264</v>
      </c>
      <c r="C35" s="92">
        <v>1190</v>
      </c>
    </row>
    <row r="36" spans="1:3">
      <c r="A36" s="29" t="s">
        <v>265</v>
      </c>
      <c r="B36" s="32" t="s">
        <v>266</v>
      </c>
      <c r="C36" s="97">
        <f>C37+C38+C39+C40+C41+C42+C43</f>
        <v>1822</v>
      </c>
    </row>
    <row r="37" spans="1:3" ht="36">
      <c r="A37" s="29" t="s">
        <v>267</v>
      </c>
      <c r="B37" s="34" t="s">
        <v>268</v>
      </c>
      <c r="C37" s="98">
        <v>125</v>
      </c>
    </row>
    <row r="38" spans="1:3" ht="57.75" customHeight="1">
      <c r="A38" s="29" t="s">
        <v>421</v>
      </c>
      <c r="B38" s="34" t="s">
        <v>422</v>
      </c>
      <c r="C38" s="98">
        <v>35</v>
      </c>
    </row>
    <row r="39" spans="1:3" ht="112.5" customHeight="1">
      <c r="A39" s="29" t="s">
        <v>269</v>
      </c>
      <c r="B39" s="34" t="s">
        <v>270</v>
      </c>
      <c r="C39" s="98">
        <v>220</v>
      </c>
    </row>
    <row r="40" spans="1:3" ht="54.75" customHeight="1">
      <c r="A40" s="29" t="s">
        <v>423</v>
      </c>
      <c r="B40" s="34" t="s">
        <v>424</v>
      </c>
      <c r="C40" s="98">
        <v>25</v>
      </c>
    </row>
    <row r="41" spans="1:3" ht="74.25" customHeight="1">
      <c r="A41" s="29" t="s">
        <v>439</v>
      </c>
      <c r="B41" s="56" t="s">
        <v>440</v>
      </c>
      <c r="C41" s="98">
        <v>5</v>
      </c>
    </row>
    <row r="42" spans="1:3" ht="72">
      <c r="A42" s="29" t="s">
        <v>271</v>
      </c>
      <c r="B42" s="31" t="s">
        <v>272</v>
      </c>
      <c r="C42" s="97">
        <v>257</v>
      </c>
    </row>
    <row r="43" spans="1:3" ht="34.5" customHeight="1">
      <c r="A43" s="29" t="s">
        <v>273</v>
      </c>
      <c r="B43" s="34" t="s">
        <v>274</v>
      </c>
      <c r="C43" s="97">
        <v>1155</v>
      </c>
    </row>
    <row r="44" spans="1:3" s="8" customFormat="1" ht="20.25" customHeight="1" collapsed="1">
      <c r="A44" s="35" t="s">
        <v>275</v>
      </c>
      <c r="B44" s="35" t="s">
        <v>276</v>
      </c>
      <c r="C44" s="99">
        <f>C45</f>
        <v>410681.39</v>
      </c>
    </row>
    <row r="45" spans="1:3" ht="38.25" customHeight="1">
      <c r="A45" s="36" t="s">
        <v>277</v>
      </c>
      <c r="B45" s="36" t="s">
        <v>348</v>
      </c>
      <c r="C45" s="98">
        <f>C46+C50</f>
        <v>410681.39</v>
      </c>
    </row>
    <row r="46" spans="1:3" ht="38.25" customHeight="1">
      <c r="A46" s="36" t="s">
        <v>662</v>
      </c>
      <c r="B46" s="36" t="s">
        <v>607</v>
      </c>
      <c r="C46" s="98">
        <f>C47+C48+C49</f>
        <v>56661.429000000004</v>
      </c>
    </row>
    <row r="47" spans="1:3" ht="54">
      <c r="A47" s="36" t="s">
        <v>663</v>
      </c>
      <c r="B47" s="36" t="s">
        <v>608</v>
      </c>
      <c r="C47" s="98">
        <v>964.8</v>
      </c>
    </row>
    <row r="48" spans="1:3" ht="53.25" customHeight="1">
      <c r="A48" s="36" t="s">
        <v>664</v>
      </c>
      <c r="B48" s="38" t="s">
        <v>609</v>
      </c>
      <c r="C48" s="98">
        <v>2776.0680000000002</v>
      </c>
    </row>
    <row r="49" spans="1:3" ht="20.25" customHeight="1">
      <c r="A49" s="36" t="s">
        <v>665</v>
      </c>
      <c r="B49" s="36" t="s">
        <v>610</v>
      </c>
      <c r="C49" s="98">
        <v>52920.561000000002</v>
      </c>
    </row>
    <row r="50" spans="1:3" ht="18.75" customHeight="1">
      <c r="A50" s="37" t="s">
        <v>598</v>
      </c>
      <c r="B50" s="36" t="s">
        <v>371</v>
      </c>
      <c r="C50" s="98">
        <f>C55+C51+C52+C54+C53</f>
        <v>354019.96100000001</v>
      </c>
    </row>
    <row r="51" spans="1:3" ht="36">
      <c r="A51" s="36" t="s">
        <v>597</v>
      </c>
      <c r="B51" s="36" t="s">
        <v>280</v>
      </c>
      <c r="C51" s="98">
        <v>346479.85600000003</v>
      </c>
    </row>
    <row r="52" spans="1:3" ht="75.75" customHeight="1">
      <c r="A52" s="36" t="s">
        <v>596</v>
      </c>
      <c r="B52" s="38" t="s">
        <v>385</v>
      </c>
      <c r="C52" s="98">
        <v>4094</v>
      </c>
    </row>
    <row r="53" spans="1:3" ht="54">
      <c r="A53" s="36" t="s">
        <v>595</v>
      </c>
      <c r="B53" s="36" t="s">
        <v>279</v>
      </c>
      <c r="C53" s="98">
        <v>1110.6479999999999</v>
      </c>
    </row>
    <row r="54" spans="1:3" ht="56.25" customHeight="1">
      <c r="A54" s="36" t="s">
        <v>594</v>
      </c>
      <c r="B54" s="38" t="s">
        <v>392</v>
      </c>
      <c r="C54" s="98">
        <v>21.016999999999999</v>
      </c>
    </row>
    <row r="55" spans="1:3" ht="36">
      <c r="A55" s="36" t="s">
        <v>593</v>
      </c>
      <c r="B55" s="36" t="s">
        <v>278</v>
      </c>
      <c r="C55" s="98">
        <v>2314.44</v>
      </c>
    </row>
    <row r="56" spans="1:3" ht="17.399999999999999">
      <c r="A56" s="39"/>
      <c r="B56" s="40" t="s">
        <v>159</v>
      </c>
      <c r="C56" s="100">
        <f>C13+C44</f>
        <v>679439.29600000009</v>
      </c>
    </row>
    <row r="57" spans="1:3">
      <c r="A57" s="41"/>
      <c r="B57" s="42"/>
      <c r="C57" s="101"/>
    </row>
    <row r="58" spans="1:3">
      <c r="A58" s="41"/>
      <c r="B58" s="42"/>
      <c r="C58" s="101"/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="87" zoomScaleNormal="100" zoomScaleSheetLayoutView="87" workbookViewId="0">
      <selection activeCell="D2" sqref="D2:D4"/>
    </sheetView>
  </sheetViews>
  <sheetFormatPr defaultRowHeight="18"/>
  <cols>
    <col min="1" max="1" width="30.6640625" style="25" customWidth="1"/>
    <col min="2" max="2" width="68.5546875" style="26" customWidth="1"/>
    <col min="3" max="3" width="15.5546875" style="16" customWidth="1"/>
    <col min="4" max="4" width="17.33203125" style="16" customWidth="1"/>
    <col min="5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4">
      <c r="D1" s="122" t="s">
        <v>661</v>
      </c>
    </row>
    <row r="2" spans="1:4">
      <c r="D2" s="183" t="s">
        <v>644</v>
      </c>
    </row>
    <row r="3" spans="1:4">
      <c r="D3" s="183" t="s">
        <v>705</v>
      </c>
    </row>
    <row r="4" spans="1:4">
      <c r="D4" s="183" t="s">
        <v>706</v>
      </c>
    </row>
    <row r="5" spans="1:4">
      <c r="D5" s="183" t="s">
        <v>459</v>
      </c>
    </row>
    <row r="6" spans="1:4">
      <c r="D6" s="183" t="s">
        <v>644</v>
      </c>
    </row>
    <row r="7" spans="1:4">
      <c r="D7" s="183" t="s">
        <v>645</v>
      </c>
    </row>
    <row r="8" spans="1:4">
      <c r="D8" s="183" t="s">
        <v>646</v>
      </c>
    </row>
    <row r="9" spans="1:4" ht="17.399999999999999">
      <c r="A9" s="194" t="s">
        <v>345</v>
      </c>
      <c r="B9" s="194"/>
      <c r="C9" s="194"/>
      <c r="D9" s="194"/>
    </row>
    <row r="10" spans="1:4">
      <c r="A10" s="193" t="s">
        <v>481</v>
      </c>
      <c r="B10" s="193"/>
      <c r="C10" s="193"/>
      <c r="D10" s="193"/>
    </row>
    <row r="11" spans="1:4">
      <c r="D11" s="134" t="s">
        <v>225</v>
      </c>
    </row>
    <row r="12" spans="1:4" ht="52.5" customHeight="1">
      <c r="A12" s="34" t="s">
        <v>216</v>
      </c>
      <c r="B12" s="28" t="s">
        <v>226</v>
      </c>
      <c r="C12" s="145" t="s">
        <v>458</v>
      </c>
      <c r="D12" s="145" t="s">
        <v>483</v>
      </c>
    </row>
    <row r="13" spans="1:4" ht="19.5" customHeight="1">
      <c r="A13" s="148" t="s">
        <v>227</v>
      </c>
      <c r="B13" s="30" t="s">
        <v>228</v>
      </c>
      <c r="C13" s="96">
        <f>C14+C18+C22+C24+C28+C30+C32+C35+C16</f>
        <v>265024.66000000003</v>
      </c>
      <c r="D13" s="96">
        <f>D14+D18+D22+D24+D28+D30+D32+D35+D16</f>
        <v>258135</v>
      </c>
    </row>
    <row r="14" spans="1:4" ht="19.5" customHeight="1">
      <c r="A14" s="148" t="s">
        <v>229</v>
      </c>
      <c r="B14" s="31" t="s">
        <v>230</v>
      </c>
      <c r="C14" s="92">
        <f>SUM(C15:C15)</f>
        <v>222799.66</v>
      </c>
      <c r="D14" s="92">
        <f>SUM(D15:D15)</f>
        <v>225115</v>
      </c>
    </row>
    <row r="15" spans="1:4" ht="19.5" customHeight="1">
      <c r="A15" s="148" t="s">
        <v>231</v>
      </c>
      <c r="B15" s="31" t="s">
        <v>232</v>
      </c>
      <c r="C15" s="97">
        <v>222799.66</v>
      </c>
      <c r="D15" s="147">
        <v>225115</v>
      </c>
    </row>
    <row r="16" spans="1:4" ht="36">
      <c r="A16" s="148" t="s">
        <v>233</v>
      </c>
      <c r="B16" s="31" t="s">
        <v>234</v>
      </c>
      <c r="C16" s="92">
        <f>C17</f>
        <v>9766</v>
      </c>
      <c r="D16" s="92">
        <f>D17</f>
        <v>10661</v>
      </c>
    </row>
    <row r="17" spans="1:4" ht="36">
      <c r="A17" s="148" t="s">
        <v>235</v>
      </c>
      <c r="B17" s="31" t="s">
        <v>236</v>
      </c>
      <c r="C17" s="92">
        <v>9766</v>
      </c>
      <c r="D17" s="147">
        <v>10661</v>
      </c>
    </row>
    <row r="18" spans="1:4" ht="19.5" customHeight="1">
      <c r="A18" s="148" t="s">
        <v>237</v>
      </c>
      <c r="B18" s="31" t="s">
        <v>238</v>
      </c>
      <c r="C18" s="92">
        <f>SUM(C19:C21)</f>
        <v>12435</v>
      </c>
      <c r="D18" s="92">
        <f>SUM(D19:D21)</f>
        <v>2435</v>
      </c>
    </row>
    <row r="19" spans="1:4" ht="36">
      <c r="A19" s="148" t="s">
        <v>239</v>
      </c>
      <c r="B19" s="31" t="s">
        <v>240</v>
      </c>
      <c r="C19" s="92">
        <v>10000</v>
      </c>
      <c r="D19" s="147">
        <v>0</v>
      </c>
    </row>
    <row r="20" spans="1:4" ht="19.5" customHeight="1">
      <c r="A20" s="148" t="s">
        <v>241</v>
      </c>
      <c r="B20" s="31" t="s">
        <v>242</v>
      </c>
      <c r="C20" s="92">
        <v>2000</v>
      </c>
      <c r="D20" s="147">
        <v>2000</v>
      </c>
    </row>
    <row r="21" spans="1:4" ht="36">
      <c r="A21" s="148" t="s">
        <v>243</v>
      </c>
      <c r="B21" s="31" t="s">
        <v>244</v>
      </c>
      <c r="C21" s="92">
        <v>435</v>
      </c>
      <c r="D21" s="147">
        <v>435</v>
      </c>
    </row>
    <row r="22" spans="1:4" ht="18.75" customHeight="1">
      <c r="A22" s="148" t="s">
        <v>245</v>
      </c>
      <c r="B22" s="31" t="s">
        <v>246</v>
      </c>
      <c r="C22" s="92">
        <f>C23</f>
        <v>2150</v>
      </c>
      <c r="D22" s="92">
        <f>D23</f>
        <v>2150</v>
      </c>
    </row>
    <row r="23" spans="1:4" ht="36">
      <c r="A23" s="148" t="s">
        <v>247</v>
      </c>
      <c r="B23" s="31" t="s">
        <v>248</v>
      </c>
      <c r="C23" s="92">
        <v>2150</v>
      </c>
      <c r="D23" s="147">
        <v>2150</v>
      </c>
    </row>
    <row r="24" spans="1:4" ht="54">
      <c r="A24" s="148" t="s">
        <v>249</v>
      </c>
      <c r="B24" s="32" t="s">
        <v>250</v>
      </c>
      <c r="C24" s="92">
        <f>SUM(C25:C27)</f>
        <v>13098</v>
      </c>
      <c r="D24" s="92">
        <f>SUM(D25:D27)</f>
        <v>12998</v>
      </c>
    </row>
    <row r="25" spans="1:4" ht="114" customHeight="1">
      <c r="A25" s="148" t="s">
        <v>390</v>
      </c>
      <c r="B25" s="31" t="s">
        <v>389</v>
      </c>
      <c r="C25" s="92">
        <v>9300</v>
      </c>
      <c r="D25" s="147">
        <v>9400</v>
      </c>
    </row>
    <row r="26" spans="1:4" ht="54">
      <c r="A26" s="148" t="s">
        <v>387</v>
      </c>
      <c r="B26" s="31" t="s">
        <v>386</v>
      </c>
      <c r="C26" s="92">
        <v>1598</v>
      </c>
      <c r="D26" s="147">
        <v>1598</v>
      </c>
    </row>
    <row r="27" spans="1:4" ht="108">
      <c r="A27" s="148" t="s">
        <v>388</v>
      </c>
      <c r="B27" s="31" t="s">
        <v>251</v>
      </c>
      <c r="C27" s="92">
        <v>2200</v>
      </c>
      <c r="D27" s="147">
        <v>2000</v>
      </c>
    </row>
    <row r="28" spans="1:4" ht="36">
      <c r="A28" s="148" t="s">
        <v>252</v>
      </c>
      <c r="B28" s="32" t="s">
        <v>253</v>
      </c>
      <c r="C28" s="92">
        <f>SUM(C29:C29)</f>
        <v>410</v>
      </c>
      <c r="D28" s="92">
        <f>SUM(D29:D29)</f>
        <v>410</v>
      </c>
    </row>
    <row r="29" spans="1:4" ht="18" customHeight="1">
      <c r="A29" s="148" t="s">
        <v>254</v>
      </c>
      <c r="B29" s="31" t="s">
        <v>255</v>
      </c>
      <c r="C29" s="92">
        <v>410</v>
      </c>
      <c r="D29" s="147">
        <v>410</v>
      </c>
    </row>
    <row r="30" spans="1:4" ht="35.25" customHeight="1">
      <c r="A30" s="148" t="s">
        <v>256</v>
      </c>
      <c r="B30" s="31" t="s">
        <v>257</v>
      </c>
      <c r="C30" s="92">
        <f>C31</f>
        <v>744</v>
      </c>
      <c r="D30" s="92">
        <f>D31</f>
        <v>744</v>
      </c>
    </row>
    <row r="31" spans="1:4" ht="54">
      <c r="A31" s="148" t="s">
        <v>258</v>
      </c>
      <c r="B31" s="31" t="s">
        <v>259</v>
      </c>
      <c r="C31" s="92">
        <v>744</v>
      </c>
      <c r="D31" s="147">
        <v>744</v>
      </c>
    </row>
    <row r="32" spans="1:4" ht="36">
      <c r="A32" s="148" t="s">
        <v>260</v>
      </c>
      <c r="B32" s="31" t="s">
        <v>261</v>
      </c>
      <c r="C32" s="92">
        <f>C33+C34</f>
        <v>1800</v>
      </c>
      <c r="D32" s="92">
        <f>D33+D34</f>
        <v>1800</v>
      </c>
    </row>
    <row r="33" spans="1:4" ht="110.25" customHeight="1">
      <c r="A33" s="148" t="s">
        <v>262</v>
      </c>
      <c r="B33" s="33" t="s">
        <v>263</v>
      </c>
      <c r="C33" s="92">
        <v>1000</v>
      </c>
      <c r="D33" s="147">
        <v>1000</v>
      </c>
    </row>
    <row r="34" spans="1:4" ht="57" customHeight="1">
      <c r="A34" s="148" t="s">
        <v>391</v>
      </c>
      <c r="B34" s="31" t="s">
        <v>264</v>
      </c>
      <c r="C34" s="92">
        <v>800</v>
      </c>
      <c r="D34" s="147">
        <v>800</v>
      </c>
    </row>
    <row r="35" spans="1:4" ht="19.5" customHeight="1">
      <c r="A35" s="148" t="s">
        <v>265</v>
      </c>
      <c r="B35" s="32" t="s">
        <v>266</v>
      </c>
      <c r="C35" s="97">
        <f>C36+C37+C38+C41+C40+C42+C39</f>
        <v>1822</v>
      </c>
      <c r="D35" s="97">
        <f>D36+D37+D38+D41+D40+D42+D39</f>
        <v>1822</v>
      </c>
    </row>
    <row r="36" spans="1:4" ht="36">
      <c r="A36" s="148" t="s">
        <v>267</v>
      </c>
      <c r="B36" s="34" t="s">
        <v>268</v>
      </c>
      <c r="C36" s="98">
        <v>125</v>
      </c>
      <c r="D36" s="147">
        <v>125</v>
      </c>
    </row>
    <row r="37" spans="1:4" ht="73.5" customHeight="1">
      <c r="A37" s="29" t="s">
        <v>492</v>
      </c>
      <c r="B37" s="56" t="s">
        <v>491</v>
      </c>
      <c r="C37" s="98">
        <v>35</v>
      </c>
      <c r="D37" s="147">
        <v>35</v>
      </c>
    </row>
    <row r="38" spans="1:4" ht="144">
      <c r="A38" s="148" t="s">
        <v>269</v>
      </c>
      <c r="B38" s="56" t="s">
        <v>270</v>
      </c>
      <c r="C38" s="98">
        <v>220</v>
      </c>
      <c r="D38" s="147">
        <v>220</v>
      </c>
    </row>
    <row r="39" spans="1:4" ht="72">
      <c r="A39" s="29" t="s">
        <v>423</v>
      </c>
      <c r="B39" s="34" t="s">
        <v>424</v>
      </c>
      <c r="C39" s="98">
        <v>25</v>
      </c>
      <c r="D39" s="147">
        <v>25</v>
      </c>
    </row>
    <row r="40" spans="1:4" ht="93.75" customHeight="1">
      <c r="A40" s="29" t="s">
        <v>439</v>
      </c>
      <c r="B40" s="56" t="s">
        <v>440</v>
      </c>
      <c r="C40" s="98">
        <v>5</v>
      </c>
      <c r="D40" s="147">
        <v>5</v>
      </c>
    </row>
    <row r="41" spans="1:4" ht="90">
      <c r="A41" s="148" t="s">
        <v>271</v>
      </c>
      <c r="B41" s="31" t="s">
        <v>272</v>
      </c>
      <c r="C41" s="97">
        <v>257</v>
      </c>
      <c r="D41" s="147">
        <v>257</v>
      </c>
    </row>
    <row r="42" spans="1:4" ht="54">
      <c r="A42" s="148" t="s">
        <v>273</v>
      </c>
      <c r="B42" s="34" t="s">
        <v>274</v>
      </c>
      <c r="C42" s="97">
        <v>1155</v>
      </c>
      <c r="D42" s="147">
        <v>1155</v>
      </c>
    </row>
    <row r="43" spans="1:4" s="8" customFormat="1" ht="18" customHeight="1" collapsed="1">
      <c r="A43" s="35" t="s">
        <v>275</v>
      </c>
      <c r="B43" s="35" t="s">
        <v>276</v>
      </c>
      <c r="C43" s="99">
        <f>C44</f>
        <v>331843.51899999997</v>
      </c>
      <c r="D43" s="99">
        <f>D44</f>
        <v>331476.75299999997</v>
      </c>
    </row>
    <row r="44" spans="1:4" ht="54">
      <c r="A44" s="37" t="s">
        <v>277</v>
      </c>
      <c r="B44" s="36" t="s">
        <v>348</v>
      </c>
      <c r="C44" s="98">
        <f>C45</f>
        <v>331843.51899999997</v>
      </c>
      <c r="D44" s="98">
        <f>D45</f>
        <v>331476.75299999997</v>
      </c>
    </row>
    <row r="45" spans="1:4" ht="36">
      <c r="A45" s="37" t="s">
        <v>598</v>
      </c>
      <c r="B45" s="36" t="s">
        <v>371</v>
      </c>
      <c r="C45" s="98">
        <f>C50+C46+C47+C49+C48</f>
        <v>331843.51899999997</v>
      </c>
      <c r="D45" s="98">
        <f>D50+D46+D47+D49+D48</f>
        <v>331476.75299999997</v>
      </c>
    </row>
    <row r="46" spans="1:4" ht="54">
      <c r="A46" s="37" t="s">
        <v>597</v>
      </c>
      <c r="B46" s="36" t="s">
        <v>280</v>
      </c>
      <c r="C46" s="98">
        <v>324758.25</v>
      </c>
      <c r="D46" s="147">
        <v>324758.25</v>
      </c>
    </row>
    <row r="47" spans="1:4" ht="94.5" customHeight="1">
      <c r="A47" s="37" t="s">
        <v>596</v>
      </c>
      <c r="B47" s="38" t="s">
        <v>460</v>
      </c>
      <c r="C47" s="98">
        <v>4094</v>
      </c>
      <c r="D47" s="147">
        <v>4094</v>
      </c>
    </row>
    <row r="48" spans="1:4" ht="54">
      <c r="A48" s="37" t="s">
        <v>595</v>
      </c>
      <c r="B48" s="36" t="s">
        <v>279</v>
      </c>
      <c r="C48" s="98">
        <v>1110.6479999999999</v>
      </c>
      <c r="D48" s="147">
        <v>1110.6479999999999</v>
      </c>
    </row>
    <row r="49" spans="1:4" ht="75" customHeight="1">
      <c r="A49" s="37" t="s">
        <v>594</v>
      </c>
      <c r="B49" s="38" t="s">
        <v>392</v>
      </c>
      <c r="C49" s="98">
        <v>21.920999999999999</v>
      </c>
      <c r="D49" s="147">
        <v>23.055</v>
      </c>
    </row>
    <row r="50" spans="1:4" ht="54">
      <c r="A50" s="37" t="s">
        <v>593</v>
      </c>
      <c r="B50" s="36" t="s">
        <v>278</v>
      </c>
      <c r="C50" s="98">
        <v>1858.7</v>
      </c>
      <c r="D50" s="98">
        <v>1490.8</v>
      </c>
    </row>
    <row r="51" spans="1:4" ht="17.399999999999999">
      <c r="A51" s="39"/>
      <c r="B51" s="40" t="s">
        <v>159</v>
      </c>
      <c r="C51" s="100">
        <f>C13+C43</f>
        <v>596868.179</v>
      </c>
      <c r="D51" s="99">
        <f>D13+D43</f>
        <v>589611.75300000003</v>
      </c>
    </row>
    <row r="52" spans="1:4">
      <c r="A52" s="41"/>
      <c r="B52" s="42"/>
      <c r="C52" s="149"/>
    </row>
    <row r="53" spans="1:4">
      <c r="A53" s="41"/>
      <c r="B53" s="42"/>
      <c r="C53" s="149"/>
    </row>
  </sheetData>
  <mergeCells count="2">
    <mergeCell ref="A9:D9"/>
    <mergeCell ref="A10:D10"/>
  </mergeCells>
  <pageMargins left="0.70866141732283472" right="0.70866141732283472" top="0.55118110236220474" bottom="0.35433070866141736" header="0.31496062992125984" footer="0.31496062992125984"/>
  <pageSetup paperSize="9"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="98" zoomScaleNormal="100" zoomScaleSheetLayoutView="98" workbookViewId="0">
      <selection activeCell="C2" sqref="C2:C4"/>
    </sheetView>
  </sheetViews>
  <sheetFormatPr defaultRowHeight="18"/>
  <cols>
    <col min="1" max="1" width="5.44140625" style="126" customWidth="1"/>
    <col min="2" max="2" width="116.44140625" style="126" customWidth="1"/>
    <col min="3" max="3" width="16.33203125" style="126" customWidth="1"/>
    <col min="4" max="4" width="17.88671875" style="186" customWidth="1"/>
  </cols>
  <sheetData>
    <row r="1" spans="1:4">
      <c r="C1" s="122" t="s">
        <v>647</v>
      </c>
    </row>
    <row r="2" spans="1:4">
      <c r="C2" s="183" t="s">
        <v>644</v>
      </c>
    </row>
    <row r="3" spans="1:4">
      <c r="C3" s="183" t="s">
        <v>705</v>
      </c>
    </row>
    <row r="4" spans="1:4">
      <c r="C4" s="183" t="s">
        <v>706</v>
      </c>
    </row>
    <row r="5" spans="1:4">
      <c r="C5" s="183" t="s">
        <v>425</v>
      </c>
    </row>
    <row r="6" spans="1:4">
      <c r="C6" s="183" t="s">
        <v>644</v>
      </c>
    </row>
    <row r="7" spans="1:4">
      <c r="C7" s="183" t="s">
        <v>645</v>
      </c>
    </row>
    <row r="8" spans="1:4">
      <c r="C8" s="183" t="s">
        <v>646</v>
      </c>
    </row>
    <row r="9" spans="1:4" ht="17.399999999999999">
      <c r="A9" s="195" t="s">
        <v>345</v>
      </c>
      <c r="B9" s="195"/>
      <c r="C9" s="195"/>
    </row>
    <row r="10" spans="1:4">
      <c r="A10" s="196" t="s">
        <v>482</v>
      </c>
      <c r="B10" s="196"/>
      <c r="C10" s="196"/>
    </row>
    <row r="11" spans="1:4">
      <c r="A11" s="127"/>
      <c r="B11" s="127"/>
      <c r="C11" s="125" t="s">
        <v>339</v>
      </c>
    </row>
    <row r="12" spans="1:4" ht="34.799999999999997">
      <c r="A12" s="128" t="s">
        <v>426</v>
      </c>
      <c r="B12" s="129" t="s">
        <v>427</v>
      </c>
      <c r="C12" s="28" t="s">
        <v>282</v>
      </c>
    </row>
    <row r="13" spans="1:4" ht="72">
      <c r="A13" s="27">
        <v>1</v>
      </c>
      <c r="B13" s="32" t="s">
        <v>611</v>
      </c>
      <c r="C13" s="98">
        <v>7462.5</v>
      </c>
      <c r="D13" s="187">
        <v>7462500</v>
      </c>
    </row>
    <row r="14" spans="1:4" ht="54">
      <c r="A14" s="130">
        <v>2</v>
      </c>
      <c r="B14" s="32" t="s">
        <v>612</v>
      </c>
      <c r="C14" s="98">
        <v>11630.736999999999</v>
      </c>
      <c r="D14" s="187">
        <v>11827862.35</v>
      </c>
    </row>
    <row r="15" spans="1:4" ht="36">
      <c r="A15" s="130">
        <v>3</v>
      </c>
      <c r="B15" s="32" t="s">
        <v>613</v>
      </c>
      <c r="C15" s="98">
        <v>2804.4189999999999</v>
      </c>
      <c r="D15" s="187">
        <v>845763.93</v>
      </c>
    </row>
    <row r="16" spans="1:4" ht="54">
      <c r="A16" s="130">
        <v>4</v>
      </c>
      <c r="B16" s="32" t="s">
        <v>614</v>
      </c>
      <c r="C16" s="98">
        <v>2776.0680000000002</v>
      </c>
      <c r="D16" s="187"/>
    </row>
    <row r="17" spans="1:4" ht="54">
      <c r="A17" s="131">
        <v>5</v>
      </c>
      <c r="B17" s="32" t="s">
        <v>615</v>
      </c>
      <c r="C17" s="98">
        <v>146.096</v>
      </c>
      <c r="D17" s="187"/>
    </row>
    <row r="18" spans="1:4" ht="36">
      <c r="A18" s="131">
        <v>6</v>
      </c>
      <c r="B18" s="32" t="s">
        <v>616</v>
      </c>
      <c r="C18" s="98">
        <v>5425.5</v>
      </c>
      <c r="D18" s="187">
        <v>5425500</v>
      </c>
    </row>
    <row r="19" spans="1:4" ht="36">
      <c r="A19" s="131">
        <v>7</v>
      </c>
      <c r="B19" s="32" t="s">
        <v>617</v>
      </c>
      <c r="C19" s="98">
        <v>5784</v>
      </c>
      <c r="D19" s="187"/>
    </row>
    <row r="20" spans="1:4" ht="54">
      <c r="A20" s="131">
        <v>8</v>
      </c>
      <c r="B20" s="32" t="s">
        <v>618</v>
      </c>
      <c r="C20" s="98">
        <v>11749.102999999999</v>
      </c>
      <c r="D20" s="187">
        <v>11749103.199999999</v>
      </c>
    </row>
    <row r="21" spans="1:4" ht="54">
      <c r="A21" s="131">
        <v>9</v>
      </c>
      <c r="B21" s="32" t="s">
        <v>701</v>
      </c>
      <c r="C21" s="98">
        <v>89.18</v>
      </c>
      <c r="D21" s="187"/>
    </row>
    <row r="22" spans="1:4" ht="77.25" customHeight="1">
      <c r="A22" s="131">
        <v>10</v>
      </c>
      <c r="B22" s="32" t="s">
        <v>619</v>
      </c>
      <c r="C22" s="98">
        <v>3.2229999999999999</v>
      </c>
      <c r="D22" s="187"/>
    </row>
    <row r="23" spans="1:4" ht="57.75" customHeight="1">
      <c r="A23" s="131">
        <v>11</v>
      </c>
      <c r="B23" s="32" t="s">
        <v>620</v>
      </c>
      <c r="C23" s="98">
        <v>2550</v>
      </c>
      <c r="D23" s="187"/>
    </row>
    <row r="24" spans="1:4" ht="57.75" customHeight="1">
      <c r="A24" s="131">
        <v>12</v>
      </c>
      <c r="B24" s="32" t="s">
        <v>621</v>
      </c>
      <c r="C24" s="98">
        <v>13013.745999999999</v>
      </c>
      <c r="D24" s="187"/>
    </row>
    <row r="25" spans="1:4" ht="36">
      <c r="A25" s="131">
        <v>13</v>
      </c>
      <c r="B25" s="32" t="s">
        <v>500</v>
      </c>
      <c r="C25" s="98">
        <v>2314.44</v>
      </c>
      <c r="D25" s="187"/>
    </row>
    <row r="26" spans="1:4" ht="54.75" customHeight="1">
      <c r="A26" s="131">
        <v>14</v>
      </c>
      <c r="B26" s="32" t="s">
        <v>494</v>
      </c>
      <c r="C26" s="98">
        <v>12146.467000000001</v>
      </c>
      <c r="D26" s="187"/>
    </row>
    <row r="27" spans="1:4" ht="54">
      <c r="A27" s="131">
        <v>15</v>
      </c>
      <c r="B27" s="32" t="s">
        <v>505</v>
      </c>
      <c r="C27" s="98">
        <v>1137.9059999999999</v>
      </c>
      <c r="D27" s="187"/>
    </row>
    <row r="28" spans="1:4" ht="72">
      <c r="A28" s="131">
        <v>16</v>
      </c>
      <c r="B28" s="32" t="s">
        <v>495</v>
      </c>
      <c r="C28" s="98">
        <v>217508</v>
      </c>
      <c r="D28" s="187"/>
    </row>
    <row r="29" spans="1:4" ht="39" customHeight="1">
      <c r="A29" s="131">
        <v>17</v>
      </c>
      <c r="B29" s="32" t="s">
        <v>499</v>
      </c>
      <c r="C29" s="98">
        <v>747.15700000000004</v>
      </c>
      <c r="D29" s="187"/>
    </row>
    <row r="30" spans="1:4" ht="39" customHeight="1">
      <c r="A30" s="131">
        <v>18</v>
      </c>
      <c r="B30" s="32" t="s">
        <v>498</v>
      </c>
      <c r="C30" s="98">
        <v>737.87300000000005</v>
      </c>
      <c r="D30" s="187"/>
    </row>
    <row r="31" spans="1:4" ht="90">
      <c r="A31" s="131">
        <v>19</v>
      </c>
      <c r="B31" s="32" t="s">
        <v>496</v>
      </c>
      <c r="C31" s="98">
        <v>4094</v>
      </c>
      <c r="D31" s="187"/>
    </row>
    <row r="32" spans="1:4" ht="54">
      <c r="A32" s="131">
        <v>20</v>
      </c>
      <c r="B32" s="32" t="s">
        <v>501</v>
      </c>
      <c r="C32" s="98">
        <v>1110.6479999999999</v>
      </c>
      <c r="D32" s="187"/>
    </row>
    <row r="33" spans="1:4" ht="59.25" customHeight="1">
      <c r="A33" s="131">
        <v>21</v>
      </c>
      <c r="B33" s="32" t="s">
        <v>497</v>
      </c>
      <c r="C33" s="98">
        <v>72007</v>
      </c>
      <c r="D33" s="187"/>
    </row>
    <row r="34" spans="1:4" ht="60.75" customHeight="1">
      <c r="A34" s="131">
        <v>22</v>
      </c>
      <c r="B34" s="32" t="s">
        <v>504</v>
      </c>
      <c r="C34" s="98">
        <v>3358.058</v>
      </c>
      <c r="D34" s="187"/>
    </row>
    <row r="35" spans="1:4" ht="72">
      <c r="A35" s="131">
        <v>23</v>
      </c>
      <c r="B35" s="32" t="s">
        <v>502</v>
      </c>
      <c r="C35" s="98">
        <v>374.49</v>
      </c>
      <c r="D35" s="187"/>
    </row>
    <row r="36" spans="1:4" ht="72">
      <c r="A36" s="131">
        <v>24</v>
      </c>
      <c r="B36" s="32" t="s">
        <v>503</v>
      </c>
      <c r="C36" s="98">
        <v>21.016999999999999</v>
      </c>
      <c r="D36" s="187"/>
    </row>
    <row r="37" spans="1:4" ht="36">
      <c r="A37" s="131">
        <v>25</v>
      </c>
      <c r="B37" s="32" t="s">
        <v>622</v>
      </c>
      <c r="C37" s="98">
        <v>964.8</v>
      </c>
      <c r="D37" s="187">
        <v>964800</v>
      </c>
    </row>
    <row r="38" spans="1:4" ht="36">
      <c r="A38" s="131">
        <v>26</v>
      </c>
      <c r="B38" s="32" t="s">
        <v>623</v>
      </c>
      <c r="C38" s="98">
        <v>22895.936000000002</v>
      </c>
      <c r="D38" s="187">
        <v>22895935.920000002</v>
      </c>
    </row>
    <row r="39" spans="1:4" ht="54">
      <c r="A39" s="131">
        <v>27</v>
      </c>
      <c r="B39" s="32" t="s">
        <v>666</v>
      </c>
      <c r="C39" s="98">
        <v>5829.0259999999998</v>
      </c>
      <c r="D39" s="187"/>
    </row>
    <row r="40" spans="1:4">
      <c r="A40" s="131">
        <v>28</v>
      </c>
      <c r="B40" s="32" t="s">
        <v>679</v>
      </c>
      <c r="C40" s="98">
        <v>2000</v>
      </c>
      <c r="D40" s="187"/>
    </row>
    <row r="41" spans="1:4">
      <c r="A41" s="131"/>
      <c r="B41" s="132" t="s">
        <v>159</v>
      </c>
      <c r="C41" s="99">
        <f>SUM(C13:C40)</f>
        <v>410681.39</v>
      </c>
    </row>
  </sheetData>
  <mergeCells count="2">
    <mergeCell ref="A9:C9"/>
    <mergeCell ref="A10:C10"/>
  </mergeCells>
  <pageMargins left="0.7" right="0.7" top="0.75" bottom="0.75" header="0.3" footer="0.3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7"/>
  <sheetViews>
    <sheetView view="pageBreakPreview" topLeftCell="B1" zoomScaleNormal="100" zoomScaleSheetLayoutView="100" workbookViewId="0">
      <selection activeCell="F5" sqref="F5"/>
    </sheetView>
  </sheetViews>
  <sheetFormatPr defaultRowHeight="18" outlineLevelRow="7"/>
  <cols>
    <col min="1" max="1" width="92.5546875" style="43" customWidth="1"/>
    <col min="2" max="2" width="6.6640625" style="26" customWidth="1"/>
    <col min="3" max="3" width="7.109375" style="26" customWidth="1"/>
    <col min="4" max="4" width="16.109375" style="26" customWidth="1"/>
    <col min="5" max="5" width="8.33203125" style="26" customWidth="1"/>
    <col min="6" max="6" width="15.44140625" style="66" customWidth="1"/>
    <col min="7" max="7" width="12.44140625" style="2" customWidth="1"/>
    <col min="8" max="8" width="12.44140625" style="2" bestFit="1" customWidth="1"/>
    <col min="9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7">
      <c r="F1" s="120" t="s">
        <v>648</v>
      </c>
    </row>
    <row r="2" spans="1:7">
      <c r="F2" s="183" t="s">
        <v>644</v>
      </c>
    </row>
    <row r="3" spans="1:7">
      <c r="F3" s="183" t="s">
        <v>705</v>
      </c>
    </row>
    <row r="4" spans="1:7">
      <c r="F4" s="183" t="s">
        <v>706</v>
      </c>
    </row>
    <row r="5" spans="1:7">
      <c r="F5" s="183" t="s">
        <v>374</v>
      </c>
    </row>
    <row r="6" spans="1:7">
      <c r="F6" s="183" t="s">
        <v>644</v>
      </c>
    </row>
    <row r="7" spans="1:7">
      <c r="F7" s="183" t="s">
        <v>645</v>
      </c>
    </row>
    <row r="8" spans="1:7">
      <c r="F8" s="183" t="s">
        <v>646</v>
      </c>
    </row>
    <row r="9" spans="1:7" s="1" customFormat="1">
      <c r="A9" s="198" t="s">
        <v>344</v>
      </c>
      <c r="B9" s="198"/>
      <c r="C9" s="198"/>
      <c r="D9" s="198"/>
      <c r="E9" s="198"/>
      <c r="F9" s="198"/>
    </row>
    <row r="10" spans="1:7" s="1" customFormat="1" ht="36" customHeight="1">
      <c r="A10" s="196" t="s">
        <v>484</v>
      </c>
      <c r="B10" s="196"/>
      <c r="C10" s="196"/>
      <c r="D10" s="196"/>
      <c r="E10" s="196"/>
      <c r="F10" s="196"/>
    </row>
    <row r="11" spans="1:7" s="1" customFormat="1">
      <c r="A11" s="44"/>
      <c r="B11" s="90"/>
      <c r="C11" s="90"/>
      <c r="D11" s="90"/>
      <c r="E11" s="90"/>
      <c r="F11" s="46" t="s">
        <v>339</v>
      </c>
    </row>
    <row r="12" spans="1:7" ht="28.5" customHeight="1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282</v>
      </c>
    </row>
    <row r="13" spans="1:7" s="3" customFormat="1" ht="40.5" customHeight="1">
      <c r="A13" s="50" t="s">
        <v>5</v>
      </c>
      <c r="B13" s="51" t="s">
        <v>6</v>
      </c>
      <c r="C13" s="51" t="s">
        <v>7</v>
      </c>
      <c r="D13" s="51" t="s">
        <v>160</v>
      </c>
      <c r="E13" s="51" t="s">
        <v>8</v>
      </c>
      <c r="F13" s="103">
        <f>F14+F40+F33</f>
        <v>24415.918000000005</v>
      </c>
      <c r="G13" s="9"/>
    </row>
    <row r="14" spans="1:7" outlineLevel="1">
      <c r="A14" s="52" t="s">
        <v>9</v>
      </c>
      <c r="B14" s="53" t="s">
        <v>6</v>
      </c>
      <c r="C14" s="53" t="s">
        <v>10</v>
      </c>
      <c r="D14" s="53" t="s">
        <v>160</v>
      </c>
      <c r="E14" s="53" t="s">
        <v>8</v>
      </c>
      <c r="F14" s="104">
        <f>F15+F24</f>
        <v>5927.6</v>
      </c>
    </row>
    <row r="15" spans="1:7" ht="37.5" customHeight="1" outlineLevel="2">
      <c r="A15" s="52" t="s">
        <v>11</v>
      </c>
      <c r="B15" s="53" t="s">
        <v>6</v>
      </c>
      <c r="C15" s="53" t="s">
        <v>12</v>
      </c>
      <c r="D15" s="53" t="s">
        <v>160</v>
      </c>
      <c r="E15" s="53" t="s">
        <v>8</v>
      </c>
      <c r="F15" s="104">
        <f>F16</f>
        <v>5446</v>
      </c>
    </row>
    <row r="16" spans="1:7" ht="20.25" customHeight="1" outlineLevel="4">
      <c r="A16" s="52" t="s">
        <v>175</v>
      </c>
      <c r="B16" s="53" t="s">
        <v>6</v>
      </c>
      <c r="C16" s="53" t="s">
        <v>12</v>
      </c>
      <c r="D16" s="53" t="s">
        <v>161</v>
      </c>
      <c r="E16" s="53" t="s">
        <v>8</v>
      </c>
      <c r="F16" s="104">
        <f>F17</f>
        <v>5446</v>
      </c>
    </row>
    <row r="17" spans="1:6" ht="39" customHeight="1" outlineLevel="5">
      <c r="A17" s="52" t="s">
        <v>13</v>
      </c>
      <c r="B17" s="53" t="s">
        <v>6</v>
      </c>
      <c r="C17" s="53" t="s">
        <v>12</v>
      </c>
      <c r="D17" s="53" t="s">
        <v>162</v>
      </c>
      <c r="E17" s="53" t="s">
        <v>8</v>
      </c>
      <c r="F17" s="104">
        <f>F18+F20+F22</f>
        <v>5446</v>
      </c>
    </row>
    <row r="18" spans="1:6" ht="57.75" customHeight="1" outlineLevel="6">
      <c r="A18" s="52" t="s">
        <v>14</v>
      </c>
      <c r="B18" s="53" t="s">
        <v>6</v>
      </c>
      <c r="C18" s="53" t="s">
        <v>12</v>
      </c>
      <c r="D18" s="53" t="s">
        <v>162</v>
      </c>
      <c r="E18" s="53" t="s">
        <v>15</v>
      </c>
      <c r="F18" s="104">
        <f>F19</f>
        <v>5312.6</v>
      </c>
    </row>
    <row r="19" spans="1:6" ht="21.75" customHeight="1" outlineLevel="7">
      <c r="A19" s="52" t="s">
        <v>16</v>
      </c>
      <c r="B19" s="53" t="s">
        <v>6</v>
      </c>
      <c r="C19" s="53" t="s">
        <v>12</v>
      </c>
      <c r="D19" s="53" t="s">
        <v>162</v>
      </c>
      <c r="E19" s="53" t="s">
        <v>17</v>
      </c>
      <c r="F19" s="105">
        <v>5312.6</v>
      </c>
    </row>
    <row r="20" spans="1:6" ht="21.75" customHeight="1" outlineLevel="6">
      <c r="A20" s="52" t="s">
        <v>18</v>
      </c>
      <c r="B20" s="53" t="s">
        <v>6</v>
      </c>
      <c r="C20" s="53" t="s">
        <v>12</v>
      </c>
      <c r="D20" s="53" t="s">
        <v>162</v>
      </c>
      <c r="E20" s="53" t="s">
        <v>19</v>
      </c>
      <c r="F20" s="104">
        <f>F21</f>
        <v>132.4</v>
      </c>
    </row>
    <row r="21" spans="1:6" ht="36" outlineLevel="7">
      <c r="A21" s="52" t="s">
        <v>20</v>
      </c>
      <c r="B21" s="53" t="s">
        <v>6</v>
      </c>
      <c r="C21" s="53" t="s">
        <v>12</v>
      </c>
      <c r="D21" s="53" t="s">
        <v>162</v>
      </c>
      <c r="E21" s="53" t="s">
        <v>21</v>
      </c>
      <c r="F21" s="106">
        <v>132.4</v>
      </c>
    </row>
    <row r="22" spans="1:6" outlineLevel="6">
      <c r="A22" s="52" t="s">
        <v>22</v>
      </c>
      <c r="B22" s="53" t="s">
        <v>6</v>
      </c>
      <c r="C22" s="53" t="s">
        <v>12</v>
      </c>
      <c r="D22" s="53" t="s">
        <v>162</v>
      </c>
      <c r="E22" s="53" t="s">
        <v>23</v>
      </c>
      <c r="F22" s="104">
        <f>F23</f>
        <v>1</v>
      </c>
    </row>
    <row r="23" spans="1:6" outlineLevel="7">
      <c r="A23" s="52" t="s">
        <v>24</v>
      </c>
      <c r="B23" s="53" t="s">
        <v>6</v>
      </c>
      <c r="C23" s="53" t="s">
        <v>12</v>
      </c>
      <c r="D23" s="53" t="s">
        <v>162</v>
      </c>
      <c r="E23" s="53" t="s">
        <v>25</v>
      </c>
      <c r="F23" s="106">
        <v>1</v>
      </c>
    </row>
    <row r="24" spans="1:6" outlineLevel="2">
      <c r="A24" s="52" t="s">
        <v>26</v>
      </c>
      <c r="B24" s="53" t="s">
        <v>6</v>
      </c>
      <c r="C24" s="53" t="s">
        <v>27</v>
      </c>
      <c r="D24" s="53" t="s">
        <v>160</v>
      </c>
      <c r="E24" s="53" t="s">
        <v>8</v>
      </c>
      <c r="F24" s="104">
        <f>F25</f>
        <v>481.6</v>
      </c>
    </row>
    <row r="25" spans="1:6" ht="39.75" customHeight="1" outlineLevel="3">
      <c r="A25" s="52" t="s">
        <v>537</v>
      </c>
      <c r="B25" s="53" t="s">
        <v>6</v>
      </c>
      <c r="C25" s="53" t="s">
        <v>27</v>
      </c>
      <c r="D25" s="53" t="s">
        <v>163</v>
      </c>
      <c r="E25" s="53" t="s">
        <v>8</v>
      </c>
      <c r="F25" s="104">
        <f>F26</f>
        <v>481.6</v>
      </c>
    </row>
    <row r="26" spans="1:6" ht="17.25" customHeight="1" outlineLevel="4">
      <c r="A26" s="52" t="s">
        <v>538</v>
      </c>
      <c r="B26" s="53" t="s">
        <v>6</v>
      </c>
      <c r="C26" s="53" t="s">
        <v>27</v>
      </c>
      <c r="D26" s="53" t="s">
        <v>164</v>
      </c>
      <c r="E26" s="53" t="s">
        <v>8</v>
      </c>
      <c r="F26" s="104">
        <f>F27+F30</f>
        <v>481.6</v>
      </c>
    </row>
    <row r="27" spans="1:6" ht="37.5" customHeight="1" outlineLevel="5">
      <c r="A27" s="52" t="s">
        <v>28</v>
      </c>
      <c r="B27" s="53" t="s">
        <v>6</v>
      </c>
      <c r="C27" s="53" t="s">
        <v>27</v>
      </c>
      <c r="D27" s="53" t="s">
        <v>165</v>
      </c>
      <c r="E27" s="53" t="s">
        <v>8</v>
      </c>
      <c r="F27" s="104">
        <f>F28</f>
        <v>452.3</v>
      </c>
    </row>
    <row r="28" spans="1:6" ht="18.75" customHeight="1" outlineLevel="6">
      <c r="A28" s="52" t="s">
        <v>18</v>
      </c>
      <c r="B28" s="53" t="s">
        <v>6</v>
      </c>
      <c r="C28" s="53" t="s">
        <v>27</v>
      </c>
      <c r="D28" s="53" t="s">
        <v>165</v>
      </c>
      <c r="E28" s="53" t="s">
        <v>19</v>
      </c>
      <c r="F28" s="104">
        <f>F29</f>
        <v>452.3</v>
      </c>
    </row>
    <row r="29" spans="1:6" ht="36" outlineLevel="7">
      <c r="A29" s="52" t="s">
        <v>20</v>
      </c>
      <c r="B29" s="53" t="s">
        <v>6</v>
      </c>
      <c r="C29" s="53" t="s">
        <v>27</v>
      </c>
      <c r="D29" s="53" t="s">
        <v>165</v>
      </c>
      <c r="E29" s="53" t="s">
        <v>21</v>
      </c>
      <c r="F29" s="106">
        <v>452.3</v>
      </c>
    </row>
    <row r="30" spans="1:6" outlineLevel="5">
      <c r="A30" s="52" t="s">
        <v>29</v>
      </c>
      <c r="B30" s="53" t="s">
        <v>6</v>
      </c>
      <c r="C30" s="53" t="s">
        <v>27</v>
      </c>
      <c r="D30" s="53" t="s">
        <v>166</v>
      </c>
      <c r="E30" s="53" t="s">
        <v>8</v>
      </c>
      <c r="F30" s="104">
        <f>F31</f>
        <v>29.3</v>
      </c>
    </row>
    <row r="31" spans="1:6" ht="19.5" customHeight="1" outlineLevel="6">
      <c r="A31" s="52" t="s">
        <v>18</v>
      </c>
      <c r="B31" s="53" t="s">
        <v>6</v>
      </c>
      <c r="C31" s="53" t="s">
        <v>27</v>
      </c>
      <c r="D31" s="53" t="s">
        <v>166</v>
      </c>
      <c r="E31" s="53" t="s">
        <v>19</v>
      </c>
      <c r="F31" s="104">
        <f>F32</f>
        <v>29.3</v>
      </c>
    </row>
    <row r="32" spans="1:6" ht="36" outlineLevel="7">
      <c r="A32" s="52" t="s">
        <v>20</v>
      </c>
      <c r="B32" s="53" t="s">
        <v>6</v>
      </c>
      <c r="C32" s="53" t="s">
        <v>27</v>
      </c>
      <c r="D32" s="53" t="s">
        <v>166</v>
      </c>
      <c r="E32" s="53" t="s">
        <v>21</v>
      </c>
      <c r="F32" s="106">
        <v>29.3</v>
      </c>
    </row>
    <row r="33" spans="1:6" outlineLevel="7">
      <c r="A33" s="52" t="s">
        <v>154</v>
      </c>
      <c r="B33" s="53" t="s">
        <v>6</v>
      </c>
      <c r="C33" s="53" t="s">
        <v>30</v>
      </c>
      <c r="D33" s="53" t="s">
        <v>160</v>
      </c>
      <c r="E33" s="53" t="s">
        <v>8</v>
      </c>
      <c r="F33" s="104">
        <f t="shared" ref="F33:F38" si="0">F34</f>
        <v>1110.6479999999999</v>
      </c>
    </row>
    <row r="34" spans="1:6" outlineLevel="7">
      <c r="A34" s="52" t="s">
        <v>155</v>
      </c>
      <c r="B34" s="53" t="s">
        <v>6</v>
      </c>
      <c r="C34" s="53" t="s">
        <v>156</v>
      </c>
      <c r="D34" s="53" t="s">
        <v>160</v>
      </c>
      <c r="E34" s="53" t="s">
        <v>8</v>
      </c>
      <c r="F34" s="104">
        <f t="shared" si="0"/>
        <v>1110.6479999999999</v>
      </c>
    </row>
    <row r="35" spans="1:6" ht="20.25" customHeight="1" outlineLevel="7">
      <c r="A35" s="52" t="s">
        <v>175</v>
      </c>
      <c r="B35" s="53" t="s">
        <v>6</v>
      </c>
      <c r="C35" s="53" t="s">
        <v>156</v>
      </c>
      <c r="D35" s="53" t="s">
        <v>161</v>
      </c>
      <c r="E35" s="53" t="s">
        <v>8</v>
      </c>
      <c r="F35" s="104">
        <f t="shared" si="0"/>
        <v>1110.6479999999999</v>
      </c>
    </row>
    <row r="36" spans="1:6" ht="20.25" customHeight="1" outlineLevel="7">
      <c r="A36" s="52" t="s">
        <v>517</v>
      </c>
      <c r="B36" s="53" t="s">
        <v>6</v>
      </c>
      <c r="C36" s="53" t="s">
        <v>156</v>
      </c>
      <c r="D36" s="53" t="s">
        <v>516</v>
      </c>
      <c r="E36" s="53" t="s">
        <v>8</v>
      </c>
      <c r="F36" s="104">
        <f t="shared" si="0"/>
        <v>1110.6479999999999</v>
      </c>
    </row>
    <row r="37" spans="1:6" ht="54" customHeight="1" outlineLevel="7">
      <c r="A37" s="32" t="s">
        <v>501</v>
      </c>
      <c r="B37" s="53" t="s">
        <v>6</v>
      </c>
      <c r="C37" s="53" t="s">
        <v>156</v>
      </c>
      <c r="D37" s="54">
        <v>9919951180</v>
      </c>
      <c r="E37" s="53" t="s">
        <v>8</v>
      </c>
      <c r="F37" s="104">
        <f t="shared" si="0"/>
        <v>1110.6479999999999</v>
      </c>
    </row>
    <row r="38" spans="1:6" outlineLevel="7">
      <c r="A38" s="52" t="s">
        <v>31</v>
      </c>
      <c r="B38" s="53" t="s">
        <v>6</v>
      </c>
      <c r="C38" s="53" t="s">
        <v>156</v>
      </c>
      <c r="D38" s="54">
        <v>9919951180</v>
      </c>
      <c r="E38" s="53" t="s">
        <v>32</v>
      </c>
      <c r="F38" s="104">
        <f t="shared" si="0"/>
        <v>1110.6479999999999</v>
      </c>
    </row>
    <row r="39" spans="1:6" outlineLevel="7">
      <c r="A39" s="52" t="s">
        <v>157</v>
      </c>
      <c r="B39" s="53" t="s">
        <v>6</v>
      </c>
      <c r="C39" s="53" t="s">
        <v>156</v>
      </c>
      <c r="D39" s="54">
        <v>9919951180</v>
      </c>
      <c r="E39" s="53" t="s">
        <v>158</v>
      </c>
      <c r="F39" s="106">
        <v>1110.6479999999999</v>
      </c>
    </row>
    <row r="40" spans="1:6" ht="54" customHeight="1" outlineLevel="1">
      <c r="A40" s="52" t="s">
        <v>33</v>
      </c>
      <c r="B40" s="53" t="s">
        <v>6</v>
      </c>
      <c r="C40" s="53" t="s">
        <v>34</v>
      </c>
      <c r="D40" s="53" t="s">
        <v>160</v>
      </c>
      <c r="E40" s="53" t="s">
        <v>8</v>
      </c>
      <c r="F40" s="104">
        <f>F41</f>
        <v>17377.670000000002</v>
      </c>
    </row>
    <row r="41" spans="1:6" ht="36" customHeight="1" outlineLevel="2">
      <c r="A41" s="52" t="s">
        <v>35</v>
      </c>
      <c r="B41" s="53" t="s">
        <v>6</v>
      </c>
      <c r="C41" s="53" t="s">
        <v>36</v>
      </c>
      <c r="D41" s="53" t="s">
        <v>160</v>
      </c>
      <c r="E41" s="53" t="s">
        <v>8</v>
      </c>
      <c r="F41" s="104">
        <f>F42</f>
        <v>17377.670000000002</v>
      </c>
    </row>
    <row r="42" spans="1:6" ht="38.25" customHeight="1" outlineLevel="3">
      <c r="A42" s="52" t="s">
        <v>539</v>
      </c>
      <c r="B42" s="53" t="s">
        <v>6</v>
      </c>
      <c r="C42" s="53" t="s">
        <v>36</v>
      </c>
      <c r="D42" s="53" t="s">
        <v>167</v>
      </c>
      <c r="E42" s="53" t="s">
        <v>8</v>
      </c>
      <c r="F42" s="104">
        <f>F43+F46</f>
        <v>17377.670000000002</v>
      </c>
    </row>
    <row r="43" spans="1:6" ht="39.75" customHeight="1" outlineLevel="5">
      <c r="A43" s="52" t="s">
        <v>37</v>
      </c>
      <c r="B43" s="53" t="s">
        <v>6</v>
      </c>
      <c r="C43" s="53" t="s">
        <v>36</v>
      </c>
      <c r="D43" s="53" t="s">
        <v>168</v>
      </c>
      <c r="E43" s="53" t="s">
        <v>8</v>
      </c>
      <c r="F43" s="104">
        <f>F44</f>
        <v>5231.2030000000004</v>
      </c>
    </row>
    <row r="44" spans="1:6" outlineLevel="6">
      <c r="A44" s="52" t="s">
        <v>31</v>
      </c>
      <c r="B44" s="53" t="s">
        <v>6</v>
      </c>
      <c r="C44" s="53" t="s">
        <v>36</v>
      </c>
      <c r="D44" s="55" t="s">
        <v>168</v>
      </c>
      <c r="E44" s="53" t="s">
        <v>32</v>
      </c>
      <c r="F44" s="104">
        <f>F45</f>
        <v>5231.2030000000004</v>
      </c>
    </row>
    <row r="45" spans="1:6" outlineLevel="7">
      <c r="A45" s="52" t="s">
        <v>38</v>
      </c>
      <c r="B45" s="53" t="s">
        <v>6</v>
      </c>
      <c r="C45" s="53" t="s">
        <v>36</v>
      </c>
      <c r="D45" s="55" t="s">
        <v>168</v>
      </c>
      <c r="E45" s="53" t="s">
        <v>39</v>
      </c>
      <c r="F45" s="106">
        <v>5231.2030000000004</v>
      </c>
    </row>
    <row r="46" spans="1:6" ht="75" customHeight="1" outlineLevel="7">
      <c r="A46" s="52" t="s">
        <v>494</v>
      </c>
      <c r="B46" s="53" t="s">
        <v>6</v>
      </c>
      <c r="C46" s="53" t="s">
        <v>36</v>
      </c>
      <c r="D46" s="53" t="s">
        <v>351</v>
      </c>
      <c r="E46" s="53" t="s">
        <v>8</v>
      </c>
      <c r="F46" s="106">
        <f>F47</f>
        <v>12146.467000000001</v>
      </c>
    </row>
    <row r="47" spans="1:6" outlineLevel="7">
      <c r="A47" s="52" t="s">
        <v>31</v>
      </c>
      <c r="B47" s="53" t="s">
        <v>6</v>
      </c>
      <c r="C47" s="53" t="s">
        <v>36</v>
      </c>
      <c r="D47" s="53" t="s">
        <v>351</v>
      </c>
      <c r="E47" s="53" t="s">
        <v>32</v>
      </c>
      <c r="F47" s="106">
        <f>F48</f>
        <v>12146.467000000001</v>
      </c>
    </row>
    <row r="48" spans="1:6" outlineLevel="7">
      <c r="A48" s="52" t="s">
        <v>38</v>
      </c>
      <c r="B48" s="53" t="s">
        <v>6</v>
      </c>
      <c r="C48" s="53" t="s">
        <v>36</v>
      </c>
      <c r="D48" s="53" t="s">
        <v>351</v>
      </c>
      <c r="E48" s="53" t="s">
        <v>39</v>
      </c>
      <c r="F48" s="106">
        <v>12146.467000000001</v>
      </c>
    </row>
    <row r="49" spans="1:7" s="3" customFormat="1" ht="21.75" customHeight="1">
      <c r="A49" s="50" t="s">
        <v>40</v>
      </c>
      <c r="B49" s="51" t="s">
        <v>41</v>
      </c>
      <c r="C49" s="51" t="s">
        <v>7</v>
      </c>
      <c r="D49" s="51" t="s">
        <v>160</v>
      </c>
      <c r="E49" s="51" t="s">
        <v>8</v>
      </c>
      <c r="F49" s="103">
        <f>F50+F160+F166+F209+F258+F271+F277+F293+F329+F315+F172</f>
        <v>178672.99799999999</v>
      </c>
      <c r="G49" s="9"/>
    </row>
    <row r="50" spans="1:7" outlineLevel="1">
      <c r="A50" s="52" t="s">
        <v>9</v>
      </c>
      <c r="B50" s="53" t="s">
        <v>41</v>
      </c>
      <c r="C50" s="53" t="s">
        <v>10</v>
      </c>
      <c r="D50" s="53" t="s">
        <v>160</v>
      </c>
      <c r="E50" s="53" t="s">
        <v>8</v>
      </c>
      <c r="F50" s="104">
        <f>F51+F56+F63+F69+F74+F79+F84</f>
        <v>56050.05</v>
      </c>
    </row>
    <row r="51" spans="1:7" ht="36" outlineLevel="2">
      <c r="A51" s="52" t="s">
        <v>42</v>
      </c>
      <c r="B51" s="53" t="s">
        <v>41</v>
      </c>
      <c r="C51" s="53" t="s">
        <v>43</v>
      </c>
      <c r="D51" s="53" t="s">
        <v>160</v>
      </c>
      <c r="E51" s="53" t="s">
        <v>8</v>
      </c>
      <c r="F51" s="104">
        <f>F52</f>
        <v>1899.9069999999999</v>
      </c>
    </row>
    <row r="52" spans="1:7" ht="20.25" customHeight="1" outlineLevel="3">
      <c r="A52" s="52" t="s">
        <v>175</v>
      </c>
      <c r="B52" s="53" t="s">
        <v>41</v>
      </c>
      <c r="C52" s="53" t="s">
        <v>43</v>
      </c>
      <c r="D52" s="53" t="s">
        <v>161</v>
      </c>
      <c r="E52" s="53" t="s">
        <v>8</v>
      </c>
      <c r="F52" s="104">
        <f>F53</f>
        <v>1899.9069999999999</v>
      </c>
    </row>
    <row r="53" spans="1:7" outlineLevel="5">
      <c r="A53" s="52" t="s">
        <v>44</v>
      </c>
      <c r="B53" s="53" t="s">
        <v>41</v>
      </c>
      <c r="C53" s="53" t="s">
        <v>43</v>
      </c>
      <c r="D53" s="53" t="s">
        <v>169</v>
      </c>
      <c r="E53" s="53" t="s">
        <v>8</v>
      </c>
      <c r="F53" s="104">
        <f>F54</f>
        <v>1899.9069999999999</v>
      </c>
    </row>
    <row r="54" spans="1:7" ht="56.25" customHeight="1" outlineLevel="6">
      <c r="A54" s="52" t="s">
        <v>14</v>
      </c>
      <c r="B54" s="53" t="s">
        <v>41</v>
      </c>
      <c r="C54" s="53" t="s">
        <v>43</v>
      </c>
      <c r="D54" s="53" t="s">
        <v>169</v>
      </c>
      <c r="E54" s="53" t="s">
        <v>15</v>
      </c>
      <c r="F54" s="104">
        <f>F55</f>
        <v>1899.9069999999999</v>
      </c>
    </row>
    <row r="55" spans="1:7" ht="19.5" customHeight="1" outlineLevel="7">
      <c r="A55" s="52" t="s">
        <v>16</v>
      </c>
      <c r="B55" s="53" t="s">
        <v>41</v>
      </c>
      <c r="C55" s="53" t="s">
        <v>43</v>
      </c>
      <c r="D55" s="53" t="s">
        <v>169</v>
      </c>
      <c r="E55" s="53" t="s">
        <v>17</v>
      </c>
      <c r="F55" s="106">
        <v>1899.9069999999999</v>
      </c>
    </row>
    <row r="56" spans="1:7" ht="55.5" customHeight="1" outlineLevel="2">
      <c r="A56" s="52" t="s">
        <v>45</v>
      </c>
      <c r="B56" s="53" t="s">
        <v>41</v>
      </c>
      <c r="C56" s="53" t="s">
        <v>46</v>
      </c>
      <c r="D56" s="53" t="s">
        <v>160</v>
      </c>
      <c r="E56" s="53" t="s">
        <v>8</v>
      </c>
      <c r="F56" s="104">
        <f>F57</f>
        <v>12790.743</v>
      </c>
    </row>
    <row r="57" spans="1:7" ht="19.5" customHeight="1" outlineLevel="3">
      <c r="A57" s="52" t="s">
        <v>175</v>
      </c>
      <c r="B57" s="53" t="s">
        <v>41</v>
      </c>
      <c r="C57" s="53" t="s">
        <v>46</v>
      </c>
      <c r="D57" s="53" t="s">
        <v>161</v>
      </c>
      <c r="E57" s="53" t="s">
        <v>8</v>
      </c>
      <c r="F57" s="104">
        <f>F58</f>
        <v>12790.743</v>
      </c>
    </row>
    <row r="58" spans="1:7" ht="39" customHeight="1" outlineLevel="5">
      <c r="A58" s="52" t="s">
        <v>13</v>
      </c>
      <c r="B58" s="53" t="s">
        <v>41</v>
      </c>
      <c r="C58" s="53" t="s">
        <v>46</v>
      </c>
      <c r="D58" s="53" t="s">
        <v>162</v>
      </c>
      <c r="E58" s="53" t="s">
        <v>8</v>
      </c>
      <c r="F58" s="104">
        <f>F59+F61</f>
        <v>12790.743</v>
      </c>
    </row>
    <row r="59" spans="1:7" ht="54" customHeight="1" outlineLevel="6">
      <c r="A59" s="52" t="s">
        <v>14</v>
      </c>
      <c r="B59" s="53" t="s">
        <v>41</v>
      </c>
      <c r="C59" s="53" t="s">
        <v>46</v>
      </c>
      <c r="D59" s="53" t="s">
        <v>162</v>
      </c>
      <c r="E59" s="53" t="s">
        <v>15</v>
      </c>
      <c r="F59" s="104">
        <f>F60</f>
        <v>12699.743</v>
      </c>
    </row>
    <row r="60" spans="1:7" ht="18.75" customHeight="1" outlineLevel="7">
      <c r="A60" s="52" t="s">
        <v>16</v>
      </c>
      <c r="B60" s="53" t="s">
        <v>41</v>
      </c>
      <c r="C60" s="53" t="s">
        <v>46</v>
      </c>
      <c r="D60" s="53" t="s">
        <v>162</v>
      </c>
      <c r="E60" s="53" t="s">
        <v>17</v>
      </c>
      <c r="F60" s="106">
        <v>12699.743</v>
      </c>
    </row>
    <row r="61" spans="1:7" ht="21" customHeight="1" outlineLevel="6">
      <c r="A61" s="52" t="s">
        <v>18</v>
      </c>
      <c r="B61" s="53" t="s">
        <v>41</v>
      </c>
      <c r="C61" s="53" t="s">
        <v>46</v>
      </c>
      <c r="D61" s="53" t="s">
        <v>162</v>
      </c>
      <c r="E61" s="53" t="s">
        <v>19</v>
      </c>
      <c r="F61" s="104">
        <f>F62</f>
        <v>91</v>
      </c>
    </row>
    <row r="62" spans="1:7" ht="36" outlineLevel="7">
      <c r="A62" s="52" t="s">
        <v>20</v>
      </c>
      <c r="B62" s="53" t="s">
        <v>41</v>
      </c>
      <c r="C62" s="53" t="s">
        <v>46</v>
      </c>
      <c r="D62" s="53" t="s">
        <v>162</v>
      </c>
      <c r="E62" s="53" t="s">
        <v>21</v>
      </c>
      <c r="F62" s="106">
        <v>91</v>
      </c>
    </row>
    <row r="63" spans="1:7" outlineLevel="7">
      <c r="A63" s="52" t="s">
        <v>393</v>
      </c>
      <c r="B63" s="53" t="s">
        <v>41</v>
      </c>
      <c r="C63" s="53" t="s">
        <v>394</v>
      </c>
      <c r="D63" s="53" t="s">
        <v>160</v>
      </c>
      <c r="E63" s="53" t="s">
        <v>8</v>
      </c>
      <c r="F63" s="106">
        <f>F64</f>
        <v>21.016999999999999</v>
      </c>
    </row>
    <row r="64" spans="1:7" ht="19.5" customHeight="1" outlineLevel="7">
      <c r="A64" s="52" t="s">
        <v>175</v>
      </c>
      <c r="B64" s="53" t="s">
        <v>41</v>
      </c>
      <c r="C64" s="53" t="s">
        <v>394</v>
      </c>
      <c r="D64" s="53" t="s">
        <v>161</v>
      </c>
      <c r="E64" s="53" t="s">
        <v>8</v>
      </c>
      <c r="F64" s="106">
        <f>F66</f>
        <v>21.016999999999999</v>
      </c>
    </row>
    <row r="65" spans="1:6" ht="19.5" customHeight="1" outlineLevel="7">
      <c r="A65" s="52" t="s">
        <v>517</v>
      </c>
      <c r="B65" s="53" t="s">
        <v>41</v>
      </c>
      <c r="C65" s="53" t="s">
        <v>394</v>
      </c>
      <c r="D65" s="53" t="s">
        <v>516</v>
      </c>
      <c r="E65" s="53" t="s">
        <v>8</v>
      </c>
      <c r="F65" s="106">
        <f>F66</f>
        <v>21.016999999999999</v>
      </c>
    </row>
    <row r="66" spans="1:6" ht="94.5" customHeight="1" outlineLevel="7">
      <c r="A66" s="52" t="s">
        <v>540</v>
      </c>
      <c r="B66" s="53" t="s">
        <v>41</v>
      </c>
      <c r="C66" s="53" t="s">
        <v>394</v>
      </c>
      <c r="D66" s="53" t="s">
        <v>534</v>
      </c>
      <c r="E66" s="53" t="s">
        <v>8</v>
      </c>
      <c r="F66" s="106">
        <f>F67</f>
        <v>21.016999999999999</v>
      </c>
    </row>
    <row r="67" spans="1:6" ht="20.25" customHeight="1" outlineLevel="7">
      <c r="A67" s="52" t="s">
        <v>18</v>
      </c>
      <c r="B67" s="53" t="s">
        <v>41</v>
      </c>
      <c r="C67" s="53" t="s">
        <v>394</v>
      </c>
      <c r="D67" s="53" t="s">
        <v>534</v>
      </c>
      <c r="E67" s="53" t="s">
        <v>19</v>
      </c>
      <c r="F67" s="106">
        <f>F68</f>
        <v>21.016999999999999</v>
      </c>
    </row>
    <row r="68" spans="1:6" ht="36" outlineLevel="7">
      <c r="A68" s="52" t="s">
        <v>20</v>
      </c>
      <c r="B68" s="53" t="s">
        <v>41</v>
      </c>
      <c r="C68" s="53" t="s">
        <v>394</v>
      </c>
      <c r="D68" s="53" t="s">
        <v>534</v>
      </c>
      <c r="E68" s="53" t="s">
        <v>21</v>
      </c>
      <c r="F68" s="106">
        <v>21.016999999999999</v>
      </c>
    </row>
    <row r="69" spans="1:6" ht="37.5" customHeight="1" outlineLevel="2">
      <c r="A69" s="52" t="s">
        <v>11</v>
      </c>
      <c r="B69" s="53" t="s">
        <v>41</v>
      </c>
      <c r="C69" s="53" t="s">
        <v>12</v>
      </c>
      <c r="D69" s="53" t="s">
        <v>160</v>
      </c>
      <c r="E69" s="53" t="s">
        <v>8</v>
      </c>
      <c r="F69" s="104">
        <f>F70</f>
        <v>594.24</v>
      </c>
    </row>
    <row r="70" spans="1:6" ht="18.75" customHeight="1" outlineLevel="4">
      <c r="A70" s="52" t="s">
        <v>175</v>
      </c>
      <c r="B70" s="53" t="s">
        <v>41</v>
      </c>
      <c r="C70" s="53" t="s">
        <v>12</v>
      </c>
      <c r="D70" s="53" t="s">
        <v>161</v>
      </c>
      <c r="E70" s="53" t="s">
        <v>8</v>
      </c>
      <c r="F70" s="104">
        <f>F71</f>
        <v>594.24</v>
      </c>
    </row>
    <row r="71" spans="1:6" ht="21" customHeight="1" outlineLevel="5">
      <c r="A71" s="52" t="s">
        <v>47</v>
      </c>
      <c r="B71" s="53" t="s">
        <v>41</v>
      </c>
      <c r="C71" s="53" t="s">
        <v>12</v>
      </c>
      <c r="D71" s="53" t="s">
        <v>170</v>
      </c>
      <c r="E71" s="53" t="s">
        <v>8</v>
      </c>
      <c r="F71" s="104">
        <f>F72</f>
        <v>594.24</v>
      </c>
    </row>
    <row r="72" spans="1:6" ht="57.75" customHeight="1" outlineLevel="6">
      <c r="A72" s="52" t="s">
        <v>14</v>
      </c>
      <c r="B72" s="53" t="s">
        <v>41</v>
      </c>
      <c r="C72" s="53" t="s">
        <v>12</v>
      </c>
      <c r="D72" s="53" t="s">
        <v>170</v>
      </c>
      <c r="E72" s="53" t="s">
        <v>15</v>
      </c>
      <c r="F72" s="104">
        <f>F73</f>
        <v>594.24</v>
      </c>
    </row>
    <row r="73" spans="1:6" ht="18" customHeight="1" outlineLevel="7">
      <c r="A73" s="52" t="s">
        <v>16</v>
      </c>
      <c r="B73" s="53" t="s">
        <v>41</v>
      </c>
      <c r="C73" s="53" t="s">
        <v>12</v>
      </c>
      <c r="D73" s="53" t="s">
        <v>170</v>
      </c>
      <c r="E73" s="53" t="s">
        <v>17</v>
      </c>
      <c r="F73" s="106">
        <v>594.24</v>
      </c>
    </row>
    <row r="74" spans="1:6" ht="23.25" customHeight="1" outlineLevel="7">
      <c r="A74" s="52" t="s">
        <v>680</v>
      </c>
      <c r="B74" s="53" t="s">
        <v>41</v>
      </c>
      <c r="C74" s="53" t="s">
        <v>681</v>
      </c>
      <c r="D74" s="53" t="s">
        <v>160</v>
      </c>
      <c r="E74" s="53" t="s">
        <v>8</v>
      </c>
      <c r="F74" s="106">
        <f>F75</f>
        <v>695.26</v>
      </c>
    </row>
    <row r="75" spans="1:6" ht="23.25" customHeight="1" outlineLevel="7">
      <c r="A75" s="52" t="s">
        <v>175</v>
      </c>
      <c r="B75" s="53" t="s">
        <v>41</v>
      </c>
      <c r="C75" s="53" t="s">
        <v>681</v>
      </c>
      <c r="D75" s="53" t="s">
        <v>161</v>
      </c>
      <c r="E75" s="53" t="s">
        <v>8</v>
      </c>
      <c r="F75" s="106">
        <f>F76</f>
        <v>695.26</v>
      </c>
    </row>
    <row r="76" spans="1:6" ht="23.25" customHeight="1" outlineLevel="7">
      <c r="A76" s="52" t="s">
        <v>682</v>
      </c>
      <c r="B76" s="53" t="s">
        <v>41</v>
      </c>
      <c r="C76" s="53" t="s">
        <v>681</v>
      </c>
      <c r="D76" s="53" t="s">
        <v>683</v>
      </c>
      <c r="E76" s="53" t="s">
        <v>8</v>
      </c>
      <c r="F76" s="106">
        <f>F77</f>
        <v>695.26</v>
      </c>
    </row>
    <row r="77" spans="1:6" ht="23.25" customHeight="1" outlineLevel="7">
      <c r="A77" s="52" t="s">
        <v>22</v>
      </c>
      <c r="B77" s="53" t="s">
        <v>41</v>
      </c>
      <c r="C77" s="53" t="s">
        <v>681</v>
      </c>
      <c r="D77" s="53" t="s">
        <v>683</v>
      </c>
      <c r="E77" s="53" t="s">
        <v>23</v>
      </c>
      <c r="F77" s="106">
        <f>F78</f>
        <v>695.26</v>
      </c>
    </row>
    <row r="78" spans="1:6" ht="23.25" customHeight="1" outlineLevel="7">
      <c r="A78" s="52" t="s">
        <v>411</v>
      </c>
      <c r="B78" s="53" t="s">
        <v>41</v>
      </c>
      <c r="C78" s="53" t="s">
        <v>681</v>
      </c>
      <c r="D78" s="53" t="s">
        <v>683</v>
      </c>
      <c r="E78" s="53" t="s">
        <v>412</v>
      </c>
      <c r="F78" s="106">
        <v>695.26</v>
      </c>
    </row>
    <row r="79" spans="1:6" ht="21.75" customHeight="1" outlineLevel="7">
      <c r="A79" s="52" t="s">
        <v>667</v>
      </c>
      <c r="B79" s="53" t="s">
        <v>41</v>
      </c>
      <c r="C79" s="53" t="s">
        <v>668</v>
      </c>
      <c r="D79" s="53" t="s">
        <v>160</v>
      </c>
      <c r="E79" s="53" t="s">
        <v>8</v>
      </c>
      <c r="F79" s="106">
        <f>F80</f>
        <v>95.762</v>
      </c>
    </row>
    <row r="80" spans="1:6" ht="23.25" customHeight="1" outlineLevel="7">
      <c r="A80" s="52" t="s">
        <v>175</v>
      </c>
      <c r="B80" s="53" t="s">
        <v>41</v>
      </c>
      <c r="C80" s="53" t="s">
        <v>668</v>
      </c>
      <c r="D80" s="53" t="s">
        <v>161</v>
      </c>
      <c r="E80" s="53" t="s">
        <v>8</v>
      </c>
      <c r="F80" s="106">
        <f>F81</f>
        <v>95.762</v>
      </c>
    </row>
    <row r="81" spans="1:6" ht="21" customHeight="1" outlineLevel="7">
      <c r="A81" s="52" t="s">
        <v>669</v>
      </c>
      <c r="B81" s="53" t="s">
        <v>41</v>
      </c>
      <c r="C81" s="53" t="s">
        <v>668</v>
      </c>
      <c r="D81" s="53" t="s">
        <v>670</v>
      </c>
      <c r="E81" s="53" t="s">
        <v>8</v>
      </c>
      <c r="F81" s="106">
        <f>F82</f>
        <v>95.762</v>
      </c>
    </row>
    <row r="82" spans="1:6" ht="21" customHeight="1" outlineLevel="7">
      <c r="A82" s="52" t="s">
        <v>22</v>
      </c>
      <c r="B82" s="53" t="s">
        <v>41</v>
      </c>
      <c r="C82" s="53" t="s">
        <v>668</v>
      </c>
      <c r="D82" s="53" t="s">
        <v>670</v>
      </c>
      <c r="E82" s="53" t="s">
        <v>23</v>
      </c>
      <c r="F82" s="106">
        <f>F83</f>
        <v>95.762</v>
      </c>
    </row>
    <row r="83" spans="1:6" ht="19.5" customHeight="1" outlineLevel="7">
      <c r="A83" s="52" t="s">
        <v>671</v>
      </c>
      <c r="B83" s="53" t="s">
        <v>41</v>
      </c>
      <c r="C83" s="53" t="s">
        <v>668</v>
      </c>
      <c r="D83" s="53" t="s">
        <v>670</v>
      </c>
      <c r="E83" s="53" t="s">
        <v>672</v>
      </c>
      <c r="F83" s="106">
        <v>95.762</v>
      </c>
    </row>
    <row r="84" spans="1:6" outlineLevel="2">
      <c r="A84" s="52" t="s">
        <v>26</v>
      </c>
      <c r="B84" s="53" t="s">
        <v>41</v>
      </c>
      <c r="C84" s="53" t="s">
        <v>27</v>
      </c>
      <c r="D84" s="53" t="s">
        <v>160</v>
      </c>
      <c r="E84" s="53" t="s">
        <v>8</v>
      </c>
      <c r="F84" s="104">
        <f>F85+F113+F109</f>
        <v>39953.120999999999</v>
      </c>
    </row>
    <row r="85" spans="1:6" ht="37.5" customHeight="1" outlineLevel="3">
      <c r="A85" s="52" t="s">
        <v>537</v>
      </c>
      <c r="B85" s="53" t="s">
        <v>41</v>
      </c>
      <c r="C85" s="53" t="s">
        <v>27</v>
      </c>
      <c r="D85" s="53" t="s">
        <v>163</v>
      </c>
      <c r="E85" s="53" t="s">
        <v>8</v>
      </c>
      <c r="F85" s="104">
        <f>F86+F93+F100</f>
        <v>16953.561000000002</v>
      </c>
    </row>
    <row r="86" spans="1:6" ht="18.75" customHeight="1" outlineLevel="4">
      <c r="A86" s="52" t="s">
        <v>538</v>
      </c>
      <c r="B86" s="53" t="s">
        <v>41</v>
      </c>
      <c r="C86" s="53" t="s">
        <v>27</v>
      </c>
      <c r="D86" s="53" t="s">
        <v>171</v>
      </c>
      <c r="E86" s="53" t="s">
        <v>8</v>
      </c>
      <c r="F86" s="104">
        <f>F87+F90</f>
        <v>560</v>
      </c>
    </row>
    <row r="87" spans="1:6" ht="38.25" customHeight="1" outlineLevel="5">
      <c r="A87" s="52" t="s">
        <v>28</v>
      </c>
      <c r="B87" s="53" t="s">
        <v>41</v>
      </c>
      <c r="C87" s="53" t="s">
        <v>27</v>
      </c>
      <c r="D87" s="53" t="s">
        <v>165</v>
      </c>
      <c r="E87" s="53" t="s">
        <v>8</v>
      </c>
      <c r="F87" s="104">
        <f>F88</f>
        <v>240</v>
      </c>
    </row>
    <row r="88" spans="1:6" ht="17.25" customHeight="1" outlineLevel="6">
      <c r="A88" s="52" t="s">
        <v>18</v>
      </c>
      <c r="B88" s="53" t="s">
        <v>41</v>
      </c>
      <c r="C88" s="53" t="s">
        <v>27</v>
      </c>
      <c r="D88" s="53" t="s">
        <v>165</v>
      </c>
      <c r="E88" s="53" t="s">
        <v>19</v>
      </c>
      <c r="F88" s="104">
        <f>F89</f>
        <v>240</v>
      </c>
    </row>
    <row r="89" spans="1:6" ht="36" outlineLevel="7">
      <c r="A89" s="52" t="s">
        <v>20</v>
      </c>
      <c r="B89" s="53" t="s">
        <v>41</v>
      </c>
      <c r="C89" s="53" t="s">
        <v>27</v>
      </c>
      <c r="D89" s="53" t="s">
        <v>165</v>
      </c>
      <c r="E89" s="53" t="s">
        <v>21</v>
      </c>
      <c r="F89" s="106">
        <v>240</v>
      </c>
    </row>
    <row r="90" spans="1:6" outlineLevel="7">
      <c r="A90" s="52" t="s">
        <v>29</v>
      </c>
      <c r="B90" s="53" t="s">
        <v>41</v>
      </c>
      <c r="C90" s="53" t="s">
        <v>27</v>
      </c>
      <c r="D90" s="53" t="s">
        <v>166</v>
      </c>
      <c r="E90" s="53" t="s">
        <v>8</v>
      </c>
      <c r="F90" s="104">
        <f>F91</f>
        <v>320</v>
      </c>
    </row>
    <row r="91" spans="1:6" ht="20.25" customHeight="1" outlineLevel="7">
      <c r="A91" s="52" t="s">
        <v>18</v>
      </c>
      <c r="B91" s="53" t="s">
        <v>41</v>
      </c>
      <c r="C91" s="53" t="s">
        <v>27</v>
      </c>
      <c r="D91" s="53" t="s">
        <v>166</v>
      </c>
      <c r="E91" s="53" t="s">
        <v>19</v>
      </c>
      <c r="F91" s="104">
        <f>F92</f>
        <v>320</v>
      </c>
    </row>
    <row r="92" spans="1:6" ht="36" outlineLevel="7">
      <c r="A92" s="52" t="s">
        <v>20</v>
      </c>
      <c r="B92" s="53" t="s">
        <v>41</v>
      </c>
      <c r="C92" s="53" t="s">
        <v>27</v>
      </c>
      <c r="D92" s="53" t="s">
        <v>166</v>
      </c>
      <c r="E92" s="53" t="s">
        <v>21</v>
      </c>
      <c r="F92" s="107">
        <v>320</v>
      </c>
    </row>
    <row r="93" spans="1:6" ht="38.25" customHeight="1" outlineLevel="5">
      <c r="A93" s="52" t="s">
        <v>48</v>
      </c>
      <c r="B93" s="53" t="s">
        <v>41</v>
      </c>
      <c r="C93" s="53" t="s">
        <v>27</v>
      </c>
      <c r="D93" s="53" t="s">
        <v>172</v>
      </c>
      <c r="E93" s="53" t="s">
        <v>8</v>
      </c>
      <c r="F93" s="104">
        <f>F94+F96</f>
        <v>1388.1320000000001</v>
      </c>
    </row>
    <row r="94" spans="1:6" ht="20.25" customHeight="1" outlineLevel="6">
      <c r="A94" s="52" t="s">
        <v>18</v>
      </c>
      <c r="B94" s="53" t="s">
        <v>41</v>
      </c>
      <c r="C94" s="53" t="s">
        <v>27</v>
      </c>
      <c r="D94" s="53" t="s">
        <v>172</v>
      </c>
      <c r="E94" s="53" t="s">
        <v>19</v>
      </c>
      <c r="F94" s="104">
        <f>F95</f>
        <v>1230.3520000000001</v>
      </c>
    </row>
    <row r="95" spans="1:6" ht="36" outlineLevel="7">
      <c r="A95" s="52" t="s">
        <v>20</v>
      </c>
      <c r="B95" s="53" t="s">
        <v>41</v>
      </c>
      <c r="C95" s="53" t="s">
        <v>27</v>
      </c>
      <c r="D95" s="53" t="s">
        <v>172</v>
      </c>
      <c r="E95" s="53" t="s">
        <v>21</v>
      </c>
      <c r="F95" s="106">
        <v>1230.3520000000001</v>
      </c>
    </row>
    <row r="96" spans="1:6" outlineLevel="6">
      <c r="A96" s="52" t="s">
        <v>22</v>
      </c>
      <c r="B96" s="53" t="s">
        <v>41</v>
      </c>
      <c r="C96" s="53" t="s">
        <v>27</v>
      </c>
      <c r="D96" s="53" t="s">
        <v>172</v>
      </c>
      <c r="E96" s="53" t="s">
        <v>23</v>
      </c>
      <c r="F96" s="104">
        <f>F97+F98+F99</f>
        <v>157.78</v>
      </c>
    </row>
    <row r="97" spans="1:6" ht="0.75" customHeight="1" outlineLevel="6">
      <c r="A97" s="52" t="s">
        <v>418</v>
      </c>
      <c r="B97" s="53" t="s">
        <v>41</v>
      </c>
      <c r="C97" s="53" t="s">
        <v>27</v>
      </c>
      <c r="D97" s="53" t="s">
        <v>172</v>
      </c>
      <c r="E97" s="53" t="s">
        <v>419</v>
      </c>
      <c r="F97" s="104">
        <v>0</v>
      </c>
    </row>
    <row r="98" spans="1:6" outlineLevel="7">
      <c r="A98" s="52" t="s">
        <v>24</v>
      </c>
      <c r="B98" s="53" t="s">
        <v>41</v>
      </c>
      <c r="C98" s="53" t="s">
        <v>27</v>
      </c>
      <c r="D98" s="53" t="s">
        <v>172</v>
      </c>
      <c r="E98" s="53" t="s">
        <v>25</v>
      </c>
      <c r="F98" s="106">
        <v>157.78</v>
      </c>
    </row>
    <row r="99" spans="1:6" hidden="1" outlineLevel="7">
      <c r="A99" s="52" t="s">
        <v>411</v>
      </c>
      <c r="B99" s="53" t="s">
        <v>41</v>
      </c>
      <c r="C99" s="53" t="s">
        <v>27</v>
      </c>
      <c r="D99" s="53" t="s">
        <v>172</v>
      </c>
      <c r="E99" s="53" t="s">
        <v>412</v>
      </c>
      <c r="F99" s="106">
        <v>0</v>
      </c>
    </row>
    <row r="100" spans="1:6" ht="36" outlineLevel="5" collapsed="1">
      <c r="A100" s="52" t="s">
        <v>49</v>
      </c>
      <c r="B100" s="53" t="s">
        <v>41</v>
      </c>
      <c r="C100" s="53" t="s">
        <v>27</v>
      </c>
      <c r="D100" s="53" t="s">
        <v>173</v>
      </c>
      <c r="E100" s="53" t="s">
        <v>8</v>
      </c>
      <c r="F100" s="104">
        <f>F101+F103+F105+F107</f>
        <v>15005.429</v>
      </c>
    </row>
    <row r="101" spans="1:6" ht="58.5" customHeight="1" outlineLevel="6">
      <c r="A101" s="52" t="s">
        <v>14</v>
      </c>
      <c r="B101" s="53" t="s">
        <v>41</v>
      </c>
      <c r="C101" s="53" t="s">
        <v>27</v>
      </c>
      <c r="D101" s="53" t="s">
        <v>173</v>
      </c>
      <c r="E101" s="53" t="s">
        <v>15</v>
      </c>
      <c r="F101" s="104">
        <f>F102</f>
        <v>6725.6</v>
      </c>
    </row>
    <row r="102" spans="1:6" outlineLevel="7">
      <c r="A102" s="52" t="s">
        <v>50</v>
      </c>
      <c r="B102" s="53" t="s">
        <v>41</v>
      </c>
      <c r="C102" s="53" t="s">
        <v>27</v>
      </c>
      <c r="D102" s="53" t="s">
        <v>173</v>
      </c>
      <c r="E102" s="53" t="s">
        <v>51</v>
      </c>
      <c r="F102" s="106">
        <v>6725.6</v>
      </c>
    </row>
    <row r="103" spans="1:6" ht="20.25" customHeight="1" outlineLevel="6">
      <c r="A103" s="52" t="s">
        <v>18</v>
      </c>
      <c r="B103" s="53" t="s">
        <v>41</v>
      </c>
      <c r="C103" s="53" t="s">
        <v>27</v>
      </c>
      <c r="D103" s="53" t="s">
        <v>173</v>
      </c>
      <c r="E103" s="53" t="s">
        <v>19</v>
      </c>
      <c r="F103" s="104">
        <f>F104</f>
        <v>7572.1090000000004</v>
      </c>
    </row>
    <row r="104" spans="1:6" ht="36" outlineLevel="7">
      <c r="A104" s="52" t="s">
        <v>20</v>
      </c>
      <c r="B104" s="53" t="s">
        <v>41</v>
      </c>
      <c r="C104" s="53" t="s">
        <v>27</v>
      </c>
      <c r="D104" s="53" t="s">
        <v>173</v>
      </c>
      <c r="E104" s="53" t="s">
        <v>21</v>
      </c>
      <c r="F104" s="106">
        <v>7572.1090000000004</v>
      </c>
    </row>
    <row r="105" spans="1:6" ht="20.25" customHeight="1" outlineLevel="6">
      <c r="A105" s="52" t="s">
        <v>111</v>
      </c>
      <c r="B105" s="53" t="s">
        <v>41</v>
      </c>
      <c r="C105" s="53" t="s">
        <v>27</v>
      </c>
      <c r="D105" s="53" t="s">
        <v>173</v>
      </c>
      <c r="E105" s="53" t="s">
        <v>112</v>
      </c>
      <c r="F105" s="104">
        <f>F106</f>
        <v>2</v>
      </c>
    </row>
    <row r="106" spans="1:6" ht="20.25" customHeight="1" outlineLevel="6">
      <c r="A106" s="52" t="s">
        <v>118</v>
      </c>
      <c r="B106" s="53" t="s">
        <v>41</v>
      </c>
      <c r="C106" s="53" t="s">
        <v>27</v>
      </c>
      <c r="D106" s="53" t="s">
        <v>173</v>
      </c>
      <c r="E106" s="53" t="s">
        <v>119</v>
      </c>
      <c r="F106" s="104">
        <v>2</v>
      </c>
    </row>
    <row r="107" spans="1:6" outlineLevel="6">
      <c r="A107" s="52" t="s">
        <v>22</v>
      </c>
      <c r="B107" s="53" t="s">
        <v>41</v>
      </c>
      <c r="C107" s="53" t="s">
        <v>27</v>
      </c>
      <c r="D107" s="53" t="s">
        <v>173</v>
      </c>
      <c r="E107" s="53" t="s">
        <v>23</v>
      </c>
      <c r="F107" s="104">
        <f>F108</f>
        <v>705.72</v>
      </c>
    </row>
    <row r="108" spans="1:6" outlineLevel="7">
      <c r="A108" s="52" t="s">
        <v>24</v>
      </c>
      <c r="B108" s="53" t="s">
        <v>41</v>
      </c>
      <c r="C108" s="53" t="s">
        <v>27</v>
      </c>
      <c r="D108" s="53" t="s">
        <v>173</v>
      </c>
      <c r="E108" s="53" t="s">
        <v>25</v>
      </c>
      <c r="F108" s="106">
        <v>705.72</v>
      </c>
    </row>
    <row r="109" spans="1:6" ht="54.75" customHeight="1" outlineLevel="7">
      <c r="A109" s="52" t="s">
        <v>549</v>
      </c>
      <c r="B109" s="53" t="s">
        <v>41</v>
      </c>
      <c r="C109" s="53" t="s">
        <v>27</v>
      </c>
      <c r="D109" s="53" t="s">
        <v>174</v>
      </c>
      <c r="E109" s="53" t="s">
        <v>8</v>
      </c>
      <c r="F109" s="104">
        <f>F110</f>
        <v>84.519000000000005</v>
      </c>
    </row>
    <row r="110" spans="1:6" ht="36" outlineLevel="7">
      <c r="A110" s="52" t="s">
        <v>381</v>
      </c>
      <c r="B110" s="53" t="s">
        <v>41</v>
      </c>
      <c r="C110" s="53" t="s">
        <v>27</v>
      </c>
      <c r="D110" s="53" t="s">
        <v>380</v>
      </c>
      <c r="E110" s="53" t="s">
        <v>8</v>
      </c>
      <c r="F110" s="104">
        <f>F111</f>
        <v>84.519000000000005</v>
      </c>
    </row>
    <row r="111" spans="1:6" ht="36" outlineLevel="7">
      <c r="A111" s="52" t="s">
        <v>53</v>
      </c>
      <c r="B111" s="53" t="s">
        <v>41</v>
      </c>
      <c r="C111" s="53" t="s">
        <v>27</v>
      </c>
      <c r="D111" s="53" t="s">
        <v>380</v>
      </c>
      <c r="E111" s="53" t="s">
        <v>54</v>
      </c>
      <c r="F111" s="104">
        <f>F112</f>
        <v>84.519000000000005</v>
      </c>
    </row>
    <row r="112" spans="1:6" outlineLevel="7">
      <c r="A112" s="52" t="s">
        <v>55</v>
      </c>
      <c r="B112" s="53" t="s">
        <v>41</v>
      </c>
      <c r="C112" s="53" t="s">
        <v>27</v>
      </c>
      <c r="D112" s="53" t="s">
        <v>380</v>
      </c>
      <c r="E112" s="53" t="s">
        <v>56</v>
      </c>
      <c r="F112" s="106">
        <v>84.519000000000005</v>
      </c>
    </row>
    <row r="113" spans="1:6" ht="21" customHeight="1" outlineLevel="3">
      <c r="A113" s="52" t="s">
        <v>175</v>
      </c>
      <c r="B113" s="53" t="s">
        <v>41</v>
      </c>
      <c r="C113" s="53" t="s">
        <v>27</v>
      </c>
      <c r="D113" s="53" t="s">
        <v>161</v>
      </c>
      <c r="E113" s="53" t="s">
        <v>8</v>
      </c>
      <c r="F113" s="104">
        <f>F136+F121+F114+F124+F127+F130+F133</f>
        <v>22915.040999999997</v>
      </c>
    </row>
    <row r="114" spans="1:6" ht="36.75" customHeight="1" outlineLevel="5">
      <c r="A114" s="52" t="s">
        <v>13</v>
      </c>
      <c r="B114" s="53" t="s">
        <v>41</v>
      </c>
      <c r="C114" s="53" t="s">
        <v>27</v>
      </c>
      <c r="D114" s="53" t="s">
        <v>162</v>
      </c>
      <c r="E114" s="53" t="s">
        <v>8</v>
      </c>
      <c r="F114" s="104">
        <f>F115+F117+F119</f>
        <v>16592.37</v>
      </c>
    </row>
    <row r="115" spans="1:6" ht="54.75" customHeight="1" outlineLevel="6">
      <c r="A115" s="52" t="s">
        <v>14</v>
      </c>
      <c r="B115" s="53" t="s">
        <v>41</v>
      </c>
      <c r="C115" s="53" t="s">
        <v>27</v>
      </c>
      <c r="D115" s="53" t="s">
        <v>162</v>
      </c>
      <c r="E115" s="53" t="s">
        <v>15</v>
      </c>
      <c r="F115" s="104">
        <f>F116</f>
        <v>16568.37</v>
      </c>
    </row>
    <row r="116" spans="1:6" ht="22.5" customHeight="1" outlineLevel="7">
      <c r="A116" s="52" t="s">
        <v>16</v>
      </c>
      <c r="B116" s="53" t="s">
        <v>41</v>
      </c>
      <c r="C116" s="53" t="s">
        <v>27</v>
      </c>
      <c r="D116" s="53" t="s">
        <v>162</v>
      </c>
      <c r="E116" s="53" t="s">
        <v>17</v>
      </c>
      <c r="F116" s="106">
        <v>16568.37</v>
      </c>
    </row>
    <row r="117" spans="1:6" ht="22.5" customHeight="1" outlineLevel="7">
      <c r="A117" s="52" t="s">
        <v>18</v>
      </c>
      <c r="B117" s="53" t="s">
        <v>41</v>
      </c>
      <c r="C117" s="53" t="s">
        <v>27</v>
      </c>
      <c r="D117" s="53" t="s">
        <v>162</v>
      </c>
      <c r="E117" s="53" t="s">
        <v>19</v>
      </c>
      <c r="F117" s="106">
        <f>F118</f>
        <v>20</v>
      </c>
    </row>
    <row r="118" spans="1:6" ht="36" outlineLevel="7">
      <c r="A118" s="52" t="s">
        <v>20</v>
      </c>
      <c r="B118" s="53" t="s">
        <v>41</v>
      </c>
      <c r="C118" s="53" t="s">
        <v>27</v>
      </c>
      <c r="D118" s="53" t="s">
        <v>162</v>
      </c>
      <c r="E118" s="53" t="s">
        <v>21</v>
      </c>
      <c r="F118" s="106">
        <v>20</v>
      </c>
    </row>
    <row r="119" spans="1:6" ht="22.5" customHeight="1" outlineLevel="7">
      <c r="A119" s="52" t="s">
        <v>111</v>
      </c>
      <c r="B119" s="53" t="s">
        <v>41</v>
      </c>
      <c r="C119" s="53" t="s">
        <v>27</v>
      </c>
      <c r="D119" s="53" t="s">
        <v>162</v>
      </c>
      <c r="E119" s="53" t="s">
        <v>112</v>
      </c>
      <c r="F119" s="106">
        <f>F120</f>
        <v>4</v>
      </c>
    </row>
    <row r="120" spans="1:6" ht="22.5" customHeight="1" outlineLevel="7">
      <c r="A120" s="52" t="s">
        <v>118</v>
      </c>
      <c r="B120" s="53" t="s">
        <v>41</v>
      </c>
      <c r="C120" s="53" t="s">
        <v>27</v>
      </c>
      <c r="D120" s="53" t="s">
        <v>162</v>
      </c>
      <c r="E120" s="53" t="s">
        <v>119</v>
      </c>
      <c r="F120" s="106">
        <v>4</v>
      </c>
    </row>
    <row r="121" spans="1:6" ht="22.5" customHeight="1" outlineLevel="7">
      <c r="A121" s="52" t="s">
        <v>655</v>
      </c>
      <c r="B121" s="53" t="s">
        <v>41</v>
      </c>
      <c r="C121" s="53" t="s">
        <v>27</v>
      </c>
      <c r="D121" s="53" t="s">
        <v>656</v>
      </c>
      <c r="E121" s="53" t="s">
        <v>8</v>
      </c>
      <c r="F121" s="106">
        <f>F122</f>
        <v>61.802999999999997</v>
      </c>
    </row>
    <row r="122" spans="1:6" ht="19.5" customHeight="1" outlineLevel="7">
      <c r="A122" s="52" t="s">
        <v>111</v>
      </c>
      <c r="B122" s="53" t="s">
        <v>41</v>
      </c>
      <c r="C122" s="53" t="s">
        <v>27</v>
      </c>
      <c r="D122" s="53" t="s">
        <v>656</v>
      </c>
      <c r="E122" s="53" t="s">
        <v>112</v>
      </c>
      <c r="F122" s="106">
        <f>F123</f>
        <v>61.802999999999997</v>
      </c>
    </row>
    <row r="123" spans="1:6" ht="22.5" customHeight="1" outlineLevel="7">
      <c r="A123" s="52" t="s">
        <v>118</v>
      </c>
      <c r="B123" s="53" t="s">
        <v>41</v>
      </c>
      <c r="C123" s="53" t="s">
        <v>27</v>
      </c>
      <c r="D123" s="53" t="s">
        <v>656</v>
      </c>
      <c r="E123" s="53" t="s">
        <v>119</v>
      </c>
      <c r="F123" s="106">
        <v>61.802999999999997</v>
      </c>
    </row>
    <row r="124" spans="1:6" ht="37.5" customHeight="1" outlineLevel="7">
      <c r="A124" s="52" t="s">
        <v>349</v>
      </c>
      <c r="B124" s="53" t="s">
        <v>41</v>
      </c>
      <c r="C124" s="53" t="s">
        <v>27</v>
      </c>
      <c r="D124" s="53" t="s">
        <v>350</v>
      </c>
      <c r="E124" s="53" t="s">
        <v>8</v>
      </c>
      <c r="F124" s="106">
        <f>F125</f>
        <v>76.349999999999994</v>
      </c>
    </row>
    <row r="125" spans="1:6" ht="56.25" customHeight="1" outlineLevel="7">
      <c r="A125" s="52" t="s">
        <v>14</v>
      </c>
      <c r="B125" s="53" t="s">
        <v>41</v>
      </c>
      <c r="C125" s="53" t="s">
        <v>27</v>
      </c>
      <c r="D125" s="53" t="s">
        <v>350</v>
      </c>
      <c r="E125" s="53" t="s">
        <v>15</v>
      </c>
      <c r="F125" s="106">
        <f>F126</f>
        <v>76.349999999999994</v>
      </c>
    </row>
    <row r="126" spans="1:6" ht="19.5" customHeight="1" outlineLevel="7">
      <c r="A126" s="52" t="s">
        <v>16</v>
      </c>
      <c r="B126" s="53" t="s">
        <v>41</v>
      </c>
      <c r="C126" s="53" t="s">
        <v>27</v>
      </c>
      <c r="D126" s="53" t="s">
        <v>350</v>
      </c>
      <c r="E126" s="53" t="s">
        <v>17</v>
      </c>
      <c r="F126" s="106">
        <v>76.349999999999994</v>
      </c>
    </row>
    <row r="127" spans="1:6" ht="20.25" customHeight="1" outlineLevel="7">
      <c r="A127" s="52" t="s">
        <v>368</v>
      </c>
      <c r="B127" s="53" t="s">
        <v>41</v>
      </c>
      <c r="C127" s="53" t="s">
        <v>27</v>
      </c>
      <c r="D127" s="53" t="s">
        <v>367</v>
      </c>
      <c r="E127" s="53" t="s">
        <v>8</v>
      </c>
      <c r="F127" s="106">
        <f>F128</f>
        <v>188</v>
      </c>
    </row>
    <row r="128" spans="1:6" ht="19.5" customHeight="1" outlineLevel="7">
      <c r="A128" s="52" t="s">
        <v>18</v>
      </c>
      <c r="B128" s="53" t="s">
        <v>41</v>
      </c>
      <c r="C128" s="53" t="s">
        <v>27</v>
      </c>
      <c r="D128" s="53" t="s">
        <v>367</v>
      </c>
      <c r="E128" s="53" t="s">
        <v>19</v>
      </c>
      <c r="F128" s="106">
        <f>F129</f>
        <v>188</v>
      </c>
    </row>
    <row r="129" spans="1:6" ht="36" outlineLevel="7">
      <c r="A129" s="52" t="s">
        <v>20</v>
      </c>
      <c r="B129" s="53" t="s">
        <v>41</v>
      </c>
      <c r="C129" s="53" t="s">
        <v>27</v>
      </c>
      <c r="D129" s="53" t="s">
        <v>367</v>
      </c>
      <c r="E129" s="53" t="s">
        <v>21</v>
      </c>
      <c r="F129" s="106">
        <v>188</v>
      </c>
    </row>
    <row r="130" spans="1:6" outlineLevel="7">
      <c r="A130" s="52" t="s">
        <v>601</v>
      </c>
      <c r="B130" s="53" t="s">
        <v>41</v>
      </c>
      <c r="C130" s="53" t="s">
        <v>27</v>
      </c>
      <c r="D130" s="53" t="s">
        <v>602</v>
      </c>
      <c r="E130" s="53" t="s">
        <v>8</v>
      </c>
      <c r="F130" s="106">
        <f>F131</f>
        <v>305.67399999999998</v>
      </c>
    </row>
    <row r="131" spans="1:6" ht="20.25" customHeight="1" outlineLevel="7">
      <c r="A131" s="52" t="s">
        <v>18</v>
      </c>
      <c r="B131" s="53" t="s">
        <v>41</v>
      </c>
      <c r="C131" s="53" t="s">
        <v>27</v>
      </c>
      <c r="D131" s="53" t="s">
        <v>602</v>
      </c>
      <c r="E131" s="53" t="s">
        <v>19</v>
      </c>
      <c r="F131" s="106">
        <f>F132</f>
        <v>305.67399999999998</v>
      </c>
    </row>
    <row r="132" spans="1:6" ht="36" outlineLevel="7">
      <c r="A132" s="52" t="s">
        <v>20</v>
      </c>
      <c r="B132" s="53" t="s">
        <v>41</v>
      </c>
      <c r="C132" s="53" t="s">
        <v>27</v>
      </c>
      <c r="D132" s="53" t="s">
        <v>602</v>
      </c>
      <c r="E132" s="53" t="s">
        <v>21</v>
      </c>
      <c r="F132" s="106">
        <v>305.67399999999998</v>
      </c>
    </row>
    <row r="133" spans="1:6" ht="36" outlineLevel="7">
      <c r="A133" s="52" t="s">
        <v>624</v>
      </c>
      <c r="B133" s="53" t="s">
        <v>41</v>
      </c>
      <c r="C133" s="53" t="s">
        <v>27</v>
      </c>
      <c r="D133" s="53" t="s">
        <v>625</v>
      </c>
      <c r="E133" s="53" t="s">
        <v>8</v>
      </c>
      <c r="F133" s="106">
        <f>F134</f>
        <v>66.59</v>
      </c>
    </row>
    <row r="134" spans="1:6" outlineLevel="7">
      <c r="A134" s="52" t="s">
        <v>22</v>
      </c>
      <c r="B134" s="53" t="s">
        <v>41</v>
      </c>
      <c r="C134" s="53" t="s">
        <v>27</v>
      </c>
      <c r="D134" s="53" t="s">
        <v>625</v>
      </c>
      <c r="E134" s="53" t="s">
        <v>23</v>
      </c>
      <c r="F134" s="106">
        <f>F135</f>
        <v>66.59</v>
      </c>
    </row>
    <row r="135" spans="1:6" ht="20.25" customHeight="1" outlineLevel="7">
      <c r="A135" s="52" t="s">
        <v>418</v>
      </c>
      <c r="B135" s="53" t="s">
        <v>41</v>
      </c>
      <c r="C135" s="53" t="s">
        <v>27</v>
      </c>
      <c r="D135" s="53" t="s">
        <v>625</v>
      </c>
      <c r="E135" s="53" t="s">
        <v>419</v>
      </c>
      <c r="F135" s="106">
        <v>66.59</v>
      </c>
    </row>
    <row r="136" spans="1:6" ht="21" customHeight="1" outlineLevel="3">
      <c r="A136" s="52" t="s">
        <v>517</v>
      </c>
      <c r="B136" s="53" t="s">
        <v>41</v>
      </c>
      <c r="C136" s="53" t="s">
        <v>27</v>
      </c>
      <c r="D136" s="53" t="s">
        <v>516</v>
      </c>
      <c r="E136" s="53" t="s">
        <v>8</v>
      </c>
      <c r="F136" s="104">
        <f>F137+F140+F145+F150+F155</f>
        <v>5624.2539999999999</v>
      </c>
    </row>
    <row r="137" spans="1:6" ht="54" outlineLevel="3">
      <c r="A137" s="32" t="s">
        <v>623</v>
      </c>
      <c r="B137" s="53" t="s">
        <v>41</v>
      </c>
      <c r="C137" s="53" t="s">
        <v>27</v>
      </c>
      <c r="D137" s="53" t="s">
        <v>653</v>
      </c>
      <c r="E137" s="53" t="s">
        <v>8</v>
      </c>
      <c r="F137" s="104">
        <f>F138</f>
        <v>686.87800000000004</v>
      </c>
    </row>
    <row r="138" spans="1:6" ht="21" customHeight="1" outlineLevel="3">
      <c r="A138" s="52" t="s">
        <v>14</v>
      </c>
      <c r="B138" s="53" t="s">
        <v>41</v>
      </c>
      <c r="C138" s="53" t="s">
        <v>27</v>
      </c>
      <c r="D138" s="53" t="s">
        <v>653</v>
      </c>
      <c r="E138" s="53" t="s">
        <v>15</v>
      </c>
      <c r="F138" s="104">
        <f>F139</f>
        <v>686.87800000000004</v>
      </c>
    </row>
    <row r="139" spans="1:6" ht="21" customHeight="1" outlineLevel="3">
      <c r="A139" s="52" t="s">
        <v>16</v>
      </c>
      <c r="B139" s="53" t="s">
        <v>41</v>
      </c>
      <c r="C139" s="53" t="s">
        <v>27</v>
      </c>
      <c r="D139" s="53" t="s">
        <v>653</v>
      </c>
      <c r="E139" s="53" t="s">
        <v>17</v>
      </c>
      <c r="F139" s="104">
        <v>686.87800000000004</v>
      </c>
    </row>
    <row r="140" spans="1:6" ht="54.75" customHeight="1" outlineLevel="7">
      <c r="A140" s="32" t="s">
        <v>500</v>
      </c>
      <c r="B140" s="53" t="s">
        <v>41</v>
      </c>
      <c r="C140" s="53" t="s">
        <v>27</v>
      </c>
      <c r="D140" s="53" t="s">
        <v>518</v>
      </c>
      <c r="E140" s="53" t="s">
        <v>8</v>
      </c>
      <c r="F140" s="104">
        <f>F141+F143</f>
        <v>2314.44</v>
      </c>
    </row>
    <row r="141" spans="1:6" ht="55.5" customHeight="1" outlineLevel="7">
      <c r="A141" s="52" t="s">
        <v>14</v>
      </c>
      <c r="B141" s="53" t="s">
        <v>41</v>
      </c>
      <c r="C141" s="53" t="s">
        <v>27</v>
      </c>
      <c r="D141" s="53" t="s">
        <v>518</v>
      </c>
      <c r="E141" s="53" t="s">
        <v>15</v>
      </c>
      <c r="F141" s="104">
        <f>F142</f>
        <v>1976.1</v>
      </c>
    </row>
    <row r="142" spans="1:6" ht="18.75" customHeight="1" outlineLevel="7">
      <c r="A142" s="52" t="s">
        <v>16</v>
      </c>
      <c r="B142" s="53" t="s">
        <v>41</v>
      </c>
      <c r="C142" s="53" t="s">
        <v>27</v>
      </c>
      <c r="D142" s="53" t="s">
        <v>518</v>
      </c>
      <c r="E142" s="53" t="s">
        <v>17</v>
      </c>
      <c r="F142" s="106">
        <v>1976.1</v>
      </c>
    </row>
    <row r="143" spans="1:6" ht="21" customHeight="1" outlineLevel="7">
      <c r="A143" s="52" t="s">
        <v>18</v>
      </c>
      <c r="B143" s="53" t="s">
        <v>41</v>
      </c>
      <c r="C143" s="53" t="s">
        <v>27</v>
      </c>
      <c r="D143" s="53" t="s">
        <v>518</v>
      </c>
      <c r="E143" s="53" t="s">
        <v>19</v>
      </c>
      <c r="F143" s="104">
        <f>F144</f>
        <v>338.34</v>
      </c>
    </row>
    <row r="144" spans="1:6" ht="36" outlineLevel="7">
      <c r="A144" s="52" t="s">
        <v>20</v>
      </c>
      <c r="B144" s="53" t="s">
        <v>41</v>
      </c>
      <c r="C144" s="53" t="s">
        <v>27</v>
      </c>
      <c r="D144" s="53" t="s">
        <v>518</v>
      </c>
      <c r="E144" s="53" t="s">
        <v>21</v>
      </c>
      <c r="F144" s="106">
        <v>338.34</v>
      </c>
    </row>
    <row r="145" spans="1:6" ht="55.5" customHeight="1" outlineLevel="7">
      <c r="A145" s="32" t="s">
        <v>505</v>
      </c>
      <c r="B145" s="53" t="s">
        <v>41</v>
      </c>
      <c r="C145" s="53" t="s">
        <v>27</v>
      </c>
      <c r="D145" s="53" t="s">
        <v>519</v>
      </c>
      <c r="E145" s="53" t="s">
        <v>8</v>
      </c>
      <c r="F145" s="104">
        <f>F146+F148</f>
        <v>1137.9059999999999</v>
      </c>
    </row>
    <row r="146" spans="1:6" ht="56.25" customHeight="1" outlineLevel="7">
      <c r="A146" s="52" t="s">
        <v>14</v>
      </c>
      <c r="B146" s="53" t="s">
        <v>41</v>
      </c>
      <c r="C146" s="53" t="s">
        <v>27</v>
      </c>
      <c r="D146" s="53" t="s">
        <v>519</v>
      </c>
      <c r="E146" s="53" t="s">
        <v>15</v>
      </c>
      <c r="F146" s="104">
        <f>F147</f>
        <v>1099.2159999999999</v>
      </c>
    </row>
    <row r="147" spans="1:6" ht="18" customHeight="1" outlineLevel="7">
      <c r="A147" s="52" t="s">
        <v>16</v>
      </c>
      <c r="B147" s="53" t="s">
        <v>41</v>
      </c>
      <c r="C147" s="53" t="s">
        <v>27</v>
      </c>
      <c r="D147" s="53" t="s">
        <v>519</v>
      </c>
      <c r="E147" s="53" t="s">
        <v>17</v>
      </c>
      <c r="F147" s="106">
        <v>1099.2159999999999</v>
      </c>
    </row>
    <row r="148" spans="1:6" ht="18.75" customHeight="1" outlineLevel="7">
      <c r="A148" s="52" t="s">
        <v>18</v>
      </c>
      <c r="B148" s="53" t="s">
        <v>41</v>
      </c>
      <c r="C148" s="53" t="s">
        <v>27</v>
      </c>
      <c r="D148" s="53" t="s">
        <v>519</v>
      </c>
      <c r="E148" s="53" t="s">
        <v>19</v>
      </c>
      <c r="F148" s="104">
        <f>F149</f>
        <v>38.69</v>
      </c>
    </row>
    <row r="149" spans="1:6" ht="36" outlineLevel="7">
      <c r="A149" s="52" t="s">
        <v>20</v>
      </c>
      <c r="B149" s="53" t="s">
        <v>41</v>
      </c>
      <c r="C149" s="53" t="s">
        <v>27</v>
      </c>
      <c r="D149" s="53" t="s">
        <v>519</v>
      </c>
      <c r="E149" s="53" t="s">
        <v>21</v>
      </c>
      <c r="F149" s="106">
        <v>38.69</v>
      </c>
    </row>
    <row r="150" spans="1:6" ht="55.5" customHeight="1" outlineLevel="7">
      <c r="A150" s="32" t="s">
        <v>498</v>
      </c>
      <c r="B150" s="53" t="s">
        <v>41</v>
      </c>
      <c r="C150" s="53" t="s">
        <v>27</v>
      </c>
      <c r="D150" s="53" t="s">
        <v>520</v>
      </c>
      <c r="E150" s="53" t="s">
        <v>8</v>
      </c>
      <c r="F150" s="104">
        <f>F151+F153</f>
        <v>737.87300000000005</v>
      </c>
    </row>
    <row r="151" spans="1:6" ht="54" customHeight="1" outlineLevel="7">
      <c r="A151" s="52" t="s">
        <v>14</v>
      </c>
      <c r="B151" s="53" t="s">
        <v>41</v>
      </c>
      <c r="C151" s="53" t="s">
        <v>27</v>
      </c>
      <c r="D151" s="53" t="s">
        <v>520</v>
      </c>
      <c r="E151" s="53" t="s">
        <v>15</v>
      </c>
      <c r="F151" s="104">
        <f>F152</f>
        <v>709.947</v>
      </c>
    </row>
    <row r="152" spans="1:6" ht="18" customHeight="1" outlineLevel="7">
      <c r="A152" s="52" t="s">
        <v>16</v>
      </c>
      <c r="B152" s="53" t="s">
        <v>41</v>
      </c>
      <c r="C152" s="53" t="s">
        <v>27</v>
      </c>
      <c r="D152" s="53" t="s">
        <v>520</v>
      </c>
      <c r="E152" s="53" t="s">
        <v>17</v>
      </c>
      <c r="F152" s="106">
        <v>709.947</v>
      </c>
    </row>
    <row r="153" spans="1:6" ht="18" customHeight="1" outlineLevel="7">
      <c r="A153" s="52" t="s">
        <v>18</v>
      </c>
      <c r="B153" s="53" t="s">
        <v>41</v>
      </c>
      <c r="C153" s="53" t="s">
        <v>27</v>
      </c>
      <c r="D153" s="53" t="s">
        <v>520</v>
      </c>
      <c r="E153" s="53" t="s">
        <v>19</v>
      </c>
      <c r="F153" s="106">
        <f>F154</f>
        <v>27.925999999999998</v>
      </c>
    </row>
    <row r="154" spans="1:6" ht="36" outlineLevel="7">
      <c r="A154" s="52" t="s">
        <v>20</v>
      </c>
      <c r="B154" s="53" t="s">
        <v>41</v>
      </c>
      <c r="C154" s="53" t="s">
        <v>27</v>
      </c>
      <c r="D154" s="53" t="s">
        <v>520</v>
      </c>
      <c r="E154" s="53" t="s">
        <v>21</v>
      </c>
      <c r="F154" s="106">
        <v>27.925999999999998</v>
      </c>
    </row>
    <row r="155" spans="1:6" ht="54.75" customHeight="1" outlineLevel="7">
      <c r="A155" s="32" t="s">
        <v>499</v>
      </c>
      <c r="B155" s="53" t="s">
        <v>41</v>
      </c>
      <c r="C155" s="53" t="s">
        <v>27</v>
      </c>
      <c r="D155" s="53" t="s">
        <v>521</v>
      </c>
      <c r="E155" s="53" t="s">
        <v>8</v>
      </c>
      <c r="F155" s="104">
        <f>F156+F158</f>
        <v>747.15699999999993</v>
      </c>
    </row>
    <row r="156" spans="1:6" ht="54.75" customHeight="1" outlineLevel="7">
      <c r="A156" s="52" t="s">
        <v>14</v>
      </c>
      <c r="B156" s="53" t="s">
        <v>41</v>
      </c>
      <c r="C156" s="53" t="s">
        <v>27</v>
      </c>
      <c r="D156" s="53" t="s">
        <v>521</v>
      </c>
      <c r="E156" s="53" t="s">
        <v>15</v>
      </c>
      <c r="F156" s="104">
        <f>F157</f>
        <v>713.33299999999997</v>
      </c>
    </row>
    <row r="157" spans="1:6" ht="18.75" customHeight="1" outlineLevel="7">
      <c r="A157" s="52" t="s">
        <v>16</v>
      </c>
      <c r="B157" s="53" t="s">
        <v>41</v>
      </c>
      <c r="C157" s="53" t="s">
        <v>27</v>
      </c>
      <c r="D157" s="53" t="s">
        <v>521</v>
      </c>
      <c r="E157" s="53" t="s">
        <v>17</v>
      </c>
      <c r="F157" s="106">
        <v>713.33299999999997</v>
      </c>
    </row>
    <row r="158" spans="1:6" ht="18.75" customHeight="1" outlineLevel="7">
      <c r="A158" s="52" t="s">
        <v>18</v>
      </c>
      <c r="B158" s="53" t="s">
        <v>41</v>
      </c>
      <c r="C158" s="53" t="s">
        <v>27</v>
      </c>
      <c r="D158" s="53" t="s">
        <v>521</v>
      </c>
      <c r="E158" s="53" t="s">
        <v>19</v>
      </c>
      <c r="F158" s="104">
        <f>F159</f>
        <v>33.823999999999998</v>
      </c>
    </row>
    <row r="159" spans="1:6" ht="36" outlineLevel="7">
      <c r="A159" s="52" t="s">
        <v>20</v>
      </c>
      <c r="B159" s="53" t="s">
        <v>41</v>
      </c>
      <c r="C159" s="53" t="s">
        <v>27</v>
      </c>
      <c r="D159" s="53" t="s">
        <v>521</v>
      </c>
      <c r="E159" s="53" t="s">
        <v>21</v>
      </c>
      <c r="F159" s="106">
        <v>33.823999999999998</v>
      </c>
    </row>
    <row r="160" spans="1:6" outlineLevel="7">
      <c r="A160" s="52" t="s">
        <v>154</v>
      </c>
      <c r="B160" s="53" t="s">
        <v>41</v>
      </c>
      <c r="C160" s="53" t="s">
        <v>30</v>
      </c>
      <c r="D160" s="53" t="s">
        <v>160</v>
      </c>
      <c r="E160" s="53" t="s">
        <v>8</v>
      </c>
      <c r="F160" s="106">
        <f>F161</f>
        <v>150</v>
      </c>
    </row>
    <row r="161" spans="1:6" outlineLevel="7">
      <c r="A161" s="52" t="s">
        <v>522</v>
      </c>
      <c r="B161" s="53" t="s">
        <v>41</v>
      </c>
      <c r="C161" s="53" t="s">
        <v>523</v>
      </c>
      <c r="D161" s="53" t="s">
        <v>160</v>
      </c>
      <c r="E161" s="53" t="s">
        <v>8</v>
      </c>
      <c r="F161" s="106">
        <f>F162</f>
        <v>150</v>
      </c>
    </row>
    <row r="162" spans="1:6" outlineLevel="7">
      <c r="A162" s="52" t="s">
        <v>283</v>
      </c>
      <c r="B162" s="53" t="s">
        <v>41</v>
      </c>
      <c r="C162" s="53" t="s">
        <v>523</v>
      </c>
      <c r="D162" s="53" t="s">
        <v>161</v>
      </c>
      <c r="E162" s="53" t="s">
        <v>8</v>
      </c>
      <c r="F162" s="106">
        <f>F163</f>
        <v>150</v>
      </c>
    </row>
    <row r="163" spans="1:6" outlineLevel="7">
      <c r="A163" s="52" t="s">
        <v>524</v>
      </c>
      <c r="B163" s="53" t="s">
        <v>41</v>
      </c>
      <c r="C163" s="53" t="s">
        <v>523</v>
      </c>
      <c r="D163" s="53" t="s">
        <v>525</v>
      </c>
      <c r="E163" s="53" t="s">
        <v>8</v>
      </c>
      <c r="F163" s="106">
        <f>F164</f>
        <v>150</v>
      </c>
    </row>
    <row r="164" spans="1:6" ht="19.5" customHeight="1" outlineLevel="7">
      <c r="A164" s="52" t="s">
        <v>18</v>
      </c>
      <c r="B164" s="53" t="s">
        <v>41</v>
      </c>
      <c r="C164" s="53" t="s">
        <v>523</v>
      </c>
      <c r="D164" s="53" t="s">
        <v>525</v>
      </c>
      <c r="E164" s="53" t="s">
        <v>19</v>
      </c>
      <c r="F164" s="106">
        <f>F165</f>
        <v>150</v>
      </c>
    </row>
    <row r="165" spans="1:6" ht="36" outlineLevel="7">
      <c r="A165" s="52" t="s">
        <v>20</v>
      </c>
      <c r="B165" s="53" t="s">
        <v>41</v>
      </c>
      <c r="C165" s="53" t="s">
        <v>523</v>
      </c>
      <c r="D165" s="53" t="s">
        <v>525</v>
      </c>
      <c r="E165" s="53" t="s">
        <v>21</v>
      </c>
      <c r="F165" s="106">
        <v>150</v>
      </c>
    </row>
    <row r="166" spans="1:6" ht="36" outlineLevel="1">
      <c r="A166" s="52" t="s">
        <v>57</v>
      </c>
      <c r="B166" s="53" t="s">
        <v>41</v>
      </c>
      <c r="C166" s="53" t="s">
        <v>58</v>
      </c>
      <c r="D166" s="53" t="s">
        <v>160</v>
      </c>
      <c r="E166" s="53" t="s">
        <v>8</v>
      </c>
      <c r="F166" s="104">
        <f>F167</f>
        <v>265</v>
      </c>
    </row>
    <row r="167" spans="1:6" ht="38.25" customHeight="1" outlineLevel="2">
      <c r="A167" s="52" t="s">
        <v>59</v>
      </c>
      <c r="B167" s="53" t="s">
        <v>41</v>
      </c>
      <c r="C167" s="53" t="s">
        <v>60</v>
      </c>
      <c r="D167" s="53" t="s">
        <v>160</v>
      </c>
      <c r="E167" s="53" t="s">
        <v>8</v>
      </c>
      <c r="F167" s="104">
        <f>F168</f>
        <v>265</v>
      </c>
    </row>
    <row r="168" spans="1:6" ht="18.75" customHeight="1" outlineLevel="4">
      <c r="A168" s="52" t="s">
        <v>175</v>
      </c>
      <c r="B168" s="53" t="s">
        <v>41</v>
      </c>
      <c r="C168" s="53" t="s">
        <v>60</v>
      </c>
      <c r="D168" s="53" t="s">
        <v>161</v>
      </c>
      <c r="E168" s="53" t="s">
        <v>8</v>
      </c>
      <c r="F168" s="104">
        <f>F169</f>
        <v>265</v>
      </c>
    </row>
    <row r="169" spans="1:6" ht="36" outlineLevel="5">
      <c r="A169" s="52" t="s">
        <v>61</v>
      </c>
      <c r="B169" s="53" t="s">
        <v>41</v>
      </c>
      <c r="C169" s="53" t="s">
        <v>60</v>
      </c>
      <c r="D169" s="53" t="s">
        <v>176</v>
      </c>
      <c r="E169" s="53" t="s">
        <v>8</v>
      </c>
      <c r="F169" s="104">
        <f>F170</f>
        <v>265</v>
      </c>
    </row>
    <row r="170" spans="1:6" ht="19.5" customHeight="1" outlineLevel="6">
      <c r="A170" s="52" t="s">
        <v>18</v>
      </c>
      <c r="B170" s="53" t="s">
        <v>41</v>
      </c>
      <c r="C170" s="53" t="s">
        <v>60</v>
      </c>
      <c r="D170" s="53" t="s">
        <v>176</v>
      </c>
      <c r="E170" s="53" t="s">
        <v>19</v>
      </c>
      <c r="F170" s="104">
        <f>F171</f>
        <v>265</v>
      </c>
    </row>
    <row r="171" spans="1:6" ht="36" outlineLevel="7">
      <c r="A171" s="52" t="s">
        <v>20</v>
      </c>
      <c r="B171" s="53" t="s">
        <v>41</v>
      </c>
      <c r="C171" s="53" t="s">
        <v>60</v>
      </c>
      <c r="D171" s="53" t="s">
        <v>176</v>
      </c>
      <c r="E171" s="53" t="s">
        <v>21</v>
      </c>
      <c r="F171" s="106">
        <v>265</v>
      </c>
    </row>
    <row r="172" spans="1:6" outlineLevel="7">
      <c r="A172" s="52" t="s">
        <v>148</v>
      </c>
      <c r="B172" s="53" t="s">
        <v>41</v>
      </c>
      <c r="C172" s="53" t="s">
        <v>62</v>
      </c>
      <c r="D172" s="53" t="s">
        <v>160</v>
      </c>
      <c r="E172" s="53" t="s">
        <v>8</v>
      </c>
      <c r="F172" s="104">
        <f>F184+F179+F196+F173</f>
        <v>28864.517</v>
      </c>
    </row>
    <row r="173" spans="1:6" outlineLevel="7">
      <c r="A173" s="52" t="s">
        <v>150</v>
      </c>
      <c r="B173" s="53" t="s">
        <v>41</v>
      </c>
      <c r="C173" s="53" t="s">
        <v>151</v>
      </c>
      <c r="D173" s="53" t="s">
        <v>160</v>
      </c>
      <c r="E173" s="53" t="s">
        <v>8</v>
      </c>
      <c r="F173" s="104">
        <f>F174</f>
        <v>374.49</v>
      </c>
    </row>
    <row r="174" spans="1:6" ht="18.75" customHeight="1" outlineLevel="7">
      <c r="A174" s="52" t="s">
        <v>175</v>
      </c>
      <c r="B174" s="53" t="s">
        <v>41</v>
      </c>
      <c r="C174" s="53" t="s">
        <v>151</v>
      </c>
      <c r="D174" s="53" t="s">
        <v>161</v>
      </c>
      <c r="E174" s="53" t="s">
        <v>8</v>
      </c>
      <c r="F174" s="104">
        <f>F176</f>
        <v>374.49</v>
      </c>
    </row>
    <row r="175" spans="1:6" ht="18.75" customHeight="1" outlineLevel="7">
      <c r="A175" s="52" t="s">
        <v>517</v>
      </c>
      <c r="B175" s="53" t="s">
        <v>41</v>
      </c>
      <c r="C175" s="53" t="s">
        <v>151</v>
      </c>
      <c r="D175" s="53" t="s">
        <v>516</v>
      </c>
      <c r="E175" s="53" t="s">
        <v>8</v>
      </c>
      <c r="F175" s="104">
        <f>F176</f>
        <v>374.49</v>
      </c>
    </row>
    <row r="176" spans="1:6" ht="92.25" customHeight="1" outlineLevel="7">
      <c r="A176" s="57" t="s">
        <v>541</v>
      </c>
      <c r="B176" s="53" t="s">
        <v>41</v>
      </c>
      <c r="C176" s="53" t="s">
        <v>151</v>
      </c>
      <c r="D176" s="53" t="s">
        <v>535</v>
      </c>
      <c r="E176" s="53" t="s">
        <v>8</v>
      </c>
      <c r="F176" s="104">
        <f>F177</f>
        <v>374.49</v>
      </c>
    </row>
    <row r="177" spans="1:6" ht="21" customHeight="1" outlineLevel="7">
      <c r="A177" s="52" t="s">
        <v>18</v>
      </c>
      <c r="B177" s="53" t="s">
        <v>41</v>
      </c>
      <c r="C177" s="53" t="s">
        <v>151</v>
      </c>
      <c r="D177" s="53" t="s">
        <v>535</v>
      </c>
      <c r="E177" s="53" t="s">
        <v>19</v>
      </c>
      <c r="F177" s="104">
        <f>F178</f>
        <v>374.49</v>
      </c>
    </row>
    <row r="178" spans="1:6" ht="36" outlineLevel="7">
      <c r="A178" s="52" t="s">
        <v>20</v>
      </c>
      <c r="B178" s="53" t="s">
        <v>41</v>
      </c>
      <c r="C178" s="53" t="s">
        <v>151</v>
      </c>
      <c r="D178" s="53" t="s">
        <v>535</v>
      </c>
      <c r="E178" s="53" t="s">
        <v>21</v>
      </c>
      <c r="F178" s="104">
        <v>374.49</v>
      </c>
    </row>
    <row r="179" spans="1:6" outlineLevel="7">
      <c r="A179" s="52" t="s">
        <v>626</v>
      </c>
      <c r="B179" s="53" t="s">
        <v>41</v>
      </c>
      <c r="C179" s="53" t="s">
        <v>627</v>
      </c>
      <c r="D179" s="53" t="s">
        <v>160</v>
      </c>
      <c r="E179" s="53" t="s">
        <v>8</v>
      </c>
      <c r="F179" s="104">
        <f>F180</f>
        <v>3.2229999999999999</v>
      </c>
    </row>
    <row r="180" spans="1:6" ht="36" outlineLevel="7">
      <c r="A180" s="52" t="s">
        <v>544</v>
      </c>
      <c r="B180" s="53" t="s">
        <v>41</v>
      </c>
      <c r="C180" s="53" t="s">
        <v>627</v>
      </c>
      <c r="D180" s="53" t="s">
        <v>167</v>
      </c>
      <c r="E180" s="53" t="s">
        <v>8</v>
      </c>
      <c r="F180" s="104">
        <f>F181</f>
        <v>3.2229999999999999</v>
      </c>
    </row>
    <row r="181" spans="1:6" ht="92.25" customHeight="1" outlineLevel="7">
      <c r="A181" s="32" t="s">
        <v>619</v>
      </c>
      <c r="B181" s="53" t="s">
        <v>41</v>
      </c>
      <c r="C181" s="53" t="s">
        <v>627</v>
      </c>
      <c r="D181" s="53" t="s">
        <v>628</v>
      </c>
      <c r="E181" s="53" t="s">
        <v>8</v>
      </c>
      <c r="F181" s="104">
        <f>F182</f>
        <v>3.2229999999999999</v>
      </c>
    </row>
    <row r="182" spans="1:6" ht="21.75" customHeight="1" outlineLevel="7">
      <c r="A182" s="52" t="s">
        <v>18</v>
      </c>
      <c r="B182" s="53" t="s">
        <v>41</v>
      </c>
      <c r="C182" s="53" t="s">
        <v>627</v>
      </c>
      <c r="D182" s="53" t="s">
        <v>628</v>
      </c>
      <c r="E182" s="53" t="s">
        <v>19</v>
      </c>
      <c r="F182" s="104">
        <f>F183</f>
        <v>3.2229999999999999</v>
      </c>
    </row>
    <row r="183" spans="1:6" ht="36" outlineLevel="7">
      <c r="A183" s="52" t="s">
        <v>20</v>
      </c>
      <c r="B183" s="53" t="s">
        <v>41</v>
      </c>
      <c r="C183" s="53" t="s">
        <v>627</v>
      </c>
      <c r="D183" s="53" t="s">
        <v>628</v>
      </c>
      <c r="E183" s="53" t="s">
        <v>21</v>
      </c>
      <c r="F183" s="104">
        <v>3.2229999999999999</v>
      </c>
    </row>
    <row r="184" spans="1:6" outlineLevel="7">
      <c r="A184" s="52" t="s">
        <v>65</v>
      </c>
      <c r="B184" s="53" t="s">
        <v>41</v>
      </c>
      <c r="C184" s="53" t="s">
        <v>66</v>
      </c>
      <c r="D184" s="53" t="s">
        <v>160</v>
      </c>
      <c r="E184" s="53" t="s">
        <v>8</v>
      </c>
      <c r="F184" s="104">
        <f>F185</f>
        <v>25796.483999999997</v>
      </c>
    </row>
    <row r="185" spans="1:6" ht="54" outlineLevel="7">
      <c r="A185" s="52" t="s">
        <v>542</v>
      </c>
      <c r="B185" s="53" t="s">
        <v>41</v>
      </c>
      <c r="C185" s="53" t="s">
        <v>66</v>
      </c>
      <c r="D185" s="53" t="s">
        <v>177</v>
      </c>
      <c r="E185" s="53" t="s">
        <v>8</v>
      </c>
      <c r="F185" s="104">
        <f>F186</f>
        <v>25796.483999999997</v>
      </c>
    </row>
    <row r="186" spans="1:6" ht="36" outlineLevel="7">
      <c r="A186" s="52" t="s">
        <v>543</v>
      </c>
      <c r="B186" s="53" t="s">
        <v>41</v>
      </c>
      <c r="C186" s="53" t="s">
        <v>66</v>
      </c>
      <c r="D186" s="53" t="s">
        <v>178</v>
      </c>
      <c r="E186" s="53" t="s">
        <v>8</v>
      </c>
      <c r="F186" s="104">
        <f>F187+F193+F190</f>
        <v>25796.483999999997</v>
      </c>
    </row>
    <row r="187" spans="1:6" ht="55.5" customHeight="1" outlineLevel="7">
      <c r="A187" s="52" t="s">
        <v>67</v>
      </c>
      <c r="B187" s="53" t="s">
        <v>41</v>
      </c>
      <c r="C187" s="53" t="s">
        <v>66</v>
      </c>
      <c r="D187" s="53" t="s">
        <v>179</v>
      </c>
      <c r="E187" s="53" t="s">
        <v>8</v>
      </c>
      <c r="F187" s="104">
        <f>F188</f>
        <v>11507.380999999999</v>
      </c>
    </row>
    <row r="188" spans="1:6" ht="21" customHeight="1" outlineLevel="7">
      <c r="A188" s="52" t="s">
        <v>18</v>
      </c>
      <c r="B188" s="53" t="s">
        <v>41</v>
      </c>
      <c r="C188" s="53" t="s">
        <v>66</v>
      </c>
      <c r="D188" s="53" t="s">
        <v>179</v>
      </c>
      <c r="E188" s="53" t="s">
        <v>19</v>
      </c>
      <c r="F188" s="104">
        <f>F189</f>
        <v>11507.380999999999</v>
      </c>
    </row>
    <row r="189" spans="1:6" ht="36" outlineLevel="7">
      <c r="A189" s="52" t="s">
        <v>20</v>
      </c>
      <c r="B189" s="53" t="s">
        <v>41</v>
      </c>
      <c r="C189" s="53" t="s">
        <v>66</v>
      </c>
      <c r="D189" s="53" t="s">
        <v>179</v>
      </c>
      <c r="E189" s="53" t="s">
        <v>21</v>
      </c>
      <c r="F189" s="106">
        <v>11507.380999999999</v>
      </c>
    </row>
    <row r="190" spans="1:6" ht="58.5" customHeight="1" outlineLevel="7">
      <c r="A190" s="32" t="s">
        <v>618</v>
      </c>
      <c r="B190" s="53" t="s">
        <v>41</v>
      </c>
      <c r="C190" s="53" t="s">
        <v>66</v>
      </c>
      <c r="D190" s="53" t="s">
        <v>673</v>
      </c>
      <c r="E190" s="53" t="s">
        <v>8</v>
      </c>
      <c r="F190" s="106">
        <f>F191</f>
        <v>11749.102999999999</v>
      </c>
    </row>
    <row r="191" spans="1:6" ht="21.75" customHeight="1" outlineLevel="7">
      <c r="A191" s="52" t="s">
        <v>18</v>
      </c>
      <c r="B191" s="53" t="s">
        <v>41</v>
      </c>
      <c r="C191" s="53" t="s">
        <v>66</v>
      </c>
      <c r="D191" s="53" t="s">
        <v>673</v>
      </c>
      <c r="E191" s="53" t="s">
        <v>19</v>
      </c>
      <c r="F191" s="106">
        <f>F192</f>
        <v>11749.102999999999</v>
      </c>
    </row>
    <row r="192" spans="1:6" ht="36" outlineLevel="7">
      <c r="A192" s="52" t="s">
        <v>20</v>
      </c>
      <c r="B192" s="53" t="s">
        <v>41</v>
      </c>
      <c r="C192" s="53" t="s">
        <v>66</v>
      </c>
      <c r="D192" s="53" t="s">
        <v>673</v>
      </c>
      <c r="E192" s="53" t="s">
        <v>21</v>
      </c>
      <c r="F192" s="106">
        <v>11749.102999999999</v>
      </c>
    </row>
    <row r="193" spans="1:6" ht="36" outlineLevel="7">
      <c r="A193" s="52" t="s">
        <v>526</v>
      </c>
      <c r="B193" s="53" t="s">
        <v>41</v>
      </c>
      <c r="C193" s="53" t="s">
        <v>66</v>
      </c>
      <c r="D193" s="53" t="s">
        <v>527</v>
      </c>
      <c r="E193" s="53" t="s">
        <v>8</v>
      </c>
      <c r="F193" s="106">
        <f>F194</f>
        <v>2540</v>
      </c>
    </row>
    <row r="194" spans="1:6" ht="21" customHeight="1" outlineLevel="7">
      <c r="A194" s="52" t="s">
        <v>18</v>
      </c>
      <c r="B194" s="53" t="s">
        <v>41</v>
      </c>
      <c r="C194" s="53" t="s">
        <v>66</v>
      </c>
      <c r="D194" s="53" t="s">
        <v>527</v>
      </c>
      <c r="E194" s="53" t="s">
        <v>19</v>
      </c>
      <c r="F194" s="106">
        <f>F195</f>
        <v>2540</v>
      </c>
    </row>
    <row r="195" spans="1:6" ht="36" outlineLevel="7">
      <c r="A195" s="52" t="s">
        <v>20</v>
      </c>
      <c r="B195" s="53" t="s">
        <v>41</v>
      </c>
      <c r="C195" s="53" t="s">
        <v>66</v>
      </c>
      <c r="D195" s="53" t="s">
        <v>527</v>
      </c>
      <c r="E195" s="53" t="s">
        <v>21</v>
      </c>
      <c r="F195" s="106">
        <v>2540</v>
      </c>
    </row>
    <row r="196" spans="1:6" outlineLevel="2">
      <c r="A196" s="52" t="s">
        <v>69</v>
      </c>
      <c r="B196" s="53" t="s">
        <v>41</v>
      </c>
      <c r="C196" s="53" t="s">
        <v>70</v>
      </c>
      <c r="D196" s="53" t="s">
        <v>160</v>
      </c>
      <c r="E196" s="53" t="s">
        <v>8</v>
      </c>
      <c r="F196" s="104">
        <f>F197+F205</f>
        <v>2690.32</v>
      </c>
    </row>
    <row r="197" spans="1:6" ht="36.75" customHeight="1" outlineLevel="3">
      <c r="A197" s="52" t="s">
        <v>544</v>
      </c>
      <c r="B197" s="53" t="s">
        <v>41</v>
      </c>
      <c r="C197" s="53" t="s">
        <v>70</v>
      </c>
      <c r="D197" s="53" t="s">
        <v>167</v>
      </c>
      <c r="E197" s="53" t="s">
        <v>8</v>
      </c>
      <c r="F197" s="104">
        <f>F198</f>
        <v>2590.3200000000002</v>
      </c>
    </row>
    <row r="198" spans="1:6" ht="55.5" customHeight="1" outlineLevel="3">
      <c r="A198" s="52" t="s">
        <v>577</v>
      </c>
      <c r="B198" s="53" t="s">
        <v>41</v>
      </c>
      <c r="C198" s="53" t="s">
        <v>70</v>
      </c>
      <c r="D198" s="53" t="s">
        <v>288</v>
      </c>
      <c r="E198" s="53" t="s">
        <v>8</v>
      </c>
      <c r="F198" s="106">
        <f>F202+F199</f>
        <v>2590.3200000000002</v>
      </c>
    </row>
    <row r="199" spans="1:6" ht="17.25" customHeight="1" outlineLevel="3">
      <c r="A199" s="52" t="s">
        <v>336</v>
      </c>
      <c r="B199" s="53" t="s">
        <v>41</v>
      </c>
      <c r="C199" s="53" t="s">
        <v>70</v>
      </c>
      <c r="D199" s="53" t="s">
        <v>337</v>
      </c>
      <c r="E199" s="53" t="s">
        <v>8</v>
      </c>
      <c r="F199" s="106">
        <f>F200</f>
        <v>30</v>
      </c>
    </row>
    <row r="200" spans="1:6" ht="17.25" customHeight="1" outlineLevel="3">
      <c r="A200" s="52" t="s">
        <v>18</v>
      </c>
      <c r="B200" s="53" t="s">
        <v>41</v>
      </c>
      <c r="C200" s="53" t="s">
        <v>70</v>
      </c>
      <c r="D200" s="53" t="s">
        <v>337</v>
      </c>
      <c r="E200" s="53" t="s">
        <v>19</v>
      </c>
      <c r="F200" s="106">
        <f>F201</f>
        <v>30</v>
      </c>
    </row>
    <row r="201" spans="1:6" ht="36" outlineLevel="3">
      <c r="A201" s="52" t="s">
        <v>20</v>
      </c>
      <c r="B201" s="53" t="s">
        <v>41</v>
      </c>
      <c r="C201" s="53" t="s">
        <v>70</v>
      </c>
      <c r="D201" s="53" t="s">
        <v>337</v>
      </c>
      <c r="E201" s="53" t="s">
        <v>21</v>
      </c>
      <c r="F201" s="106">
        <v>30</v>
      </c>
    </row>
    <row r="202" spans="1:6" outlineLevel="5">
      <c r="A202" s="52" t="s">
        <v>71</v>
      </c>
      <c r="B202" s="53" t="s">
        <v>41</v>
      </c>
      <c r="C202" s="53" t="s">
        <v>70</v>
      </c>
      <c r="D202" s="53" t="s">
        <v>180</v>
      </c>
      <c r="E202" s="53" t="s">
        <v>8</v>
      </c>
      <c r="F202" s="104">
        <f>F203</f>
        <v>2560.3200000000002</v>
      </c>
    </row>
    <row r="203" spans="1:6" ht="19.5" customHeight="1" outlineLevel="6">
      <c r="A203" s="52" t="s">
        <v>18</v>
      </c>
      <c r="B203" s="53" t="s">
        <v>41</v>
      </c>
      <c r="C203" s="53" t="s">
        <v>70</v>
      </c>
      <c r="D203" s="53" t="s">
        <v>180</v>
      </c>
      <c r="E203" s="53" t="s">
        <v>19</v>
      </c>
      <c r="F203" s="104">
        <f>F204</f>
        <v>2560.3200000000002</v>
      </c>
    </row>
    <row r="204" spans="1:6" ht="36" outlineLevel="7">
      <c r="A204" s="52" t="s">
        <v>20</v>
      </c>
      <c r="B204" s="53" t="s">
        <v>41</v>
      </c>
      <c r="C204" s="53" t="s">
        <v>70</v>
      </c>
      <c r="D204" s="53" t="s">
        <v>180</v>
      </c>
      <c r="E204" s="53" t="s">
        <v>21</v>
      </c>
      <c r="F204" s="106">
        <v>2560.3200000000002</v>
      </c>
    </row>
    <row r="205" spans="1:6" ht="20.25" customHeight="1" outlineLevel="7">
      <c r="A205" s="52" t="s">
        <v>175</v>
      </c>
      <c r="B205" s="53" t="s">
        <v>41</v>
      </c>
      <c r="C205" s="53" t="s">
        <v>70</v>
      </c>
      <c r="D205" s="53" t="s">
        <v>161</v>
      </c>
      <c r="E205" s="53" t="s">
        <v>8</v>
      </c>
      <c r="F205" s="106">
        <f>F206</f>
        <v>100</v>
      </c>
    </row>
    <row r="206" spans="1:6" ht="36" outlineLevel="7">
      <c r="A206" s="52" t="s">
        <v>702</v>
      </c>
      <c r="B206" s="53" t="s">
        <v>41</v>
      </c>
      <c r="C206" s="53" t="s">
        <v>70</v>
      </c>
      <c r="D206" s="53" t="s">
        <v>703</v>
      </c>
      <c r="E206" s="53" t="s">
        <v>8</v>
      </c>
      <c r="F206" s="106">
        <f>F207</f>
        <v>100</v>
      </c>
    </row>
    <row r="207" spans="1:6" ht="23.25" customHeight="1" outlineLevel="7">
      <c r="A207" s="52" t="s">
        <v>18</v>
      </c>
      <c r="B207" s="53" t="s">
        <v>41</v>
      </c>
      <c r="C207" s="53" t="s">
        <v>70</v>
      </c>
      <c r="D207" s="53" t="s">
        <v>703</v>
      </c>
      <c r="E207" s="53" t="s">
        <v>19</v>
      </c>
      <c r="F207" s="106">
        <f>F208</f>
        <v>100</v>
      </c>
    </row>
    <row r="208" spans="1:6" ht="36" outlineLevel="7">
      <c r="A208" s="52" t="s">
        <v>20</v>
      </c>
      <c r="B208" s="53" t="s">
        <v>41</v>
      </c>
      <c r="C208" s="53" t="s">
        <v>70</v>
      </c>
      <c r="D208" s="53" t="s">
        <v>703</v>
      </c>
      <c r="E208" s="53" t="s">
        <v>21</v>
      </c>
      <c r="F208" s="106">
        <v>100</v>
      </c>
    </row>
    <row r="209" spans="1:6" outlineLevel="1">
      <c r="A209" s="52" t="s">
        <v>72</v>
      </c>
      <c r="B209" s="53" t="s">
        <v>41</v>
      </c>
      <c r="C209" s="53" t="s">
        <v>73</v>
      </c>
      <c r="D209" s="53" t="s">
        <v>160</v>
      </c>
      <c r="E209" s="53" t="s">
        <v>8</v>
      </c>
      <c r="F209" s="108">
        <f>F210+F216+F239+F249</f>
        <v>33911.142</v>
      </c>
    </row>
    <row r="210" spans="1:6" outlineLevel="1">
      <c r="A210" s="52" t="s">
        <v>74</v>
      </c>
      <c r="B210" s="53" t="s">
        <v>41</v>
      </c>
      <c r="C210" s="53" t="s">
        <v>75</v>
      </c>
      <c r="D210" s="53" t="s">
        <v>160</v>
      </c>
      <c r="E210" s="53" t="s">
        <v>8</v>
      </c>
      <c r="F210" s="104">
        <f>F211</f>
        <v>1000</v>
      </c>
    </row>
    <row r="211" spans="1:6" ht="58.5" customHeight="1" outlineLevel="1">
      <c r="A211" s="52" t="s">
        <v>542</v>
      </c>
      <c r="B211" s="53" t="s">
        <v>41</v>
      </c>
      <c r="C211" s="53" t="s">
        <v>75</v>
      </c>
      <c r="D211" s="53" t="s">
        <v>177</v>
      </c>
      <c r="E211" s="53" t="s">
        <v>8</v>
      </c>
      <c r="F211" s="104">
        <f>F212</f>
        <v>1000</v>
      </c>
    </row>
    <row r="212" spans="1:6" ht="39" customHeight="1" outlineLevel="1">
      <c r="A212" s="52" t="s">
        <v>545</v>
      </c>
      <c r="B212" s="53" t="s">
        <v>41</v>
      </c>
      <c r="C212" s="53" t="s">
        <v>75</v>
      </c>
      <c r="D212" s="53" t="s">
        <v>181</v>
      </c>
      <c r="E212" s="53" t="s">
        <v>8</v>
      </c>
      <c r="F212" s="104">
        <f>F213</f>
        <v>1000</v>
      </c>
    </row>
    <row r="213" spans="1:6" ht="55.5" customHeight="1" outlineLevel="1">
      <c r="A213" s="58" t="s">
        <v>76</v>
      </c>
      <c r="B213" s="53" t="s">
        <v>41</v>
      </c>
      <c r="C213" s="53" t="s">
        <v>75</v>
      </c>
      <c r="D213" s="53" t="s">
        <v>182</v>
      </c>
      <c r="E213" s="53" t="s">
        <v>8</v>
      </c>
      <c r="F213" s="104">
        <f>F214</f>
        <v>1000</v>
      </c>
    </row>
    <row r="214" spans="1:6" ht="19.5" customHeight="1" outlineLevel="1">
      <c r="A214" s="52" t="s">
        <v>18</v>
      </c>
      <c r="B214" s="53" t="s">
        <v>41</v>
      </c>
      <c r="C214" s="53" t="s">
        <v>75</v>
      </c>
      <c r="D214" s="53" t="s">
        <v>182</v>
      </c>
      <c r="E214" s="53" t="s">
        <v>19</v>
      </c>
      <c r="F214" s="104">
        <f>F215</f>
        <v>1000</v>
      </c>
    </row>
    <row r="215" spans="1:6" ht="36" outlineLevel="1">
      <c r="A215" s="52" t="s">
        <v>20</v>
      </c>
      <c r="B215" s="53" t="s">
        <v>41</v>
      </c>
      <c r="C215" s="53" t="s">
        <v>75</v>
      </c>
      <c r="D215" s="53" t="s">
        <v>182</v>
      </c>
      <c r="E215" s="53" t="s">
        <v>21</v>
      </c>
      <c r="F215" s="106">
        <v>1000</v>
      </c>
    </row>
    <row r="216" spans="1:6" outlineLevel="1">
      <c r="A216" s="52" t="s">
        <v>77</v>
      </c>
      <c r="B216" s="53" t="s">
        <v>41</v>
      </c>
      <c r="C216" s="53" t="s">
        <v>78</v>
      </c>
      <c r="D216" s="53" t="s">
        <v>160</v>
      </c>
      <c r="E216" s="53" t="s">
        <v>8</v>
      </c>
      <c r="F216" s="104">
        <f>F217</f>
        <v>26818.717999999997</v>
      </c>
    </row>
    <row r="217" spans="1:6" ht="54" outlineLevel="1">
      <c r="A217" s="52" t="s">
        <v>542</v>
      </c>
      <c r="B217" s="53" t="s">
        <v>41</v>
      </c>
      <c r="C217" s="53" t="s">
        <v>78</v>
      </c>
      <c r="D217" s="53" t="s">
        <v>177</v>
      </c>
      <c r="E217" s="53" t="s">
        <v>8</v>
      </c>
      <c r="F217" s="104">
        <f>F218</f>
        <v>26818.717999999997</v>
      </c>
    </row>
    <row r="218" spans="1:6" ht="36" outlineLevel="1">
      <c r="A218" s="52" t="s">
        <v>545</v>
      </c>
      <c r="B218" s="53" t="s">
        <v>41</v>
      </c>
      <c r="C218" s="53" t="s">
        <v>78</v>
      </c>
      <c r="D218" s="53" t="s">
        <v>181</v>
      </c>
      <c r="E218" s="53" t="s">
        <v>8</v>
      </c>
      <c r="F218" s="104">
        <f>F219+F222+F227+F230+F233+F236</f>
        <v>26818.717999999997</v>
      </c>
    </row>
    <row r="219" spans="1:6" outlineLevel="1">
      <c r="A219" s="180" t="s">
        <v>657</v>
      </c>
      <c r="B219" s="53" t="s">
        <v>41</v>
      </c>
      <c r="C219" s="53" t="s">
        <v>78</v>
      </c>
      <c r="D219" s="53" t="s">
        <v>658</v>
      </c>
      <c r="E219" s="53" t="s">
        <v>8</v>
      </c>
      <c r="F219" s="104">
        <f>F220</f>
        <v>5093.0709999999999</v>
      </c>
    </row>
    <row r="220" spans="1:6" ht="20.25" customHeight="1" outlineLevel="1">
      <c r="A220" s="52" t="s">
        <v>18</v>
      </c>
      <c r="B220" s="53" t="s">
        <v>41</v>
      </c>
      <c r="C220" s="53" t="s">
        <v>78</v>
      </c>
      <c r="D220" s="53" t="s">
        <v>658</v>
      </c>
      <c r="E220" s="53" t="s">
        <v>19</v>
      </c>
      <c r="F220" s="104">
        <f>F221</f>
        <v>5093.0709999999999</v>
      </c>
    </row>
    <row r="221" spans="1:6" ht="36" outlineLevel="1">
      <c r="A221" s="52" t="s">
        <v>20</v>
      </c>
      <c r="B221" s="53" t="s">
        <v>41</v>
      </c>
      <c r="C221" s="53" t="s">
        <v>78</v>
      </c>
      <c r="D221" s="53" t="s">
        <v>658</v>
      </c>
      <c r="E221" s="53" t="s">
        <v>21</v>
      </c>
      <c r="F221" s="104">
        <v>5093.0709999999999</v>
      </c>
    </row>
    <row r="222" spans="1:6" ht="57" customHeight="1" outlineLevel="1">
      <c r="A222" s="58" t="s">
        <v>79</v>
      </c>
      <c r="B222" s="53" t="s">
        <v>41</v>
      </c>
      <c r="C222" s="53" t="s">
        <v>78</v>
      </c>
      <c r="D222" s="53" t="s">
        <v>183</v>
      </c>
      <c r="E222" s="53" t="s">
        <v>8</v>
      </c>
      <c r="F222" s="104">
        <f>F223+F225</f>
        <v>7174.8329999999996</v>
      </c>
    </row>
    <row r="223" spans="1:6" ht="23.25" customHeight="1" outlineLevel="1">
      <c r="A223" s="52" t="s">
        <v>18</v>
      </c>
      <c r="B223" s="53" t="s">
        <v>41</v>
      </c>
      <c r="C223" s="53" t="s">
        <v>78</v>
      </c>
      <c r="D223" s="53" t="s">
        <v>183</v>
      </c>
      <c r="E223" s="53" t="s">
        <v>19</v>
      </c>
      <c r="F223" s="104">
        <f>F224</f>
        <v>4575.8329999999996</v>
      </c>
    </row>
    <row r="224" spans="1:6" ht="39" customHeight="1" outlineLevel="1">
      <c r="A224" s="52" t="s">
        <v>20</v>
      </c>
      <c r="B224" s="53" t="s">
        <v>41</v>
      </c>
      <c r="C224" s="53" t="s">
        <v>78</v>
      </c>
      <c r="D224" s="53" t="s">
        <v>183</v>
      </c>
      <c r="E224" s="53" t="s">
        <v>21</v>
      </c>
      <c r="F224" s="106">
        <v>4575.8329999999996</v>
      </c>
    </row>
    <row r="225" spans="1:6" ht="18" customHeight="1" outlineLevel="1">
      <c r="A225" s="52" t="s">
        <v>22</v>
      </c>
      <c r="B225" s="53" t="s">
        <v>41</v>
      </c>
      <c r="C225" s="53" t="s">
        <v>78</v>
      </c>
      <c r="D225" s="53" t="s">
        <v>183</v>
      </c>
      <c r="E225" s="53" t="s">
        <v>23</v>
      </c>
      <c r="F225" s="106">
        <f>F226</f>
        <v>2599</v>
      </c>
    </row>
    <row r="226" spans="1:6" ht="39" customHeight="1" outlineLevel="1">
      <c r="A226" s="52" t="s">
        <v>63</v>
      </c>
      <c r="B226" s="53" t="s">
        <v>41</v>
      </c>
      <c r="C226" s="53" t="s">
        <v>78</v>
      </c>
      <c r="D226" s="53" t="s">
        <v>183</v>
      </c>
      <c r="E226" s="53" t="s">
        <v>64</v>
      </c>
      <c r="F226" s="106">
        <v>2599</v>
      </c>
    </row>
    <row r="227" spans="1:6" ht="39" customHeight="1" outlineLevel="1">
      <c r="A227" s="52" t="s">
        <v>369</v>
      </c>
      <c r="B227" s="53" t="s">
        <v>41</v>
      </c>
      <c r="C227" s="53" t="s">
        <v>78</v>
      </c>
      <c r="D227" s="53" t="s">
        <v>370</v>
      </c>
      <c r="E227" s="53" t="s">
        <v>8</v>
      </c>
      <c r="F227" s="106">
        <f>F228</f>
        <v>4000.6709999999998</v>
      </c>
    </row>
    <row r="228" spans="1:6" outlineLevel="1">
      <c r="A228" s="52" t="s">
        <v>22</v>
      </c>
      <c r="B228" s="53" t="s">
        <v>41</v>
      </c>
      <c r="C228" s="53" t="s">
        <v>78</v>
      </c>
      <c r="D228" s="53" t="s">
        <v>370</v>
      </c>
      <c r="E228" s="53" t="s">
        <v>23</v>
      </c>
      <c r="F228" s="106">
        <f>F229</f>
        <v>4000.6709999999998</v>
      </c>
    </row>
    <row r="229" spans="1:6" ht="37.5" customHeight="1" outlineLevel="1">
      <c r="A229" s="52" t="s">
        <v>63</v>
      </c>
      <c r="B229" s="53" t="s">
        <v>41</v>
      </c>
      <c r="C229" s="53" t="s">
        <v>78</v>
      </c>
      <c r="D229" s="53" t="s">
        <v>370</v>
      </c>
      <c r="E229" s="53" t="s">
        <v>64</v>
      </c>
      <c r="F229" s="106">
        <v>4000.6709999999998</v>
      </c>
    </row>
    <row r="230" spans="1:6" ht="37.5" customHeight="1" outlineLevel="1">
      <c r="A230" s="52" t="s">
        <v>395</v>
      </c>
      <c r="B230" s="53" t="s">
        <v>41</v>
      </c>
      <c r="C230" s="53" t="s">
        <v>78</v>
      </c>
      <c r="D230" s="53" t="s">
        <v>396</v>
      </c>
      <c r="E230" s="53" t="s">
        <v>8</v>
      </c>
      <c r="F230" s="106">
        <f>F231</f>
        <v>3263.86</v>
      </c>
    </row>
    <row r="231" spans="1:6" ht="18" customHeight="1" outlineLevel="1">
      <c r="A231" s="52" t="s">
        <v>22</v>
      </c>
      <c r="B231" s="53" t="s">
        <v>41</v>
      </c>
      <c r="C231" s="53" t="s">
        <v>78</v>
      </c>
      <c r="D231" s="53" t="s">
        <v>396</v>
      </c>
      <c r="E231" s="53" t="s">
        <v>23</v>
      </c>
      <c r="F231" s="106">
        <f>F232</f>
        <v>3263.86</v>
      </c>
    </row>
    <row r="232" spans="1:6" ht="37.5" customHeight="1" outlineLevel="1">
      <c r="A232" s="52" t="s">
        <v>63</v>
      </c>
      <c r="B232" s="53" t="s">
        <v>41</v>
      </c>
      <c r="C232" s="53" t="s">
        <v>78</v>
      </c>
      <c r="D232" s="53" t="s">
        <v>396</v>
      </c>
      <c r="E232" s="53" t="s">
        <v>64</v>
      </c>
      <c r="F232" s="106">
        <v>3263.86</v>
      </c>
    </row>
    <row r="233" spans="1:6" ht="37.5" customHeight="1" outlineLevel="1">
      <c r="A233" s="180" t="s">
        <v>674</v>
      </c>
      <c r="B233" s="53" t="s">
        <v>41</v>
      </c>
      <c r="C233" s="53" t="s">
        <v>78</v>
      </c>
      <c r="D233" s="53" t="s">
        <v>675</v>
      </c>
      <c r="E233" s="53" t="s">
        <v>8</v>
      </c>
      <c r="F233" s="106">
        <f>F234</f>
        <v>5829.0259999999998</v>
      </c>
    </row>
    <row r="234" spans="1:6" ht="20.25" customHeight="1" outlineLevel="1">
      <c r="A234" s="52" t="s">
        <v>18</v>
      </c>
      <c r="B234" s="53" t="s">
        <v>41</v>
      </c>
      <c r="C234" s="53" t="s">
        <v>78</v>
      </c>
      <c r="D234" s="53" t="s">
        <v>675</v>
      </c>
      <c r="E234" s="53" t="s">
        <v>19</v>
      </c>
      <c r="F234" s="106">
        <f>F235</f>
        <v>5829.0259999999998</v>
      </c>
    </row>
    <row r="235" spans="1:6" ht="37.5" customHeight="1" outlineLevel="1">
      <c r="A235" s="52" t="s">
        <v>20</v>
      </c>
      <c r="B235" s="53" t="s">
        <v>41</v>
      </c>
      <c r="C235" s="53" t="s">
        <v>78</v>
      </c>
      <c r="D235" s="53" t="s">
        <v>675</v>
      </c>
      <c r="E235" s="53" t="s">
        <v>21</v>
      </c>
      <c r="F235" s="106">
        <v>5829.0259999999998</v>
      </c>
    </row>
    <row r="236" spans="1:6" ht="37.5" customHeight="1" outlineLevel="1">
      <c r="A236" s="188" t="s">
        <v>676</v>
      </c>
      <c r="B236" s="53" t="s">
        <v>41</v>
      </c>
      <c r="C236" s="53" t="s">
        <v>78</v>
      </c>
      <c r="D236" s="53" t="s">
        <v>677</v>
      </c>
      <c r="E236" s="53" t="s">
        <v>8</v>
      </c>
      <c r="F236" s="106">
        <f>F237</f>
        <v>1457.2570000000001</v>
      </c>
    </row>
    <row r="237" spans="1:6" ht="18.75" customHeight="1" outlineLevel="1">
      <c r="A237" s="52" t="s">
        <v>18</v>
      </c>
      <c r="B237" s="53" t="s">
        <v>41</v>
      </c>
      <c r="C237" s="53" t="s">
        <v>78</v>
      </c>
      <c r="D237" s="53" t="s">
        <v>677</v>
      </c>
      <c r="E237" s="53" t="s">
        <v>19</v>
      </c>
      <c r="F237" s="106">
        <f>F238</f>
        <v>1457.2570000000001</v>
      </c>
    </row>
    <row r="238" spans="1:6" ht="37.5" customHeight="1" outlineLevel="1">
      <c r="A238" s="52" t="s">
        <v>20</v>
      </c>
      <c r="B238" s="53" t="s">
        <v>41</v>
      </c>
      <c r="C238" s="53" t="s">
        <v>78</v>
      </c>
      <c r="D238" s="53" t="s">
        <v>677</v>
      </c>
      <c r="E238" s="53" t="s">
        <v>21</v>
      </c>
      <c r="F238" s="106">
        <v>1457.2570000000001</v>
      </c>
    </row>
    <row r="239" spans="1:6" outlineLevel="1">
      <c r="A239" s="52" t="s">
        <v>80</v>
      </c>
      <c r="B239" s="53" t="s">
        <v>41</v>
      </c>
      <c r="C239" s="53" t="s">
        <v>81</v>
      </c>
      <c r="D239" s="53" t="s">
        <v>160</v>
      </c>
      <c r="E239" s="53" t="s">
        <v>8</v>
      </c>
      <c r="F239" s="104">
        <f>F240+F244</f>
        <v>250</v>
      </c>
    </row>
    <row r="240" spans="1:6" ht="54" outlineLevel="1">
      <c r="A240" s="52" t="s">
        <v>542</v>
      </c>
      <c r="B240" s="53" t="s">
        <v>41</v>
      </c>
      <c r="C240" s="53" t="s">
        <v>81</v>
      </c>
      <c r="D240" s="53" t="s">
        <v>177</v>
      </c>
      <c r="E240" s="53" t="s">
        <v>8</v>
      </c>
      <c r="F240" s="104">
        <f>F241</f>
        <v>231</v>
      </c>
    </row>
    <row r="241" spans="1:6" ht="18" customHeight="1" outlineLevel="1">
      <c r="A241" s="58" t="s">
        <v>82</v>
      </c>
      <c r="B241" s="53" t="s">
        <v>41</v>
      </c>
      <c r="C241" s="53" t="s">
        <v>81</v>
      </c>
      <c r="D241" s="53" t="s">
        <v>184</v>
      </c>
      <c r="E241" s="53" t="s">
        <v>8</v>
      </c>
      <c r="F241" s="104">
        <f>F242</f>
        <v>231</v>
      </c>
    </row>
    <row r="242" spans="1:6" ht="18.75" customHeight="1" outlineLevel="1">
      <c r="A242" s="52" t="s">
        <v>18</v>
      </c>
      <c r="B242" s="53" t="s">
        <v>41</v>
      </c>
      <c r="C242" s="53" t="s">
        <v>81</v>
      </c>
      <c r="D242" s="53" t="s">
        <v>184</v>
      </c>
      <c r="E242" s="53" t="s">
        <v>19</v>
      </c>
      <c r="F242" s="104">
        <f>F243</f>
        <v>231</v>
      </c>
    </row>
    <row r="243" spans="1:6" ht="36" outlineLevel="1">
      <c r="A243" s="52" t="s">
        <v>20</v>
      </c>
      <c r="B243" s="53" t="s">
        <v>41</v>
      </c>
      <c r="C243" s="53" t="s">
        <v>81</v>
      </c>
      <c r="D243" s="53" t="s">
        <v>184</v>
      </c>
      <c r="E243" s="53" t="s">
        <v>21</v>
      </c>
      <c r="F243" s="106">
        <v>231</v>
      </c>
    </row>
    <row r="244" spans="1:6" ht="21" customHeight="1" outlineLevel="1">
      <c r="A244" s="52" t="s">
        <v>175</v>
      </c>
      <c r="B244" s="53" t="s">
        <v>41</v>
      </c>
      <c r="C244" s="53" t="s">
        <v>81</v>
      </c>
      <c r="D244" s="53" t="s">
        <v>161</v>
      </c>
      <c r="E244" s="53" t="s">
        <v>8</v>
      </c>
      <c r="F244" s="106">
        <f>F245</f>
        <v>19</v>
      </c>
    </row>
    <row r="245" spans="1:6" ht="21" customHeight="1" outlineLevel="1">
      <c r="A245" s="52" t="s">
        <v>517</v>
      </c>
      <c r="B245" s="53" t="s">
        <v>41</v>
      </c>
      <c r="C245" s="53" t="s">
        <v>81</v>
      </c>
      <c r="D245" s="53" t="s">
        <v>516</v>
      </c>
      <c r="E245" s="53" t="s">
        <v>8</v>
      </c>
      <c r="F245" s="106">
        <f>F246</f>
        <v>19</v>
      </c>
    </row>
    <row r="246" spans="1:6" ht="36" outlineLevel="1">
      <c r="A246" s="59" t="s">
        <v>603</v>
      </c>
      <c r="B246" s="53" t="s">
        <v>41</v>
      </c>
      <c r="C246" s="53" t="s">
        <v>81</v>
      </c>
      <c r="D246" s="53" t="s">
        <v>629</v>
      </c>
      <c r="E246" s="53" t="s">
        <v>8</v>
      </c>
      <c r="F246" s="106">
        <f>F247</f>
        <v>19</v>
      </c>
    </row>
    <row r="247" spans="1:6" outlineLevel="1">
      <c r="A247" s="52" t="s">
        <v>31</v>
      </c>
      <c r="B247" s="53" t="s">
        <v>41</v>
      </c>
      <c r="C247" s="53" t="s">
        <v>81</v>
      </c>
      <c r="D247" s="53" t="s">
        <v>629</v>
      </c>
      <c r="E247" s="53" t="s">
        <v>32</v>
      </c>
      <c r="F247" s="106">
        <f>F248</f>
        <v>19</v>
      </c>
    </row>
    <row r="248" spans="1:6" outlineLevel="1">
      <c r="A248" s="52" t="s">
        <v>604</v>
      </c>
      <c r="B248" s="53" t="s">
        <v>41</v>
      </c>
      <c r="C248" s="53" t="s">
        <v>81</v>
      </c>
      <c r="D248" s="53" t="s">
        <v>629</v>
      </c>
      <c r="E248" s="53" t="s">
        <v>605</v>
      </c>
      <c r="F248" s="106">
        <v>19</v>
      </c>
    </row>
    <row r="249" spans="1:6" outlineLevel="1">
      <c r="A249" s="52" t="s">
        <v>630</v>
      </c>
      <c r="B249" s="53" t="s">
        <v>41</v>
      </c>
      <c r="C249" s="53" t="s">
        <v>631</v>
      </c>
      <c r="D249" s="53" t="s">
        <v>160</v>
      </c>
      <c r="E249" s="53" t="s">
        <v>8</v>
      </c>
      <c r="F249" s="104">
        <f>F250</f>
        <v>5842.424</v>
      </c>
    </row>
    <row r="250" spans="1:6" ht="54" outlineLevel="1">
      <c r="A250" s="52" t="s">
        <v>542</v>
      </c>
      <c r="B250" s="53" t="s">
        <v>41</v>
      </c>
      <c r="C250" s="53" t="s">
        <v>631</v>
      </c>
      <c r="D250" s="53" t="s">
        <v>177</v>
      </c>
      <c r="E250" s="53" t="s">
        <v>8</v>
      </c>
      <c r="F250" s="104">
        <f>F251</f>
        <v>5842.424</v>
      </c>
    </row>
    <row r="251" spans="1:6" ht="36" outlineLevel="1">
      <c r="A251" s="52" t="s">
        <v>545</v>
      </c>
      <c r="B251" s="53" t="s">
        <v>41</v>
      </c>
      <c r="C251" s="53" t="s">
        <v>631</v>
      </c>
      <c r="D251" s="53" t="s">
        <v>181</v>
      </c>
      <c r="E251" s="53" t="s">
        <v>8</v>
      </c>
      <c r="F251" s="104">
        <f>F252+F255</f>
        <v>5842.424</v>
      </c>
    </row>
    <row r="252" spans="1:6" ht="36" outlineLevel="1">
      <c r="A252" s="52" t="s">
        <v>693</v>
      </c>
      <c r="B252" s="53" t="s">
        <v>41</v>
      </c>
      <c r="C252" s="53" t="s">
        <v>631</v>
      </c>
      <c r="D252" s="53" t="s">
        <v>694</v>
      </c>
      <c r="E252" s="53" t="s">
        <v>8</v>
      </c>
      <c r="F252" s="104">
        <f>F253</f>
        <v>58.423999999999999</v>
      </c>
    </row>
    <row r="253" spans="1:6" outlineLevel="1">
      <c r="A253" s="52" t="s">
        <v>22</v>
      </c>
      <c r="B253" s="53" t="s">
        <v>41</v>
      </c>
      <c r="C253" s="53" t="s">
        <v>631</v>
      </c>
      <c r="D253" s="53" t="s">
        <v>694</v>
      </c>
      <c r="E253" s="53" t="s">
        <v>23</v>
      </c>
      <c r="F253" s="104">
        <f>F254</f>
        <v>58.423999999999999</v>
      </c>
    </row>
    <row r="254" spans="1:6" ht="36" outlineLevel="1">
      <c r="A254" s="52" t="s">
        <v>63</v>
      </c>
      <c r="B254" s="53" t="s">
        <v>41</v>
      </c>
      <c r="C254" s="53" t="s">
        <v>631</v>
      </c>
      <c r="D254" s="53" t="s">
        <v>694</v>
      </c>
      <c r="E254" s="53" t="s">
        <v>64</v>
      </c>
      <c r="F254" s="104">
        <v>58.423999999999999</v>
      </c>
    </row>
    <row r="255" spans="1:6" ht="36" outlineLevel="1">
      <c r="A255" s="32" t="s">
        <v>617</v>
      </c>
      <c r="B255" s="53" t="s">
        <v>41</v>
      </c>
      <c r="C255" s="53" t="s">
        <v>631</v>
      </c>
      <c r="D255" s="53" t="s">
        <v>632</v>
      </c>
      <c r="E255" s="53" t="s">
        <v>8</v>
      </c>
      <c r="F255" s="104">
        <f>F256</f>
        <v>5784</v>
      </c>
    </row>
    <row r="256" spans="1:6" outlineLevel="1">
      <c r="A256" s="52" t="s">
        <v>22</v>
      </c>
      <c r="B256" s="53" t="s">
        <v>41</v>
      </c>
      <c r="C256" s="53" t="s">
        <v>631</v>
      </c>
      <c r="D256" s="53" t="s">
        <v>632</v>
      </c>
      <c r="E256" s="53" t="s">
        <v>23</v>
      </c>
      <c r="F256" s="104">
        <f>F257</f>
        <v>5784</v>
      </c>
    </row>
    <row r="257" spans="1:6" ht="36" outlineLevel="1">
      <c r="A257" s="52" t="s">
        <v>63</v>
      </c>
      <c r="B257" s="53" t="s">
        <v>41</v>
      </c>
      <c r="C257" s="53" t="s">
        <v>631</v>
      </c>
      <c r="D257" s="53" t="s">
        <v>632</v>
      </c>
      <c r="E257" s="53" t="s">
        <v>64</v>
      </c>
      <c r="F257" s="104">
        <v>5784</v>
      </c>
    </row>
    <row r="258" spans="1:6" outlineLevel="1">
      <c r="A258" s="52" t="s">
        <v>83</v>
      </c>
      <c r="B258" s="53" t="s">
        <v>41</v>
      </c>
      <c r="C258" s="53" t="s">
        <v>84</v>
      </c>
      <c r="D258" s="53" t="s">
        <v>160</v>
      </c>
      <c r="E258" s="53" t="s">
        <v>8</v>
      </c>
      <c r="F258" s="104">
        <f>F259</f>
        <v>515</v>
      </c>
    </row>
    <row r="259" spans="1:6" outlineLevel="2">
      <c r="A259" s="52" t="s">
        <v>85</v>
      </c>
      <c r="B259" s="53" t="s">
        <v>41</v>
      </c>
      <c r="C259" s="53" t="s">
        <v>86</v>
      </c>
      <c r="D259" s="53" t="s">
        <v>160</v>
      </c>
      <c r="E259" s="53" t="s">
        <v>8</v>
      </c>
      <c r="F259" s="104">
        <f>F260</f>
        <v>515</v>
      </c>
    </row>
    <row r="260" spans="1:6" ht="36" outlineLevel="3">
      <c r="A260" s="52" t="s">
        <v>546</v>
      </c>
      <c r="B260" s="53" t="s">
        <v>41</v>
      </c>
      <c r="C260" s="53" t="s">
        <v>86</v>
      </c>
      <c r="D260" s="53" t="s">
        <v>185</v>
      </c>
      <c r="E260" s="53" t="s">
        <v>8</v>
      </c>
      <c r="F260" s="104">
        <f>F261+F265+F268</f>
        <v>515</v>
      </c>
    </row>
    <row r="261" spans="1:6" ht="36.75" customHeight="1" outlineLevel="3">
      <c r="A261" s="52" t="s">
        <v>547</v>
      </c>
      <c r="B261" s="53" t="s">
        <v>41</v>
      </c>
      <c r="C261" s="53" t="s">
        <v>86</v>
      </c>
      <c r="D261" s="53" t="s">
        <v>352</v>
      </c>
      <c r="E261" s="53" t="s">
        <v>8</v>
      </c>
      <c r="F261" s="104">
        <f>F262</f>
        <v>440</v>
      </c>
    </row>
    <row r="262" spans="1:6" ht="18" customHeight="1" outlineLevel="3">
      <c r="A262" s="52" t="s">
        <v>353</v>
      </c>
      <c r="B262" s="53" t="s">
        <v>41</v>
      </c>
      <c r="C262" s="53" t="s">
        <v>86</v>
      </c>
      <c r="D262" s="53" t="s">
        <v>354</v>
      </c>
      <c r="E262" s="53" t="s">
        <v>8</v>
      </c>
      <c r="F262" s="104">
        <f>F263</f>
        <v>440</v>
      </c>
    </row>
    <row r="263" spans="1:6" ht="18.75" customHeight="1" outlineLevel="3">
      <c r="A263" s="52" t="s">
        <v>18</v>
      </c>
      <c r="B263" s="53" t="s">
        <v>41</v>
      </c>
      <c r="C263" s="53" t="s">
        <v>86</v>
      </c>
      <c r="D263" s="53" t="s">
        <v>354</v>
      </c>
      <c r="E263" s="53" t="s">
        <v>19</v>
      </c>
      <c r="F263" s="104">
        <f>F264</f>
        <v>440</v>
      </c>
    </row>
    <row r="264" spans="1:6" ht="36" outlineLevel="3">
      <c r="A264" s="52" t="s">
        <v>20</v>
      </c>
      <c r="B264" s="53" t="s">
        <v>41</v>
      </c>
      <c r="C264" s="53" t="s">
        <v>86</v>
      </c>
      <c r="D264" s="53" t="s">
        <v>354</v>
      </c>
      <c r="E264" s="53" t="s">
        <v>21</v>
      </c>
      <c r="F264" s="104">
        <v>440</v>
      </c>
    </row>
    <row r="265" spans="1:6" ht="19.5" customHeight="1" outlineLevel="5">
      <c r="A265" s="52" t="s">
        <v>88</v>
      </c>
      <c r="B265" s="53" t="s">
        <v>41</v>
      </c>
      <c r="C265" s="53" t="s">
        <v>86</v>
      </c>
      <c r="D265" s="53" t="s">
        <v>186</v>
      </c>
      <c r="E265" s="53" t="s">
        <v>8</v>
      </c>
      <c r="F265" s="104">
        <f>F266</f>
        <v>45</v>
      </c>
    </row>
    <row r="266" spans="1:6" ht="21.75" customHeight="1" outlineLevel="6">
      <c r="A266" s="52" t="s">
        <v>18</v>
      </c>
      <c r="B266" s="53" t="s">
        <v>41</v>
      </c>
      <c r="C266" s="53" t="s">
        <v>86</v>
      </c>
      <c r="D266" s="53" t="s">
        <v>186</v>
      </c>
      <c r="E266" s="53" t="s">
        <v>19</v>
      </c>
      <c r="F266" s="104">
        <f>F267</f>
        <v>45</v>
      </c>
    </row>
    <row r="267" spans="1:6" ht="36" outlineLevel="7">
      <c r="A267" s="52" t="s">
        <v>20</v>
      </c>
      <c r="B267" s="53" t="s">
        <v>41</v>
      </c>
      <c r="C267" s="53" t="s">
        <v>86</v>
      </c>
      <c r="D267" s="53" t="s">
        <v>186</v>
      </c>
      <c r="E267" s="53" t="s">
        <v>21</v>
      </c>
      <c r="F267" s="106">
        <v>45</v>
      </c>
    </row>
    <row r="268" spans="1:6" outlineLevel="5">
      <c r="A268" s="52" t="s">
        <v>87</v>
      </c>
      <c r="B268" s="53" t="s">
        <v>41</v>
      </c>
      <c r="C268" s="53" t="s">
        <v>86</v>
      </c>
      <c r="D268" s="53" t="s">
        <v>355</v>
      </c>
      <c r="E268" s="53" t="s">
        <v>8</v>
      </c>
      <c r="F268" s="104">
        <f>F269</f>
        <v>30</v>
      </c>
    </row>
    <row r="269" spans="1:6" ht="18.75" customHeight="1" outlineLevel="6">
      <c r="A269" s="52" t="s">
        <v>18</v>
      </c>
      <c r="B269" s="53" t="s">
        <v>41</v>
      </c>
      <c r="C269" s="53" t="s">
        <v>86</v>
      </c>
      <c r="D269" s="53" t="s">
        <v>355</v>
      </c>
      <c r="E269" s="53" t="s">
        <v>19</v>
      </c>
      <c r="F269" s="104">
        <f>F270</f>
        <v>30</v>
      </c>
    </row>
    <row r="270" spans="1:6" ht="36" outlineLevel="7">
      <c r="A270" s="52" t="s">
        <v>20</v>
      </c>
      <c r="B270" s="53" t="s">
        <v>41</v>
      </c>
      <c r="C270" s="53" t="s">
        <v>86</v>
      </c>
      <c r="D270" s="53" t="s">
        <v>355</v>
      </c>
      <c r="E270" s="53" t="s">
        <v>21</v>
      </c>
      <c r="F270" s="106">
        <v>30</v>
      </c>
    </row>
    <row r="271" spans="1:6" outlineLevel="1">
      <c r="A271" s="52" t="s">
        <v>89</v>
      </c>
      <c r="B271" s="53" t="s">
        <v>41</v>
      </c>
      <c r="C271" s="53" t="s">
        <v>90</v>
      </c>
      <c r="D271" s="53" t="s">
        <v>160</v>
      </c>
      <c r="E271" s="53" t="s">
        <v>8</v>
      </c>
      <c r="F271" s="104">
        <f>F272</f>
        <v>13748.554</v>
      </c>
    </row>
    <row r="272" spans="1:6" outlineLevel="2">
      <c r="A272" s="52" t="s">
        <v>379</v>
      </c>
      <c r="B272" s="53" t="s">
        <v>41</v>
      </c>
      <c r="C272" s="53" t="s">
        <v>378</v>
      </c>
      <c r="D272" s="53" t="s">
        <v>160</v>
      </c>
      <c r="E272" s="53" t="s">
        <v>8</v>
      </c>
      <c r="F272" s="104">
        <f>F273</f>
        <v>13748.554</v>
      </c>
    </row>
    <row r="273" spans="1:6" ht="36" outlineLevel="3">
      <c r="A273" s="52" t="s">
        <v>548</v>
      </c>
      <c r="B273" s="53" t="s">
        <v>41</v>
      </c>
      <c r="C273" s="53" t="s">
        <v>378</v>
      </c>
      <c r="D273" s="53" t="s">
        <v>187</v>
      </c>
      <c r="E273" s="53" t="s">
        <v>8</v>
      </c>
      <c r="F273" s="104">
        <f>F274</f>
        <v>13748.554</v>
      </c>
    </row>
    <row r="274" spans="1:6" ht="38.25" customHeight="1" outlineLevel="5">
      <c r="A274" s="52" t="s">
        <v>93</v>
      </c>
      <c r="B274" s="53" t="s">
        <v>41</v>
      </c>
      <c r="C274" s="53" t="s">
        <v>378</v>
      </c>
      <c r="D274" s="53" t="s">
        <v>188</v>
      </c>
      <c r="E274" s="53" t="s">
        <v>8</v>
      </c>
      <c r="F274" s="104">
        <f>F275</f>
        <v>13748.554</v>
      </c>
    </row>
    <row r="275" spans="1:6" ht="36" outlineLevel="6">
      <c r="A275" s="52" t="s">
        <v>53</v>
      </c>
      <c r="B275" s="53" t="s">
        <v>41</v>
      </c>
      <c r="C275" s="53" t="s">
        <v>378</v>
      </c>
      <c r="D275" s="53" t="s">
        <v>188</v>
      </c>
      <c r="E275" s="53" t="s">
        <v>54</v>
      </c>
      <c r="F275" s="104">
        <f>F276</f>
        <v>13748.554</v>
      </c>
    </row>
    <row r="276" spans="1:6" outlineLevel="7">
      <c r="A276" s="52" t="s">
        <v>94</v>
      </c>
      <c r="B276" s="53" t="s">
        <v>41</v>
      </c>
      <c r="C276" s="53" t="s">
        <v>378</v>
      </c>
      <c r="D276" s="53" t="s">
        <v>188</v>
      </c>
      <c r="E276" s="53" t="s">
        <v>95</v>
      </c>
      <c r="F276" s="106">
        <v>13748.554</v>
      </c>
    </row>
    <row r="277" spans="1:6" outlineLevel="1">
      <c r="A277" s="52" t="s">
        <v>100</v>
      </c>
      <c r="B277" s="53" t="s">
        <v>41</v>
      </c>
      <c r="C277" s="53" t="s">
        <v>101</v>
      </c>
      <c r="D277" s="53" t="s">
        <v>160</v>
      </c>
      <c r="E277" s="53" t="s">
        <v>8</v>
      </c>
      <c r="F277" s="104">
        <f>F278</f>
        <v>8535.0949999999993</v>
      </c>
    </row>
    <row r="278" spans="1:6" outlineLevel="2">
      <c r="A278" s="52" t="s">
        <v>102</v>
      </c>
      <c r="B278" s="53" t="s">
        <v>41</v>
      </c>
      <c r="C278" s="53" t="s">
        <v>103</v>
      </c>
      <c r="D278" s="53" t="s">
        <v>160</v>
      </c>
      <c r="E278" s="53" t="s">
        <v>8</v>
      </c>
      <c r="F278" s="104">
        <f>F279</f>
        <v>8535.0949999999993</v>
      </c>
    </row>
    <row r="279" spans="1:6" ht="36" outlineLevel="3">
      <c r="A279" s="52" t="s">
        <v>548</v>
      </c>
      <c r="B279" s="53" t="s">
        <v>41</v>
      </c>
      <c r="C279" s="53" t="s">
        <v>103</v>
      </c>
      <c r="D279" s="53" t="s">
        <v>187</v>
      </c>
      <c r="E279" s="53" t="s">
        <v>8</v>
      </c>
      <c r="F279" s="104">
        <f>F280+F289+F286+F283</f>
        <v>8535.0949999999993</v>
      </c>
    </row>
    <row r="280" spans="1:6" ht="54" outlineLevel="3">
      <c r="A280" s="52" t="s">
        <v>695</v>
      </c>
      <c r="B280" s="53" t="s">
        <v>41</v>
      </c>
      <c r="C280" s="53" t="s">
        <v>103</v>
      </c>
      <c r="D280" s="53" t="s">
        <v>696</v>
      </c>
      <c r="E280" s="53" t="s">
        <v>8</v>
      </c>
      <c r="F280" s="104">
        <f>F281</f>
        <v>1.476</v>
      </c>
    </row>
    <row r="281" spans="1:6" ht="36" outlineLevel="3">
      <c r="A281" s="52" t="s">
        <v>53</v>
      </c>
      <c r="B281" s="53" t="s">
        <v>41</v>
      </c>
      <c r="C281" s="53" t="s">
        <v>103</v>
      </c>
      <c r="D281" s="53" t="s">
        <v>696</v>
      </c>
      <c r="E281" s="53" t="s">
        <v>54</v>
      </c>
      <c r="F281" s="104">
        <f>F282</f>
        <v>1.476</v>
      </c>
    </row>
    <row r="282" spans="1:6" outlineLevel="3">
      <c r="A282" s="52" t="s">
        <v>94</v>
      </c>
      <c r="B282" s="53" t="s">
        <v>41</v>
      </c>
      <c r="C282" s="53" t="s">
        <v>103</v>
      </c>
      <c r="D282" s="53" t="s">
        <v>696</v>
      </c>
      <c r="E282" s="53" t="s">
        <v>95</v>
      </c>
      <c r="F282" s="104">
        <v>1.476</v>
      </c>
    </row>
    <row r="283" spans="1:6" ht="36" customHeight="1" outlineLevel="7">
      <c r="A283" s="60" t="s">
        <v>105</v>
      </c>
      <c r="B283" s="53" t="s">
        <v>41</v>
      </c>
      <c r="C283" s="53" t="s">
        <v>103</v>
      </c>
      <c r="D283" s="53" t="s">
        <v>192</v>
      </c>
      <c r="E283" s="53" t="s">
        <v>8</v>
      </c>
      <c r="F283" s="104">
        <f>F284</f>
        <v>7616.5230000000001</v>
      </c>
    </row>
    <row r="284" spans="1:6" ht="36" outlineLevel="7">
      <c r="A284" s="52" t="s">
        <v>53</v>
      </c>
      <c r="B284" s="53" t="s">
        <v>41</v>
      </c>
      <c r="C284" s="53" t="s">
        <v>103</v>
      </c>
      <c r="D284" s="53" t="s">
        <v>192</v>
      </c>
      <c r="E284" s="53" t="s">
        <v>54</v>
      </c>
      <c r="F284" s="104">
        <f>F285</f>
        <v>7616.5230000000001</v>
      </c>
    </row>
    <row r="285" spans="1:6" outlineLevel="7">
      <c r="A285" s="52" t="s">
        <v>94</v>
      </c>
      <c r="B285" s="53" t="s">
        <v>41</v>
      </c>
      <c r="C285" s="53" t="s">
        <v>103</v>
      </c>
      <c r="D285" s="53" t="s">
        <v>192</v>
      </c>
      <c r="E285" s="53" t="s">
        <v>95</v>
      </c>
      <c r="F285" s="106">
        <v>7616.5230000000001</v>
      </c>
    </row>
    <row r="286" spans="1:6" ht="54" outlineLevel="7">
      <c r="A286" s="32" t="s">
        <v>615</v>
      </c>
      <c r="B286" s="53" t="s">
        <v>41</v>
      </c>
      <c r="C286" s="53" t="s">
        <v>103</v>
      </c>
      <c r="D286" s="53" t="s">
        <v>633</v>
      </c>
      <c r="E286" s="53" t="s">
        <v>8</v>
      </c>
      <c r="F286" s="106">
        <f>F287</f>
        <v>146.096</v>
      </c>
    </row>
    <row r="287" spans="1:6" ht="36" outlineLevel="7">
      <c r="A287" s="52" t="s">
        <v>53</v>
      </c>
      <c r="B287" s="53" t="s">
        <v>41</v>
      </c>
      <c r="C287" s="53" t="s">
        <v>103</v>
      </c>
      <c r="D287" s="53" t="s">
        <v>633</v>
      </c>
      <c r="E287" s="53" t="s">
        <v>54</v>
      </c>
      <c r="F287" s="106">
        <f>F288</f>
        <v>146.096</v>
      </c>
    </row>
    <row r="288" spans="1:6" outlineLevel="7">
      <c r="A288" s="52" t="s">
        <v>94</v>
      </c>
      <c r="B288" s="53" t="s">
        <v>41</v>
      </c>
      <c r="C288" s="53" t="s">
        <v>103</v>
      </c>
      <c r="D288" s="53" t="s">
        <v>633</v>
      </c>
      <c r="E288" s="53" t="s">
        <v>95</v>
      </c>
      <c r="F288" s="106">
        <v>146.096</v>
      </c>
    </row>
    <row r="289" spans="1:6" outlineLevel="5">
      <c r="A289" s="52" t="s">
        <v>104</v>
      </c>
      <c r="B289" s="53" t="s">
        <v>41</v>
      </c>
      <c r="C289" s="53" t="s">
        <v>103</v>
      </c>
      <c r="D289" s="53" t="s">
        <v>191</v>
      </c>
      <c r="E289" s="53" t="s">
        <v>8</v>
      </c>
      <c r="F289" s="104">
        <f>F290</f>
        <v>771</v>
      </c>
    </row>
    <row r="290" spans="1:6" ht="36" outlineLevel="6">
      <c r="A290" s="52" t="s">
        <v>53</v>
      </c>
      <c r="B290" s="53" t="s">
        <v>41</v>
      </c>
      <c r="C290" s="53" t="s">
        <v>103</v>
      </c>
      <c r="D290" s="53" t="s">
        <v>191</v>
      </c>
      <c r="E290" s="53" t="s">
        <v>54</v>
      </c>
      <c r="F290" s="104">
        <f>F291+F292</f>
        <v>771</v>
      </c>
    </row>
    <row r="291" spans="1:6" outlineLevel="7">
      <c r="A291" s="52" t="s">
        <v>94</v>
      </c>
      <c r="B291" s="53" t="s">
        <v>41</v>
      </c>
      <c r="C291" s="53" t="s">
        <v>103</v>
      </c>
      <c r="D291" s="53" t="s">
        <v>191</v>
      </c>
      <c r="E291" s="53" t="s">
        <v>95</v>
      </c>
      <c r="F291" s="106">
        <v>657</v>
      </c>
    </row>
    <row r="292" spans="1:6" ht="37.5" customHeight="1" outlineLevel="7">
      <c r="A292" s="52" t="s">
        <v>652</v>
      </c>
      <c r="B292" s="53" t="s">
        <v>41</v>
      </c>
      <c r="C292" s="53" t="s">
        <v>103</v>
      </c>
      <c r="D292" s="53" t="s">
        <v>191</v>
      </c>
      <c r="E292" s="53" t="s">
        <v>372</v>
      </c>
      <c r="F292" s="106">
        <v>114</v>
      </c>
    </row>
    <row r="293" spans="1:6" outlineLevel="1">
      <c r="A293" s="52" t="s">
        <v>106</v>
      </c>
      <c r="B293" s="53" t="s">
        <v>41</v>
      </c>
      <c r="C293" s="53" t="s">
        <v>107</v>
      </c>
      <c r="D293" s="53" t="s">
        <v>160</v>
      </c>
      <c r="E293" s="53" t="s">
        <v>8</v>
      </c>
      <c r="F293" s="104">
        <f>F294+F299+F309</f>
        <v>25913.348000000002</v>
      </c>
    </row>
    <row r="294" spans="1:6" outlineLevel="2">
      <c r="A294" s="52" t="s">
        <v>108</v>
      </c>
      <c r="B294" s="53" t="s">
        <v>41</v>
      </c>
      <c r="C294" s="53" t="s">
        <v>109</v>
      </c>
      <c r="D294" s="53" t="s">
        <v>160</v>
      </c>
      <c r="E294" s="53" t="s">
        <v>8</v>
      </c>
      <c r="F294" s="104">
        <f>F295</f>
        <v>3294.29</v>
      </c>
    </row>
    <row r="295" spans="1:6" ht="19.5" customHeight="1" outlineLevel="4">
      <c r="A295" s="52" t="s">
        <v>175</v>
      </c>
      <c r="B295" s="53" t="s">
        <v>41</v>
      </c>
      <c r="C295" s="53" t="s">
        <v>109</v>
      </c>
      <c r="D295" s="53" t="s">
        <v>161</v>
      </c>
      <c r="E295" s="53" t="s">
        <v>8</v>
      </c>
      <c r="F295" s="104">
        <f>F296</f>
        <v>3294.29</v>
      </c>
    </row>
    <row r="296" spans="1:6" outlineLevel="5">
      <c r="A296" s="52" t="s">
        <v>110</v>
      </c>
      <c r="B296" s="53" t="s">
        <v>41</v>
      </c>
      <c r="C296" s="53" t="s">
        <v>109</v>
      </c>
      <c r="D296" s="53" t="s">
        <v>193</v>
      </c>
      <c r="E296" s="53" t="s">
        <v>8</v>
      </c>
      <c r="F296" s="104">
        <f>F297</f>
        <v>3294.29</v>
      </c>
    </row>
    <row r="297" spans="1:6" outlineLevel="6">
      <c r="A297" s="52" t="s">
        <v>111</v>
      </c>
      <c r="B297" s="53" t="s">
        <v>41</v>
      </c>
      <c r="C297" s="53" t="s">
        <v>109</v>
      </c>
      <c r="D297" s="53" t="s">
        <v>193</v>
      </c>
      <c r="E297" s="53" t="s">
        <v>112</v>
      </c>
      <c r="F297" s="104">
        <f>F298</f>
        <v>3294.29</v>
      </c>
    </row>
    <row r="298" spans="1:6" outlineLevel="7">
      <c r="A298" s="52" t="s">
        <v>113</v>
      </c>
      <c r="B298" s="53" t="s">
        <v>41</v>
      </c>
      <c r="C298" s="53" t="s">
        <v>109</v>
      </c>
      <c r="D298" s="53" t="s">
        <v>193</v>
      </c>
      <c r="E298" s="53" t="s">
        <v>114</v>
      </c>
      <c r="F298" s="106">
        <v>3294.29</v>
      </c>
    </row>
    <row r="299" spans="1:6" outlineLevel="7">
      <c r="A299" s="52" t="s">
        <v>115</v>
      </c>
      <c r="B299" s="53" t="s">
        <v>41</v>
      </c>
      <c r="C299" s="53" t="s">
        <v>116</v>
      </c>
      <c r="D299" s="53" t="s">
        <v>160</v>
      </c>
      <c r="E299" s="53" t="s">
        <v>8</v>
      </c>
      <c r="F299" s="104">
        <f>F300+F305</f>
        <v>410</v>
      </c>
    </row>
    <row r="300" spans="1:6" ht="37.5" customHeight="1" outlineLevel="7">
      <c r="A300" s="52" t="s">
        <v>544</v>
      </c>
      <c r="B300" s="53" t="s">
        <v>41</v>
      </c>
      <c r="C300" s="53" t="s">
        <v>116</v>
      </c>
      <c r="D300" s="53" t="s">
        <v>167</v>
      </c>
      <c r="E300" s="53" t="s">
        <v>8</v>
      </c>
      <c r="F300" s="104">
        <f>F301</f>
        <v>210</v>
      </c>
    </row>
    <row r="301" spans="1:6" ht="17.25" customHeight="1" outlineLevel="7">
      <c r="A301" s="52" t="s">
        <v>550</v>
      </c>
      <c r="B301" s="53" t="s">
        <v>41</v>
      </c>
      <c r="C301" s="53" t="s">
        <v>116</v>
      </c>
      <c r="D301" s="53" t="s">
        <v>194</v>
      </c>
      <c r="E301" s="53" t="s">
        <v>8</v>
      </c>
      <c r="F301" s="104">
        <f>F302</f>
        <v>210</v>
      </c>
    </row>
    <row r="302" spans="1:6" ht="36" outlineLevel="7">
      <c r="A302" s="52" t="s">
        <v>120</v>
      </c>
      <c r="B302" s="53" t="s">
        <v>41</v>
      </c>
      <c r="C302" s="53" t="s">
        <v>116</v>
      </c>
      <c r="D302" s="53" t="s">
        <v>195</v>
      </c>
      <c r="E302" s="53" t="s">
        <v>8</v>
      </c>
      <c r="F302" s="104">
        <f>F303</f>
        <v>210</v>
      </c>
    </row>
    <row r="303" spans="1:6" outlineLevel="7">
      <c r="A303" s="52" t="s">
        <v>111</v>
      </c>
      <c r="B303" s="53" t="s">
        <v>41</v>
      </c>
      <c r="C303" s="53" t="s">
        <v>116</v>
      </c>
      <c r="D303" s="53" t="s">
        <v>195</v>
      </c>
      <c r="E303" s="53" t="s">
        <v>112</v>
      </c>
      <c r="F303" s="104">
        <f>F304</f>
        <v>210</v>
      </c>
    </row>
    <row r="304" spans="1:6" ht="18.75" customHeight="1" outlineLevel="7">
      <c r="A304" s="52" t="s">
        <v>118</v>
      </c>
      <c r="B304" s="53" t="s">
        <v>41</v>
      </c>
      <c r="C304" s="53" t="s">
        <v>116</v>
      </c>
      <c r="D304" s="53" t="s">
        <v>195</v>
      </c>
      <c r="E304" s="53" t="s">
        <v>119</v>
      </c>
      <c r="F304" s="106">
        <v>210</v>
      </c>
    </row>
    <row r="305" spans="1:6" ht="18.75" customHeight="1" outlineLevel="7">
      <c r="A305" s="52" t="s">
        <v>175</v>
      </c>
      <c r="B305" s="53" t="s">
        <v>41</v>
      </c>
      <c r="C305" s="53" t="s">
        <v>116</v>
      </c>
      <c r="D305" s="53" t="s">
        <v>161</v>
      </c>
      <c r="E305" s="53" t="s">
        <v>8</v>
      </c>
      <c r="F305" s="106">
        <f>F306</f>
        <v>200</v>
      </c>
    </row>
    <row r="306" spans="1:6" ht="18.75" customHeight="1" outlineLevel="7">
      <c r="A306" s="52" t="s">
        <v>669</v>
      </c>
      <c r="B306" s="53" t="s">
        <v>41</v>
      </c>
      <c r="C306" s="53" t="s">
        <v>116</v>
      </c>
      <c r="D306" s="53" t="s">
        <v>670</v>
      </c>
      <c r="E306" s="53" t="s">
        <v>8</v>
      </c>
      <c r="F306" s="106">
        <f>F307</f>
        <v>200</v>
      </c>
    </row>
    <row r="307" spans="1:6" ht="18.75" customHeight="1" outlineLevel="7">
      <c r="A307" s="52" t="s">
        <v>111</v>
      </c>
      <c r="B307" s="53" t="s">
        <v>41</v>
      </c>
      <c r="C307" s="53" t="s">
        <v>116</v>
      </c>
      <c r="D307" s="53" t="s">
        <v>670</v>
      </c>
      <c r="E307" s="53" t="s">
        <v>112</v>
      </c>
      <c r="F307" s="106">
        <f>F308</f>
        <v>200</v>
      </c>
    </row>
    <row r="308" spans="1:6" ht="18.75" customHeight="1" outlineLevel="7">
      <c r="A308" s="52" t="s">
        <v>697</v>
      </c>
      <c r="B308" s="53" t="s">
        <v>41</v>
      </c>
      <c r="C308" s="53" t="s">
        <v>116</v>
      </c>
      <c r="D308" s="53" t="s">
        <v>670</v>
      </c>
      <c r="E308" s="53" t="s">
        <v>698</v>
      </c>
      <c r="F308" s="106">
        <v>200</v>
      </c>
    </row>
    <row r="309" spans="1:6" ht="20.25" customHeight="1" outlineLevel="1">
      <c r="A309" s="52" t="s">
        <v>152</v>
      </c>
      <c r="B309" s="53" t="s">
        <v>138</v>
      </c>
      <c r="C309" s="53" t="s">
        <v>153</v>
      </c>
      <c r="D309" s="53" t="s">
        <v>160</v>
      </c>
      <c r="E309" s="53" t="s">
        <v>8</v>
      </c>
      <c r="F309" s="106">
        <f>F310</f>
        <v>22209.058000000001</v>
      </c>
    </row>
    <row r="310" spans="1:6" ht="19.5" customHeight="1" outlineLevel="1">
      <c r="A310" s="52" t="s">
        <v>175</v>
      </c>
      <c r="B310" s="53" t="s">
        <v>41</v>
      </c>
      <c r="C310" s="53" t="s">
        <v>153</v>
      </c>
      <c r="D310" s="53" t="s">
        <v>161</v>
      </c>
      <c r="E310" s="53" t="s">
        <v>8</v>
      </c>
      <c r="F310" s="106">
        <f>F311</f>
        <v>22209.058000000001</v>
      </c>
    </row>
    <row r="311" spans="1:6" ht="20.25" customHeight="1" outlineLevel="1">
      <c r="A311" s="52" t="s">
        <v>517</v>
      </c>
      <c r="B311" s="53" t="s">
        <v>41</v>
      </c>
      <c r="C311" s="53" t="s">
        <v>153</v>
      </c>
      <c r="D311" s="53" t="s">
        <v>516</v>
      </c>
      <c r="E311" s="53" t="s">
        <v>8</v>
      </c>
      <c r="F311" s="106">
        <f>F312</f>
        <v>22209.058000000001</v>
      </c>
    </row>
    <row r="312" spans="1:6" ht="54" outlineLevel="1">
      <c r="A312" s="32" t="s">
        <v>623</v>
      </c>
      <c r="B312" s="53" t="s">
        <v>41</v>
      </c>
      <c r="C312" s="53" t="s">
        <v>153</v>
      </c>
      <c r="D312" s="53" t="s">
        <v>653</v>
      </c>
      <c r="E312" s="53" t="s">
        <v>8</v>
      </c>
      <c r="F312" s="106">
        <f>F313</f>
        <v>22209.058000000001</v>
      </c>
    </row>
    <row r="313" spans="1:6" ht="20.25" customHeight="1" outlineLevel="1">
      <c r="A313" s="52" t="s">
        <v>399</v>
      </c>
      <c r="B313" s="53" t="s">
        <v>41</v>
      </c>
      <c r="C313" s="53" t="s">
        <v>153</v>
      </c>
      <c r="D313" s="53" t="s">
        <v>653</v>
      </c>
      <c r="E313" s="53" t="s">
        <v>400</v>
      </c>
      <c r="F313" s="106">
        <f>F314</f>
        <v>22209.058000000001</v>
      </c>
    </row>
    <row r="314" spans="1:6" outlineLevel="1">
      <c r="A314" s="52" t="s">
        <v>401</v>
      </c>
      <c r="B314" s="53" t="s">
        <v>41</v>
      </c>
      <c r="C314" s="53" t="s">
        <v>153</v>
      </c>
      <c r="D314" s="53" t="s">
        <v>653</v>
      </c>
      <c r="E314" s="53" t="s">
        <v>402</v>
      </c>
      <c r="F314" s="106">
        <v>22209.058000000001</v>
      </c>
    </row>
    <row r="315" spans="1:6" outlineLevel="1">
      <c r="A315" s="52" t="s">
        <v>121</v>
      </c>
      <c r="B315" s="53" t="s">
        <v>41</v>
      </c>
      <c r="C315" s="53" t="s">
        <v>122</v>
      </c>
      <c r="D315" s="53" t="s">
        <v>160</v>
      </c>
      <c r="E315" s="53" t="s">
        <v>8</v>
      </c>
      <c r="F315" s="106">
        <f>F316</f>
        <v>8957.7919999999995</v>
      </c>
    </row>
    <row r="316" spans="1:6" outlineLevel="1">
      <c r="A316" s="52" t="s">
        <v>685</v>
      </c>
      <c r="B316" s="53" t="s">
        <v>41</v>
      </c>
      <c r="C316" s="53" t="s">
        <v>684</v>
      </c>
      <c r="D316" s="53" t="s">
        <v>160</v>
      </c>
      <c r="E316" s="53" t="s">
        <v>8</v>
      </c>
      <c r="F316" s="106">
        <f>F317</f>
        <v>8957.7919999999995</v>
      </c>
    </row>
    <row r="317" spans="1:6" ht="36" outlineLevel="1">
      <c r="A317" s="52" t="s">
        <v>551</v>
      </c>
      <c r="B317" s="53" t="s">
        <v>41</v>
      </c>
      <c r="C317" s="53" t="s">
        <v>684</v>
      </c>
      <c r="D317" s="53" t="s">
        <v>286</v>
      </c>
      <c r="E317" s="53" t="s">
        <v>8</v>
      </c>
      <c r="F317" s="106">
        <f>F321+F318+F326</f>
        <v>8957.7919999999995</v>
      </c>
    </row>
    <row r="318" spans="1:6" ht="36" outlineLevel="1">
      <c r="A318" s="52" t="s">
        <v>528</v>
      </c>
      <c r="B318" s="53" t="s">
        <v>41</v>
      </c>
      <c r="C318" s="53" t="s">
        <v>684</v>
      </c>
      <c r="D318" s="53" t="s">
        <v>686</v>
      </c>
      <c r="E318" s="53" t="s">
        <v>8</v>
      </c>
      <c r="F318" s="106">
        <f>F319</f>
        <v>2971.2919999999999</v>
      </c>
    </row>
    <row r="319" spans="1:6" ht="36" outlineLevel="1">
      <c r="A319" s="52" t="s">
        <v>399</v>
      </c>
      <c r="B319" s="53" t="s">
        <v>41</v>
      </c>
      <c r="C319" s="53" t="s">
        <v>684</v>
      </c>
      <c r="D319" s="53" t="s">
        <v>686</v>
      </c>
      <c r="E319" s="53" t="s">
        <v>400</v>
      </c>
      <c r="F319" s="106">
        <f>F320</f>
        <v>2971.2919999999999</v>
      </c>
    </row>
    <row r="320" spans="1:6" outlineLevel="1">
      <c r="A320" s="52" t="s">
        <v>401</v>
      </c>
      <c r="B320" s="53" t="s">
        <v>41</v>
      </c>
      <c r="C320" s="53" t="s">
        <v>684</v>
      </c>
      <c r="D320" s="53" t="s">
        <v>686</v>
      </c>
      <c r="E320" s="53" t="s">
        <v>402</v>
      </c>
      <c r="F320" s="106">
        <v>2971.2919999999999</v>
      </c>
    </row>
    <row r="321" spans="1:7" outlineLevel="1">
      <c r="A321" s="52" t="s">
        <v>125</v>
      </c>
      <c r="B321" s="53" t="s">
        <v>41</v>
      </c>
      <c r="C321" s="53" t="s">
        <v>684</v>
      </c>
      <c r="D321" s="53" t="s">
        <v>287</v>
      </c>
      <c r="E321" s="53" t="s">
        <v>8</v>
      </c>
      <c r="F321" s="106">
        <f>F322+F324</f>
        <v>561</v>
      </c>
    </row>
    <row r="322" spans="1:7" ht="19.5" customHeight="1" outlineLevel="1">
      <c r="A322" s="52" t="s">
        <v>18</v>
      </c>
      <c r="B322" s="53" t="s">
        <v>41</v>
      </c>
      <c r="C322" s="53" t="s">
        <v>684</v>
      </c>
      <c r="D322" s="53" t="s">
        <v>287</v>
      </c>
      <c r="E322" s="53" t="s">
        <v>19</v>
      </c>
      <c r="F322" s="106">
        <f>F323</f>
        <v>531</v>
      </c>
    </row>
    <row r="323" spans="1:7" ht="36" outlineLevel="1">
      <c r="A323" s="52" t="s">
        <v>20</v>
      </c>
      <c r="B323" s="53" t="s">
        <v>41</v>
      </c>
      <c r="C323" s="53" t="s">
        <v>684</v>
      </c>
      <c r="D323" s="53" t="s">
        <v>287</v>
      </c>
      <c r="E323" s="53" t="s">
        <v>21</v>
      </c>
      <c r="F323" s="106">
        <v>531</v>
      </c>
    </row>
    <row r="324" spans="1:7" ht="17.25" customHeight="1" outlineLevel="1">
      <c r="A324" s="52" t="s">
        <v>413</v>
      </c>
      <c r="B324" s="53" t="s">
        <v>41</v>
      </c>
      <c r="C324" s="53" t="s">
        <v>684</v>
      </c>
      <c r="D324" s="53" t="s">
        <v>287</v>
      </c>
      <c r="E324" s="53" t="s">
        <v>23</v>
      </c>
      <c r="F324" s="106">
        <f>F325</f>
        <v>30</v>
      </c>
    </row>
    <row r="325" spans="1:7" ht="17.25" customHeight="1" outlineLevel="1">
      <c r="A325" s="52" t="s">
        <v>414</v>
      </c>
      <c r="B325" s="53" t="s">
        <v>41</v>
      </c>
      <c r="C325" s="53" t="s">
        <v>684</v>
      </c>
      <c r="D325" s="53" t="s">
        <v>287</v>
      </c>
      <c r="E325" s="53" t="s">
        <v>25</v>
      </c>
      <c r="F325" s="106">
        <v>30</v>
      </c>
    </row>
    <row r="326" spans="1:7" ht="54" outlineLevel="1">
      <c r="A326" s="32" t="s">
        <v>616</v>
      </c>
      <c r="B326" s="53" t="s">
        <v>41</v>
      </c>
      <c r="C326" s="53" t="s">
        <v>684</v>
      </c>
      <c r="D326" s="53" t="s">
        <v>687</v>
      </c>
      <c r="E326" s="53" t="s">
        <v>8</v>
      </c>
      <c r="F326" s="106">
        <f>F327</f>
        <v>5425.5</v>
      </c>
    </row>
    <row r="327" spans="1:7" ht="20.25" customHeight="1" outlineLevel="1">
      <c r="A327" s="52" t="s">
        <v>399</v>
      </c>
      <c r="B327" s="53" t="s">
        <v>41</v>
      </c>
      <c r="C327" s="53" t="s">
        <v>684</v>
      </c>
      <c r="D327" s="53" t="s">
        <v>687</v>
      </c>
      <c r="E327" s="53" t="s">
        <v>400</v>
      </c>
      <c r="F327" s="106">
        <f>F328</f>
        <v>5425.5</v>
      </c>
    </row>
    <row r="328" spans="1:7" outlineLevel="1">
      <c r="A328" s="52" t="s">
        <v>401</v>
      </c>
      <c r="B328" s="53" t="s">
        <v>41</v>
      </c>
      <c r="C328" s="53" t="s">
        <v>684</v>
      </c>
      <c r="D328" s="53" t="s">
        <v>687</v>
      </c>
      <c r="E328" s="53" t="s">
        <v>402</v>
      </c>
      <c r="F328" s="106">
        <v>5425.5</v>
      </c>
    </row>
    <row r="329" spans="1:7" outlineLevel="1">
      <c r="A329" s="52" t="s">
        <v>126</v>
      </c>
      <c r="B329" s="53" t="s">
        <v>41</v>
      </c>
      <c r="C329" s="53" t="s">
        <v>127</v>
      </c>
      <c r="D329" s="53" t="s">
        <v>160</v>
      </c>
      <c r="E329" s="53" t="s">
        <v>8</v>
      </c>
      <c r="F329" s="104">
        <f t="shared" ref="F329:F334" si="1">F330</f>
        <v>1762.5</v>
      </c>
    </row>
    <row r="330" spans="1:7" outlineLevel="2">
      <c r="A330" s="52" t="s">
        <v>128</v>
      </c>
      <c r="B330" s="53" t="s">
        <v>41</v>
      </c>
      <c r="C330" s="53" t="s">
        <v>129</v>
      </c>
      <c r="D330" s="53" t="s">
        <v>160</v>
      </c>
      <c r="E330" s="53" t="s">
        <v>8</v>
      </c>
      <c r="F330" s="104">
        <f t="shared" si="1"/>
        <v>1762.5</v>
      </c>
    </row>
    <row r="331" spans="1:7" ht="36.75" customHeight="1" outlineLevel="3">
      <c r="A331" s="52" t="s">
        <v>537</v>
      </c>
      <c r="B331" s="53" t="s">
        <v>41</v>
      </c>
      <c r="C331" s="53" t="s">
        <v>129</v>
      </c>
      <c r="D331" s="53" t="s">
        <v>163</v>
      </c>
      <c r="E331" s="53" t="s">
        <v>8</v>
      </c>
      <c r="F331" s="104">
        <f>F332</f>
        <v>1762.5</v>
      </c>
    </row>
    <row r="332" spans="1:7" ht="38.25" customHeight="1" outlineLevel="4">
      <c r="A332" s="57" t="s">
        <v>552</v>
      </c>
      <c r="B332" s="53" t="s">
        <v>41</v>
      </c>
      <c r="C332" s="53" t="s">
        <v>129</v>
      </c>
      <c r="D332" s="53" t="s">
        <v>356</v>
      </c>
      <c r="E332" s="53" t="s">
        <v>8</v>
      </c>
      <c r="F332" s="104">
        <f t="shared" si="1"/>
        <v>1762.5</v>
      </c>
    </row>
    <row r="333" spans="1:7" ht="35.25" customHeight="1" outlineLevel="5">
      <c r="A333" s="52" t="s">
        <v>130</v>
      </c>
      <c r="B333" s="53" t="s">
        <v>41</v>
      </c>
      <c r="C333" s="53" t="s">
        <v>129</v>
      </c>
      <c r="D333" s="53" t="s">
        <v>357</v>
      </c>
      <c r="E333" s="53" t="s">
        <v>8</v>
      </c>
      <c r="F333" s="104">
        <f t="shared" si="1"/>
        <v>1762.5</v>
      </c>
    </row>
    <row r="334" spans="1:7" ht="36" outlineLevel="6">
      <c r="A334" s="52" t="s">
        <v>53</v>
      </c>
      <c r="B334" s="53" t="s">
        <v>41</v>
      </c>
      <c r="C334" s="53" t="s">
        <v>129</v>
      </c>
      <c r="D334" s="53" t="s">
        <v>357</v>
      </c>
      <c r="E334" s="53" t="s">
        <v>54</v>
      </c>
      <c r="F334" s="104">
        <f t="shared" si="1"/>
        <v>1762.5</v>
      </c>
    </row>
    <row r="335" spans="1:7" outlineLevel="7">
      <c r="A335" s="52" t="s">
        <v>55</v>
      </c>
      <c r="B335" s="53" t="s">
        <v>41</v>
      </c>
      <c r="C335" s="53" t="s">
        <v>129</v>
      </c>
      <c r="D335" s="53" t="s">
        <v>357</v>
      </c>
      <c r="E335" s="53" t="s">
        <v>56</v>
      </c>
      <c r="F335" s="106">
        <v>1762.5</v>
      </c>
    </row>
    <row r="336" spans="1:7" s="3" customFormat="1" ht="20.25" customHeight="1">
      <c r="A336" s="50" t="s">
        <v>131</v>
      </c>
      <c r="B336" s="51" t="s">
        <v>132</v>
      </c>
      <c r="C336" s="51" t="s">
        <v>7</v>
      </c>
      <c r="D336" s="51" t="s">
        <v>160</v>
      </c>
      <c r="E336" s="51" t="s">
        <v>8</v>
      </c>
      <c r="F336" s="103">
        <f>F337</f>
        <v>5231.79</v>
      </c>
      <c r="G336" s="9"/>
    </row>
    <row r="337" spans="1:6" outlineLevel="1">
      <c r="A337" s="52" t="s">
        <v>9</v>
      </c>
      <c r="B337" s="53" t="s">
        <v>132</v>
      </c>
      <c r="C337" s="53" t="s">
        <v>10</v>
      </c>
      <c r="D337" s="53" t="s">
        <v>160</v>
      </c>
      <c r="E337" s="53" t="s">
        <v>8</v>
      </c>
      <c r="F337" s="104">
        <f>F338+F353+F358</f>
        <v>5231.79</v>
      </c>
    </row>
    <row r="338" spans="1:6" ht="38.25" customHeight="1" outlineLevel="2">
      <c r="A338" s="52" t="s">
        <v>133</v>
      </c>
      <c r="B338" s="53" t="s">
        <v>132</v>
      </c>
      <c r="C338" s="53" t="s">
        <v>134</v>
      </c>
      <c r="D338" s="53" t="s">
        <v>160</v>
      </c>
      <c r="E338" s="53" t="s">
        <v>8</v>
      </c>
      <c r="F338" s="104">
        <f>F339</f>
        <v>4092.3700000000003</v>
      </c>
    </row>
    <row r="339" spans="1:6" ht="21" customHeight="1" outlineLevel="4">
      <c r="A339" s="52" t="s">
        <v>175</v>
      </c>
      <c r="B339" s="53" t="s">
        <v>132</v>
      </c>
      <c r="C339" s="53" t="s">
        <v>134</v>
      </c>
      <c r="D339" s="53" t="s">
        <v>161</v>
      </c>
      <c r="E339" s="53" t="s">
        <v>8</v>
      </c>
      <c r="F339" s="104">
        <f>F340+F343+F350</f>
        <v>4092.3700000000003</v>
      </c>
    </row>
    <row r="340" spans="1:6" ht="18.75" customHeight="1" outlineLevel="5">
      <c r="A340" s="52" t="s">
        <v>135</v>
      </c>
      <c r="B340" s="53" t="s">
        <v>132</v>
      </c>
      <c r="C340" s="53" t="s">
        <v>134</v>
      </c>
      <c r="D340" s="53" t="s">
        <v>196</v>
      </c>
      <c r="E340" s="53" t="s">
        <v>8</v>
      </c>
      <c r="F340" s="104">
        <f>F341</f>
        <v>1850.94</v>
      </c>
    </row>
    <row r="341" spans="1:6" ht="53.25" customHeight="1" outlineLevel="6">
      <c r="A341" s="52" t="s">
        <v>14</v>
      </c>
      <c r="B341" s="53" t="s">
        <v>132</v>
      </c>
      <c r="C341" s="53" t="s">
        <v>134</v>
      </c>
      <c r="D341" s="53" t="s">
        <v>196</v>
      </c>
      <c r="E341" s="53" t="s">
        <v>15</v>
      </c>
      <c r="F341" s="104">
        <f>F342</f>
        <v>1850.94</v>
      </c>
    </row>
    <row r="342" spans="1:6" ht="20.25" customHeight="1" outlineLevel="7">
      <c r="A342" s="52" t="s">
        <v>16</v>
      </c>
      <c r="B342" s="53" t="s">
        <v>132</v>
      </c>
      <c r="C342" s="53" t="s">
        <v>134</v>
      </c>
      <c r="D342" s="53" t="s">
        <v>196</v>
      </c>
      <c r="E342" s="53" t="s">
        <v>17</v>
      </c>
      <c r="F342" s="106">
        <v>1850.94</v>
      </c>
    </row>
    <row r="343" spans="1:6" ht="38.25" customHeight="1" outlineLevel="5">
      <c r="A343" s="52" t="s">
        <v>13</v>
      </c>
      <c r="B343" s="53" t="s">
        <v>132</v>
      </c>
      <c r="C343" s="53" t="s">
        <v>134</v>
      </c>
      <c r="D343" s="53" t="s">
        <v>162</v>
      </c>
      <c r="E343" s="53" t="s">
        <v>8</v>
      </c>
      <c r="F343" s="104">
        <f>F344+F346+F348</f>
        <v>2061.4300000000003</v>
      </c>
    </row>
    <row r="344" spans="1:6" ht="54.75" customHeight="1" outlineLevel="6">
      <c r="A344" s="52" t="s">
        <v>14</v>
      </c>
      <c r="B344" s="53" t="s">
        <v>132</v>
      </c>
      <c r="C344" s="53" t="s">
        <v>134</v>
      </c>
      <c r="D344" s="53" t="s">
        <v>162</v>
      </c>
      <c r="E344" s="53" t="s">
        <v>15</v>
      </c>
      <c r="F344" s="104">
        <f>F345</f>
        <v>1912.93</v>
      </c>
    </row>
    <row r="345" spans="1:6" ht="18" customHeight="1" outlineLevel="7">
      <c r="A345" s="52" t="s">
        <v>16</v>
      </c>
      <c r="B345" s="53" t="s">
        <v>132</v>
      </c>
      <c r="C345" s="53" t="s">
        <v>134</v>
      </c>
      <c r="D345" s="53" t="s">
        <v>162</v>
      </c>
      <c r="E345" s="53" t="s">
        <v>17</v>
      </c>
      <c r="F345" s="106">
        <v>1912.93</v>
      </c>
    </row>
    <row r="346" spans="1:6" ht="18" customHeight="1" outlineLevel="6">
      <c r="A346" s="52" t="s">
        <v>18</v>
      </c>
      <c r="B346" s="53" t="s">
        <v>132</v>
      </c>
      <c r="C346" s="53" t="s">
        <v>134</v>
      </c>
      <c r="D346" s="53" t="s">
        <v>162</v>
      </c>
      <c r="E346" s="53" t="s">
        <v>19</v>
      </c>
      <c r="F346" s="104">
        <f>F347</f>
        <v>143</v>
      </c>
    </row>
    <row r="347" spans="1:6" ht="36" outlineLevel="7">
      <c r="A347" s="52" t="s">
        <v>20</v>
      </c>
      <c r="B347" s="53" t="s">
        <v>132</v>
      </c>
      <c r="C347" s="53" t="s">
        <v>134</v>
      </c>
      <c r="D347" s="53" t="s">
        <v>162</v>
      </c>
      <c r="E347" s="53" t="s">
        <v>21</v>
      </c>
      <c r="F347" s="106">
        <v>143</v>
      </c>
    </row>
    <row r="348" spans="1:6" outlineLevel="6">
      <c r="A348" s="52" t="s">
        <v>22</v>
      </c>
      <c r="B348" s="53" t="s">
        <v>132</v>
      </c>
      <c r="C348" s="53" t="s">
        <v>134</v>
      </c>
      <c r="D348" s="53" t="s">
        <v>162</v>
      </c>
      <c r="E348" s="53" t="s">
        <v>23</v>
      </c>
      <c r="F348" s="104">
        <f>F349</f>
        <v>5.5</v>
      </c>
    </row>
    <row r="349" spans="1:6" outlineLevel="7">
      <c r="A349" s="52" t="s">
        <v>24</v>
      </c>
      <c r="B349" s="53" t="s">
        <v>132</v>
      </c>
      <c r="C349" s="53" t="s">
        <v>134</v>
      </c>
      <c r="D349" s="53" t="s">
        <v>162</v>
      </c>
      <c r="E349" s="53" t="s">
        <v>25</v>
      </c>
      <c r="F349" s="106">
        <v>5.5</v>
      </c>
    </row>
    <row r="350" spans="1:6" outlineLevel="5">
      <c r="A350" s="52" t="s">
        <v>136</v>
      </c>
      <c r="B350" s="53" t="s">
        <v>132</v>
      </c>
      <c r="C350" s="53" t="s">
        <v>134</v>
      </c>
      <c r="D350" s="53" t="s">
        <v>197</v>
      </c>
      <c r="E350" s="53" t="s">
        <v>8</v>
      </c>
      <c r="F350" s="104">
        <f>F351</f>
        <v>180</v>
      </c>
    </row>
    <row r="351" spans="1:6" ht="55.5" customHeight="1" outlineLevel="6">
      <c r="A351" s="52" t="s">
        <v>14</v>
      </c>
      <c r="B351" s="53" t="s">
        <v>132</v>
      </c>
      <c r="C351" s="53" t="s">
        <v>134</v>
      </c>
      <c r="D351" s="53" t="s">
        <v>197</v>
      </c>
      <c r="E351" s="53" t="s">
        <v>15</v>
      </c>
      <c r="F351" s="104">
        <f>F352</f>
        <v>180</v>
      </c>
    </row>
    <row r="352" spans="1:6" ht="17.25" customHeight="1" outlineLevel="7">
      <c r="A352" s="52" t="s">
        <v>16</v>
      </c>
      <c r="B352" s="53" t="s">
        <v>132</v>
      </c>
      <c r="C352" s="53" t="s">
        <v>134</v>
      </c>
      <c r="D352" s="53" t="s">
        <v>197</v>
      </c>
      <c r="E352" s="53" t="s">
        <v>17</v>
      </c>
      <c r="F352" s="106">
        <v>180</v>
      </c>
    </row>
    <row r="353" spans="1:7" ht="36.75" customHeight="1" outlineLevel="2">
      <c r="A353" s="52" t="s">
        <v>11</v>
      </c>
      <c r="B353" s="53" t="s">
        <v>132</v>
      </c>
      <c r="C353" s="53" t="s">
        <v>12</v>
      </c>
      <c r="D353" s="53" t="s">
        <v>160</v>
      </c>
      <c r="E353" s="53" t="s">
        <v>8</v>
      </c>
      <c r="F353" s="104">
        <f>F354</f>
        <v>1020.42</v>
      </c>
    </row>
    <row r="354" spans="1:7" ht="19.5" customHeight="1" outlineLevel="4">
      <c r="A354" s="52" t="s">
        <v>175</v>
      </c>
      <c r="B354" s="53" t="s">
        <v>132</v>
      </c>
      <c r="C354" s="53" t="s">
        <v>12</v>
      </c>
      <c r="D354" s="53" t="s">
        <v>161</v>
      </c>
      <c r="E354" s="53" t="s">
        <v>8</v>
      </c>
      <c r="F354" s="104">
        <f>F355</f>
        <v>1020.42</v>
      </c>
    </row>
    <row r="355" spans="1:7" outlineLevel="5">
      <c r="A355" s="52" t="s">
        <v>149</v>
      </c>
      <c r="B355" s="53" t="s">
        <v>132</v>
      </c>
      <c r="C355" s="53" t="s">
        <v>12</v>
      </c>
      <c r="D355" s="53" t="s">
        <v>198</v>
      </c>
      <c r="E355" s="53" t="s">
        <v>8</v>
      </c>
      <c r="F355" s="104">
        <f>F356</f>
        <v>1020.42</v>
      </c>
    </row>
    <row r="356" spans="1:7" ht="55.5" customHeight="1" outlineLevel="6">
      <c r="A356" s="52" t="s">
        <v>14</v>
      </c>
      <c r="B356" s="53" t="s">
        <v>132</v>
      </c>
      <c r="C356" s="53" t="s">
        <v>12</v>
      </c>
      <c r="D356" s="53" t="s">
        <v>198</v>
      </c>
      <c r="E356" s="53" t="s">
        <v>15</v>
      </c>
      <c r="F356" s="104">
        <f>F357</f>
        <v>1020.42</v>
      </c>
    </row>
    <row r="357" spans="1:7" ht="19.5" customHeight="1" outlineLevel="7">
      <c r="A357" s="52" t="s">
        <v>16</v>
      </c>
      <c r="B357" s="53" t="s">
        <v>132</v>
      </c>
      <c r="C357" s="53" t="s">
        <v>12</v>
      </c>
      <c r="D357" s="53" t="s">
        <v>198</v>
      </c>
      <c r="E357" s="53" t="s">
        <v>17</v>
      </c>
      <c r="F357" s="106">
        <v>1020.42</v>
      </c>
    </row>
    <row r="358" spans="1:7" outlineLevel="2">
      <c r="A358" s="52" t="s">
        <v>26</v>
      </c>
      <c r="B358" s="53" t="s">
        <v>132</v>
      </c>
      <c r="C358" s="53" t="s">
        <v>27</v>
      </c>
      <c r="D358" s="53" t="s">
        <v>160</v>
      </c>
      <c r="E358" s="53" t="s">
        <v>8</v>
      </c>
      <c r="F358" s="104">
        <f>F359+F364</f>
        <v>119</v>
      </c>
    </row>
    <row r="359" spans="1:7" ht="38.25" customHeight="1" outlineLevel="3">
      <c r="A359" s="52" t="s">
        <v>537</v>
      </c>
      <c r="B359" s="53" t="s">
        <v>132</v>
      </c>
      <c r="C359" s="53" t="s">
        <v>27</v>
      </c>
      <c r="D359" s="53" t="s">
        <v>163</v>
      </c>
      <c r="E359" s="53" t="s">
        <v>8</v>
      </c>
      <c r="F359" s="104">
        <f>F360</f>
        <v>19</v>
      </c>
    </row>
    <row r="360" spans="1:7" ht="36" outlineLevel="4">
      <c r="A360" s="52" t="s">
        <v>553</v>
      </c>
      <c r="B360" s="53" t="s">
        <v>132</v>
      </c>
      <c r="C360" s="53" t="s">
        <v>27</v>
      </c>
      <c r="D360" s="53" t="s">
        <v>171</v>
      </c>
      <c r="E360" s="53" t="s">
        <v>8</v>
      </c>
      <c r="F360" s="104">
        <f>F361</f>
        <v>19</v>
      </c>
    </row>
    <row r="361" spans="1:7" outlineLevel="5">
      <c r="A361" s="52" t="s">
        <v>29</v>
      </c>
      <c r="B361" s="53" t="s">
        <v>132</v>
      </c>
      <c r="C361" s="53" t="s">
        <v>27</v>
      </c>
      <c r="D361" s="53" t="s">
        <v>166</v>
      </c>
      <c r="E361" s="53" t="s">
        <v>8</v>
      </c>
      <c r="F361" s="104">
        <f>F362</f>
        <v>19</v>
      </c>
    </row>
    <row r="362" spans="1:7" ht="20.25" customHeight="1" outlineLevel="6">
      <c r="A362" s="52" t="s">
        <v>18</v>
      </c>
      <c r="B362" s="53" t="s">
        <v>132</v>
      </c>
      <c r="C362" s="53" t="s">
        <v>27</v>
      </c>
      <c r="D362" s="53" t="s">
        <v>166</v>
      </c>
      <c r="E362" s="53" t="s">
        <v>19</v>
      </c>
      <c r="F362" s="104">
        <f>F363</f>
        <v>19</v>
      </c>
    </row>
    <row r="363" spans="1:7" ht="34.5" customHeight="1" outlineLevel="7">
      <c r="A363" s="52" t="s">
        <v>20</v>
      </c>
      <c r="B363" s="53" t="s">
        <v>132</v>
      </c>
      <c r="C363" s="53" t="s">
        <v>27</v>
      </c>
      <c r="D363" s="53" t="s">
        <v>166</v>
      </c>
      <c r="E363" s="53" t="s">
        <v>21</v>
      </c>
      <c r="F363" s="106">
        <v>19</v>
      </c>
    </row>
    <row r="364" spans="1:7" ht="18.75" customHeight="1" outlineLevel="7">
      <c r="A364" s="52" t="s">
        <v>175</v>
      </c>
      <c r="B364" s="53" t="s">
        <v>132</v>
      </c>
      <c r="C364" s="53" t="s">
        <v>27</v>
      </c>
      <c r="D364" s="53" t="s">
        <v>161</v>
      </c>
      <c r="E364" s="53" t="s">
        <v>8</v>
      </c>
      <c r="F364" s="106">
        <f>F365</f>
        <v>100</v>
      </c>
    </row>
    <row r="365" spans="1:7" outlineLevel="7">
      <c r="A365" s="52" t="s">
        <v>403</v>
      </c>
      <c r="B365" s="53" t="s">
        <v>132</v>
      </c>
      <c r="C365" s="53" t="s">
        <v>27</v>
      </c>
      <c r="D365" s="121">
        <v>9909970200</v>
      </c>
      <c r="E365" s="53" t="s">
        <v>8</v>
      </c>
      <c r="F365" s="106">
        <f>F366</f>
        <v>100</v>
      </c>
    </row>
    <row r="366" spans="1:7" ht="18" customHeight="1" outlineLevel="7">
      <c r="A366" s="52" t="s">
        <v>18</v>
      </c>
      <c r="B366" s="53" t="s">
        <v>132</v>
      </c>
      <c r="C366" s="53" t="s">
        <v>27</v>
      </c>
      <c r="D366" s="121">
        <v>9909970200</v>
      </c>
      <c r="E366" s="53" t="s">
        <v>19</v>
      </c>
      <c r="F366" s="106">
        <f>F367</f>
        <v>100</v>
      </c>
    </row>
    <row r="367" spans="1:7" ht="36" outlineLevel="7">
      <c r="A367" s="52" t="s">
        <v>20</v>
      </c>
      <c r="B367" s="53" t="s">
        <v>132</v>
      </c>
      <c r="C367" s="53" t="s">
        <v>27</v>
      </c>
      <c r="D367" s="121">
        <v>9909970200</v>
      </c>
      <c r="E367" s="53" t="s">
        <v>21</v>
      </c>
      <c r="F367" s="106">
        <v>100</v>
      </c>
    </row>
    <row r="368" spans="1:7" s="3" customFormat="1" ht="34.799999999999997">
      <c r="A368" s="50" t="s">
        <v>137</v>
      </c>
      <c r="B368" s="51" t="s">
        <v>138</v>
      </c>
      <c r="C368" s="51" t="s">
        <v>7</v>
      </c>
      <c r="D368" s="51" t="s">
        <v>160</v>
      </c>
      <c r="E368" s="51" t="s">
        <v>8</v>
      </c>
      <c r="F368" s="103">
        <f>F369+F477</f>
        <v>502588.84100000001</v>
      </c>
      <c r="G368" s="9"/>
    </row>
    <row r="369" spans="1:6" outlineLevel="1">
      <c r="A369" s="52" t="s">
        <v>89</v>
      </c>
      <c r="B369" s="53" t="s">
        <v>138</v>
      </c>
      <c r="C369" s="53" t="s">
        <v>90</v>
      </c>
      <c r="D369" s="53" t="s">
        <v>160</v>
      </c>
      <c r="E369" s="53" t="s">
        <v>8</v>
      </c>
      <c r="F369" s="104">
        <f>F370+F397+F442+F456+F424</f>
        <v>495944.84100000001</v>
      </c>
    </row>
    <row r="370" spans="1:6" outlineLevel="2">
      <c r="A370" s="52" t="s">
        <v>139</v>
      </c>
      <c r="B370" s="53" t="s">
        <v>138</v>
      </c>
      <c r="C370" s="53" t="s">
        <v>140</v>
      </c>
      <c r="D370" s="53" t="s">
        <v>160</v>
      </c>
      <c r="E370" s="53" t="s">
        <v>8</v>
      </c>
      <c r="F370" s="104">
        <f>F371</f>
        <v>132455.02900000001</v>
      </c>
    </row>
    <row r="371" spans="1:6" ht="36" outlineLevel="3">
      <c r="A371" s="52" t="s">
        <v>554</v>
      </c>
      <c r="B371" s="53" t="s">
        <v>138</v>
      </c>
      <c r="C371" s="53" t="s">
        <v>140</v>
      </c>
      <c r="D371" s="53" t="s">
        <v>189</v>
      </c>
      <c r="E371" s="53" t="s">
        <v>8</v>
      </c>
      <c r="F371" s="104">
        <f>F372</f>
        <v>132455.02900000001</v>
      </c>
    </row>
    <row r="372" spans="1:6" ht="36" outlineLevel="4">
      <c r="A372" s="52" t="s">
        <v>555</v>
      </c>
      <c r="B372" s="53" t="s">
        <v>138</v>
      </c>
      <c r="C372" s="53" t="s">
        <v>140</v>
      </c>
      <c r="D372" s="53" t="s">
        <v>190</v>
      </c>
      <c r="E372" s="53" t="s">
        <v>8</v>
      </c>
      <c r="F372" s="104">
        <f>F373+F388+F379+F382+F385+F376+F391+F394</f>
        <v>132455.02900000001</v>
      </c>
    </row>
    <row r="373" spans="1:6" ht="37.5" customHeight="1" outlineLevel="5">
      <c r="A373" s="52" t="s">
        <v>142</v>
      </c>
      <c r="B373" s="53" t="s">
        <v>138</v>
      </c>
      <c r="C373" s="53" t="s">
        <v>140</v>
      </c>
      <c r="D373" s="53" t="s">
        <v>199</v>
      </c>
      <c r="E373" s="53" t="s">
        <v>8</v>
      </c>
      <c r="F373" s="104">
        <f>F374</f>
        <v>40188.85</v>
      </c>
    </row>
    <row r="374" spans="1:6" ht="36" outlineLevel="6">
      <c r="A374" s="52" t="s">
        <v>53</v>
      </c>
      <c r="B374" s="53" t="s">
        <v>138</v>
      </c>
      <c r="C374" s="53" t="s">
        <v>140</v>
      </c>
      <c r="D374" s="53" t="s">
        <v>199</v>
      </c>
      <c r="E374" s="53" t="s">
        <v>54</v>
      </c>
      <c r="F374" s="104">
        <f>F375</f>
        <v>40188.85</v>
      </c>
    </row>
    <row r="375" spans="1:6" outlineLevel="7">
      <c r="A375" s="52" t="s">
        <v>94</v>
      </c>
      <c r="B375" s="53" t="s">
        <v>138</v>
      </c>
      <c r="C375" s="53" t="s">
        <v>140</v>
      </c>
      <c r="D375" s="53" t="s">
        <v>199</v>
      </c>
      <c r="E375" s="53" t="s">
        <v>95</v>
      </c>
      <c r="F375" s="106">
        <v>40188.85</v>
      </c>
    </row>
    <row r="376" spans="1:6" ht="75" customHeight="1" outlineLevel="7">
      <c r="A376" s="57" t="s">
        <v>556</v>
      </c>
      <c r="B376" s="53" t="s">
        <v>138</v>
      </c>
      <c r="C376" s="53" t="s">
        <v>140</v>
      </c>
      <c r="D376" s="53" t="s">
        <v>200</v>
      </c>
      <c r="E376" s="53" t="s">
        <v>8</v>
      </c>
      <c r="F376" s="104">
        <f>F377</f>
        <v>72007</v>
      </c>
    </row>
    <row r="377" spans="1:6" ht="36" outlineLevel="7">
      <c r="A377" s="52" t="s">
        <v>53</v>
      </c>
      <c r="B377" s="53" t="s">
        <v>138</v>
      </c>
      <c r="C377" s="53" t="s">
        <v>140</v>
      </c>
      <c r="D377" s="53" t="s">
        <v>200</v>
      </c>
      <c r="E377" s="53" t="s">
        <v>54</v>
      </c>
      <c r="F377" s="104">
        <f>F378</f>
        <v>72007</v>
      </c>
    </row>
    <row r="378" spans="1:6" outlineLevel="7">
      <c r="A378" s="52" t="s">
        <v>94</v>
      </c>
      <c r="B378" s="53" t="s">
        <v>138</v>
      </c>
      <c r="C378" s="53" t="s">
        <v>140</v>
      </c>
      <c r="D378" s="53" t="s">
        <v>200</v>
      </c>
      <c r="E378" s="53" t="s">
        <v>95</v>
      </c>
      <c r="F378" s="106">
        <v>72007</v>
      </c>
    </row>
    <row r="379" spans="1:6" ht="36" outlineLevel="7">
      <c r="A379" s="180" t="s">
        <v>529</v>
      </c>
      <c r="B379" s="53" t="s">
        <v>138</v>
      </c>
      <c r="C379" s="53" t="s">
        <v>140</v>
      </c>
      <c r="D379" s="53" t="s">
        <v>634</v>
      </c>
      <c r="E379" s="53" t="s">
        <v>8</v>
      </c>
      <c r="F379" s="106">
        <f>F380</f>
        <v>965.96</v>
      </c>
    </row>
    <row r="380" spans="1:6" ht="36" outlineLevel="7">
      <c r="A380" s="52" t="s">
        <v>53</v>
      </c>
      <c r="B380" s="53" t="s">
        <v>138</v>
      </c>
      <c r="C380" s="53" t="s">
        <v>140</v>
      </c>
      <c r="D380" s="53" t="s">
        <v>634</v>
      </c>
      <c r="E380" s="53" t="s">
        <v>54</v>
      </c>
      <c r="F380" s="106">
        <f>F381</f>
        <v>965.96</v>
      </c>
    </row>
    <row r="381" spans="1:6" outlineLevel="7">
      <c r="A381" s="52" t="s">
        <v>94</v>
      </c>
      <c r="B381" s="53" t="s">
        <v>138</v>
      </c>
      <c r="C381" s="53" t="s">
        <v>140</v>
      </c>
      <c r="D381" s="53" t="s">
        <v>634</v>
      </c>
      <c r="E381" s="53" t="s">
        <v>95</v>
      </c>
      <c r="F381" s="106">
        <v>965.96</v>
      </c>
    </row>
    <row r="382" spans="1:6" ht="72" outlineLevel="7">
      <c r="A382" s="32" t="s">
        <v>659</v>
      </c>
      <c r="B382" s="53" t="s">
        <v>138</v>
      </c>
      <c r="C382" s="53" t="s">
        <v>140</v>
      </c>
      <c r="D382" s="53" t="s">
        <v>660</v>
      </c>
      <c r="E382" s="53" t="s">
        <v>8</v>
      </c>
      <c r="F382" s="106">
        <f>F383</f>
        <v>37.5</v>
      </c>
    </row>
    <row r="383" spans="1:6" ht="36" outlineLevel="7">
      <c r="A383" s="52" t="s">
        <v>399</v>
      </c>
      <c r="B383" s="53" t="s">
        <v>138</v>
      </c>
      <c r="C383" s="53" t="s">
        <v>140</v>
      </c>
      <c r="D383" s="53" t="s">
        <v>660</v>
      </c>
      <c r="E383" s="53" t="s">
        <v>400</v>
      </c>
      <c r="F383" s="106">
        <f>F384</f>
        <v>37.5</v>
      </c>
    </row>
    <row r="384" spans="1:6" outlineLevel="7">
      <c r="A384" s="52" t="s">
        <v>401</v>
      </c>
      <c r="B384" s="53" t="s">
        <v>138</v>
      </c>
      <c r="C384" s="53" t="s">
        <v>140</v>
      </c>
      <c r="D384" s="53" t="s">
        <v>660</v>
      </c>
      <c r="E384" s="53" t="s">
        <v>402</v>
      </c>
      <c r="F384" s="106">
        <v>37.5</v>
      </c>
    </row>
    <row r="385" spans="1:6" ht="54" outlineLevel="7">
      <c r="A385" s="52" t="s">
        <v>415</v>
      </c>
      <c r="B385" s="53" t="s">
        <v>138</v>
      </c>
      <c r="C385" s="53" t="s">
        <v>140</v>
      </c>
      <c r="D385" s="53" t="s">
        <v>416</v>
      </c>
      <c r="E385" s="53" t="s">
        <v>8</v>
      </c>
      <c r="F385" s="106">
        <f>F386</f>
        <v>117.482</v>
      </c>
    </row>
    <row r="386" spans="1:6" ht="36" outlineLevel="7">
      <c r="A386" s="52" t="s">
        <v>53</v>
      </c>
      <c r="B386" s="53" t="s">
        <v>138</v>
      </c>
      <c r="C386" s="53" t="s">
        <v>140</v>
      </c>
      <c r="D386" s="53" t="s">
        <v>416</v>
      </c>
      <c r="E386" s="53" t="s">
        <v>54</v>
      </c>
      <c r="F386" s="106">
        <f>F387</f>
        <v>117.482</v>
      </c>
    </row>
    <row r="387" spans="1:6" outlineLevel="7">
      <c r="A387" s="52" t="s">
        <v>94</v>
      </c>
      <c r="B387" s="53" t="s">
        <v>138</v>
      </c>
      <c r="C387" s="53" t="s">
        <v>140</v>
      </c>
      <c r="D387" s="53" t="s">
        <v>416</v>
      </c>
      <c r="E387" s="53" t="s">
        <v>95</v>
      </c>
      <c r="F387" s="106">
        <v>117.482</v>
      </c>
    </row>
    <row r="388" spans="1:6" outlineLevel="7">
      <c r="A388" s="52" t="s">
        <v>406</v>
      </c>
      <c r="B388" s="53" t="s">
        <v>138</v>
      </c>
      <c r="C388" s="53" t="s">
        <v>140</v>
      </c>
      <c r="D388" s="53" t="s">
        <v>531</v>
      </c>
      <c r="E388" s="53" t="s">
        <v>8</v>
      </c>
      <c r="F388" s="106">
        <f>F389</f>
        <v>45</v>
      </c>
    </row>
    <row r="389" spans="1:6" ht="36" outlineLevel="7">
      <c r="A389" s="52" t="s">
        <v>53</v>
      </c>
      <c r="B389" s="53" t="s">
        <v>138</v>
      </c>
      <c r="C389" s="53" t="s">
        <v>140</v>
      </c>
      <c r="D389" s="53" t="s">
        <v>531</v>
      </c>
      <c r="E389" s="53" t="s">
        <v>54</v>
      </c>
      <c r="F389" s="106">
        <f>F390</f>
        <v>45</v>
      </c>
    </row>
    <row r="390" spans="1:6" outlineLevel="7">
      <c r="A390" s="52" t="s">
        <v>94</v>
      </c>
      <c r="B390" s="53" t="s">
        <v>138</v>
      </c>
      <c r="C390" s="53" t="s">
        <v>140</v>
      </c>
      <c r="D390" s="53" t="s">
        <v>531</v>
      </c>
      <c r="E390" s="53" t="s">
        <v>95</v>
      </c>
      <c r="F390" s="106">
        <v>45</v>
      </c>
    </row>
    <row r="391" spans="1:6" ht="90" outlineLevel="7">
      <c r="A391" s="32" t="s">
        <v>611</v>
      </c>
      <c r="B391" s="53" t="s">
        <v>138</v>
      </c>
      <c r="C391" s="53" t="s">
        <v>140</v>
      </c>
      <c r="D391" s="53" t="s">
        <v>635</v>
      </c>
      <c r="E391" s="53" t="s">
        <v>8</v>
      </c>
      <c r="F391" s="106">
        <f>F392</f>
        <v>7462.5</v>
      </c>
    </row>
    <row r="392" spans="1:6" ht="36" outlineLevel="7">
      <c r="A392" s="52" t="s">
        <v>399</v>
      </c>
      <c r="B392" s="53" t="s">
        <v>138</v>
      </c>
      <c r="C392" s="53" t="s">
        <v>140</v>
      </c>
      <c r="D392" s="53" t="s">
        <v>635</v>
      </c>
      <c r="E392" s="53" t="s">
        <v>400</v>
      </c>
      <c r="F392" s="106">
        <f>F393</f>
        <v>7462.5</v>
      </c>
    </row>
    <row r="393" spans="1:6" outlineLevel="7">
      <c r="A393" s="52" t="s">
        <v>401</v>
      </c>
      <c r="B393" s="53" t="s">
        <v>138</v>
      </c>
      <c r="C393" s="53" t="s">
        <v>140</v>
      </c>
      <c r="D393" s="53" t="s">
        <v>635</v>
      </c>
      <c r="E393" s="53" t="s">
        <v>402</v>
      </c>
      <c r="F393" s="106">
        <v>7462.5</v>
      </c>
    </row>
    <row r="394" spans="1:6" ht="72" outlineLevel="7">
      <c r="A394" s="52" t="s">
        <v>636</v>
      </c>
      <c r="B394" s="53" t="s">
        <v>138</v>
      </c>
      <c r="C394" s="53" t="s">
        <v>140</v>
      </c>
      <c r="D394" s="53" t="s">
        <v>637</v>
      </c>
      <c r="E394" s="53" t="s">
        <v>8</v>
      </c>
      <c r="F394" s="106">
        <f>F395</f>
        <v>11630.736999999999</v>
      </c>
    </row>
    <row r="395" spans="1:6" ht="36" outlineLevel="7">
      <c r="A395" s="52" t="s">
        <v>53</v>
      </c>
      <c r="B395" s="53" t="s">
        <v>138</v>
      </c>
      <c r="C395" s="53" t="s">
        <v>140</v>
      </c>
      <c r="D395" s="53" t="s">
        <v>637</v>
      </c>
      <c r="E395" s="53" t="s">
        <v>54</v>
      </c>
      <c r="F395" s="106">
        <f>F396</f>
        <v>11630.736999999999</v>
      </c>
    </row>
    <row r="396" spans="1:6" outlineLevel="7">
      <c r="A396" s="52" t="s">
        <v>94</v>
      </c>
      <c r="B396" s="53" t="s">
        <v>138</v>
      </c>
      <c r="C396" s="53" t="s">
        <v>140</v>
      </c>
      <c r="D396" s="53" t="s">
        <v>637</v>
      </c>
      <c r="E396" s="53" t="s">
        <v>95</v>
      </c>
      <c r="F396" s="106">
        <v>11630.736999999999</v>
      </c>
    </row>
    <row r="397" spans="1:6" outlineLevel="2">
      <c r="A397" s="52" t="s">
        <v>91</v>
      </c>
      <c r="B397" s="53" t="s">
        <v>138</v>
      </c>
      <c r="C397" s="53" t="s">
        <v>92</v>
      </c>
      <c r="D397" s="53" t="s">
        <v>160</v>
      </c>
      <c r="E397" s="53" t="s">
        <v>8</v>
      </c>
      <c r="F397" s="104">
        <f>F398</f>
        <v>322331.53599999996</v>
      </c>
    </row>
    <row r="398" spans="1:6" ht="36" outlineLevel="3">
      <c r="A398" s="52" t="s">
        <v>554</v>
      </c>
      <c r="B398" s="53" t="s">
        <v>138</v>
      </c>
      <c r="C398" s="53" t="s">
        <v>92</v>
      </c>
      <c r="D398" s="53" t="s">
        <v>189</v>
      </c>
      <c r="E398" s="53" t="s">
        <v>8</v>
      </c>
      <c r="F398" s="104">
        <f>F399</f>
        <v>322331.53599999996</v>
      </c>
    </row>
    <row r="399" spans="1:6" ht="36" customHeight="1" outlineLevel="4">
      <c r="A399" s="52" t="s">
        <v>557</v>
      </c>
      <c r="B399" s="53" t="s">
        <v>138</v>
      </c>
      <c r="C399" s="53" t="s">
        <v>92</v>
      </c>
      <c r="D399" s="53" t="s">
        <v>201</v>
      </c>
      <c r="E399" s="53" t="s">
        <v>8</v>
      </c>
      <c r="F399" s="104">
        <f>+F400+F412+F415+F409+F421+F406+F418+F403</f>
        <v>322331.53599999996</v>
      </c>
    </row>
    <row r="400" spans="1:6" ht="36.75" customHeight="1" outlineLevel="5">
      <c r="A400" s="52" t="s">
        <v>143</v>
      </c>
      <c r="B400" s="53" t="s">
        <v>138</v>
      </c>
      <c r="C400" s="53" t="s">
        <v>92</v>
      </c>
      <c r="D400" s="53" t="s">
        <v>202</v>
      </c>
      <c r="E400" s="53" t="s">
        <v>8</v>
      </c>
      <c r="F400" s="104">
        <f>F401</f>
        <v>81293.945000000007</v>
      </c>
    </row>
    <row r="401" spans="1:6" ht="36" outlineLevel="6">
      <c r="A401" s="52" t="s">
        <v>53</v>
      </c>
      <c r="B401" s="53" t="s">
        <v>138</v>
      </c>
      <c r="C401" s="53" t="s">
        <v>92</v>
      </c>
      <c r="D401" s="53" t="s">
        <v>202</v>
      </c>
      <c r="E401" s="53" t="s">
        <v>54</v>
      </c>
      <c r="F401" s="104">
        <f>F402</f>
        <v>81293.945000000007</v>
      </c>
    </row>
    <row r="402" spans="1:6" outlineLevel="7">
      <c r="A402" s="52" t="s">
        <v>94</v>
      </c>
      <c r="B402" s="53" t="s">
        <v>138</v>
      </c>
      <c r="C402" s="53" t="s">
        <v>92</v>
      </c>
      <c r="D402" s="53" t="s">
        <v>202</v>
      </c>
      <c r="E402" s="53" t="s">
        <v>95</v>
      </c>
      <c r="F402" s="106">
        <v>81293.945000000007</v>
      </c>
    </row>
    <row r="403" spans="1:6" ht="93" customHeight="1" outlineLevel="5">
      <c r="A403" s="57" t="s">
        <v>495</v>
      </c>
      <c r="B403" s="53" t="s">
        <v>138</v>
      </c>
      <c r="C403" s="53" t="s">
        <v>92</v>
      </c>
      <c r="D403" s="53" t="s">
        <v>203</v>
      </c>
      <c r="E403" s="53" t="s">
        <v>8</v>
      </c>
      <c r="F403" s="104">
        <f>F404</f>
        <v>217508</v>
      </c>
    </row>
    <row r="404" spans="1:6" ht="36" outlineLevel="5">
      <c r="A404" s="52" t="s">
        <v>53</v>
      </c>
      <c r="B404" s="53" t="s">
        <v>138</v>
      </c>
      <c r="C404" s="53" t="s">
        <v>92</v>
      </c>
      <c r="D404" s="53" t="s">
        <v>203</v>
      </c>
      <c r="E404" s="53" t="s">
        <v>54</v>
      </c>
      <c r="F404" s="104">
        <f>F405</f>
        <v>217508</v>
      </c>
    </row>
    <row r="405" spans="1:6" outlineLevel="5">
      <c r="A405" s="52" t="s">
        <v>94</v>
      </c>
      <c r="B405" s="53" t="s">
        <v>138</v>
      </c>
      <c r="C405" s="53" t="s">
        <v>92</v>
      </c>
      <c r="D405" s="53" t="s">
        <v>203</v>
      </c>
      <c r="E405" s="53" t="s">
        <v>95</v>
      </c>
      <c r="F405" s="106">
        <v>217508</v>
      </c>
    </row>
    <row r="406" spans="1:6" ht="37.5" customHeight="1" outlineLevel="5">
      <c r="A406" s="52" t="s">
        <v>409</v>
      </c>
      <c r="B406" s="53" t="s">
        <v>138</v>
      </c>
      <c r="C406" s="53" t="s">
        <v>92</v>
      </c>
      <c r="D406" s="53" t="s">
        <v>438</v>
      </c>
      <c r="E406" s="53" t="s">
        <v>8</v>
      </c>
      <c r="F406" s="106">
        <f>F407</f>
        <v>2991.768</v>
      </c>
    </row>
    <row r="407" spans="1:6" ht="36" outlineLevel="5">
      <c r="A407" s="52" t="s">
        <v>53</v>
      </c>
      <c r="B407" s="53" t="s">
        <v>138</v>
      </c>
      <c r="C407" s="53" t="s">
        <v>92</v>
      </c>
      <c r="D407" s="53" t="s">
        <v>438</v>
      </c>
      <c r="E407" s="53" t="s">
        <v>54</v>
      </c>
      <c r="F407" s="106">
        <f>F408</f>
        <v>2991.768</v>
      </c>
    </row>
    <row r="408" spans="1:6" outlineLevel="5">
      <c r="A408" s="52" t="s">
        <v>94</v>
      </c>
      <c r="B408" s="53" t="s">
        <v>138</v>
      </c>
      <c r="C408" s="53" t="s">
        <v>92</v>
      </c>
      <c r="D408" s="53" t="s">
        <v>438</v>
      </c>
      <c r="E408" s="53" t="s">
        <v>95</v>
      </c>
      <c r="F408" s="106">
        <v>2991.768</v>
      </c>
    </row>
    <row r="409" spans="1:6" ht="20.25" customHeight="1" outlineLevel="5">
      <c r="A409" s="52" t="s">
        <v>404</v>
      </c>
      <c r="B409" s="53" t="s">
        <v>138</v>
      </c>
      <c r="C409" s="53" t="s">
        <v>92</v>
      </c>
      <c r="D409" s="53" t="s">
        <v>405</v>
      </c>
      <c r="E409" s="53" t="s">
        <v>8</v>
      </c>
      <c r="F409" s="106">
        <f>F410</f>
        <v>31.2</v>
      </c>
    </row>
    <row r="410" spans="1:6" ht="36" outlineLevel="5">
      <c r="A410" s="52" t="s">
        <v>53</v>
      </c>
      <c r="B410" s="53" t="s">
        <v>138</v>
      </c>
      <c r="C410" s="53" t="s">
        <v>92</v>
      </c>
      <c r="D410" s="53" t="s">
        <v>405</v>
      </c>
      <c r="E410" s="53" t="s">
        <v>54</v>
      </c>
      <c r="F410" s="106">
        <f>F411</f>
        <v>31.2</v>
      </c>
    </row>
    <row r="411" spans="1:6" outlineLevel="5">
      <c r="A411" s="52" t="s">
        <v>94</v>
      </c>
      <c r="B411" s="53" t="s">
        <v>138</v>
      </c>
      <c r="C411" s="53" t="s">
        <v>92</v>
      </c>
      <c r="D411" s="53" t="s">
        <v>405</v>
      </c>
      <c r="E411" s="53" t="s">
        <v>95</v>
      </c>
      <c r="F411" s="106">
        <v>31.2</v>
      </c>
    </row>
    <row r="412" spans="1:6" outlineLevel="5">
      <c r="A412" s="52" t="s">
        <v>406</v>
      </c>
      <c r="B412" s="53" t="s">
        <v>138</v>
      </c>
      <c r="C412" s="53" t="s">
        <v>92</v>
      </c>
      <c r="D412" s="53" t="s">
        <v>407</v>
      </c>
      <c r="E412" s="53" t="s">
        <v>8</v>
      </c>
      <c r="F412" s="106">
        <f>F413</f>
        <v>301.39999999999998</v>
      </c>
    </row>
    <row r="413" spans="1:6" ht="35.25" customHeight="1" outlineLevel="5">
      <c r="A413" s="52" t="s">
        <v>53</v>
      </c>
      <c r="B413" s="53" t="s">
        <v>138</v>
      </c>
      <c r="C413" s="53" t="s">
        <v>92</v>
      </c>
      <c r="D413" s="53" t="s">
        <v>407</v>
      </c>
      <c r="E413" s="53" t="s">
        <v>54</v>
      </c>
      <c r="F413" s="106">
        <f>F414</f>
        <v>301.39999999999998</v>
      </c>
    </row>
    <row r="414" spans="1:6" outlineLevel="5">
      <c r="A414" s="52" t="s">
        <v>94</v>
      </c>
      <c r="B414" s="53" t="s">
        <v>138</v>
      </c>
      <c r="C414" s="53" t="s">
        <v>92</v>
      </c>
      <c r="D414" s="53" t="s">
        <v>407</v>
      </c>
      <c r="E414" s="53" t="s">
        <v>95</v>
      </c>
      <c r="F414" s="106">
        <v>301.39999999999998</v>
      </c>
    </row>
    <row r="415" spans="1:6" outlineLevel="5">
      <c r="A415" s="189" t="s">
        <v>699</v>
      </c>
      <c r="B415" s="53" t="s">
        <v>138</v>
      </c>
      <c r="C415" s="53" t="s">
        <v>92</v>
      </c>
      <c r="D415" s="53" t="s">
        <v>700</v>
      </c>
      <c r="E415" s="53" t="s">
        <v>8</v>
      </c>
      <c r="F415" s="106">
        <f>F416</f>
        <v>4387.058</v>
      </c>
    </row>
    <row r="416" spans="1:6" ht="36" outlineLevel="5">
      <c r="A416" s="52" t="s">
        <v>53</v>
      </c>
      <c r="B416" s="53" t="s">
        <v>138</v>
      </c>
      <c r="C416" s="53" t="s">
        <v>92</v>
      </c>
      <c r="D416" s="53" t="s">
        <v>700</v>
      </c>
      <c r="E416" s="53" t="s">
        <v>54</v>
      </c>
      <c r="F416" s="106">
        <f>F417</f>
        <v>4387.058</v>
      </c>
    </row>
    <row r="417" spans="1:6" outlineLevel="5">
      <c r="A417" s="52" t="s">
        <v>94</v>
      </c>
      <c r="B417" s="53" t="s">
        <v>138</v>
      </c>
      <c r="C417" s="53" t="s">
        <v>92</v>
      </c>
      <c r="D417" s="53" t="s">
        <v>700</v>
      </c>
      <c r="E417" s="53" t="s">
        <v>95</v>
      </c>
      <c r="F417" s="106">
        <v>4387.058</v>
      </c>
    </row>
    <row r="418" spans="1:6" ht="36" outlineLevel="5">
      <c r="A418" s="59" t="s">
        <v>638</v>
      </c>
      <c r="B418" s="53" t="s">
        <v>138</v>
      </c>
      <c r="C418" s="53" t="s">
        <v>92</v>
      </c>
      <c r="D418" s="53" t="s">
        <v>639</v>
      </c>
      <c r="E418" s="53" t="s">
        <v>8</v>
      </c>
      <c r="F418" s="106">
        <f>F419</f>
        <v>2804.4189999999999</v>
      </c>
    </row>
    <row r="419" spans="1:6" ht="36" outlineLevel="5">
      <c r="A419" s="52" t="s">
        <v>53</v>
      </c>
      <c r="B419" s="53" t="s">
        <v>138</v>
      </c>
      <c r="C419" s="53" t="s">
        <v>92</v>
      </c>
      <c r="D419" s="53" t="s">
        <v>639</v>
      </c>
      <c r="E419" s="53" t="s">
        <v>54</v>
      </c>
      <c r="F419" s="106">
        <f>F420</f>
        <v>2804.4189999999999</v>
      </c>
    </row>
    <row r="420" spans="1:6" outlineLevel="5">
      <c r="A420" s="52" t="s">
        <v>94</v>
      </c>
      <c r="B420" s="53" t="s">
        <v>138</v>
      </c>
      <c r="C420" s="53" t="s">
        <v>92</v>
      </c>
      <c r="D420" s="53" t="s">
        <v>639</v>
      </c>
      <c r="E420" s="53" t="s">
        <v>95</v>
      </c>
      <c r="F420" s="106">
        <v>2804.4189999999999</v>
      </c>
    </row>
    <row r="421" spans="1:6" ht="75" customHeight="1" outlineLevel="5">
      <c r="A421" s="59" t="s">
        <v>640</v>
      </c>
      <c r="B421" s="53" t="s">
        <v>138</v>
      </c>
      <c r="C421" s="53" t="s">
        <v>92</v>
      </c>
      <c r="D421" s="53" t="s">
        <v>641</v>
      </c>
      <c r="E421" s="53" t="s">
        <v>8</v>
      </c>
      <c r="F421" s="104">
        <f>F422</f>
        <v>13013.745999999999</v>
      </c>
    </row>
    <row r="422" spans="1:6" ht="36" outlineLevel="5">
      <c r="A422" s="52" t="s">
        <v>53</v>
      </c>
      <c r="B422" s="53" t="s">
        <v>138</v>
      </c>
      <c r="C422" s="53" t="s">
        <v>92</v>
      </c>
      <c r="D422" s="53" t="s">
        <v>641</v>
      </c>
      <c r="E422" s="53" t="s">
        <v>54</v>
      </c>
      <c r="F422" s="104">
        <f>F423</f>
        <v>13013.745999999999</v>
      </c>
    </row>
    <row r="423" spans="1:6" outlineLevel="5">
      <c r="A423" s="52" t="s">
        <v>94</v>
      </c>
      <c r="B423" s="53" t="s">
        <v>138</v>
      </c>
      <c r="C423" s="53" t="s">
        <v>92</v>
      </c>
      <c r="D423" s="53" t="s">
        <v>641</v>
      </c>
      <c r="E423" s="53" t="s">
        <v>95</v>
      </c>
      <c r="F423" s="106">
        <v>13013.745999999999</v>
      </c>
    </row>
    <row r="424" spans="1:6" outlineLevel="5">
      <c r="A424" s="52" t="s">
        <v>379</v>
      </c>
      <c r="B424" s="53" t="s">
        <v>138</v>
      </c>
      <c r="C424" s="53" t="s">
        <v>378</v>
      </c>
      <c r="D424" s="53" t="s">
        <v>160</v>
      </c>
      <c r="E424" s="53" t="s">
        <v>8</v>
      </c>
      <c r="F424" s="106">
        <f>F425</f>
        <v>20207.59</v>
      </c>
    </row>
    <row r="425" spans="1:6" ht="36" outlineLevel="5">
      <c r="A425" s="52" t="s">
        <v>554</v>
      </c>
      <c r="B425" s="53" t="s">
        <v>138</v>
      </c>
      <c r="C425" s="53" t="s">
        <v>378</v>
      </c>
      <c r="D425" s="53" t="s">
        <v>189</v>
      </c>
      <c r="E425" s="53" t="s">
        <v>8</v>
      </c>
      <c r="F425" s="106">
        <f>F426</f>
        <v>20207.59</v>
      </c>
    </row>
    <row r="426" spans="1:6" ht="36" customHeight="1" outlineLevel="4">
      <c r="A426" s="52" t="s">
        <v>558</v>
      </c>
      <c r="B426" s="53" t="s">
        <v>138</v>
      </c>
      <c r="C426" s="53" t="s">
        <v>378</v>
      </c>
      <c r="D426" s="53" t="s">
        <v>204</v>
      </c>
      <c r="E426" s="53" t="s">
        <v>8</v>
      </c>
      <c r="F426" s="104">
        <f>F433+F430+F427+F436+F439</f>
        <v>20207.59</v>
      </c>
    </row>
    <row r="427" spans="1:6" ht="37.5" customHeight="1" outlineLevel="5">
      <c r="A427" s="52" t="s">
        <v>144</v>
      </c>
      <c r="B427" s="53" t="s">
        <v>138</v>
      </c>
      <c r="C427" s="53" t="s">
        <v>378</v>
      </c>
      <c r="D427" s="53" t="s">
        <v>206</v>
      </c>
      <c r="E427" s="53" t="s">
        <v>8</v>
      </c>
      <c r="F427" s="104">
        <f>F428</f>
        <v>19987.509999999998</v>
      </c>
    </row>
    <row r="428" spans="1:6" ht="36.75" customHeight="1" outlineLevel="6">
      <c r="A428" s="52" t="s">
        <v>53</v>
      </c>
      <c r="B428" s="53" t="s">
        <v>138</v>
      </c>
      <c r="C428" s="53" t="s">
        <v>378</v>
      </c>
      <c r="D428" s="53" t="s">
        <v>206</v>
      </c>
      <c r="E428" s="53" t="s">
        <v>54</v>
      </c>
      <c r="F428" s="104">
        <f>F429</f>
        <v>19987.509999999998</v>
      </c>
    </row>
    <row r="429" spans="1:6" outlineLevel="7">
      <c r="A429" s="52" t="s">
        <v>94</v>
      </c>
      <c r="B429" s="53" t="s">
        <v>138</v>
      </c>
      <c r="C429" s="53" t="s">
        <v>378</v>
      </c>
      <c r="D429" s="53" t="s">
        <v>206</v>
      </c>
      <c r="E429" s="53" t="s">
        <v>95</v>
      </c>
      <c r="F429" s="106">
        <v>19987.509999999998</v>
      </c>
    </row>
    <row r="430" spans="1:6" outlineLevel="7">
      <c r="A430" s="52" t="s">
        <v>406</v>
      </c>
      <c r="B430" s="53" t="s">
        <v>138</v>
      </c>
      <c r="C430" s="53" t="s">
        <v>378</v>
      </c>
      <c r="D430" s="53" t="s">
        <v>606</v>
      </c>
      <c r="E430" s="53" t="s">
        <v>8</v>
      </c>
      <c r="F430" s="106">
        <f>F431</f>
        <v>50</v>
      </c>
    </row>
    <row r="431" spans="1:6" ht="36" outlineLevel="7">
      <c r="A431" s="52" t="s">
        <v>53</v>
      </c>
      <c r="B431" s="53" t="s">
        <v>138</v>
      </c>
      <c r="C431" s="53" t="s">
        <v>378</v>
      </c>
      <c r="D431" s="53" t="s">
        <v>606</v>
      </c>
      <c r="E431" s="53" t="s">
        <v>54</v>
      </c>
      <c r="F431" s="106">
        <f>F432</f>
        <v>50</v>
      </c>
    </row>
    <row r="432" spans="1:6" outlineLevel="7">
      <c r="A432" s="52" t="s">
        <v>94</v>
      </c>
      <c r="B432" s="53" t="s">
        <v>138</v>
      </c>
      <c r="C432" s="53" t="s">
        <v>378</v>
      </c>
      <c r="D432" s="53" t="s">
        <v>606</v>
      </c>
      <c r="E432" s="53" t="s">
        <v>95</v>
      </c>
      <c r="F432" s="106">
        <v>50</v>
      </c>
    </row>
    <row r="433" spans="1:6" outlineLevel="5">
      <c r="A433" s="52" t="s">
        <v>141</v>
      </c>
      <c r="B433" s="53" t="s">
        <v>138</v>
      </c>
      <c r="C433" s="53" t="s">
        <v>378</v>
      </c>
      <c r="D433" s="53" t="s">
        <v>205</v>
      </c>
      <c r="E433" s="53" t="s">
        <v>8</v>
      </c>
      <c r="F433" s="104">
        <f>F434</f>
        <v>79.900000000000006</v>
      </c>
    </row>
    <row r="434" spans="1:6" ht="36" customHeight="1" outlineLevel="6">
      <c r="A434" s="52" t="s">
        <v>53</v>
      </c>
      <c r="B434" s="53" t="s">
        <v>138</v>
      </c>
      <c r="C434" s="53" t="s">
        <v>378</v>
      </c>
      <c r="D434" s="53" t="s">
        <v>205</v>
      </c>
      <c r="E434" s="53" t="s">
        <v>54</v>
      </c>
      <c r="F434" s="104">
        <f>F435</f>
        <v>79.900000000000006</v>
      </c>
    </row>
    <row r="435" spans="1:6" outlineLevel="7">
      <c r="A435" s="52" t="s">
        <v>94</v>
      </c>
      <c r="B435" s="53" t="s">
        <v>138</v>
      </c>
      <c r="C435" s="53" t="s">
        <v>378</v>
      </c>
      <c r="D435" s="53" t="s">
        <v>205</v>
      </c>
      <c r="E435" s="53" t="s">
        <v>95</v>
      </c>
      <c r="F435" s="106">
        <v>79.900000000000006</v>
      </c>
    </row>
    <row r="436" spans="1:6" ht="61.5" customHeight="1" outlineLevel="7">
      <c r="A436" s="59" t="s">
        <v>688</v>
      </c>
      <c r="B436" s="53" t="s">
        <v>138</v>
      </c>
      <c r="C436" s="53" t="s">
        <v>378</v>
      </c>
      <c r="D436" s="53" t="s">
        <v>689</v>
      </c>
      <c r="E436" s="53" t="s">
        <v>8</v>
      </c>
      <c r="F436" s="106">
        <f>F437</f>
        <v>1</v>
      </c>
    </row>
    <row r="437" spans="1:6" ht="36" outlineLevel="7">
      <c r="A437" s="52" t="s">
        <v>53</v>
      </c>
      <c r="B437" s="53" t="s">
        <v>138</v>
      </c>
      <c r="C437" s="53" t="s">
        <v>378</v>
      </c>
      <c r="D437" s="53" t="s">
        <v>689</v>
      </c>
      <c r="E437" s="53" t="s">
        <v>54</v>
      </c>
      <c r="F437" s="106">
        <f>F438</f>
        <v>1</v>
      </c>
    </row>
    <row r="438" spans="1:6" outlineLevel="7">
      <c r="A438" s="52" t="s">
        <v>94</v>
      </c>
      <c r="B438" s="53" t="s">
        <v>138</v>
      </c>
      <c r="C438" s="53" t="s">
        <v>378</v>
      </c>
      <c r="D438" s="53" t="s">
        <v>689</v>
      </c>
      <c r="E438" s="53" t="s">
        <v>95</v>
      </c>
      <c r="F438" s="106">
        <v>1</v>
      </c>
    </row>
    <row r="439" spans="1:6" ht="72" outlineLevel="7">
      <c r="A439" s="59" t="s">
        <v>701</v>
      </c>
      <c r="B439" s="53" t="s">
        <v>138</v>
      </c>
      <c r="C439" s="53" t="s">
        <v>378</v>
      </c>
      <c r="D439" s="53" t="s">
        <v>704</v>
      </c>
      <c r="E439" s="53" t="s">
        <v>8</v>
      </c>
      <c r="F439" s="106">
        <f>F440</f>
        <v>89.18</v>
      </c>
    </row>
    <row r="440" spans="1:6" ht="36" outlineLevel="7">
      <c r="A440" s="52" t="s">
        <v>53</v>
      </c>
      <c r="B440" s="53" t="s">
        <v>138</v>
      </c>
      <c r="C440" s="53" t="s">
        <v>378</v>
      </c>
      <c r="D440" s="53" t="s">
        <v>704</v>
      </c>
      <c r="E440" s="53" t="s">
        <v>54</v>
      </c>
      <c r="F440" s="106">
        <f>F441</f>
        <v>89.18</v>
      </c>
    </row>
    <row r="441" spans="1:6" outlineLevel="7">
      <c r="A441" s="52" t="s">
        <v>94</v>
      </c>
      <c r="B441" s="53" t="s">
        <v>138</v>
      </c>
      <c r="C441" s="53" t="s">
        <v>378</v>
      </c>
      <c r="D441" s="53" t="s">
        <v>704</v>
      </c>
      <c r="E441" s="53" t="s">
        <v>95</v>
      </c>
      <c r="F441" s="106">
        <v>89.18</v>
      </c>
    </row>
    <row r="442" spans="1:6" outlineLevel="2">
      <c r="A442" s="52" t="s">
        <v>96</v>
      </c>
      <c r="B442" s="53" t="s">
        <v>138</v>
      </c>
      <c r="C442" s="53" t="s">
        <v>97</v>
      </c>
      <c r="D442" s="53" t="s">
        <v>160</v>
      </c>
      <c r="E442" s="53" t="s">
        <v>8</v>
      </c>
      <c r="F442" s="104">
        <f>F443</f>
        <v>3502.058</v>
      </c>
    </row>
    <row r="443" spans="1:6" ht="36" outlineLevel="3">
      <c r="A443" s="52" t="s">
        <v>554</v>
      </c>
      <c r="B443" s="53" t="s">
        <v>138</v>
      </c>
      <c r="C443" s="53" t="s">
        <v>97</v>
      </c>
      <c r="D443" s="53" t="s">
        <v>189</v>
      </c>
      <c r="E443" s="53" t="s">
        <v>8</v>
      </c>
      <c r="F443" s="104">
        <f>F444+F453</f>
        <v>3502.058</v>
      </c>
    </row>
    <row r="444" spans="1:6" ht="36" outlineLevel="3">
      <c r="A444" s="52" t="s">
        <v>557</v>
      </c>
      <c r="B444" s="53" t="s">
        <v>138</v>
      </c>
      <c r="C444" s="53" t="s">
        <v>97</v>
      </c>
      <c r="D444" s="53" t="s">
        <v>201</v>
      </c>
      <c r="E444" s="53" t="s">
        <v>8</v>
      </c>
      <c r="F444" s="104">
        <f>F448+F445</f>
        <v>3428.058</v>
      </c>
    </row>
    <row r="445" spans="1:6" ht="17.25" customHeight="1" outlineLevel="3">
      <c r="A445" s="52" t="s">
        <v>98</v>
      </c>
      <c r="B445" s="53" t="s">
        <v>138</v>
      </c>
      <c r="C445" s="53" t="s">
        <v>97</v>
      </c>
      <c r="D445" s="53" t="s">
        <v>338</v>
      </c>
      <c r="E445" s="53" t="s">
        <v>8</v>
      </c>
      <c r="F445" s="104">
        <f>F446</f>
        <v>70</v>
      </c>
    </row>
    <row r="446" spans="1:6" ht="18.75" customHeight="1" outlineLevel="3">
      <c r="A446" s="52" t="s">
        <v>18</v>
      </c>
      <c r="B446" s="53" t="s">
        <v>138</v>
      </c>
      <c r="C446" s="53" t="s">
        <v>97</v>
      </c>
      <c r="D446" s="53" t="s">
        <v>338</v>
      </c>
      <c r="E446" s="53" t="s">
        <v>19</v>
      </c>
      <c r="F446" s="104">
        <f>F447</f>
        <v>70</v>
      </c>
    </row>
    <row r="447" spans="1:6" ht="36" outlineLevel="3">
      <c r="A447" s="52" t="s">
        <v>20</v>
      </c>
      <c r="B447" s="53" t="s">
        <v>138</v>
      </c>
      <c r="C447" s="53" t="s">
        <v>97</v>
      </c>
      <c r="D447" s="53" t="s">
        <v>338</v>
      </c>
      <c r="E447" s="53" t="s">
        <v>21</v>
      </c>
      <c r="F447" s="104">
        <v>70</v>
      </c>
    </row>
    <row r="448" spans="1:6" ht="72.75" customHeight="1" outlineLevel="3">
      <c r="A448" s="32" t="s">
        <v>504</v>
      </c>
      <c r="B448" s="53" t="s">
        <v>138</v>
      </c>
      <c r="C448" s="53" t="s">
        <v>97</v>
      </c>
      <c r="D448" s="53" t="s">
        <v>207</v>
      </c>
      <c r="E448" s="53" t="s">
        <v>8</v>
      </c>
      <c r="F448" s="104">
        <f>F451+F449</f>
        <v>3358.058</v>
      </c>
    </row>
    <row r="449" spans="1:6" outlineLevel="3">
      <c r="A449" s="52" t="s">
        <v>111</v>
      </c>
      <c r="B449" s="53" t="s">
        <v>138</v>
      </c>
      <c r="C449" s="53" t="s">
        <v>97</v>
      </c>
      <c r="D449" s="53" t="s">
        <v>207</v>
      </c>
      <c r="E449" s="53" t="s">
        <v>112</v>
      </c>
      <c r="F449" s="104">
        <f>F450</f>
        <v>300</v>
      </c>
    </row>
    <row r="450" spans="1:6" ht="16.5" customHeight="1" outlineLevel="3">
      <c r="A450" s="52" t="s">
        <v>118</v>
      </c>
      <c r="B450" s="53" t="s">
        <v>138</v>
      </c>
      <c r="C450" s="53" t="s">
        <v>97</v>
      </c>
      <c r="D450" s="53" t="s">
        <v>207</v>
      </c>
      <c r="E450" s="53" t="s">
        <v>119</v>
      </c>
      <c r="F450" s="104">
        <v>300</v>
      </c>
    </row>
    <row r="451" spans="1:6" ht="36.75" customHeight="1" outlineLevel="3">
      <c r="A451" s="52" t="s">
        <v>53</v>
      </c>
      <c r="B451" s="53" t="s">
        <v>138</v>
      </c>
      <c r="C451" s="53" t="s">
        <v>97</v>
      </c>
      <c r="D451" s="53" t="s">
        <v>207</v>
      </c>
      <c r="E451" s="53" t="s">
        <v>54</v>
      </c>
      <c r="F451" s="104">
        <f>F452</f>
        <v>3058.058</v>
      </c>
    </row>
    <row r="452" spans="1:6" outlineLevel="3">
      <c r="A452" s="52" t="s">
        <v>94</v>
      </c>
      <c r="B452" s="53" t="s">
        <v>138</v>
      </c>
      <c r="C452" s="53" t="s">
        <v>97</v>
      </c>
      <c r="D452" s="53" t="s">
        <v>207</v>
      </c>
      <c r="E452" s="53" t="s">
        <v>95</v>
      </c>
      <c r="F452" s="104">
        <v>3058.058</v>
      </c>
    </row>
    <row r="453" spans="1:6" outlineLevel="7">
      <c r="A453" s="52" t="s">
        <v>99</v>
      </c>
      <c r="B453" s="53" t="s">
        <v>138</v>
      </c>
      <c r="C453" s="53" t="s">
        <v>97</v>
      </c>
      <c r="D453" s="53" t="s">
        <v>208</v>
      </c>
      <c r="E453" s="53" t="s">
        <v>8</v>
      </c>
      <c r="F453" s="104">
        <f>F454</f>
        <v>74</v>
      </c>
    </row>
    <row r="454" spans="1:6" ht="18.75" customHeight="1" outlineLevel="7">
      <c r="A454" s="52" t="s">
        <v>18</v>
      </c>
      <c r="B454" s="53" t="s">
        <v>138</v>
      </c>
      <c r="C454" s="53" t="s">
        <v>97</v>
      </c>
      <c r="D454" s="53" t="s">
        <v>208</v>
      </c>
      <c r="E454" s="53" t="s">
        <v>19</v>
      </c>
      <c r="F454" s="104">
        <f>F455</f>
        <v>74</v>
      </c>
    </row>
    <row r="455" spans="1:6" ht="36" outlineLevel="7">
      <c r="A455" s="52" t="s">
        <v>20</v>
      </c>
      <c r="B455" s="53" t="s">
        <v>138</v>
      </c>
      <c r="C455" s="53" t="s">
        <v>97</v>
      </c>
      <c r="D455" s="53" t="s">
        <v>208</v>
      </c>
      <c r="E455" s="53" t="s">
        <v>21</v>
      </c>
      <c r="F455" s="106">
        <v>74</v>
      </c>
    </row>
    <row r="456" spans="1:6" outlineLevel="2">
      <c r="A456" s="52" t="s">
        <v>145</v>
      </c>
      <c r="B456" s="53" t="s">
        <v>138</v>
      </c>
      <c r="C456" s="53" t="s">
        <v>146</v>
      </c>
      <c r="D456" s="53" t="s">
        <v>160</v>
      </c>
      <c r="E456" s="53" t="s">
        <v>8</v>
      </c>
      <c r="F456" s="104">
        <f>F457</f>
        <v>17448.628000000001</v>
      </c>
    </row>
    <row r="457" spans="1:6" ht="38.25" customHeight="1" outlineLevel="3">
      <c r="A457" s="52" t="s">
        <v>559</v>
      </c>
      <c r="B457" s="53" t="s">
        <v>138</v>
      </c>
      <c r="C457" s="53" t="s">
        <v>146</v>
      </c>
      <c r="D457" s="53" t="s">
        <v>189</v>
      </c>
      <c r="E457" s="53" t="s">
        <v>8</v>
      </c>
      <c r="F457" s="104">
        <f>F458+F465+F474</f>
        <v>17448.628000000001</v>
      </c>
    </row>
    <row r="458" spans="1:6" ht="38.25" customHeight="1" outlineLevel="5">
      <c r="A458" s="52" t="s">
        <v>13</v>
      </c>
      <c r="B458" s="53" t="s">
        <v>138</v>
      </c>
      <c r="C458" s="53" t="s">
        <v>146</v>
      </c>
      <c r="D458" s="53" t="s">
        <v>209</v>
      </c>
      <c r="E458" s="53" t="s">
        <v>8</v>
      </c>
      <c r="F458" s="104">
        <f>F459+F461+F463</f>
        <v>2848.1000000000004</v>
      </c>
    </row>
    <row r="459" spans="1:6" ht="51.75" customHeight="1" outlineLevel="6">
      <c r="A459" s="52" t="s">
        <v>14</v>
      </c>
      <c r="B459" s="53" t="s">
        <v>138</v>
      </c>
      <c r="C459" s="53" t="s">
        <v>146</v>
      </c>
      <c r="D459" s="53" t="s">
        <v>209</v>
      </c>
      <c r="E459" s="53" t="s">
        <v>15</v>
      </c>
      <c r="F459" s="104">
        <f>F460</f>
        <v>2672.3</v>
      </c>
    </row>
    <row r="460" spans="1:6" ht="18.75" customHeight="1" outlineLevel="7">
      <c r="A460" s="52" t="s">
        <v>16</v>
      </c>
      <c r="B460" s="53" t="s">
        <v>138</v>
      </c>
      <c r="C460" s="53" t="s">
        <v>146</v>
      </c>
      <c r="D460" s="53" t="s">
        <v>209</v>
      </c>
      <c r="E460" s="53" t="s">
        <v>17</v>
      </c>
      <c r="F460" s="106">
        <v>2672.3</v>
      </c>
    </row>
    <row r="461" spans="1:6" ht="18.75" customHeight="1" outlineLevel="6">
      <c r="A461" s="52" t="s">
        <v>18</v>
      </c>
      <c r="B461" s="53" t="s">
        <v>138</v>
      </c>
      <c r="C461" s="53" t="s">
        <v>146</v>
      </c>
      <c r="D461" s="53" t="s">
        <v>209</v>
      </c>
      <c r="E461" s="53" t="s">
        <v>19</v>
      </c>
      <c r="F461" s="104">
        <f>F462</f>
        <v>112.8</v>
      </c>
    </row>
    <row r="462" spans="1:6" ht="36" outlineLevel="7">
      <c r="A462" s="52" t="s">
        <v>20</v>
      </c>
      <c r="B462" s="53" t="s">
        <v>138</v>
      </c>
      <c r="C462" s="53" t="s">
        <v>146</v>
      </c>
      <c r="D462" s="53" t="s">
        <v>209</v>
      </c>
      <c r="E462" s="53" t="s">
        <v>21</v>
      </c>
      <c r="F462" s="106">
        <v>112.8</v>
      </c>
    </row>
    <row r="463" spans="1:6" outlineLevel="7">
      <c r="A463" s="52" t="s">
        <v>22</v>
      </c>
      <c r="B463" s="53" t="s">
        <v>138</v>
      </c>
      <c r="C463" s="53" t="s">
        <v>146</v>
      </c>
      <c r="D463" s="53" t="s">
        <v>209</v>
      </c>
      <c r="E463" s="53" t="s">
        <v>23</v>
      </c>
      <c r="F463" s="106">
        <f>F464</f>
        <v>63</v>
      </c>
    </row>
    <row r="464" spans="1:6" outlineLevel="7">
      <c r="A464" s="52" t="s">
        <v>24</v>
      </c>
      <c r="B464" s="53" t="s">
        <v>138</v>
      </c>
      <c r="C464" s="53" t="s">
        <v>146</v>
      </c>
      <c r="D464" s="53" t="s">
        <v>209</v>
      </c>
      <c r="E464" s="53" t="s">
        <v>25</v>
      </c>
      <c r="F464" s="106">
        <v>63</v>
      </c>
    </row>
    <row r="465" spans="1:6" ht="36" outlineLevel="5">
      <c r="A465" s="52" t="s">
        <v>49</v>
      </c>
      <c r="B465" s="53" t="s">
        <v>138</v>
      </c>
      <c r="C465" s="53" t="s">
        <v>146</v>
      </c>
      <c r="D465" s="53" t="s">
        <v>210</v>
      </c>
      <c r="E465" s="53" t="s">
        <v>8</v>
      </c>
      <c r="F465" s="104">
        <f>F466+F468+F470+F472</f>
        <v>12906.737999999999</v>
      </c>
    </row>
    <row r="466" spans="1:6" ht="54.75" customHeight="1" outlineLevel="6">
      <c r="A466" s="52" t="s">
        <v>14</v>
      </c>
      <c r="B466" s="53" t="s">
        <v>138</v>
      </c>
      <c r="C466" s="53" t="s">
        <v>146</v>
      </c>
      <c r="D466" s="53" t="s">
        <v>210</v>
      </c>
      <c r="E466" s="53" t="s">
        <v>15</v>
      </c>
      <c r="F466" s="104">
        <f>F467</f>
        <v>10241.5</v>
      </c>
    </row>
    <row r="467" spans="1:6" outlineLevel="7">
      <c r="A467" s="52" t="s">
        <v>50</v>
      </c>
      <c r="B467" s="53" t="s">
        <v>138</v>
      </c>
      <c r="C467" s="53" t="s">
        <v>146</v>
      </c>
      <c r="D467" s="53" t="s">
        <v>210</v>
      </c>
      <c r="E467" s="53" t="s">
        <v>51</v>
      </c>
      <c r="F467" s="106">
        <f>10242.8-1.3</f>
        <v>10241.5</v>
      </c>
    </row>
    <row r="468" spans="1:6" ht="19.5" customHeight="1" outlineLevel="6">
      <c r="A468" s="52" t="s">
        <v>18</v>
      </c>
      <c r="B468" s="53" t="s">
        <v>138</v>
      </c>
      <c r="C468" s="53" t="s">
        <v>146</v>
      </c>
      <c r="D468" s="53" t="s">
        <v>210</v>
      </c>
      <c r="E468" s="53" t="s">
        <v>19</v>
      </c>
      <c r="F468" s="104">
        <f>F469</f>
        <v>2613.1999999999998</v>
      </c>
    </row>
    <row r="469" spans="1:6" ht="36" outlineLevel="7">
      <c r="A469" s="52" t="s">
        <v>20</v>
      </c>
      <c r="B469" s="53" t="s">
        <v>138</v>
      </c>
      <c r="C469" s="53" t="s">
        <v>146</v>
      </c>
      <c r="D469" s="53" t="s">
        <v>210</v>
      </c>
      <c r="E469" s="53" t="s">
        <v>21</v>
      </c>
      <c r="F469" s="106">
        <v>2613.1999999999998</v>
      </c>
    </row>
    <row r="470" spans="1:6" outlineLevel="7">
      <c r="A470" s="52" t="s">
        <v>111</v>
      </c>
      <c r="B470" s="53" t="s">
        <v>138</v>
      </c>
      <c r="C470" s="53" t="s">
        <v>146</v>
      </c>
      <c r="D470" s="53" t="s">
        <v>210</v>
      </c>
      <c r="E470" s="53" t="s">
        <v>112</v>
      </c>
      <c r="F470" s="106">
        <f>F471</f>
        <v>1.3</v>
      </c>
    </row>
    <row r="471" spans="1:6" ht="36" outlineLevel="7">
      <c r="A471" s="52" t="s">
        <v>118</v>
      </c>
      <c r="B471" s="53" t="s">
        <v>138</v>
      </c>
      <c r="C471" s="53" t="s">
        <v>146</v>
      </c>
      <c r="D471" s="53" t="s">
        <v>210</v>
      </c>
      <c r="E471" s="53" t="s">
        <v>119</v>
      </c>
      <c r="F471" s="106">
        <v>1.3</v>
      </c>
    </row>
    <row r="472" spans="1:6" outlineLevel="6">
      <c r="A472" s="52" t="s">
        <v>22</v>
      </c>
      <c r="B472" s="53" t="s">
        <v>138</v>
      </c>
      <c r="C472" s="53" t="s">
        <v>146</v>
      </c>
      <c r="D472" s="53" t="s">
        <v>210</v>
      </c>
      <c r="E472" s="53" t="s">
        <v>23</v>
      </c>
      <c r="F472" s="104">
        <f>F473</f>
        <v>50.738</v>
      </c>
    </row>
    <row r="473" spans="1:6" outlineLevel="7">
      <c r="A473" s="52" t="s">
        <v>24</v>
      </c>
      <c r="B473" s="53" t="s">
        <v>138</v>
      </c>
      <c r="C473" s="53" t="s">
        <v>146</v>
      </c>
      <c r="D473" s="53" t="s">
        <v>210</v>
      </c>
      <c r="E473" s="53" t="s">
        <v>25</v>
      </c>
      <c r="F473" s="106">
        <v>50.738</v>
      </c>
    </row>
    <row r="474" spans="1:6" ht="36" customHeight="1" outlineLevel="3">
      <c r="A474" s="60" t="s">
        <v>52</v>
      </c>
      <c r="B474" s="53" t="s">
        <v>138</v>
      </c>
      <c r="C474" s="53" t="s">
        <v>146</v>
      </c>
      <c r="D474" s="53" t="s">
        <v>211</v>
      </c>
      <c r="E474" s="53" t="s">
        <v>8</v>
      </c>
      <c r="F474" s="104">
        <f>F475</f>
        <v>1693.79</v>
      </c>
    </row>
    <row r="475" spans="1:6" ht="36.75" customHeight="1" outlineLevel="3">
      <c r="A475" s="52" t="s">
        <v>53</v>
      </c>
      <c r="B475" s="53" t="s">
        <v>138</v>
      </c>
      <c r="C475" s="53" t="s">
        <v>146</v>
      </c>
      <c r="D475" s="53" t="s">
        <v>211</v>
      </c>
      <c r="E475" s="53" t="s">
        <v>54</v>
      </c>
      <c r="F475" s="104">
        <f>F476</f>
        <v>1693.79</v>
      </c>
    </row>
    <row r="476" spans="1:6" outlineLevel="3">
      <c r="A476" s="52" t="s">
        <v>55</v>
      </c>
      <c r="B476" s="53" t="s">
        <v>138</v>
      </c>
      <c r="C476" s="53" t="s">
        <v>146</v>
      </c>
      <c r="D476" s="53" t="s">
        <v>211</v>
      </c>
      <c r="E476" s="53" t="s">
        <v>56</v>
      </c>
      <c r="F476" s="106">
        <v>1693.79</v>
      </c>
    </row>
    <row r="477" spans="1:6" outlineLevel="3">
      <c r="A477" s="52" t="s">
        <v>106</v>
      </c>
      <c r="B477" s="53" t="s">
        <v>138</v>
      </c>
      <c r="C477" s="53" t="s">
        <v>107</v>
      </c>
      <c r="D477" s="53" t="s">
        <v>160</v>
      </c>
      <c r="E477" s="53" t="s">
        <v>8</v>
      </c>
      <c r="F477" s="104">
        <f>F478+F483</f>
        <v>6644</v>
      </c>
    </row>
    <row r="478" spans="1:6" outlineLevel="3">
      <c r="A478" s="52" t="s">
        <v>115</v>
      </c>
      <c r="B478" s="53" t="s">
        <v>138</v>
      </c>
      <c r="C478" s="53" t="s">
        <v>116</v>
      </c>
      <c r="D478" s="53" t="s">
        <v>160</v>
      </c>
      <c r="E478" s="53" t="s">
        <v>8</v>
      </c>
      <c r="F478" s="104">
        <f>F479</f>
        <v>2550</v>
      </c>
    </row>
    <row r="479" spans="1:6" ht="36" outlineLevel="3">
      <c r="A479" s="52" t="s">
        <v>554</v>
      </c>
      <c r="B479" s="53" t="s">
        <v>138</v>
      </c>
      <c r="C479" s="53" t="s">
        <v>116</v>
      </c>
      <c r="D479" s="53" t="s">
        <v>189</v>
      </c>
      <c r="E479" s="53" t="s">
        <v>8</v>
      </c>
      <c r="F479" s="104">
        <f>F480</f>
        <v>2550</v>
      </c>
    </row>
    <row r="480" spans="1:6" ht="72" outlineLevel="3">
      <c r="A480" s="32" t="s">
        <v>620</v>
      </c>
      <c r="B480" s="53" t="s">
        <v>138</v>
      </c>
      <c r="C480" s="53" t="s">
        <v>116</v>
      </c>
      <c r="D480" s="53" t="s">
        <v>649</v>
      </c>
      <c r="E480" s="53" t="s">
        <v>8</v>
      </c>
      <c r="F480" s="104">
        <f>F481</f>
        <v>2550</v>
      </c>
    </row>
    <row r="481" spans="1:7" outlineLevel="3">
      <c r="A481" s="52" t="s">
        <v>111</v>
      </c>
      <c r="B481" s="53" t="s">
        <v>138</v>
      </c>
      <c r="C481" s="53" t="s">
        <v>116</v>
      </c>
      <c r="D481" s="53" t="s">
        <v>649</v>
      </c>
      <c r="E481" s="53" t="s">
        <v>112</v>
      </c>
      <c r="F481" s="104">
        <f>F482</f>
        <v>2550</v>
      </c>
    </row>
    <row r="482" spans="1:7" ht="33" customHeight="1" outlineLevel="3">
      <c r="A482" s="52" t="s">
        <v>118</v>
      </c>
      <c r="B482" s="53" t="s">
        <v>138</v>
      </c>
      <c r="C482" s="53" t="s">
        <v>116</v>
      </c>
      <c r="D482" s="53" t="s">
        <v>649</v>
      </c>
      <c r="E482" s="53" t="s">
        <v>119</v>
      </c>
      <c r="F482" s="104">
        <v>2550</v>
      </c>
    </row>
    <row r="483" spans="1:7" outlineLevel="3">
      <c r="A483" s="52" t="s">
        <v>152</v>
      </c>
      <c r="B483" s="53" t="s">
        <v>138</v>
      </c>
      <c r="C483" s="53" t="s">
        <v>153</v>
      </c>
      <c r="D483" s="53" t="s">
        <v>160</v>
      </c>
      <c r="E483" s="53" t="s">
        <v>8</v>
      </c>
      <c r="F483" s="104">
        <f>F484</f>
        <v>4094</v>
      </c>
    </row>
    <row r="484" spans="1:7" ht="36" outlineLevel="3">
      <c r="A484" s="52" t="s">
        <v>559</v>
      </c>
      <c r="B484" s="53" t="s">
        <v>138</v>
      </c>
      <c r="C484" s="53" t="s">
        <v>153</v>
      </c>
      <c r="D484" s="53" t="s">
        <v>189</v>
      </c>
      <c r="E484" s="53" t="s">
        <v>8</v>
      </c>
      <c r="F484" s="104">
        <f>F485</f>
        <v>4094</v>
      </c>
    </row>
    <row r="485" spans="1:7" ht="36" outlineLevel="3">
      <c r="A485" s="52" t="s">
        <v>555</v>
      </c>
      <c r="B485" s="53" t="s">
        <v>138</v>
      </c>
      <c r="C485" s="53" t="s">
        <v>153</v>
      </c>
      <c r="D485" s="53" t="s">
        <v>190</v>
      </c>
      <c r="E485" s="53" t="s">
        <v>8</v>
      </c>
      <c r="F485" s="104">
        <f>F486</f>
        <v>4094</v>
      </c>
    </row>
    <row r="486" spans="1:7" ht="109.5" customHeight="1" outlineLevel="3">
      <c r="A486" s="52" t="s">
        <v>560</v>
      </c>
      <c r="B486" s="53" t="s">
        <v>138</v>
      </c>
      <c r="C486" s="53" t="s">
        <v>153</v>
      </c>
      <c r="D486" s="53" t="s">
        <v>212</v>
      </c>
      <c r="E486" s="53" t="s">
        <v>8</v>
      </c>
      <c r="F486" s="104">
        <f>F487+F489</f>
        <v>4094</v>
      </c>
    </row>
    <row r="487" spans="1:7" ht="17.25" customHeight="1" outlineLevel="3">
      <c r="A487" s="52" t="s">
        <v>18</v>
      </c>
      <c r="B487" s="53" t="s">
        <v>138</v>
      </c>
      <c r="C487" s="53" t="s">
        <v>153</v>
      </c>
      <c r="D487" s="53" t="s">
        <v>212</v>
      </c>
      <c r="E487" s="53" t="s">
        <v>19</v>
      </c>
      <c r="F487" s="104">
        <f>F488</f>
        <v>24</v>
      </c>
    </row>
    <row r="488" spans="1:7" ht="21" customHeight="1" outlineLevel="3">
      <c r="A488" s="52" t="s">
        <v>20</v>
      </c>
      <c r="B488" s="53" t="s">
        <v>138</v>
      </c>
      <c r="C488" s="53" t="s">
        <v>153</v>
      </c>
      <c r="D488" s="53" t="s">
        <v>212</v>
      </c>
      <c r="E488" s="53" t="s">
        <v>21</v>
      </c>
      <c r="F488" s="106">
        <v>24</v>
      </c>
    </row>
    <row r="489" spans="1:7" outlineLevel="3">
      <c r="A489" s="52" t="s">
        <v>111</v>
      </c>
      <c r="B489" s="53" t="s">
        <v>138</v>
      </c>
      <c r="C489" s="53" t="s">
        <v>153</v>
      </c>
      <c r="D489" s="53" t="s">
        <v>212</v>
      </c>
      <c r="E489" s="53" t="s">
        <v>112</v>
      </c>
      <c r="F489" s="104">
        <f>F490</f>
        <v>4070</v>
      </c>
    </row>
    <row r="490" spans="1:7" ht="36" outlineLevel="3">
      <c r="A490" s="52" t="s">
        <v>118</v>
      </c>
      <c r="B490" s="53" t="s">
        <v>138</v>
      </c>
      <c r="C490" s="53" t="s">
        <v>153</v>
      </c>
      <c r="D490" s="53" t="s">
        <v>212</v>
      </c>
      <c r="E490" s="53" t="s">
        <v>119</v>
      </c>
      <c r="F490" s="106">
        <v>4070</v>
      </c>
    </row>
    <row r="491" spans="1:7" s="3" customFormat="1" ht="17.399999999999999">
      <c r="A491" s="197" t="s">
        <v>147</v>
      </c>
      <c r="B491" s="197"/>
      <c r="C491" s="197"/>
      <c r="D491" s="197"/>
      <c r="E491" s="197"/>
      <c r="F491" s="109">
        <f>F13+F336+F368+F49</f>
        <v>710909.54700000002</v>
      </c>
    </row>
    <row r="492" spans="1:7" s="3" customFormat="1" ht="17.399999999999999">
      <c r="A492" s="62"/>
      <c r="B492" s="63"/>
      <c r="C492" s="63"/>
      <c r="D492" s="63"/>
      <c r="E492" s="63"/>
      <c r="F492" s="61"/>
    </row>
    <row r="493" spans="1:7">
      <c r="A493" s="64"/>
      <c r="C493" s="67"/>
      <c r="D493" s="26" t="s">
        <v>581</v>
      </c>
      <c r="F493" s="111">
        <f>'прил 7 '!C56-'прил 11'!F491</f>
        <v>-31470.250999999931</v>
      </c>
      <c r="G493" s="112"/>
    </row>
    <row r="494" spans="1:7">
      <c r="C494" s="65"/>
      <c r="D494" s="65" t="s">
        <v>592</v>
      </c>
      <c r="E494" s="65"/>
      <c r="F494" s="111">
        <f>'прил 7 '!C13*5/100</f>
        <v>13437.8953</v>
      </c>
      <c r="G494" s="112"/>
    </row>
    <row r="495" spans="1:7">
      <c r="C495" s="67" t="s">
        <v>10</v>
      </c>
      <c r="F495" s="113">
        <f>F14+F50+F337</f>
        <v>67209.440000000002</v>
      </c>
      <c r="G495" s="112"/>
    </row>
    <row r="496" spans="1:7">
      <c r="C496" s="67" t="s">
        <v>30</v>
      </c>
      <c r="F496" s="113">
        <f>F33+F160</f>
        <v>1260.6479999999999</v>
      </c>
      <c r="G496" s="112"/>
    </row>
    <row r="497" spans="3:7">
      <c r="C497" s="67" t="s">
        <v>58</v>
      </c>
      <c r="F497" s="113">
        <f>F166</f>
        <v>265</v>
      </c>
      <c r="G497" s="112"/>
    </row>
    <row r="498" spans="3:7">
      <c r="C498" s="67" t="s">
        <v>62</v>
      </c>
      <c r="F498" s="113">
        <f>F172</f>
        <v>28864.517</v>
      </c>
      <c r="G498" s="112"/>
    </row>
    <row r="499" spans="3:7">
      <c r="C499" s="67" t="s">
        <v>73</v>
      </c>
      <c r="F499" s="113">
        <f>F209</f>
        <v>33911.142</v>
      </c>
      <c r="G499" s="112"/>
    </row>
    <row r="500" spans="3:7">
      <c r="C500" s="67" t="s">
        <v>84</v>
      </c>
      <c r="F500" s="113">
        <f>F258</f>
        <v>515</v>
      </c>
      <c r="G500" s="112"/>
    </row>
    <row r="501" spans="3:7">
      <c r="C501" s="67" t="s">
        <v>90</v>
      </c>
      <c r="F501" s="113">
        <f>F271+F369</f>
        <v>509693.39500000002</v>
      </c>
      <c r="G501" s="112"/>
    </row>
    <row r="502" spans="3:7">
      <c r="C502" s="67" t="s">
        <v>101</v>
      </c>
      <c r="F502" s="113">
        <f>F277</f>
        <v>8535.0949999999993</v>
      </c>
      <c r="G502" s="112"/>
    </row>
    <row r="503" spans="3:7">
      <c r="C503" s="67" t="s">
        <v>107</v>
      </c>
      <c r="F503" s="113">
        <f>F293+F477</f>
        <v>32557.348000000002</v>
      </c>
      <c r="G503" s="112"/>
    </row>
    <row r="504" spans="3:7">
      <c r="C504" s="67" t="s">
        <v>122</v>
      </c>
      <c r="F504" s="113">
        <f>F315</f>
        <v>8957.7919999999995</v>
      </c>
      <c r="G504" s="112"/>
    </row>
    <row r="505" spans="3:7">
      <c r="C505" s="67" t="s">
        <v>127</v>
      </c>
      <c r="F505" s="113">
        <f>F329</f>
        <v>1762.5</v>
      </c>
      <c r="G505" s="112"/>
    </row>
    <row r="506" spans="3:7">
      <c r="C506" s="67" t="s">
        <v>34</v>
      </c>
      <c r="F506" s="113">
        <f>F40</f>
        <v>17377.670000000002</v>
      </c>
      <c r="G506" s="112"/>
    </row>
    <row r="507" spans="3:7">
      <c r="C507" s="67"/>
      <c r="F507" s="113">
        <f>SUM(F495:F506)</f>
        <v>710909.54700000002</v>
      </c>
      <c r="G507" s="112">
        <f>F491-F507</f>
        <v>0</v>
      </c>
    </row>
    <row r="508" spans="3:7">
      <c r="C508" s="67"/>
      <c r="F508" s="111"/>
      <c r="G508" s="112"/>
    </row>
    <row r="509" spans="3:7">
      <c r="D509" s="67" t="s">
        <v>441</v>
      </c>
      <c r="F509" s="113">
        <f>F371+F398++F425+F443+F457+F484+F479</f>
        <v>502588.84100000001</v>
      </c>
      <c r="G509" s="112"/>
    </row>
    <row r="510" spans="3:7">
      <c r="D510" s="67" t="s">
        <v>442</v>
      </c>
      <c r="F510" s="113">
        <f>F273+F279</f>
        <v>22283.648999999998</v>
      </c>
      <c r="G510" s="112"/>
    </row>
    <row r="511" spans="3:7">
      <c r="D511" s="67" t="s">
        <v>443</v>
      </c>
      <c r="F511" s="113">
        <f>F260</f>
        <v>515</v>
      </c>
      <c r="G511" s="112"/>
    </row>
    <row r="512" spans="3:7">
      <c r="D512" s="67" t="s">
        <v>444</v>
      </c>
      <c r="F512" s="113">
        <f>F317</f>
        <v>8957.7919999999995</v>
      </c>
      <c r="G512" s="112"/>
    </row>
    <row r="513" spans="4:8">
      <c r="D513" s="67" t="s">
        <v>445</v>
      </c>
      <c r="F513" s="113">
        <f>F42+F197+F300+F180</f>
        <v>20181.213000000003</v>
      </c>
      <c r="G513" s="112"/>
    </row>
    <row r="514" spans="4:8">
      <c r="D514" s="67" t="s">
        <v>446</v>
      </c>
      <c r="F514" s="113">
        <f>F25+F85+F331+F359</f>
        <v>19216.661</v>
      </c>
      <c r="G514" s="112"/>
    </row>
    <row r="515" spans="4:8">
      <c r="D515" s="67" t="s">
        <v>447</v>
      </c>
      <c r="F515" s="113">
        <f>F185+F211+F217+F240+F249</f>
        <v>59688.625999999989</v>
      </c>
      <c r="G515" s="112"/>
    </row>
    <row r="516" spans="4:8">
      <c r="D516" s="67" t="s">
        <v>448</v>
      </c>
      <c r="F516" s="113">
        <f>F109</f>
        <v>84.519000000000005</v>
      </c>
      <c r="G516" s="112"/>
      <c r="H516" s="112">
        <f>F509+F510+F511+F512+F513+F514+F515+F516</f>
        <v>633516.30099999986</v>
      </c>
    </row>
    <row r="517" spans="4:8">
      <c r="D517" s="67" t="s">
        <v>449</v>
      </c>
      <c r="F517" s="113">
        <f>F16+F35+F305+F52+F57+F80+F64+F70+F113+F162+F168+F174+F244+F295+F339+F354+F364+F310+F75+F205</f>
        <v>77393.245999999999</v>
      </c>
      <c r="G517" s="112"/>
    </row>
    <row r="518" spans="4:8">
      <c r="D518" s="67"/>
      <c r="F518" s="113">
        <f>SUM(F509:F517)</f>
        <v>710909.5469999999</v>
      </c>
      <c r="G518" s="112"/>
    </row>
    <row r="519" spans="4:8">
      <c r="D519" s="67"/>
      <c r="F519" s="111"/>
      <c r="G519" s="112"/>
    </row>
    <row r="520" spans="4:8">
      <c r="D520" s="67" t="s">
        <v>450</v>
      </c>
      <c r="F520" s="111">
        <f>F298</f>
        <v>3294.29</v>
      </c>
      <c r="G520" s="112"/>
    </row>
    <row r="521" spans="4:8">
      <c r="D521" s="67" t="s">
        <v>451</v>
      </c>
      <c r="F521" s="113">
        <f>F17+F53+F58+F71+F114+F340+F343+F350+F355+F458</f>
        <v>45284.15</v>
      </c>
      <c r="G521" s="112"/>
    </row>
    <row r="522" spans="4:8">
      <c r="F522" s="111"/>
      <c r="G522" s="112"/>
    </row>
    <row r="523" spans="4:8">
      <c r="D523" s="26" t="s">
        <v>452</v>
      </c>
      <c r="E523" s="26">
        <v>22.25</v>
      </c>
      <c r="F523" s="111">
        <f>'прил 7 '!C13*22.25/100</f>
        <v>59798.634085000005</v>
      </c>
      <c r="G523" s="112"/>
    </row>
    <row r="524" spans="4:8">
      <c r="F524" s="111"/>
      <c r="G524" s="112"/>
    </row>
    <row r="525" spans="4:8">
      <c r="F525" s="111">
        <f>F523-F521</f>
        <v>14514.484085000004</v>
      </c>
      <c r="G525" s="112"/>
    </row>
    <row r="526" spans="4:8">
      <c r="F526" s="111"/>
      <c r="G526" s="112"/>
    </row>
    <row r="527" spans="4:8">
      <c r="F527" s="111"/>
      <c r="G527" s="112"/>
    </row>
  </sheetData>
  <mergeCells count="3">
    <mergeCell ref="A491:E491"/>
    <mergeCell ref="A10:F10"/>
    <mergeCell ref="A9:F9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4"/>
  <sheetViews>
    <sheetView view="pageBreakPreview" topLeftCell="C1" zoomScaleNormal="95" zoomScaleSheetLayoutView="100" workbookViewId="0">
      <selection activeCell="A21" sqref="A21"/>
    </sheetView>
  </sheetViews>
  <sheetFormatPr defaultRowHeight="18" outlineLevelRow="7"/>
  <cols>
    <col min="1" max="1" width="89.88671875" style="43" customWidth="1"/>
    <col min="2" max="3" width="7.6640625" style="26" customWidth="1"/>
    <col min="4" max="4" width="16.109375" style="26" customWidth="1"/>
    <col min="5" max="5" width="7.109375" style="26" customWidth="1"/>
    <col min="6" max="6" width="16.6640625" style="66" customWidth="1"/>
    <col min="7" max="7" width="17.44140625" style="159" customWidth="1"/>
    <col min="8" max="8" width="14.6640625" style="2" customWidth="1"/>
    <col min="9" max="9" width="12.44140625" style="2" bestFit="1" customWidth="1"/>
    <col min="10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G1" s="122" t="s">
        <v>375</v>
      </c>
    </row>
    <row r="2" spans="1:8">
      <c r="G2" s="183" t="s">
        <v>644</v>
      </c>
    </row>
    <row r="3" spans="1:8">
      <c r="G3" s="183" t="s">
        <v>705</v>
      </c>
    </row>
    <row r="4" spans="1:8">
      <c r="G4" s="183" t="s">
        <v>706</v>
      </c>
    </row>
    <row r="5" spans="1:8">
      <c r="G5" s="183" t="s">
        <v>463</v>
      </c>
    </row>
    <row r="6" spans="1:8">
      <c r="G6" s="183" t="s">
        <v>644</v>
      </c>
    </row>
    <row r="7" spans="1:8">
      <c r="G7" s="183" t="s">
        <v>645</v>
      </c>
    </row>
    <row r="8" spans="1:8">
      <c r="G8" s="183" t="s">
        <v>646</v>
      </c>
    </row>
    <row r="9" spans="1:8" s="1" customFormat="1">
      <c r="A9" s="198" t="s">
        <v>344</v>
      </c>
      <c r="B9" s="198"/>
      <c r="C9" s="198"/>
      <c r="D9" s="198"/>
      <c r="E9" s="198"/>
      <c r="F9" s="198"/>
      <c r="G9" s="198"/>
    </row>
    <row r="10" spans="1:8" s="1" customFormat="1" ht="39" customHeight="1">
      <c r="A10" s="196" t="s">
        <v>485</v>
      </c>
      <c r="B10" s="196"/>
      <c r="C10" s="196"/>
      <c r="D10" s="196"/>
      <c r="E10" s="196"/>
      <c r="F10" s="196"/>
      <c r="G10" s="196"/>
    </row>
    <row r="11" spans="1:8" s="1" customFormat="1">
      <c r="A11" s="44"/>
      <c r="B11" s="143"/>
      <c r="C11" s="143"/>
      <c r="D11" s="143"/>
      <c r="E11" s="143"/>
      <c r="F11" s="68"/>
      <c r="G11" s="46" t="s">
        <v>339</v>
      </c>
    </row>
    <row r="12" spans="1:8" ht="36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458</v>
      </c>
      <c r="G12" s="49" t="s">
        <v>483</v>
      </c>
    </row>
    <row r="13" spans="1:8" s="3" customFormat="1" ht="42.75" customHeight="1">
      <c r="A13" s="50" t="s">
        <v>5</v>
      </c>
      <c r="B13" s="51" t="s">
        <v>6</v>
      </c>
      <c r="C13" s="51" t="s">
        <v>7</v>
      </c>
      <c r="D13" s="51" t="s">
        <v>160</v>
      </c>
      <c r="E13" s="51" t="s">
        <v>8</v>
      </c>
      <c r="F13" s="103">
        <f>F14+F40+F33</f>
        <v>22944.189000000002</v>
      </c>
      <c r="G13" s="103">
        <f>G14+G40+G33</f>
        <v>20571.248</v>
      </c>
      <c r="H13" s="151"/>
    </row>
    <row r="14" spans="1:8" outlineLevel="1">
      <c r="A14" s="52" t="s">
        <v>9</v>
      </c>
      <c r="B14" s="53" t="s">
        <v>6</v>
      </c>
      <c r="C14" s="53" t="s">
        <v>10</v>
      </c>
      <c r="D14" s="53" t="s">
        <v>160</v>
      </c>
      <c r="E14" s="53" t="s">
        <v>8</v>
      </c>
      <c r="F14" s="104">
        <f>F15+F24</f>
        <v>5640.6</v>
      </c>
      <c r="G14" s="104">
        <f>G15+G24</f>
        <v>5640.6</v>
      </c>
      <c r="H14" s="152"/>
    </row>
    <row r="15" spans="1:8" ht="40.5" customHeight="1" outlineLevel="2">
      <c r="A15" s="52" t="s">
        <v>11</v>
      </c>
      <c r="B15" s="53" t="s">
        <v>6</v>
      </c>
      <c r="C15" s="53" t="s">
        <v>12</v>
      </c>
      <c r="D15" s="53" t="s">
        <v>160</v>
      </c>
      <c r="E15" s="53" t="s">
        <v>8</v>
      </c>
      <c r="F15" s="104">
        <f>F16</f>
        <v>5159</v>
      </c>
      <c r="G15" s="104">
        <f>G16</f>
        <v>5159</v>
      </c>
      <c r="H15" s="152"/>
    </row>
    <row r="16" spans="1:8" outlineLevel="4">
      <c r="A16" s="52" t="s">
        <v>175</v>
      </c>
      <c r="B16" s="53" t="s">
        <v>6</v>
      </c>
      <c r="C16" s="53" t="s">
        <v>12</v>
      </c>
      <c r="D16" s="53" t="s">
        <v>161</v>
      </c>
      <c r="E16" s="53" t="s">
        <v>8</v>
      </c>
      <c r="F16" s="104">
        <f>F17</f>
        <v>5159</v>
      </c>
      <c r="G16" s="104">
        <f>G17</f>
        <v>5159</v>
      </c>
      <c r="H16" s="152"/>
    </row>
    <row r="17" spans="1:8" ht="39.75" customHeight="1" outlineLevel="5">
      <c r="A17" s="52" t="s">
        <v>13</v>
      </c>
      <c r="B17" s="53" t="s">
        <v>6</v>
      </c>
      <c r="C17" s="53" t="s">
        <v>12</v>
      </c>
      <c r="D17" s="53" t="s">
        <v>162</v>
      </c>
      <c r="E17" s="53" t="s">
        <v>8</v>
      </c>
      <c r="F17" s="104">
        <f>F18+F20+F22</f>
        <v>5159</v>
      </c>
      <c r="G17" s="104">
        <f>G18+G20+G22</f>
        <v>5159</v>
      </c>
      <c r="H17" s="152"/>
    </row>
    <row r="18" spans="1:8" ht="78" customHeight="1" outlineLevel="6">
      <c r="A18" s="52" t="s">
        <v>14</v>
      </c>
      <c r="B18" s="53" t="s">
        <v>6</v>
      </c>
      <c r="C18" s="53" t="s">
        <v>12</v>
      </c>
      <c r="D18" s="53" t="s">
        <v>162</v>
      </c>
      <c r="E18" s="53" t="s">
        <v>15</v>
      </c>
      <c r="F18" s="104">
        <f>F19</f>
        <v>5025.6000000000004</v>
      </c>
      <c r="G18" s="104">
        <f>G19</f>
        <v>5025.6000000000004</v>
      </c>
      <c r="H18" s="152"/>
    </row>
    <row r="19" spans="1:8" ht="18.75" customHeight="1" outlineLevel="7">
      <c r="A19" s="52" t="s">
        <v>16</v>
      </c>
      <c r="B19" s="53" t="s">
        <v>6</v>
      </c>
      <c r="C19" s="53" t="s">
        <v>12</v>
      </c>
      <c r="D19" s="53" t="s">
        <v>162</v>
      </c>
      <c r="E19" s="53" t="s">
        <v>17</v>
      </c>
      <c r="F19" s="105">
        <v>5025.6000000000004</v>
      </c>
      <c r="G19" s="153">
        <v>5025.6000000000004</v>
      </c>
      <c r="H19" s="152"/>
    </row>
    <row r="20" spans="1:8" outlineLevel="6">
      <c r="A20" s="52" t="s">
        <v>18</v>
      </c>
      <c r="B20" s="53" t="s">
        <v>6</v>
      </c>
      <c r="C20" s="53" t="s">
        <v>12</v>
      </c>
      <c r="D20" s="53" t="s">
        <v>162</v>
      </c>
      <c r="E20" s="53" t="s">
        <v>19</v>
      </c>
      <c r="F20" s="104">
        <f>F21</f>
        <v>132.4</v>
      </c>
      <c r="G20" s="104">
        <f>G21</f>
        <v>132.4</v>
      </c>
      <c r="H20" s="152"/>
    </row>
    <row r="21" spans="1:8" ht="36" customHeight="1" outlineLevel="7">
      <c r="A21" s="52" t="s">
        <v>20</v>
      </c>
      <c r="B21" s="53" t="s">
        <v>6</v>
      </c>
      <c r="C21" s="53" t="s">
        <v>12</v>
      </c>
      <c r="D21" s="53" t="s">
        <v>162</v>
      </c>
      <c r="E21" s="53" t="s">
        <v>21</v>
      </c>
      <c r="F21" s="106">
        <v>132.4</v>
      </c>
      <c r="G21" s="153">
        <v>132.4</v>
      </c>
      <c r="H21" s="152"/>
    </row>
    <row r="22" spans="1:8" outlineLevel="6">
      <c r="A22" s="52" t="s">
        <v>22</v>
      </c>
      <c r="B22" s="53" t="s">
        <v>6</v>
      </c>
      <c r="C22" s="53" t="s">
        <v>12</v>
      </c>
      <c r="D22" s="53" t="s">
        <v>162</v>
      </c>
      <c r="E22" s="53" t="s">
        <v>23</v>
      </c>
      <c r="F22" s="104">
        <f>F23</f>
        <v>1</v>
      </c>
      <c r="G22" s="104">
        <f>G23</f>
        <v>1</v>
      </c>
      <c r="H22" s="152"/>
    </row>
    <row r="23" spans="1:8" outlineLevel="7">
      <c r="A23" s="52" t="s">
        <v>24</v>
      </c>
      <c r="B23" s="53" t="s">
        <v>6</v>
      </c>
      <c r="C23" s="53" t="s">
        <v>12</v>
      </c>
      <c r="D23" s="53" t="s">
        <v>162</v>
      </c>
      <c r="E23" s="53" t="s">
        <v>25</v>
      </c>
      <c r="F23" s="106">
        <v>1</v>
      </c>
      <c r="G23" s="153">
        <v>1</v>
      </c>
      <c r="H23" s="152"/>
    </row>
    <row r="24" spans="1:8" outlineLevel="2">
      <c r="A24" s="52" t="s">
        <v>26</v>
      </c>
      <c r="B24" s="53" t="s">
        <v>6</v>
      </c>
      <c r="C24" s="53" t="s">
        <v>27</v>
      </c>
      <c r="D24" s="53" t="s">
        <v>160</v>
      </c>
      <c r="E24" s="53" t="s">
        <v>8</v>
      </c>
      <c r="F24" s="104">
        <f>F25</f>
        <v>481.6</v>
      </c>
      <c r="G24" s="104">
        <f>G25</f>
        <v>481.6</v>
      </c>
      <c r="H24" s="152"/>
    </row>
    <row r="25" spans="1:8" ht="36.75" customHeight="1" outlineLevel="3">
      <c r="A25" s="52" t="s">
        <v>537</v>
      </c>
      <c r="B25" s="53" t="s">
        <v>6</v>
      </c>
      <c r="C25" s="53" t="s">
        <v>27</v>
      </c>
      <c r="D25" s="53" t="s">
        <v>163</v>
      </c>
      <c r="E25" s="53" t="s">
        <v>8</v>
      </c>
      <c r="F25" s="104">
        <f>F26</f>
        <v>481.6</v>
      </c>
      <c r="G25" s="104">
        <f>G26</f>
        <v>481.6</v>
      </c>
      <c r="H25" s="152"/>
    </row>
    <row r="26" spans="1:8" outlineLevel="4">
      <c r="A26" s="52" t="s">
        <v>538</v>
      </c>
      <c r="B26" s="53" t="s">
        <v>6</v>
      </c>
      <c r="C26" s="53" t="s">
        <v>27</v>
      </c>
      <c r="D26" s="53" t="s">
        <v>164</v>
      </c>
      <c r="E26" s="53" t="s">
        <v>8</v>
      </c>
      <c r="F26" s="104">
        <f>F27+F30</f>
        <v>481.6</v>
      </c>
      <c r="G26" s="104">
        <f>G27+G30</f>
        <v>481.6</v>
      </c>
      <c r="H26" s="152"/>
    </row>
    <row r="27" spans="1:8" ht="40.5" customHeight="1" outlineLevel="5">
      <c r="A27" s="52" t="s">
        <v>28</v>
      </c>
      <c r="B27" s="53" t="s">
        <v>6</v>
      </c>
      <c r="C27" s="53" t="s">
        <v>27</v>
      </c>
      <c r="D27" s="53" t="s">
        <v>165</v>
      </c>
      <c r="E27" s="53" t="s">
        <v>8</v>
      </c>
      <c r="F27" s="104">
        <f>F28</f>
        <v>452.3</v>
      </c>
      <c r="G27" s="104">
        <f>G28</f>
        <v>452.3</v>
      </c>
      <c r="H27" s="152"/>
    </row>
    <row r="28" spans="1:8" outlineLevel="6">
      <c r="A28" s="52" t="s">
        <v>18</v>
      </c>
      <c r="B28" s="53" t="s">
        <v>6</v>
      </c>
      <c r="C28" s="53" t="s">
        <v>27</v>
      </c>
      <c r="D28" s="53" t="s">
        <v>165</v>
      </c>
      <c r="E28" s="53" t="s">
        <v>19</v>
      </c>
      <c r="F28" s="104">
        <f>F29</f>
        <v>452.3</v>
      </c>
      <c r="G28" s="104">
        <f>G29</f>
        <v>452.3</v>
      </c>
      <c r="H28" s="152"/>
    </row>
    <row r="29" spans="1:8" ht="39" customHeight="1" outlineLevel="7">
      <c r="A29" s="52" t="s">
        <v>20</v>
      </c>
      <c r="B29" s="53" t="s">
        <v>6</v>
      </c>
      <c r="C29" s="53" t="s">
        <v>27</v>
      </c>
      <c r="D29" s="53" t="s">
        <v>165</v>
      </c>
      <c r="E29" s="53" t="s">
        <v>21</v>
      </c>
      <c r="F29" s="106">
        <v>452.3</v>
      </c>
      <c r="G29" s="153">
        <v>452.3</v>
      </c>
      <c r="H29" s="152"/>
    </row>
    <row r="30" spans="1:8" outlineLevel="5">
      <c r="A30" s="52" t="s">
        <v>29</v>
      </c>
      <c r="B30" s="53" t="s">
        <v>6</v>
      </c>
      <c r="C30" s="53" t="s">
        <v>27</v>
      </c>
      <c r="D30" s="53" t="s">
        <v>166</v>
      </c>
      <c r="E30" s="53" t="s">
        <v>8</v>
      </c>
      <c r="F30" s="104">
        <f>F31</f>
        <v>29.3</v>
      </c>
      <c r="G30" s="104">
        <f>G31</f>
        <v>29.3</v>
      </c>
      <c r="H30" s="152"/>
    </row>
    <row r="31" spans="1:8" outlineLevel="6">
      <c r="A31" s="52" t="s">
        <v>18</v>
      </c>
      <c r="B31" s="53" t="s">
        <v>6</v>
      </c>
      <c r="C31" s="53" t="s">
        <v>27</v>
      </c>
      <c r="D31" s="53" t="s">
        <v>166</v>
      </c>
      <c r="E31" s="53" t="s">
        <v>19</v>
      </c>
      <c r="F31" s="104">
        <f>F32</f>
        <v>29.3</v>
      </c>
      <c r="G31" s="104">
        <f>G32</f>
        <v>29.3</v>
      </c>
      <c r="H31" s="152"/>
    </row>
    <row r="32" spans="1:8" ht="40.5" customHeight="1" outlineLevel="7">
      <c r="A32" s="52" t="s">
        <v>20</v>
      </c>
      <c r="B32" s="53" t="s">
        <v>6</v>
      </c>
      <c r="C32" s="53" t="s">
        <v>27</v>
      </c>
      <c r="D32" s="53" t="s">
        <v>166</v>
      </c>
      <c r="E32" s="53" t="s">
        <v>21</v>
      </c>
      <c r="F32" s="106">
        <v>29.3</v>
      </c>
      <c r="G32" s="153">
        <v>29.3</v>
      </c>
      <c r="H32" s="152"/>
    </row>
    <row r="33" spans="1:8" outlineLevel="7">
      <c r="A33" s="52" t="s">
        <v>154</v>
      </c>
      <c r="B33" s="53" t="s">
        <v>6</v>
      </c>
      <c r="C33" s="53" t="s">
        <v>30</v>
      </c>
      <c r="D33" s="53" t="s">
        <v>160</v>
      </c>
      <c r="E33" s="53" t="s">
        <v>8</v>
      </c>
      <c r="F33" s="104">
        <f t="shared" ref="F33:G38" si="0">F34</f>
        <v>1110.6479999999999</v>
      </c>
      <c r="G33" s="104">
        <f t="shared" si="0"/>
        <v>1110.6479999999999</v>
      </c>
      <c r="H33" s="152"/>
    </row>
    <row r="34" spans="1:8" outlineLevel="7">
      <c r="A34" s="52" t="s">
        <v>155</v>
      </c>
      <c r="B34" s="53" t="s">
        <v>6</v>
      </c>
      <c r="C34" s="53" t="s">
        <v>156</v>
      </c>
      <c r="D34" s="53" t="s">
        <v>160</v>
      </c>
      <c r="E34" s="53" t="s">
        <v>8</v>
      </c>
      <c r="F34" s="104">
        <f t="shared" si="0"/>
        <v>1110.6479999999999</v>
      </c>
      <c r="G34" s="104">
        <f t="shared" si="0"/>
        <v>1110.6479999999999</v>
      </c>
      <c r="H34" s="152"/>
    </row>
    <row r="35" spans="1:8" outlineLevel="7">
      <c r="A35" s="52" t="s">
        <v>175</v>
      </c>
      <c r="B35" s="53" t="s">
        <v>6</v>
      </c>
      <c r="C35" s="53" t="s">
        <v>156</v>
      </c>
      <c r="D35" s="53" t="s">
        <v>161</v>
      </c>
      <c r="E35" s="53" t="s">
        <v>8</v>
      </c>
      <c r="F35" s="104">
        <f>F37</f>
        <v>1110.6479999999999</v>
      </c>
      <c r="G35" s="104">
        <f>G37</f>
        <v>1110.6479999999999</v>
      </c>
      <c r="H35" s="152"/>
    </row>
    <row r="36" spans="1:8" outlineLevel="7">
      <c r="A36" s="52" t="s">
        <v>517</v>
      </c>
      <c r="B36" s="53" t="s">
        <v>6</v>
      </c>
      <c r="C36" s="53" t="s">
        <v>156</v>
      </c>
      <c r="D36" s="53" t="s">
        <v>516</v>
      </c>
      <c r="E36" s="53" t="s">
        <v>8</v>
      </c>
      <c r="F36" s="104">
        <f>F37</f>
        <v>1110.6479999999999</v>
      </c>
      <c r="G36" s="104">
        <f>G37</f>
        <v>1110.6479999999999</v>
      </c>
      <c r="H36" s="152"/>
    </row>
    <row r="37" spans="1:8" ht="76.5" customHeight="1" outlineLevel="7">
      <c r="A37" s="32" t="s">
        <v>493</v>
      </c>
      <c r="B37" s="53" t="s">
        <v>6</v>
      </c>
      <c r="C37" s="53" t="s">
        <v>156</v>
      </c>
      <c r="D37" s="54">
        <v>9919151180</v>
      </c>
      <c r="E37" s="53" t="s">
        <v>8</v>
      </c>
      <c r="F37" s="104">
        <f t="shared" si="0"/>
        <v>1110.6479999999999</v>
      </c>
      <c r="G37" s="104">
        <f t="shared" si="0"/>
        <v>1110.6479999999999</v>
      </c>
      <c r="H37" s="152"/>
    </row>
    <row r="38" spans="1:8" outlineLevel="7">
      <c r="A38" s="52" t="s">
        <v>31</v>
      </c>
      <c r="B38" s="53" t="s">
        <v>6</v>
      </c>
      <c r="C38" s="53" t="s">
        <v>156</v>
      </c>
      <c r="D38" s="54">
        <v>9919151180</v>
      </c>
      <c r="E38" s="53" t="s">
        <v>32</v>
      </c>
      <c r="F38" s="104">
        <f t="shared" si="0"/>
        <v>1110.6479999999999</v>
      </c>
      <c r="G38" s="104">
        <f t="shared" si="0"/>
        <v>1110.6479999999999</v>
      </c>
      <c r="H38" s="152"/>
    </row>
    <row r="39" spans="1:8" outlineLevel="7">
      <c r="A39" s="52" t="s">
        <v>157</v>
      </c>
      <c r="B39" s="53" t="s">
        <v>6</v>
      </c>
      <c r="C39" s="53" t="s">
        <v>156</v>
      </c>
      <c r="D39" s="54">
        <v>9919151180</v>
      </c>
      <c r="E39" s="53" t="s">
        <v>158</v>
      </c>
      <c r="F39" s="106">
        <v>1110.6479999999999</v>
      </c>
      <c r="G39" s="153">
        <v>1110.6479999999999</v>
      </c>
      <c r="H39" s="152"/>
    </row>
    <row r="40" spans="1:8" ht="54" customHeight="1" outlineLevel="1">
      <c r="A40" s="52" t="s">
        <v>33</v>
      </c>
      <c r="B40" s="53" t="s">
        <v>6</v>
      </c>
      <c r="C40" s="53" t="s">
        <v>34</v>
      </c>
      <c r="D40" s="53" t="s">
        <v>160</v>
      </c>
      <c r="E40" s="53" t="s">
        <v>8</v>
      </c>
      <c r="F40" s="104">
        <f>F41</f>
        <v>16192.941000000001</v>
      </c>
      <c r="G40" s="104">
        <f>G41</f>
        <v>13820</v>
      </c>
      <c r="H40" s="152"/>
    </row>
    <row r="41" spans="1:8" ht="39.75" customHeight="1" outlineLevel="2">
      <c r="A41" s="52" t="s">
        <v>35</v>
      </c>
      <c r="B41" s="53" t="s">
        <v>6</v>
      </c>
      <c r="C41" s="53" t="s">
        <v>36</v>
      </c>
      <c r="D41" s="53" t="s">
        <v>160</v>
      </c>
      <c r="E41" s="53" t="s">
        <v>8</v>
      </c>
      <c r="F41" s="104">
        <f>F42</f>
        <v>16192.941000000001</v>
      </c>
      <c r="G41" s="104">
        <f>G42</f>
        <v>13820</v>
      </c>
      <c r="H41" s="152"/>
    </row>
    <row r="42" spans="1:8" ht="36" customHeight="1" outlineLevel="3">
      <c r="A42" s="52" t="s">
        <v>544</v>
      </c>
      <c r="B42" s="53" t="s">
        <v>6</v>
      </c>
      <c r="C42" s="53" t="s">
        <v>36</v>
      </c>
      <c r="D42" s="53" t="s">
        <v>167</v>
      </c>
      <c r="E42" s="53" t="s">
        <v>8</v>
      </c>
      <c r="F42" s="104">
        <f>F43+F46</f>
        <v>16192.941000000001</v>
      </c>
      <c r="G42" s="104">
        <f>G43+G46</f>
        <v>13820</v>
      </c>
      <c r="H42" s="152"/>
    </row>
    <row r="43" spans="1:8" ht="39.75" customHeight="1" outlineLevel="5">
      <c r="A43" s="52" t="s">
        <v>37</v>
      </c>
      <c r="B43" s="53" t="s">
        <v>6</v>
      </c>
      <c r="C43" s="53" t="s">
        <v>36</v>
      </c>
      <c r="D43" s="154" t="s">
        <v>168</v>
      </c>
      <c r="E43" s="53" t="s">
        <v>8</v>
      </c>
      <c r="F43" s="104">
        <f>F44</f>
        <v>2872.1439999999998</v>
      </c>
      <c r="G43" s="104">
        <f>G44</f>
        <v>499.20299999999997</v>
      </c>
      <c r="H43" s="152"/>
    </row>
    <row r="44" spans="1:8" outlineLevel="6">
      <c r="A44" s="52" t="s">
        <v>31</v>
      </c>
      <c r="B44" s="53" t="s">
        <v>6</v>
      </c>
      <c r="C44" s="53" t="s">
        <v>36</v>
      </c>
      <c r="D44" s="55" t="s">
        <v>168</v>
      </c>
      <c r="E44" s="53" t="s">
        <v>32</v>
      </c>
      <c r="F44" s="104">
        <f>F45</f>
        <v>2872.1439999999998</v>
      </c>
      <c r="G44" s="104">
        <f>G45</f>
        <v>499.20299999999997</v>
      </c>
      <c r="H44" s="152"/>
    </row>
    <row r="45" spans="1:8" outlineLevel="7">
      <c r="A45" s="52" t="s">
        <v>38</v>
      </c>
      <c r="B45" s="53" t="s">
        <v>6</v>
      </c>
      <c r="C45" s="53" t="s">
        <v>36</v>
      </c>
      <c r="D45" s="55" t="s">
        <v>168</v>
      </c>
      <c r="E45" s="53" t="s">
        <v>39</v>
      </c>
      <c r="F45" s="106">
        <v>2872.1439999999998</v>
      </c>
      <c r="G45" s="153">
        <v>499.20299999999997</v>
      </c>
      <c r="H45" s="152"/>
    </row>
    <row r="46" spans="1:8" ht="94.5" customHeight="1" outlineLevel="7">
      <c r="A46" s="32" t="s">
        <v>506</v>
      </c>
      <c r="B46" s="53" t="s">
        <v>6</v>
      </c>
      <c r="C46" s="53" t="s">
        <v>36</v>
      </c>
      <c r="D46" s="53" t="s">
        <v>351</v>
      </c>
      <c r="E46" s="53" t="s">
        <v>8</v>
      </c>
      <c r="F46" s="106">
        <f>F47</f>
        <v>13320.797</v>
      </c>
      <c r="G46" s="153">
        <f>G47</f>
        <v>13320.797</v>
      </c>
      <c r="H46" s="152"/>
    </row>
    <row r="47" spans="1:8" outlineLevel="7">
      <c r="A47" s="52" t="s">
        <v>31</v>
      </c>
      <c r="B47" s="53" t="s">
        <v>6</v>
      </c>
      <c r="C47" s="53" t="s">
        <v>36</v>
      </c>
      <c r="D47" s="53" t="s">
        <v>351</v>
      </c>
      <c r="E47" s="53" t="s">
        <v>32</v>
      </c>
      <c r="F47" s="106">
        <f>F48</f>
        <v>13320.797</v>
      </c>
      <c r="G47" s="153">
        <f>G48</f>
        <v>13320.797</v>
      </c>
      <c r="H47" s="152"/>
    </row>
    <row r="48" spans="1:8" outlineLevel="7">
      <c r="A48" s="52" t="s">
        <v>38</v>
      </c>
      <c r="B48" s="53" t="s">
        <v>6</v>
      </c>
      <c r="C48" s="53" t="s">
        <v>36</v>
      </c>
      <c r="D48" s="53" t="s">
        <v>351</v>
      </c>
      <c r="E48" s="53" t="s">
        <v>39</v>
      </c>
      <c r="F48" s="106">
        <v>13320.797</v>
      </c>
      <c r="G48" s="153">
        <v>13320.797</v>
      </c>
      <c r="H48" s="152"/>
    </row>
    <row r="49" spans="1:9" s="3" customFormat="1" ht="17.399999999999999">
      <c r="A49" s="50" t="s">
        <v>40</v>
      </c>
      <c r="B49" s="51" t="s">
        <v>41</v>
      </c>
      <c r="C49" s="51" t="s">
        <v>7</v>
      </c>
      <c r="D49" s="51" t="s">
        <v>160</v>
      </c>
      <c r="E49" s="51" t="s">
        <v>8</v>
      </c>
      <c r="F49" s="103">
        <f>F50+F126+F159+F186+F199+F205+F215+F238+F230+F132</f>
        <v>98050.354999999996</v>
      </c>
      <c r="G49" s="103">
        <f>G50+G126+G159+G186+G199+G205+G215+G238+G230+G132</f>
        <v>93830.139999999985</v>
      </c>
      <c r="H49" s="151"/>
      <c r="I49" s="9">
        <f>F49-F106-F111-F116-F121-F136</f>
        <v>93194.228999999978</v>
      </c>
    </row>
    <row r="50" spans="1:9" outlineLevel="1">
      <c r="A50" s="52" t="s">
        <v>9</v>
      </c>
      <c r="B50" s="53" t="s">
        <v>41</v>
      </c>
      <c r="C50" s="53" t="s">
        <v>10</v>
      </c>
      <c r="D50" s="53" t="s">
        <v>160</v>
      </c>
      <c r="E50" s="53" t="s">
        <v>8</v>
      </c>
      <c r="F50" s="104">
        <f>F51+F56+F63+F69+F74</f>
        <v>53186.686000000002</v>
      </c>
      <c r="G50" s="104">
        <f>G51+G56+G63+G69+G74</f>
        <v>52819.92</v>
      </c>
      <c r="H50" s="152"/>
    </row>
    <row r="51" spans="1:9" ht="40.5" customHeight="1" outlineLevel="2">
      <c r="A51" s="52" t="s">
        <v>42</v>
      </c>
      <c r="B51" s="53" t="s">
        <v>41</v>
      </c>
      <c r="C51" s="53" t="s">
        <v>43</v>
      </c>
      <c r="D51" s="53" t="s">
        <v>160</v>
      </c>
      <c r="E51" s="53" t="s">
        <v>8</v>
      </c>
      <c r="F51" s="104">
        <f t="shared" ref="F51:G54" si="1">F52</f>
        <v>2135.65</v>
      </c>
      <c r="G51" s="104">
        <f t="shared" si="1"/>
        <v>2135.65</v>
      </c>
      <c r="H51" s="152"/>
    </row>
    <row r="52" spans="1:9" outlineLevel="3">
      <c r="A52" s="52" t="s">
        <v>175</v>
      </c>
      <c r="B52" s="53" t="s">
        <v>41</v>
      </c>
      <c r="C52" s="53" t="s">
        <v>43</v>
      </c>
      <c r="D52" s="53" t="s">
        <v>161</v>
      </c>
      <c r="E52" s="53" t="s">
        <v>8</v>
      </c>
      <c r="F52" s="104">
        <f t="shared" si="1"/>
        <v>2135.65</v>
      </c>
      <c r="G52" s="104">
        <f t="shared" si="1"/>
        <v>2135.65</v>
      </c>
      <c r="H52" s="152"/>
    </row>
    <row r="53" spans="1:9" outlineLevel="5">
      <c r="A53" s="52" t="s">
        <v>44</v>
      </c>
      <c r="B53" s="53" t="s">
        <v>41</v>
      </c>
      <c r="C53" s="53" t="s">
        <v>43</v>
      </c>
      <c r="D53" s="53" t="s">
        <v>169</v>
      </c>
      <c r="E53" s="53" t="s">
        <v>8</v>
      </c>
      <c r="F53" s="104">
        <f t="shared" si="1"/>
        <v>2135.65</v>
      </c>
      <c r="G53" s="104">
        <f t="shared" si="1"/>
        <v>2135.65</v>
      </c>
      <c r="H53" s="152"/>
    </row>
    <row r="54" spans="1:9" ht="74.25" customHeight="1" outlineLevel="6">
      <c r="A54" s="52" t="s">
        <v>14</v>
      </c>
      <c r="B54" s="53" t="s">
        <v>41</v>
      </c>
      <c r="C54" s="53" t="s">
        <v>43</v>
      </c>
      <c r="D54" s="53" t="s">
        <v>169</v>
      </c>
      <c r="E54" s="53" t="s">
        <v>15</v>
      </c>
      <c r="F54" s="104">
        <f t="shared" si="1"/>
        <v>2135.65</v>
      </c>
      <c r="G54" s="104">
        <f t="shared" si="1"/>
        <v>2135.65</v>
      </c>
      <c r="H54" s="152"/>
    </row>
    <row r="55" spans="1:9" ht="19.5" customHeight="1" outlineLevel="7">
      <c r="A55" s="52" t="s">
        <v>16</v>
      </c>
      <c r="B55" s="53" t="s">
        <v>41</v>
      </c>
      <c r="C55" s="53" t="s">
        <v>43</v>
      </c>
      <c r="D55" s="53" t="s">
        <v>169</v>
      </c>
      <c r="E55" s="53" t="s">
        <v>17</v>
      </c>
      <c r="F55" s="106">
        <v>2135.65</v>
      </c>
      <c r="G55" s="153">
        <v>2135.65</v>
      </c>
      <c r="H55" s="152"/>
    </row>
    <row r="56" spans="1:9" ht="54.75" customHeight="1" outlineLevel="2">
      <c r="A56" s="52" t="s">
        <v>45</v>
      </c>
      <c r="B56" s="53" t="s">
        <v>41</v>
      </c>
      <c r="C56" s="53" t="s">
        <v>46</v>
      </c>
      <c r="D56" s="53" t="s">
        <v>160</v>
      </c>
      <c r="E56" s="53" t="s">
        <v>8</v>
      </c>
      <c r="F56" s="104">
        <f>F57</f>
        <v>12911.87</v>
      </c>
      <c r="G56" s="104">
        <f>G57</f>
        <v>12911.87</v>
      </c>
      <c r="H56" s="152"/>
    </row>
    <row r="57" spans="1:9" outlineLevel="3">
      <c r="A57" s="52" t="s">
        <v>175</v>
      </c>
      <c r="B57" s="53" t="s">
        <v>41</v>
      </c>
      <c r="C57" s="53" t="s">
        <v>46</v>
      </c>
      <c r="D57" s="53" t="s">
        <v>161</v>
      </c>
      <c r="E57" s="53" t="s">
        <v>8</v>
      </c>
      <c r="F57" s="104">
        <f>F58</f>
        <v>12911.87</v>
      </c>
      <c r="G57" s="104">
        <f>G58</f>
        <v>12911.87</v>
      </c>
      <c r="H57" s="152"/>
    </row>
    <row r="58" spans="1:9" ht="38.25" customHeight="1" outlineLevel="5">
      <c r="A58" s="52" t="s">
        <v>13</v>
      </c>
      <c r="B58" s="53" t="s">
        <v>41</v>
      </c>
      <c r="C58" s="53" t="s">
        <v>46</v>
      </c>
      <c r="D58" s="53" t="s">
        <v>162</v>
      </c>
      <c r="E58" s="53" t="s">
        <v>8</v>
      </c>
      <c r="F58" s="104">
        <f>F59+F61</f>
        <v>12911.87</v>
      </c>
      <c r="G58" s="104">
        <f>G59+G61</f>
        <v>12911.87</v>
      </c>
      <c r="H58" s="152"/>
    </row>
    <row r="59" spans="1:9" ht="75.75" customHeight="1" outlineLevel="6">
      <c r="A59" s="52" t="s">
        <v>14</v>
      </c>
      <c r="B59" s="53" t="s">
        <v>41</v>
      </c>
      <c r="C59" s="53" t="s">
        <v>46</v>
      </c>
      <c r="D59" s="53" t="s">
        <v>162</v>
      </c>
      <c r="E59" s="53" t="s">
        <v>15</v>
      </c>
      <c r="F59" s="104">
        <f>F60</f>
        <v>12844.87</v>
      </c>
      <c r="G59" s="104">
        <f>G60</f>
        <v>12844.87</v>
      </c>
      <c r="H59" s="152"/>
    </row>
    <row r="60" spans="1:9" ht="21" customHeight="1" outlineLevel="7">
      <c r="A60" s="52" t="s">
        <v>16</v>
      </c>
      <c r="B60" s="53" t="s">
        <v>41</v>
      </c>
      <c r="C60" s="53" t="s">
        <v>46</v>
      </c>
      <c r="D60" s="53" t="s">
        <v>162</v>
      </c>
      <c r="E60" s="53" t="s">
        <v>17</v>
      </c>
      <c r="F60" s="106">
        <v>12844.87</v>
      </c>
      <c r="G60" s="153">
        <v>12844.87</v>
      </c>
      <c r="H60" s="152"/>
    </row>
    <row r="61" spans="1:9" outlineLevel="6">
      <c r="A61" s="52" t="s">
        <v>18</v>
      </c>
      <c r="B61" s="53" t="s">
        <v>41</v>
      </c>
      <c r="C61" s="53" t="s">
        <v>46</v>
      </c>
      <c r="D61" s="53" t="s">
        <v>162</v>
      </c>
      <c r="E61" s="53" t="s">
        <v>19</v>
      </c>
      <c r="F61" s="104">
        <f>F62</f>
        <v>67</v>
      </c>
      <c r="G61" s="104">
        <f>G62</f>
        <v>67</v>
      </c>
      <c r="H61" s="152"/>
    </row>
    <row r="62" spans="1:9" ht="37.5" customHeight="1" outlineLevel="7">
      <c r="A62" s="52" t="s">
        <v>20</v>
      </c>
      <c r="B62" s="53" t="s">
        <v>41</v>
      </c>
      <c r="C62" s="53" t="s">
        <v>46</v>
      </c>
      <c r="D62" s="53" t="s">
        <v>162</v>
      </c>
      <c r="E62" s="53" t="s">
        <v>21</v>
      </c>
      <c r="F62" s="106">
        <v>67</v>
      </c>
      <c r="G62" s="153">
        <v>67</v>
      </c>
      <c r="H62" s="152"/>
    </row>
    <row r="63" spans="1:9" ht="22.5" customHeight="1" outlineLevel="7">
      <c r="A63" s="52" t="s">
        <v>393</v>
      </c>
      <c r="B63" s="53" t="s">
        <v>41</v>
      </c>
      <c r="C63" s="53" t="s">
        <v>394</v>
      </c>
      <c r="D63" s="53" t="s">
        <v>160</v>
      </c>
      <c r="E63" s="53" t="s">
        <v>8</v>
      </c>
      <c r="F63" s="106">
        <f t="shared" ref="F63:G67" si="2">F64</f>
        <v>21.920999999999999</v>
      </c>
      <c r="G63" s="106">
        <f t="shared" si="2"/>
        <v>23.055</v>
      </c>
      <c r="H63" s="152"/>
    </row>
    <row r="64" spans="1:9" ht="37.5" customHeight="1" outlineLevel="7">
      <c r="A64" s="52" t="s">
        <v>175</v>
      </c>
      <c r="B64" s="53" t="s">
        <v>41</v>
      </c>
      <c r="C64" s="53" t="s">
        <v>394</v>
      </c>
      <c r="D64" s="53" t="s">
        <v>161</v>
      </c>
      <c r="E64" s="53" t="s">
        <v>8</v>
      </c>
      <c r="F64" s="106">
        <f>F65</f>
        <v>21.920999999999999</v>
      </c>
      <c r="G64" s="106">
        <f>G65</f>
        <v>23.055</v>
      </c>
      <c r="H64" s="152"/>
    </row>
    <row r="65" spans="1:8" ht="21" customHeight="1" outlineLevel="7">
      <c r="A65" s="52" t="s">
        <v>517</v>
      </c>
      <c r="B65" s="53" t="s">
        <v>41</v>
      </c>
      <c r="C65" s="53" t="s">
        <v>394</v>
      </c>
      <c r="D65" s="53" t="s">
        <v>516</v>
      </c>
      <c r="E65" s="53" t="s">
        <v>8</v>
      </c>
      <c r="F65" s="106">
        <f>F66</f>
        <v>21.920999999999999</v>
      </c>
      <c r="G65" s="106">
        <f>G66</f>
        <v>23.055</v>
      </c>
      <c r="H65" s="152"/>
    </row>
    <row r="66" spans="1:8" ht="90" outlineLevel="7">
      <c r="A66" s="52" t="s">
        <v>561</v>
      </c>
      <c r="B66" s="53" t="s">
        <v>41</v>
      </c>
      <c r="C66" s="53" t="s">
        <v>394</v>
      </c>
      <c r="D66" s="53" t="s">
        <v>534</v>
      </c>
      <c r="E66" s="53" t="s">
        <v>8</v>
      </c>
      <c r="F66" s="106">
        <f t="shared" si="2"/>
        <v>21.920999999999999</v>
      </c>
      <c r="G66" s="106">
        <f t="shared" si="2"/>
        <v>23.055</v>
      </c>
      <c r="H66" s="152"/>
    </row>
    <row r="67" spans="1:8" ht="37.5" customHeight="1" outlineLevel="7">
      <c r="A67" s="52" t="s">
        <v>18</v>
      </c>
      <c r="B67" s="53" t="s">
        <v>41</v>
      </c>
      <c r="C67" s="53" t="s">
        <v>394</v>
      </c>
      <c r="D67" s="53" t="s">
        <v>534</v>
      </c>
      <c r="E67" s="53" t="s">
        <v>19</v>
      </c>
      <c r="F67" s="106">
        <f t="shared" si="2"/>
        <v>21.920999999999999</v>
      </c>
      <c r="G67" s="106">
        <f t="shared" si="2"/>
        <v>23.055</v>
      </c>
      <c r="H67" s="152"/>
    </row>
    <row r="68" spans="1:8" ht="37.5" customHeight="1" outlineLevel="7">
      <c r="A68" s="52" t="s">
        <v>20</v>
      </c>
      <c r="B68" s="53" t="s">
        <v>41</v>
      </c>
      <c r="C68" s="53" t="s">
        <v>394</v>
      </c>
      <c r="D68" s="53" t="s">
        <v>534</v>
      </c>
      <c r="E68" s="53" t="s">
        <v>21</v>
      </c>
      <c r="F68" s="106">
        <v>21.920999999999999</v>
      </c>
      <c r="G68" s="153">
        <v>23.055</v>
      </c>
      <c r="H68" s="152"/>
    </row>
    <row r="69" spans="1:8" ht="41.25" customHeight="1" outlineLevel="2">
      <c r="A69" s="52" t="s">
        <v>11</v>
      </c>
      <c r="B69" s="53" t="s">
        <v>41</v>
      </c>
      <c r="C69" s="53" t="s">
        <v>12</v>
      </c>
      <c r="D69" s="53" t="s">
        <v>160</v>
      </c>
      <c r="E69" s="53" t="s">
        <v>8</v>
      </c>
      <c r="F69" s="104">
        <f t="shared" ref="F69:G72" si="3">F70</f>
        <v>594.24</v>
      </c>
      <c r="G69" s="104">
        <f t="shared" si="3"/>
        <v>594.24</v>
      </c>
      <c r="H69" s="152"/>
    </row>
    <row r="70" spans="1:8" outlineLevel="4">
      <c r="A70" s="52" t="s">
        <v>175</v>
      </c>
      <c r="B70" s="53" t="s">
        <v>41</v>
      </c>
      <c r="C70" s="53" t="s">
        <v>12</v>
      </c>
      <c r="D70" s="53" t="s">
        <v>161</v>
      </c>
      <c r="E70" s="53" t="s">
        <v>8</v>
      </c>
      <c r="F70" s="104">
        <f t="shared" si="3"/>
        <v>594.24</v>
      </c>
      <c r="G70" s="104">
        <f t="shared" si="3"/>
        <v>594.24</v>
      </c>
      <c r="H70" s="152"/>
    </row>
    <row r="71" spans="1:8" ht="18.75" customHeight="1" outlineLevel="5">
      <c r="A71" s="52" t="s">
        <v>47</v>
      </c>
      <c r="B71" s="53" t="s">
        <v>41</v>
      </c>
      <c r="C71" s="53" t="s">
        <v>12</v>
      </c>
      <c r="D71" s="53" t="s">
        <v>170</v>
      </c>
      <c r="E71" s="53" t="s">
        <v>8</v>
      </c>
      <c r="F71" s="104">
        <f t="shared" si="3"/>
        <v>594.24</v>
      </c>
      <c r="G71" s="104">
        <f t="shared" si="3"/>
        <v>594.24</v>
      </c>
      <c r="H71" s="152"/>
    </row>
    <row r="72" spans="1:8" ht="76.5" customHeight="1" outlineLevel="6">
      <c r="A72" s="52" t="s">
        <v>14</v>
      </c>
      <c r="B72" s="53" t="s">
        <v>41</v>
      </c>
      <c r="C72" s="53" t="s">
        <v>12</v>
      </c>
      <c r="D72" s="53" t="s">
        <v>170</v>
      </c>
      <c r="E72" s="53" t="s">
        <v>15</v>
      </c>
      <c r="F72" s="104">
        <f t="shared" si="3"/>
        <v>594.24</v>
      </c>
      <c r="G72" s="104">
        <f t="shared" si="3"/>
        <v>594.24</v>
      </c>
      <c r="H72" s="152"/>
    </row>
    <row r="73" spans="1:8" ht="21" customHeight="1" outlineLevel="7">
      <c r="A73" s="52" t="s">
        <v>16</v>
      </c>
      <c r="B73" s="53" t="s">
        <v>41</v>
      </c>
      <c r="C73" s="53" t="s">
        <v>12</v>
      </c>
      <c r="D73" s="53" t="s">
        <v>170</v>
      </c>
      <c r="E73" s="53" t="s">
        <v>17</v>
      </c>
      <c r="F73" s="106">
        <v>594.24</v>
      </c>
      <c r="G73" s="153">
        <v>594.24</v>
      </c>
      <c r="H73" s="152"/>
    </row>
    <row r="74" spans="1:8" outlineLevel="2">
      <c r="A74" s="52" t="s">
        <v>26</v>
      </c>
      <c r="B74" s="53" t="s">
        <v>41</v>
      </c>
      <c r="C74" s="53" t="s">
        <v>27</v>
      </c>
      <c r="D74" s="53" t="s">
        <v>160</v>
      </c>
      <c r="E74" s="53" t="s">
        <v>8</v>
      </c>
      <c r="F74" s="104">
        <f>F75+F95</f>
        <v>37523.004999999997</v>
      </c>
      <c r="G74" s="104">
        <f>G75+G95</f>
        <v>37155.104999999996</v>
      </c>
      <c r="H74" s="152"/>
    </row>
    <row r="75" spans="1:8" ht="38.25" customHeight="1" outlineLevel="3">
      <c r="A75" s="52" t="s">
        <v>537</v>
      </c>
      <c r="B75" s="53" t="s">
        <v>41</v>
      </c>
      <c r="C75" s="53" t="s">
        <v>27</v>
      </c>
      <c r="D75" s="53" t="s">
        <v>163</v>
      </c>
      <c r="E75" s="53" t="s">
        <v>8</v>
      </c>
      <c r="F75" s="104">
        <f>F76+F83+F88</f>
        <v>16184.648999999999</v>
      </c>
      <c r="G75" s="104">
        <f>G76+G83+G88</f>
        <v>16184.648999999999</v>
      </c>
      <c r="H75" s="152"/>
    </row>
    <row r="76" spans="1:8" outlineLevel="4">
      <c r="A76" s="52" t="s">
        <v>538</v>
      </c>
      <c r="B76" s="53" t="s">
        <v>41</v>
      </c>
      <c r="C76" s="53" t="s">
        <v>27</v>
      </c>
      <c r="D76" s="53" t="s">
        <v>171</v>
      </c>
      <c r="E76" s="53" t="s">
        <v>8</v>
      </c>
      <c r="F76" s="104">
        <f>F77+F80</f>
        <v>490</v>
      </c>
      <c r="G76" s="104">
        <f>G77+G80</f>
        <v>490</v>
      </c>
      <c r="H76" s="152"/>
    </row>
    <row r="77" spans="1:8" ht="39" customHeight="1" outlineLevel="5">
      <c r="A77" s="52" t="s">
        <v>28</v>
      </c>
      <c r="B77" s="53" t="s">
        <v>41</v>
      </c>
      <c r="C77" s="53" t="s">
        <v>27</v>
      </c>
      <c r="D77" s="53" t="s">
        <v>165</v>
      </c>
      <c r="E77" s="53" t="s">
        <v>8</v>
      </c>
      <c r="F77" s="104">
        <f>F78</f>
        <v>240</v>
      </c>
      <c r="G77" s="104">
        <f>G78</f>
        <v>240</v>
      </c>
      <c r="H77" s="152"/>
    </row>
    <row r="78" spans="1:8" outlineLevel="6">
      <c r="A78" s="52" t="s">
        <v>18</v>
      </c>
      <c r="B78" s="53" t="s">
        <v>41</v>
      </c>
      <c r="C78" s="53" t="s">
        <v>27</v>
      </c>
      <c r="D78" s="53" t="s">
        <v>165</v>
      </c>
      <c r="E78" s="53" t="s">
        <v>19</v>
      </c>
      <c r="F78" s="104">
        <f>F79</f>
        <v>240</v>
      </c>
      <c r="G78" s="104">
        <f>G79</f>
        <v>240</v>
      </c>
      <c r="H78" s="152"/>
    </row>
    <row r="79" spans="1:8" ht="38.25" customHeight="1" outlineLevel="7">
      <c r="A79" s="52" t="s">
        <v>20</v>
      </c>
      <c r="B79" s="53" t="s">
        <v>41</v>
      </c>
      <c r="C79" s="53" t="s">
        <v>27</v>
      </c>
      <c r="D79" s="53" t="s">
        <v>165</v>
      </c>
      <c r="E79" s="53" t="s">
        <v>21</v>
      </c>
      <c r="F79" s="106">
        <v>240</v>
      </c>
      <c r="G79" s="153">
        <v>240</v>
      </c>
      <c r="H79" s="152"/>
    </row>
    <row r="80" spans="1:8" outlineLevel="7">
      <c r="A80" s="52" t="s">
        <v>29</v>
      </c>
      <c r="B80" s="53" t="s">
        <v>41</v>
      </c>
      <c r="C80" s="53" t="s">
        <v>27</v>
      </c>
      <c r="D80" s="53" t="s">
        <v>166</v>
      </c>
      <c r="E80" s="53" t="s">
        <v>8</v>
      </c>
      <c r="F80" s="104">
        <f>F81</f>
        <v>250</v>
      </c>
      <c r="G80" s="104">
        <f>G81</f>
        <v>250</v>
      </c>
      <c r="H80" s="152"/>
    </row>
    <row r="81" spans="1:8" outlineLevel="7">
      <c r="A81" s="52" t="s">
        <v>18</v>
      </c>
      <c r="B81" s="53" t="s">
        <v>41</v>
      </c>
      <c r="C81" s="53" t="s">
        <v>27</v>
      </c>
      <c r="D81" s="53" t="s">
        <v>166</v>
      </c>
      <c r="E81" s="53" t="s">
        <v>19</v>
      </c>
      <c r="F81" s="104">
        <f>F82</f>
        <v>250</v>
      </c>
      <c r="G81" s="104">
        <f>G82</f>
        <v>250</v>
      </c>
      <c r="H81" s="152"/>
    </row>
    <row r="82" spans="1:8" ht="39" customHeight="1" outlineLevel="7">
      <c r="A82" s="52" t="s">
        <v>20</v>
      </c>
      <c r="B82" s="53" t="s">
        <v>41</v>
      </c>
      <c r="C82" s="53" t="s">
        <v>27</v>
      </c>
      <c r="D82" s="53" t="s">
        <v>166</v>
      </c>
      <c r="E82" s="53" t="s">
        <v>21</v>
      </c>
      <c r="F82" s="107">
        <v>250</v>
      </c>
      <c r="G82" s="153">
        <v>250</v>
      </c>
      <c r="H82" s="152"/>
    </row>
    <row r="83" spans="1:8" ht="54" customHeight="1" outlineLevel="5">
      <c r="A83" s="52" t="s">
        <v>48</v>
      </c>
      <c r="B83" s="53" t="s">
        <v>41</v>
      </c>
      <c r="C83" s="53" t="s">
        <v>27</v>
      </c>
      <c r="D83" s="53" t="s">
        <v>172</v>
      </c>
      <c r="E83" s="53" t="s">
        <v>8</v>
      </c>
      <c r="F83" s="104">
        <f>F84+F86</f>
        <v>1050.0899999999999</v>
      </c>
      <c r="G83" s="104">
        <f>G84+G86</f>
        <v>1050.0899999999999</v>
      </c>
      <c r="H83" s="152"/>
    </row>
    <row r="84" spans="1:8" outlineLevel="6">
      <c r="A84" s="52" t="s">
        <v>18</v>
      </c>
      <c r="B84" s="53" t="s">
        <v>41</v>
      </c>
      <c r="C84" s="53" t="s">
        <v>27</v>
      </c>
      <c r="D84" s="53" t="s">
        <v>172</v>
      </c>
      <c r="E84" s="53" t="s">
        <v>19</v>
      </c>
      <c r="F84" s="104">
        <f>F85</f>
        <v>857.41</v>
      </c>
      <c r="G84" s="104">
        <f>G85</f>
        <v>857.41</v>
      </c>
      <c r="H84" s="152"/>
    </row>
    <row r="85" spans="1:8" ht="38.25" customHeight="1" outlineLevel="7">
      <c r="A85" s="52" t="s">
        <v>20</v>
      </c>
      <c r="B85" s="53" t="s">
        <v>41</v>
      </c>
      <c r="C85" s="53" t="s">
        <v>27</v>
      </c>
      <c r="D85" s="53" t="s">
        <v>172</v>
      </c>
      <c r="E85" s="53" t="s">
        <v>21</v>
      </c>
      <c r="F85" s="106">
        <v>857.41</v>
      </c>
      <c r="G85" s="153">
        <v>857.41</v>
      </c>
      <c r="H85" s="152"/>
    </row>
    <row r="86" spans="1:8" outlineLevel="6">
      <c r="A86" s="52" t="s">
        <v>22</v>
      </c>
      <c r="B86" s="53" t="s">
        <v>41</v>
      </c>
      <c r="C86" s="53" t="s">
        <v>27</v>
      </c>
      <c r="D86" s="53" t="s">
        <v>172</v>
      </c>
      <c r="E86" s="53" t="s">
        <v>23</v>
      </c>
      <c r="F86" s="104">
        <f>F87</f>
        <v>192.68</v>
      </c>
      <c r="G86" s="104">
        <f>G87</f>
        <v>192.68</v>
      </c>
      <c r="H86" s="152"/>
    </row>
    <row r="87" spans="1:8" outlineLevel="7">
      <c r="A87" s="52" t="s">
        <v>24</v>
      </c>
      <c r="B87" s="53" t="s">
        <v>41</v>
      </c>
      <c r="C87" s="53" t="s">
        <v>27</v>
      </c>
      <c r="D87" s="53" t="s">
        <v>172</v>
      </c>
      <c r="E87" s="53" t="s">
        <v>25</v>
      </c>
      <c r="F87" s="106">
        <v>192.68</v>
      </c>
      <c r="G87" s="153">
        <v>192.68</v>
      </c>
      <c r="H87" s="152"/>
    </row>
    <row r="88" spans="1:8" ht="37.5" customHeight="1" outlineLevel="5">
      <c r="A88" s="52" t="s">
        <v>49</v>
      </c>
      <c r="B88" s="53" t="s">
        <v>41</v>
      </c>
      <c r="C88" s="53" t="s">
        <v>27</v>
      </c>
      <c r="D88" s="53" t="s">
        <v>173</v>
      </c>
      <c r="E88" s="53" t="s">
        <v>8</v>
      </c>
      <c r="F88" s="104">
        <f>F89+F91+F93</f>
        <v>14644.558999999999</v>
      </c>
      <c r="G88" s="104">
        <f>G89+G91+G93</f>
        <v>14644.558999999999</v>
      </c>
      <c r="H88" s="152"/>
    </row>
    <row r="89" spans="1:8" ht="72.75" customHeight="1" outlineLevel="6">
      <c r="A89" s="52" t="s">
        <v>14</v>
      </c>
      <c r="B89" s="53" t="s">
        <v>41</v>
      </c>
      <c r="C89" s="53" t="s">
        <v>27</v>
      </c>
      <c r="D89" s="53" t="s">
        <v>173</v>
      </c>
      <c r="E89" s="53" t="s">
        <v>15</v>
      </c>
      <c r="F89" s="104">
        <f>F90</f>
        <v>6727.6</v>
      </c>
      <c r="G89" s="104">
        <f>G90</f>
        <v>6727.6</v>
      </c>
      <c r="H89" s="152"/>
    </row>
    <row r="90" spans="1:8" ht="20.25" customHeight="1" outlineLevel="7">
      <c r="A90" s="52" t="s">
        <v>50</v>
      </c>
      <c r="B90" s="53" t="s">
        <v>41</v>
      </c>
      <c r="C90" s="53" t="s">
        <v>27</v>
      </c>
      <c r="D90" s="53" t="s">
        <v>173</v>
      </c>
      <c r="E90" s="53" t="s">
        <v>51</v>
      </c>
      <c r="F90" s="106">
        <v>6727.6</v>
      </c>
      <c r="G90" s="153">
        <v>6727.6</v>
      </c>
      <c r="H90" s="152"/>
    </row>
    <row r="91" spans="1:8" outlineLevel="6">
      <c r="A91" s="52" t="s">
        <v>18</v>
      </c>
      <c r="B91" s="53" t="s">
        <v>41</v>
      </c>
      <c r="C91" s="53" t="s">
        <v>27</v>
      </c>
      <c r="D91" s="53" t="s">
        <v>173</v>
      </c>
      <c r="E91" s="53" t="s">
        <v>19</v>
      </c>
      <c r="F91" s="104">
        <f>F92</f>
        <v>7211.2389999999996</v>
      </c>
      <c r="G91" s="104">
        <f>G92</f>
        <v>7211.2389999999996</v>
      </c>
      <c r="H91" s="152"/>
    </row>
    <row r="92" spans="1:8" ht="38.25" customHeight="1" outlineLevel="7">
      <c r="A92" s="52" t="s">
        <v>20</v>
      </c>
      <c r="B92" s="53" t="s">
        <v>41</v>
      </c>
      <c r="C92" s="53" t="s">
        <v>27</v>
      </c>
      <c r="D92" s="53" t="s">
        <v>173</v>
      </c>
      <c r="E92" s="53" t="s">
        <v>21</v>
      </c>
      <c r="F92" s="106">
        <v>7211.2389999999996</v>
      </c>
      <c r="G92" s="153">
        <v>7211.2389999999996</v>
      </c>
      <c r="H92" s="152"/>
    </row>
    <row r="93" spans="1:8" outlineLevel="6">
      <c r="A93" s="52" t="s">
        <v>22</v>
      </c>
      <c r="B93" s="53" t="s">
        <v>41</v>
      </c>
      <c r="C93" s="53" t="s">
        <v>27</v>
      </c>
      <c r="D93" s="53" t="s">
        <v>173</v>
      </c>
      <c r="E93" s="53" t="s">
        <v>23</v>
      </c>
      <c r="F93" s="104">
        <f>F94</f>
        <v>705.72</v>
      </c>
      <c r="G93" s="104">
        <f>G94</f>
        <v>705.72</v>
      </c>
      <c r="H93" s="152"/>
    </row>
    <row r="94" spans="1:8" outlineLevel="7">
      <c r="A94" s="52" t="s">
        <v>24</v>
      </c>
      <c r="B94" s="53" t="s">
        <v>41</v>
      </c>
      <c r="C94" s="53" t="s">
        <v>27</v>
      </c>
      <c r="D94" s="53" t="s">
        <v>173</v>
      </c>
      <c r="E94" s="53" t="s">
        <v>25</v>
      </c>
      <c r="F94" s="106">
        <v>705.72</v>
      </c>
      <c r="G94" s="153">
        <v>705.72</v>
      </c>
      <c r="H94" s="152"/>
    </row>
    <row r="95" spans="1:8" outlineLevel="3">
      <c r="A95" s="52" t="s">
        <v>175</v>
      </c>
      <c r="B95" s="53" t="s">
        <v>41</v>
      </c>
      <c r="C95" s="53" t="s">
        <v>27</v>
      </c>
      <c r="D95" s="53" t="s">
        <v>161</v>
      </c>
      <c r="E95" s="53" t="s">
        <v>8</v>
      </c>
      <c r="F95" s="104">
        <f>F96+F99+F102+F105</f>
        <v>21338.355999999996</v>
      </c>
      <c r="G95" s="104">
        <f>G96+G99+G102+G105</f>
        <v>20970.455999999998</v>
      </c>
      <c r="H95" s="152"/>
    </row>
    <row r="96" spans="1:8" ht="39.75" customHeight="1" outlineLevel="5">
      <c r="A96" s="52" t="s">
        <v>13</v>
      </c>
      <c r="B96" s="53" t="s">
        <v>41</v>
      </c>
      <c r="C96" s="53" t="s">
        <v>27</v>
      </c>
      <c r="D96" s="53" t="s">
        <v>162</v>
      </c>
      <c r="E96" s="53" t="s">
        <v>8</v>
      </c>
      <c r="F96" s="104">
        <f>F97</f>
        <v>16592.37</v>
      </c>
      <c r="G96" s="104">
        <f>G97</f>
        <v>16592.37</v>
      </c>
      <c r="H96" s="152"/>
    </row>
    <row r="97" spans="1:8" ht="75.75" customHeight="1" outlineLevel="6">
      <c r="A97" s="52" t="s">
        <v>14</v>
      </c>
      <c r="B97" s="53" t="s">
        <v>41</v>
      </c>
      <c r="C97" s="53" t="s">
        <v>27</v>
      </c>
      <c r="D97" s="53" t="s">
        <v>162</v>
      </c>
      <c r="E97" s="53" t="s">
        <v>15</v>
      </c>
      <c r="F97" s="104">
        <f>F98</f>
        <v>16592.37</v>
      </c>
      <c r="G97" s="104">
        <f>G98</f>
        <v>16592.37</v>
      </c>
      <c r="H97" s="152"/>
    </row>
    <row r="98" spans="1:8" ht="21" customHeight="1" outlineLevel="7">
      <c r="A98" s="52" t="s">
        <v>16</v>
      </c>
      <c r="B98" s="53" t="s">
        <v>41</v>
      </c>
      <c r="C98" s="53" t="s">
        <v>27</v>
      </c>
      <c r="D98" s="53" t="s">
        <v>162</v>
      </c>
      <c r="E98" s="53" t="s">
        <v>17</v>
      </c>
      <c r="F98" s="106">
        <v>16592.37</v>
      </c>
      <c r="G98" s="153">
        <v>16592.37</v>
      </c>
      <c r="H98" s="152"/>
    </row>
    <row r="99" spans="1:8" ht="38.25" customHeight="1" outlineLevel="7">
      <c r="A99" s="52" t="s">
        <v>349</v>
      </c>
      <c r="B99" s="53" t="s">
        <v>41</v>
      </c>
      <c r="C99" s="53" t="s">
        <v>27</v>
      </c>
      <c r="D99" s="53" t="s">
        <v>350</v>
      </c>
      <c r="E99" s="53" t="s">
        <v>8</v>
      </c>
      <c r="F99" s="106">
        <f>F100</f>
        <v>76.349999999999994</v>
      </c>
      <c r="G99" s="153">
        <f>G100</f>
        <v>76.349999999999994</v>
      </c>
      <c r="H99" s="152"/>
    </row>
    <row r="100" spans="1:8" ht="75.75" customHeight="1" outlineLevel="7">
      <c r="A100" s="52" t="s">
        <v>14</v>
      </c>
      <c r="B100" s="53" t="s">
        <v>41</v>
      </c>
      <c r="C100" s="53" t="s">
        <v>27</v>
      </c>
      <c r="D100" s="53" t="s">
        <v>350</v>
      </c>
      <c r="E100" s="53" t="s">
        <v>15</v>
      </c>
      <c r="F100" s="106">
        <f>F101</f>
        <v>76.349999999999994</v>
      </c>
      <c r="G100" s="153">
        <f>G101</f>
        <v>76.349999999999994</v>
      </c>
      <c r="H100" s="152"/>
    </row>
    <row r="101" spans="1:8" ht="21.75" customHeight="1" outlineLevel="7">
      <c r="A101" s="52" t="s">
        <v>16</v>
      </c>
      <c r="B101" s="53" t="s">
        <v>41</v>
      </c>
      <c r="C101" s="53" t="s">
        <v>27</v>
      </c>
      <c r="D101" s="53" t="s">
        <v>350</v>
      </c>
      <c r="E101" s="53" t="s">
        <v>17</v>
      </c>
      <c r="F101" s="106">
        <v>76.349999999999994</v>
      </c>
      <c r="G101" s="153">
        <v>76.349999999999994</v>
      </c>
      <c r="H101" s="152"/>
    </row>
    <row r="102" spans="1:8" ht="36.75" customHeight="1" outlineLevel="7">
      <c r="A102" s="52" t="s">
        <v>368</v>
      </c>
      <c r="B102" s="53" t="s">
        <v>41</v>
      </c>
      <c r="C102" s="53" t="s">
        <v>27</v>
      </c>
      <c r="D102" s="53" t="s">
        <v>367</v>
      </c>
      <c r="E102" s="53" t="s">
        <v>8</v>
      </c>
      <c r="F102" s="106">
        <f>F103</f>
        <v>188</v>
      </c>
      <c r="G102" s="106">
        <f>G103</f>
        <v>188</v>
      </c>
      <c r="H102" s="152"/>
    </row>
    <row r="103" spans="1:8" ht="36.75" customHeight="1" outlineLevel="7">
      <c r="A103" s="52" t="s">
        <v>18</v>
      </c>
      <c r="B103" s="53" t="s">
        <v>41</v>
      </c>
      <c r="C103" s="53" t="s">
        <v>27</v>
      </c>
      <c r="D103" s="53" t="s">
        <v>367</v>
      </c>
      <c r="E103" s="53" t="s">
        <v>19</v>
      </c>
      <c r="F103" s="106">
        <f>F104</f>
        <v>188</v>
      </c>
      <c r="G103" s="106">
        <f>G104</f>
        <v>188</v>
      </c>
      <c r="H103" s="152"/>
    </row>
    <row r="104" spans="1:8" ht="36.75" customHeight="1" outlineLevel="7">
      <c r="A104" s="52" t="s">
        <v>20</v>
      </c>
      <c r="B104" s="53" t="s">
        <v>41</v>
      </c>
      <c r="C104" s="53" t="s">
        <v>27</v>
      </c>
      <c r="D104" s="53" t="s">
        <v>367</v>
      </c>
      <c r="E104" s="53" t="s">
        <v>21</v>
      </c>
      <c r="F104" s="106">
        <v>188</v>
      </c>
      <c r="G104" s="153">
        <v>188</v>
      </c>
      <c r="H104" s="152"/>
    </row>
    <row r="105" spans="1:8" ht="20.25" customHeight="1" outlineLevel="7">
      <c r="A105" s="52" t="s">
        <v>517</v>
      </c>
      <c r="B105" s="53" t="s">
        <v>41</v>
      </c>
      <c r="C105" s="53" t="s">
        <v>27</v>
      </c>
      <c r="D105" s="53" t="s">
        <v>516</v>
      </c>
      <c r="E105" s="53" t="s">
        <v>8</v>
      </c>
      <c r="F105" s="106">
        <f>F106+F111+F116+F121</f>
        <v>4481.6359999999995</v>
      </c>
      <c r="G105" s="106">
        <f>G106+G111+G116+G121</f>
        <v>4113.7359999999999</v>
      </c>
      <c r="H105" s="152"/>
    </row>
    <row r="106" spans="1:8" ht="76.5" customHeight="1" outlineLevel="7">
      <c r="A106" s="32" t="s">
        <v>514</v>
      </c>
      <c r="B106" s="53" t="s">
        <v>41</v>
      </c>
      <c r="C106" s="53" t="s">
        <v>27</v>
      </c>
      <c r="D106" s="53" t="s">
        <v>518</v>
      </c>
      <c r="E106" s="53" t="s">
        <v>8</v>
      </c>
      <c r="F106" s="104">
        <f>F107+F109</f>
        <v>1858.6999999999998</v>
      </c>
      <c r="G106" s="104">
        <f>G107+G109</f>
        <v>1490.8</v>
      </c>
      <c r="H106" s="152"/>
    </row>
    <row r="107" spans="1:8" ht="75" customHeight="1" outlineLevel="7">
      <c r="A107" s="52" t="s">
        <v>14</v>
      </c>
      <c r="B107" s="53" t="s">
        <v>41</v>
      </c>
      <c r="C107" s="53" t="s">
        <v>27</v>
      </c>
      <c r="D107" s="53" t="s">
        <v>518</v>
      </c>
      <c r="E107" s="53" t="s">
        <v>15</v>
      </c>
      <c r="F107" s="104">
        <f>F108</f>
        <v>1186.0999999999999</v>
      </c>
      <c r="G107" s="104">
        <f>G108</f>
        <v>1186.0999999999999</v>
      </c>
      <c r="H107" s="152"/>
    </row>
    <row r="108" spans="1:8" ht="21" customHeight="1" outlineLevel="7">
      <c r="A108" s="52" t="s">
        <v>16</v>
      </c>
      <c r="B108" s="53" t="s">
        <v>41</v>
      </c>
      <c r="C108" s="53" t="s">
        <v>27</v>
      </c>
      <c r="D108" s="53" t="s">
        <v>518</v>
      </c>
      <c r="E108" s="53" t="s">
        <v>17</v>
      </c>
      <c r="F108" s="106">
        <v>1186.0999999999999</v>
      </c>
      <c r="G108" s="153">
        <v>1186.0999999999999</v>
      </c>
      <c r="H108" s="152"/>
    </row>
    <row r="109" spans="1:8" outlineLevel="7">
      <c r="A109" s="52" t="s">
        <v>18</v>
      </c>
      <c r="B109" s="53" t="s">
        <v>41</v>
      </c>
      <c r="C109" s="53" t="s">
        <v>27</v>
      </c>
      <c r="D109" s="53" t="s">
        <v>518</v>
      </c>
      <c r="E109" s="53" t="s">
        <v>19</v>
      </c>
      <c r="F109" s="104">
        <f>F110</f>
        <v>672.6</v>
      </c>
      <c r="G109" s="104">
        <f>G110</f>
        <v>304.7</v>
      </c>
      <c r="H109" s="152"/>
    </row>
    <row r="110" spans="1:8" ht="36.75" customHeight="1" outlineLevel="7">
      <c r="A110" s="52" t="s">
        <v>20</v>
      </c>
      <c r="B110" s="53" t="s">
        <v>41</v>
      </c>
      <c r="C110" s="53" t="s">
        <v>27</v>
      </c>
      <c r="D110" s="53" t="s">
        <v>518</v>
      </c>
      <c r="E110" s="53" t="s">
        <v>21</v>
      </c>
      <c r="F110" s="106">
        <v>672.6</v>
      </c>
      <c r="G110" s="153">
        <v>304.7</v>
      </c>
      <c r="H110" s="152"/>
    </row>
    <row r="111" spans="1:8" ht="76.5" customHeight="1" outlineLevel="7">
      <c r="A111" s="32" t="s">
        <v>511</v>
      </c>
      <c r="B111" s="53" t="s">
        <v>41</v>
      </c>
      <c r="C111" s="53" t="s">
        <v>27</v>
      </c>
      <c r="D111" s="53" t="s">
        <v>519</v>
      </c>
      <c r="E111" s="53" t="s">
        <v>8</v>
      </c>
      <c r="F111" s="104">
        <f>F112+F114</f>
        <v>1137.9059999999999</v>
      </c>
      <c r="G111" s="104">
        <f>G112+G114</f>
        <v>1137.9059999999999</v>
      </c>
      <c r="H111" s="152"/>
    </row>
    <row r="112" spans="1:8" ht="78" customHeight="1" outlineLevel="7">
      <c r="A112" s="52" t="s">
        <v>14</v>
      </c>
      <c r="B112" s="53" t="s">
        <v>41</v>
      </c>
      <c r="C112" s="53" t="s">
        <v>27</v>
      </c>
      <c r="D112" s="53" t="s">
        <v>519</v>
      </c>
      <c r="E112" s="53" t="s">
        <v>15</v>
      </c>
      <c r="F112" s="104">
        <f>F113</f>
        <v>1099.2159999999999</v>
      </c>
      <c r="G112" s="104">
        <f>G113</f>
        <v>1099.2159999999999</v>
      </c>
      <c r="H112" s="152"/>
    </row>
    <row r="113" spans="1:8" ht="21.75" customHeight="1" outlineLevel="7">
      <c r="A113" s="52" t="s">
        <v>16</v>
      </c>
      <c r="B113" s="53" t="s">
        <v>41</v>
      </c>
      <c r="C113" s="53" t="s">
        <v>27</v>
      </c>
      <c r="D113" s="53" t="s">
        <v>519</v>
      </c>
      <c r="E113" s="53" t="s">
        <v>17</v>
      </c>
      <c r="F113" s="106">
        <v>1099.2159999999999</v>
      </c>
      <c r="G113" s="153">
        <v>1099.2159999999999</v>
      </c>
      <c r="H113" s="152"/>
    </row>
    <row r="114" spans="1:8" outlineLevel="7">
      <c r="A114" s="52" t="s">
        <v>18</v>
      </c>
      <c r="B114" s="53" t="s">
        <v>41</v>
      </c>
      <c r="C114" s="53" t="s">
        <v>27</v>
      </c>
      <c r="D114" s="53" t="s">
        <v>519</v>
      </c>
      <c r="E114" s="53" t="s">
        <v>19</v>
      </c>
      <c r="F114" s="104">
        <f>F115</f>
        <v>38.69</v>
      </c>
      <c r="G114" s="104">
        <f>G115</f>
        <v>38.69</v>
      </c>
      <c r="H114" s="152"/>
    </row>
    <row r="115" spans="1:8" ht="37.5" customHeight="1" outlineLevel="7">
      <c r="A115" s="52" t="s">
        <v>20</v>
      </c>
      <c r="B115" s="53" t="s">
        <v>41</v>
      </c>
      <c r="C115" s="53" t="s">
        <v>27</v>
      </c>
      <c r="D115" s="53" t="s">
        <v>519</v>
      </c>
      <c r="E115" s="53" t="s">
        <v>21</v>
      </c>
      <c r="F115" s="106">
        <v>38.69</v>
      </c>
      <c r="G115" s="153">
        <v>38.69</v>
      </c>
      <c r="H115" s="152"/>
    </row>
    <row r="116" spans="1:8" ht="54" outlineLevel="7">
      <c r="A116" s="32" t="s">
        <v>462</v>
      </c>
      <c r="B116" s="53" t="s">
        <v>41</v>
      </c>
      <c r="C116" s="53" t="s">
        <v>27</v>
      </c>
      <c r="D116" s="53" t="s">
        <v>520</v>
      </c>
      <c r="E116" s="53" t="s">
        <v>8</v>
      </c>
      <c r="F116" s="104">
        <f>F117+F119</f>
        <v>737.87300000000005</v>
      </c>
      <c r="G116" s="104">
        <f>G117+G119</f>
        <v>737.87300000000005</v>
      </c>
      <c r="H116" s="152"/>
    </row>
    <row r="117" spans="1:8" ht="76.5" customHeight="1" outlineLevel="7">
      <c r="A117" s="52" t="s">
        <v>14</v>
      </c>
      <c r="B117" s="53" t="s">
        <v>41</v>
      </c>
      <c r="C117" s="53" t="s">
        <v>27</v>
      </c>
      <c r="D117" s="53" t="s">
        <v>520</v>
      </c>
      <c r="E117" s="53" t="s">
        <v>15</v>
      </c>
      <c r="F117" s="104">
        <f>F118</f>
        <v>709.947</v>
      </c>
      <c r="G117" s="104">
        <f>G118</f>
        <v>709.947</v>
      </c>
      <c r="H117" s="152"/>
    </row>
    <row r="118" spans="1:8" ht="21.75" customHeight="1" outlineLevel="7">
      <c r="A118" s="52" t="s">
        <v>16</v>
      </c>
      <c r="B118" s="53" t="s">
        <v>41</v>
      </c>
      <c r="C118" s="53" t="s">
        <v>27</v>
      </c>
      <c r="D118" s="53" t="s">
        <v>520</v>
      </c>
      <c r="E118" s="53" t="s">
        <v>17</v>
      </c>
      <c r="F118" s="106">
        <v>709.947</v>
      </c>
      <c r="G118" s="153">
        <v>709.947</v>
      </c>
      <c r="H118" s="152"/>
    </row>
    <row r="119" spans="1:8" outlineLevel="7">
      <c r="A119" s="52" t="s">
        <v>18</v>
      </c>
      <c r="B119" s="53" t="s">
        <v>41</v>
      </c>
      <c r="C119" s="53" t="s">
        <v>27</v>
      </c>
      <c r="D119" s="53" t="s">
        <v>520</v>
      </c>
      <c r="E119" s="53" t="s">
        <v>19</v>
      </c>
      <c r="F119" s="106">
        <v>27.925999999999998</v>
      </c>
      <c r="G119" s="106">
        <v>27.925999999999998</v>
      </c>
      <c r="H119" s="152"/>
    </row>
    <row r="120" spans="1:8" ht="36" outlineLevel="7">
      <c r="A120" s="52" t="s">
        <v>20</v>
      </c>
      <c r="B120" s="53" t="s">
        <v>41</v>
      </c>
      <c r="C120" s="53" t="s">
        <v>27</v>
      </c>
      <c r="D120" s="53" t="s">
        <v>520</v>
      </c>
      <c r="E120" s="53" t="s">
        <v>21</v>
      </c>
      <c r="F120" s="106">
        <v>49.44</v>
      </c>
      <c r="G120" s="153">
        <v>49.44</v>
      </c>
      <c r="H120" s="152"/>
    </row>
    <row r="121" spans="1:8" ht="76.5" customHeight="1" outlineLevel="7">
      <c r="A121" s="32" t="s">
        <v>512</v>
      </c>
      <c r="B121" s="53" t="s">
        <v>41</v>
      </c>
      <c r="C121" s="53" t="s">
        <v>27</v>
      </c>
      <c r="D121" s="53" t="s">
        <v>521</v>
      </c>
      <c r="E121" s="53" t="s">
        <v>8</v>
      </c>
      <c r="F121" s="104">
        <f>F122+F124</f>
        <v>747.15699999999993</v>
      </c>
      <c r="G121" s="104">
        <f>G122+G124</f>
        <v>747.15699999999993</v>
      </c>
      <c r="H121" s="152"/>
    </row>
    <row r="122" spans="1:8" ht="75.75" customHeight="1" outlineLevel="7">
      <c r="A122" s="52" t="s">
        <v>14</v>
      </c>
      <c r="B122" s="53" t="s">
        <v>41</v>
      </c>
      <c r="C122" s="53" t="s">
        <v>27</v>
      </c>
      <c r="D122" s="53" t="s">
        <v>521</v>
      </c>
      <c r="E122" s="53" t="s">
        <v>15</v>
      </c>
      <c r="F122" s="104">
        <f>F123</f>
        <v>733.33299999999997</v>
      </c>
      <c r="G122" s="104">
        <f>G123</f>
        <v>733.33299999999997</v>
      </c>
      <c r="H122" s="152"/>
    </row>
    <row r="123" spans="1:8" ht="20.25" customHeight="1" outlineLevel="7">
      <c r="A123" s="52" t="s">
        <v>16</v>
      </c>
      <c r="B123" s="53" t="s">
        <v>41</v>
      </c>
      <c r="C123" s="53" t="s">
        <v>27</v>
      </c>
      <c r="D123" s="53" t="s">
        <v>521</v>
      </c>
      <c r="E123" s="53" t="s">
        <v>17</v>
      </c>
      <c r="F123" s="106">
        <v>733.33299999999997</v>
      </c>
      <c r="G123" s="153">
        <v>733.33299999999997</v>
      </c>
      <c r="H123" s="152"/>
    </row>
    <row r="124" spans="1:8" outlineLevel="7">
      <c r="A124" s="52" t="s">
        <v>18</v>
      </c>
      <c r="B124" s="53" t="s">
        <v>41</v>
      </c>
      <c r="C124" s="53" t="s">
        <v>27</v>
      </c>
      <c r="D124" s="53" t="s">
        <v>521</v>
      </c>
      <c r="E124" s="53" t="s">
        <v>19</v>
      </c>
      <c r="F124" s="104">
        <f>F125</f>
        <v>13.824</v>
      </c>
      <c r="G124" s="104">
        <f>G125</f>
        <v>13.824</v>
      </c>
      <c r="H124" s="152"/>
    </row>
    <row r="125" spans="1:8" ht="38.25" customHeight="1" outlineLevel="7">
      <c r="A125" s="52" t="s">
        <v>20</v>
      </c>
      <c r="B125" s="53" t="s">
        <v>41</v>
      </c>
      <c r="C125" s="53" t="s">
        <v>27</v>
      </c>
      <c r="D125" s="53" t="s">
        <v>521</v>
      </c>
      <c r="E125" s="53" t="s">
        <v>21</v>
      </c>
      <c r="F125" s="106">
        <v>13.824</v>
      </c>
      <c r="G125" s="153">
        <v>13.824</v>
      </c>
      <c r="H125" s="152"/>
    </row>
    <row r="126" spans="1:8" ht="36" outlineLevel="1">
      <c r="A126" s="52" t="s">
        <v>57</v>
      </c>
      <c r="B126" s="53" t="s">
        <v>41</v>
      </c>
      <c r="C126" s="53" t="s">
        <v>58</v>
      </c>
      <c r="D126" s="53" t="s">
        <v>160</v>
      </c>
      <c r="E126" s="53" t="s">
        <v>8</v>
      </c>
      <c r="F126" s="104">
        <f t="shared" ref="F126:G130" si="4">F127</f>
        <v>65</v>
      </c>
      <c r="G126" s="104">
        <f t="shared" si="4"/>
        <v>65</v>
      </c>
      <c r="H126" s="152"/>
    </row>
    <row r="127" spans="1:8" ht="42" customHeight="1" outlineLevel="2">
      <c r="A127" s="52" t="s">
        <v>59</v>
      </c>
      <c r="B127" s="53" t="s">
        <v>41</v>
      </c>
      <c r="C127" s="53" t="s">
        <v>60</v>
      </c>
      <c r="D127" s="53" t="s">
        <v>160</v>
      </c>
      <c r="E127" s="53" t="s">
        <v>8</v>
      </c>
      <c r="F127" s="104">
        <f t="shared" si="4"/>
        <v>65</v>
      </c>
      <c r="G127" s="104">
        <f t="shared" si="4"/>
        <v>65</v>
      </c>
      <c r="H127" s="152"/>
    </row>
    <row r="128" spans="1:8" outlineLevel="4">
      <c r="A128" s="52" t="s">
        <v>175</v>
      </c>
      <c r="B128" s="53" t="s">
        <v>41</v>
      </c>
      <c r="C128" s="53" t="s">
        <v>60</v>
      </c>
      <c r="D128" s="53" t="s">
        <v>161</v>
      </c>
      <c r="E128" s="53" t="s">
        <v>8</v>
      </c>
      <c r="F128" s="104">
        <f t="shared" si="4"/>
        <v>65</v>
      </c>
      <c r="G128" s="104">
        <f t="shared" si="4"/>
        <v>65</v>
      </c>
      <c r="H128" s="152"/>
    </row>
    <row r="129" spans="1:8" ht="36" outlineLevel="5">
      <c r="A129" s="52" t="s">
        <v>61</v>
      </c>
      <c r="B129" s="53" t="s">
        <v>41</v>
      </c>
      <c r="C129" s="53" t="s">
        <v>60</v>
      </c>
      <c r="D129" s="53" t="s">
        <v>176</v>
      </c>
      <c r="E129" s="53" t="s">
        <v>8</v>
      </c>
      <c r="F129" s="104">
        <f t="shared" si="4"/>
        <v>65</v>
      </c>
      <c r="G129" s="104">
        <f t="shared" si="4"/>
        <v>65</v>
      </c>
      <c r="H129" s="152"/>
    </row>
    <row r="130" spans="1:8" outlineLevel="6">
      <c r="A130" s="52" t="s">
        <v>18</v>
      </c>
      <c r="B130" s="53" t="s">
        <v>41</v>
      </c>
      <c r="C130" s="53" t="s">
        <v>60</v>
      </c>
      <c r="D130" s="53" t="s">
        <v>176</v>
      </c>
      <c r="E130" s="53" t="s">
        <v>19</v>
      </c>
      <c r="F130" s="104">
        <f t="shared" si="4"/>
        <v>65</v>
      </c>
      <c r="G130" s="104">
        <f t="shared" si="4"/>
        <v>65</v>
      </c>
      <c r="H130" s="152"/>
    </row>
    <row r="131" spans="1:8" ht="39" customHeight="1" outlineLevel="7">
      <c r="A131" s="52" t="s">
        <v>20</v>
      </c>
      <c r="B131" s="53" t="s">
        <v>41</v>
      </c>
      <c r="C131" s="53" t="s">
        <v>60</v>
      </c>
      <c r="D131" s="53" t="s">
        <v>176</v>
      </c>
      <c r="E131" s="53" t="s">
        <v>21</v>
      </c>
      <c r="F131" s="106">
        <v>65</v>
      </c>
      <c r="G131" s="153">
        <v>65</v>
      </c>
      <c r="H131" s="152"/>
    </row>
    <row r="132" spans="1:8" outlineLevel="7">
      <c r="A132" s="52" t="s">
        <v>148</v>
      </c>
      <c r="B132" s="53" t="s">
        <v>41</v>
      </c>
      <c r="C132" s="53" t="s">
        <v>62</v>
      </c>
      <c r="D132" s="53" t="s">
        <v>160</v>
      </c>
      <c r="E132" s="53" t="s">
        <v>8</v>
      </c>
      <c r="F132" s="104">
        <f>F144+F139+F150+F133</f>
        <v>11578.713</v>
      </c>
      <c r="G132" s="104">
        <f>G144+G139+G150+G133</f>
        <v>12473.713</v>
      </c>
      <c r="H132" s="152"/>
    </row>
    <row r="133" spans="1:8" outlineLevel="7">
      <c r="A133" s="52" t="s">
        <v>150</v>
      </c>
      <c r="B133" s="53" t="s">
        <v>41</v>
      </c>
      <c r="C133" s="53" t="s">
        <v>151</v>
      </c>
      <c r="D133" s="53" t="s">
        <v>160</v>
      </c>
      <c r="E133" s="53" t="s">
        <v>8</v>
      </c>
      <c r="F133" s="104">
        <f t="shared" ref="F133:G135" si="5">F134</f>
        <v>374.49</v>
      </c>
      <c r="G133" s="104">
        <f t="shared" si="5"/>
        <v>374.49</v>
      </c>
      <c r="H133" s="152"/>
    </row>
    <row r="134" spans="1:8" outlineLevel="7">
      <c r="A134" s="52" t="s">
        <v>175</v>
      </c>
      <c r="B134" s="53" t="s">
        <v>41</v>
      </c>
      <c r="C134" s="53" t="s">
        <v>151</v>
      </c>
      <c r="D134" s="53" t="s">
        <v>161</v>
      </c>
      <c r="E134" s="53" t="s">
        <v>8</v>
      </c>
      <c r="F134" s="104">
        <f t="shared" si="5"/>
        <v>374.49</v>
      </c>
      <c r="G134" s="104">
        <f t="shared" si="5"/>
        <v>374.49</v>
      </c>
      <c r="H134" s="152"/>
    </row>
    <row r="135" spans="1:8" outlineLevel="7">
      <c r="A135" s="52" t="s">
        <v>517</v>
      </c>
      <c r="B135" s="53" t="s">
        <v>41</v>
      </c>
      <c r="C135" s="53" t="s">
        <v>151</v>
      </c>
      <c r="D135" s="53" t="s">
        <v>516</v>
      </c>
      <c r="E135" s="53" t="s">
        <v>8</v>
      </c>
      <c r="F135" s="104">
        <f t="shared" si="5"/>
        <v>374.49</v>
      </c>
      <c r="G135" s="104">
        <f t="shared" si="5"/>
        <v>374.49</v>
      </c>
      <c r="H135" s="152"/>
    </row>
    <row r="136" spans="1:8" ht="108" outlineLevel="7">
      <c r="A136" s="32" t="s">
        <v>513</v>
      </c>
      <c r="B136" s="53" t="s">
        <v>41</v>
      </c>
      <c r="C136" s="53" t="s">
        <v>151</v>
      </c>
      <c r="D136" s="53" t="s">
        <v>535</v>
      </c>
      <c r="E136" s="53" t="s">
        <v>8</v>
      </c>
      <c r="F136" s="104">
        <f t="shared" ref="F136:G137" si="6">F137</f>
        <v>374.49</v>
      </c>
      <c r="G136" s="104">
        <f t="shared" si="6"/>
        <v>374.49</v>
      </c>
      <c r="H136" s="152"/>
    </row>
    <row r="137" spans="1:8" outlineLevel="7">
      <c r="A137" s="52" t="s">
        <v>18</v>
      </c>
      <c r="B137" s="53" t="s">
        <v>41</v>
      </c>
      <c r="C137" s="53" t="s">
        <v>151</v>
      </c>
      <c r="D137" s="53" t="s">
        <v>535</v>
      </c>
      <c r="E137" s="53" t="s">
        <v>19</v>
      </c>
      <c r="F137" s="104">
        <f t="shared" si="6"/>
        <v>374.49</v>
      </c>
      <c r="G137" s="104">
        <f t="shared" si="6"/>
        <v>374.49</v>
      </c>
      <c r="H137" s="152"/>
    </row>
    <row r="138" spans="1:8" ht="39" customHeight="1" outlineLevel="7">
      <c r="A138" s="52" t="s">
        <v>20</v>
      </c>
      <c r="B138" s="53" t="s">
        <v>41</v>
      </c>
      <c r="C138" s="53" t="s">
        <v>151</v>
      </c>
      <c r="D138" s="53" t="s">
        <v>535</v>
      </c>
      <c r="E138" s="53" t="s">
        <v>21</v>
      </c>
      <c r="F138" s="104">
        <v>374.49</v>
      </c>
      <c r="G138" s="153">
        <v>374.49</v>
      </c>
      <c r="H138" s="152"/>
    </row>
    <row r="139" spans="1:8" ht="19.5" customHeight="1" outlineLevel="7">
      <c r="A139" s="52" t="s">
        <v>626</v>
      </c>
      <c r="B139" s="53" t="s">
        <v>41</v>
      </c>
      <c r="C139" s="53" t="s">
        <v>627</v>
      </c>
      <c r="D139" s="53" t="s">
        <v>160</v>
      </c>
      <c r="E139" s="53" t="s">
        <v>8</v>
      </c>
      <c r="F139" s="104">
        <f t="shared" ref="F139:G142" si="7">F140</f>
        <v>3.2229999999999999</v>
      </c>
      <c r="G139" s="104">
        <f t="shared" si="7"/>
        <v>3.2229999999999999</v>
      </c>
      <c r="H139" s="152"/>
    </row>
    <row r="140" spans="1:8" ht="39" customHeight="1" outlineLevel="7">
      <c r="A140" s="52" t="s">
        <v>544</v>
      </c>
      <c r="B140" s="53" t="s">
        <v>41</v>
      </c>
      <c r="C140" s="53" t="s">
        <v>627</v>
      </c>
      <c r="D140" s="53" t="s">
        <v>167</v>
      </c>
      <c r="E140" s="53" t="s">
        <v>8</v>
      </c>
      <c r="F140" s="104">
        <f t="shared" si="7"/>
        <v>3.2229999999999999</v>
      </c>
      <c r="G140" s="104">
        <f t="shared" si="7"/>
        <v>3.2229999999999999</v>
      </c>
      <c r="H140" s="152"/>
    </row>
    <row r="141" spans="1:8" ht="39" customHeight="1" outlineLevel="7">
      <c r="A141" s="32" t="s">
        <v>619</v>
      </c>
      <c r="B141" s="53" t="s">
        <v>41</v>
      </c>
      <c r="C141" s="53" t="s">
        <v>627</v>
      </c>
      <c r="D141" s="53" t="s">
        <v>628</v>
      </c>
      <c r="E141" s="53" t="s">
        <v>8</v>
      </c>
      <c r="F141" s="104">
        <f t="shared" si="7"/>
        <v>3.2229999999999999</v>
      </c>
      <c r="G141" s="104">
        <f t="shared" si="7"/>
        <v>3.2229999999999999</v>
      </c>
      <c r="H141" s="152"/>
    </row>
    <row r="142" spans="1:8" ht="39" customHeight="1" outlineLevel="7">
      <c r="A142" s="52" t="s">
        <v>18</v>
      </c>
      <c r="B142" s="53" t="s">
        <v>41</v>
      </c>
      <c r="C142" s="53" t="s">
        <v>627</v>
      </c>
      <c r="D142" s="53" t="s">
        <v>628</v>
      </c>
      <c r="E142" s="53" t="s">
        <v>19</v>
      </c>
      <c r="F142" s="104">
        <f t="shared" si="7"/>
        <v>3.2229999999999999</v>
      </c>
      <c r="G142" s="104">
        <f t="shared" si="7"/>
        <v>3.2229999999999999</v>
      </c>
      <c r="H142" s="152"/>
    </row>
    <row r="143" spans="1:8" ht="39" customHeight="1" outlineLevel="7">
      <c r="A143" s="52" t="s">
        <v>20</v>
      </c>
      <c r="B143" s="53" t="s">
        <v>41</v>
      </c>
      <c r="C143" s="53" t="s">
        <v>627</v>
      </c>
      <c r="D143" s="53" t="s">
        <v>628</v>
      </c>
      <c r="E143" s="53" t="s">
        <v>21</v>
      </c>
      <c r="F143" s="104">
        <v>3.2229999999999999</v>
      </c>
      <c r="G143" s="153">
        <v>3.2229999999999999</v>
      </c>
      <c r="H143" s="152"/>
    </row>
    <row r="144" spans="1:8" outlineLevel="7">
      <c r="A144" s="52" t="s">
        <v>65</v>
      </c>
      <c r="B144" s="53" t="s">
        <v>41</v>
      </c>
      <c r="C144" s="53" t="s">
        <v>66</v>
      </c>
      <c r="D144" s="53" t="s">
        <v>160</v>
      </c>
      <c r="E144" s="53" t="s">
        <v>8</v>
      </c>
      <c r="F144" s="104">
        <f t="shared" ref="F144:G148" si="8">F145</f>
        <v>9766</v>
      </c>
      <c r="G144" s="104">
        <f t="shared" si="8"/>
        <v>10661</v>
      </c>
      <c r="H144" s="152"/>
    </row>
    <row r="145" spans="1:8" ht="55.5" customHeight="1" outlineLevel="7">
      <c r="A145" s="52" t="s">
        <v>542</v>
      </c>
      <c r="B145" s="53" t="s">
        <v>41</v>
      </c>
      <c r="C145" s="53" t="s">
        <v>66</v>
      </c>
      <c r="D145" s="53" t="s">
        <v>177</v>
      </c>
      <c r="E145" s="53" t="s">
        <v>8</v>
      </c>
      <c r="F145" s="104">
        <f t="shared" si="8"/>
        <v>9766</v>
      </c>
      <c r="G145" s="104">
        <f t="shared" si="8"/>
        <v>10661</v>
      </c>
      <c r="H145" s="152"/>
    </row>
    <row r="146" spans="1:8" ht="36.75" customHeight="1" outlineLevel="7">
      <c r="A146" s="52" t="s">
        <v>543</v>
      </c>
      <c r="B146" s="53" t="s">
        <v>41</v>
      </c>
      <c r="C146" s="53" t="s">
        <v>66</v>
      </c>
      <c r="D146" s="53" t="s">
        <v>178</v>
      </c>
      <c r="E146" s="53" t="s">
        <v>8</v>
      </c>
      <c r="F146" s="104">
        <f>F147</f>
        <v>9766</v>
      </c>
      <c r="G146" s="104">
        <f>G147</f>
        <v>10661</v>
      </c>
      <c r="H146" s="152"/>
    </row>
    <row r="147" spans="1:8" ht="54.75" customHeight="1" outlineLevel="7">
      <c r="A147" s="52" t="s">
        <v>67</v>
      </c>
      <c r="B147" s="53" t="s">
        <v>41</v>
      </c>
      <c r="C147" s="53" t="s">
        <v>66</v>
      </c>
      <c r="D147" s="53" t="s">
        <v>179</v>
      </c>
      <c r="E147" s="53" t="s">
        <v>8</v>
      </c>
      <c r="F147" s="104">
        <f t="shared" si="8"/>
        <v>9766</v>
      </c>
      <c r="G147" s="104">
        <f t="shared" si="8"/>
        <v>10661</v>
      </c>
      <c r="H147" s="152"/>
    </row>
    <row r="148" spans="1:8" outlineLevel="7">
      <c r="A148" s="52" t="s">
        <v>18</v>
      </c>
      <c r="B148" s="53" t="s">
        <v>41</v>
      </c>
      <c r="C148" s="53" t="s">
        <v>66</v>
      </c>
      <c r="D148" s="53" t="s">
        <v>179</v>
      </c>
      <c r="E148" s="53" t="s">
        <v>19</v>
      </c>
      <c r="F148" s="104">
        <f t="shared" si="8"/>
        <v>9766</v>
      </c>
      <c r="G148" s="104">
        <f t="shared" si="8"/>
        <v>10661</v>
      </c>
      <c r="H148" s="152"/>
    </row>
    <row r="149" spans="1:8" ht="38.25" customHeight="1" outlineLevel="7">
      <c r="A149" s="52" t="s">
        <v>20</v>
      </c>
      <c r="B149" s="53" t="s">
        <v>41</v>
      </c>
      <c r="C149" s="53" t="s">
        <v>66</v>
      </c>
      <c r="D149" s="53" t="s">
        <v>179</v>
      </c>
      <c r="E149" s="53" t="s">
        <v>21</v>
      </c>
      <c r="F149" s="106">
        <v>9766</v>
      </c>
      <c r="G149" s="153">
        <v>10661</v>
      </c>
      <c r="H149" s="152"/>
    </row>
    <row r="150" spans="1:8" ht="21" customHeight="1" outlineLevel="2">
      <c r="A150" s="52" t="s">
        <v>69</v>
      </c>
      <c r="B150" s="53" t="s">
        <v>41</v>
      </c>
      <c r="C150" s="53" t="s">
        <v>70</v>
      </c>
      <c r="D150" s="53" t="s">
        <v>160</v>
      </c>
      <c r="E150" s="53" t="s">
        <v>8</v>
      </c>
      <c r="F150" s="104">
        <f>F151</f>
        <v>1435</v>
      </c>
      <c r="G150" s="104">
        <f>G151</f>
        <v>1435</v>
      </c>
      <c r="H150" s="152"/>
    </row>
    <row r="151" spans="1:8" ht="41.25" customHeight="1" outlineLevel="3">
      <c r="A151" s="52" t="s">
        <v>544</v>
      </c>
      <c r="B151" s="53" t="s">
        <v>41</v>
      </c>
      <c r="C151" s="53" t="s">
        <v>70</v>
      </c>
      <c r="D151" s="53" t="s">
        <v>167</v>
      </c>
      <c r="E151" s="53" t="s">
        <v>8</v>
      </c>
      <c r="F151" s="104">
        <f>F152</f>
        <v>1435</v>
      </c>
      <c r="G151" s="104">
        <f>G152</f>
        <v>1435</v>
      </c>
      <c r="H151" s="152"/>
    </row>
    <row r="152" spans="1:8" ht="55.5" customHeight="1" outlineLevel="3">
      <c r="A152" s="52" t="s">
        <v>464</v>
      </c>
      <c r="B152" s="53" t="s">
        <v>41</v>
      </c>
      <c r="C152" s="53" t="s">
        <v>70</v>
      </c>
      <c r="D152" s="53" t="s">
        <v>288</v>
      </c>
      <c r="E152" s="53" t="s">
        <v>8</v>
      </c>
      <c r="F152" s="106">
        <f>F156+F153</f>
        <v>1435</v>
      </c>
      <c r="G152" s="106">
        <f>G156+G153</f>
        <v>1435</v>
      </c>
      <c r="H152" s="152"/>
    </row>
    <row r="153" spans="1:8" ht="20.25" customHeight="1" outlineLevel="3">
      <c r="A153" s="52" t="s">
        <v>336</v>
      </c>
      <c r="B153" s="53" t="s">
        <v>41</v>
      </c>
      <c r="C153" s="53" t="s">
        <v>70</v>
      </c>
      <c r="D153" s="53" t="s">
        <v>337</v>
      </c>
      <c r="E153" s="53" t="s">
        <v>8</v>
      </c>
      <c r="F153" s="106">
        <f>F154</f>
        <v>30</v>
      </c>
      <c r="G153" s="106">
        <f>G154</f>
        <v>30</v>
      </c>
      <c r="H153" s="152"/>
    </row>
    <row r="154" spans="1:8" outlineLevel="3">
      <c r="A154" s="52" t="s">
        <v>18</v>
      </c>
      <c r="B154" s="53" t="s">
        <v>41</v>
      </c>
      <c r="C154" s="53" t="s">
        <v>70</v>
      </c>
      <c r="D154" s="53" t="s">
        <v>337</v>
      </c>
      <c r="E154" s="53" t="s">
        <v>19</v>
      </c>
      <c r="F154" s="106">
        <f>F155</f>
        <v>30</v>
      </c>
      <c r="G154" s="106">
        <f>G155</f>
        <v>30</v>
      </c>
      <c r="H154" s="152"/>
    </row>
    <row r="155" spans="1:8" ht="37.5" customHeight="1" outlineLevel="3">
      <c r="A155" s="52" t="s">
        <v>20</v>
      </c>
      <c r="B155" s="53" t="s">
        <v>41</v>
      </c>
      <c r="C155" s="53" t="s">
        <v>70</v>
      </c>
      <c r="D155" s="53" t="s">
        <v>337</v>
      </c>
      <c r="E155" s="53" t="s">
        <v>21</v>
      </c>
      <c r="F155" s="106">
        <v>30</v>
      </c>
      <c r="G155" s="106">
        <v>30</v>
      </c>
      <c r="H155" s="152"/>
    </row>
    <row r="156" spans="1:8" outlineLevel="5">
      <c r="A156" s="52" t="s">
        <v>71</v>
      </c>
      <c r="B156" s="53" t="s">
        <v>41</v>
      </c>
      <c r="C156" s="53" t="s">
        <v>70</v>
      </c>
      <c r="D156" s="53" t="s">
        <v>180</v>
      </c>
      <c r="E156" s="53" t="s">
        <v>8</v>
      </c>
      <c r="F156" s="104">
        <f>F157</f>
        <v>1405</v>
      </c>
      <c r="G156" s="104">
        <f>G157</f>
        <v>1405</v>
      </c>
      <c r="H156" s="152"/>
    </row>
    <row r="157" spans="1:8" outlineLevel="6">
      <c r="A157" s="52" t="s">
        <v>18</v>
      </c>
      <c r="B157" s="53" t="s">
        <v>41</v>
      </c>
      <c r="C157" s="53" t="s">
        <v>70</v>
      </c>
      <c r="D157" s="53" t="s">
        <v>180</v>
      </c>
      <c r="E157" s="53" t="s">
        <v>19</v>
      </c>
      <c r="F157" s="104">
        <f>F158</f>
        <v>1405</v>
      </c>
      <c r="G157" s="104">
        <f>G158</f>
        <v>1405</v>
      </c>
      <c r="H157" s="152"/>
    </row>
    <row r="158" spans="1:8" ht="38.25" customHeight="1" outlineLevel="7">
      <c r="A158" s="52" t="s">
        <v>20</v>
      </c>
      <c r="B158" s="53" t="s">
        <v>41</v>
      </c>
      <c r="C158" s="53" t="s">
        <v>70</v>
      </c>
      <c r="D158" s="53" t="s">
        <v>180</v>
      </c>
      <c r="E158" s="53" t="s">
        <v>21</v>
      </c>
      <c r="F158" s="106">
        <v>1405</v>
      </c>
      <c r="G158" s="153">
        <v>1405</v>
      </c>
      <c r="H158" s="152"/>
    </row>
    <row r="159" spans="1:8" outlineLevel="1">
      <c r="A159" s="52" t="s">
        <v>72</v>
      </c>
      <c r="B159" s="53" t="s">
        <v>41</v>
      </c>
      <c r="C159" s="53" t="s">
        <v>73</v>
      </c>
      <c r="D159" s="53" t="s">
        <v>160</v>
      </c>
      <c r="E159" s="53" t="s">
        <v>8</v>
      </c>
      <c r="F159" s="108">
        <f>F160+F166+F181</f>
        <v>7348.4490000000005</v>
      </c>
      <c r="G159" s="108">
        <f>G160+G166+G181</f>
        <v>5300</v>
      </c>
      <c r="H159" s="152"/>
    </row>
    <row r="160" spans="1:8" outlineLevel="1">
      <c r="A160" s="52" t="s">
        <v>74</v>
      </c>
      <c r="B160" s="53" t="s">
        <v>41</v>
      </c>
      <c r="C160" s="53" t="s">
        <v>75</v>
      </c>
      <c r="D160" s="53" t="s">
        <v>160</v>
      </c>
      <c r="E160" s="53" t="s">
        <v>8</v>
      </c>
      <c r="F160" s="104">
        <f t="shared" ref="F160:G164" si="9">F161</f>
        <v>1000</v>
      </c>
      <c r="G160" s="104">
        <f t="shared" si="9"/>
        <v>1000</v>
      </c>
      <c r="H160" s="152"/>
    </row>
    <row r="161" spans="1:8" ht="57" customHeight="1" outlineLevel="1">
      <c r="A161" s="52" t="s">
        <v>542</v>
      </c>
      <c r="B161" s="53" t="s">
        <v>41</v>
      </c>
      <c r="C161" s="53" t="s">
        <v>75</v>
      </c>
      <c r="D161" s="53" t="s">
        <v>177</v>
      </c>
      <c r="E161" s="53" t="s">
        <v>8</v>
      </c>
      <c r="F161" s="104">
        <f t="shared" si="9"/>
        <v>1000</v>
      </c>
      <c r="G161" s="104">
        <f t="shared" si="9"/>
        <v>1000</v>
      </c>
      <c r="H161" s="152"/>
    </row>
    <row r="162" spans="1:8" ht="36" outlineLevel="1">
      <c r="A162" s="52" t="s">
        <v>545</v>
      </c>
      <c r="B162" s="53" t="s">
        <v>41</v>
      </c>
      <c r="C162" s="53" t="s">
        <v>75</v>
      </c>
      <c r="D162" s="53" t="s">
        <v>181</v>
      </c>
      <c r="E162" s="53" t="s">
        <v>8</v>
      </c>
      <c r="F162" s="104">
        <f t="shared" si="9"/>
        <v>1000</v>
      </c>
      <c r="G162" s="104">
        <f t="shared" si="9"/>
        <v>1000</v>
      </c>
      <c r="H162" s="152"/>
    </row>
    <row r="163" spans="1:8" ht="73.5" customHeight="1" outlineLevel="1">
      <c r="A163" s="58" t="s">
        <v>76</v>
      </c>
      <c r="B163" s="53" t="s">
        <v>41</v>
      </c>
      <c r="C163" s="53" t="s">
        <v>75</v>
      </c>
      <c r="D163" s="53" t="s">
        <v>182</v>
      </c>
      <c r="E163" s="53" t="s">
        <v>8</v>
      </c>
      <c r="F163" s="104">
        <f t="shared" si="9"/>
        <v>1000</v>
      </c>
      <c r="G163" s="104">
        <f t="shared" si="9"/>
        <v>1000</v>
      </c>
      <c r="H163" s="152"/>
    </row>
    <row r="164" spans="1:8" outlineLevel="1">
      <c r="A164" s="52" t="s">
        <v>18</v>
      </c>
      <c r="B164" s="53" t="s">
        <v>41</v>
      </c>
      <c r="C164" s="53" t="s">
        <v>75</v>
      </c>
      <c r="D164" s="53" t="s">
        <v>182</v>
      </c>
      <c r="E164" s="53" t="s">
        <v>19</v>
      </c>
      <c r="F164" s="104">
        <f t="shared" si="9"/>
        <v>1000</v>
      </c>
      <c r="G164" s="104">
        <f t="shared" si="9"/>
        <v>1000</v>
      </c>
      <c r="H164" s="152"/>
    </row>
    <row r="165" spans="1:8" ht="36.75" customHeight="1" outlineLevel="1">
      <c r="A165" s="52" t="s">
        <v>20</v>
      </c>
      <c r="B165" s="53" t="s">
        <v>41</v>
      </c>
      <c r="C165" s="53" t="s">
        <v>75</v>
      </c>
      <c r="D165" s="53" t="s">
        <v>182</v>
      </c>
      <c r="E165" s="53" t="s">
        <v>21</v>
      </c>
      <c r="F165" s="106">
        <v>1000</v>
      </c>
      <c r="G165" s="153">
        <v>1000</v>
      </c>
      <c r="H165" s="152"/>
    </row>
    <row r="166" spans="1:8" outlineLevel="1">
      <c r="A166" s="52" t="s">
        <v>77</v>
      </c>
      <c r="B166" s="53" t="s">
        <v>41</v>
      </c>
      <c r="C166" s="53" t="s">
        <v>78</v>
      </c>
      <c r="D166" s="53" t="s">
        <v>160</v>
      </c>
      <c r="E166" s="53" t="s">
        <v>8</v>
      </c>
      <c r="F166" s="104">
        <f t="shared" ref="F166:G170" si="10">F167</f>
        <v>6098.4490000000005</v>
      </c>
      <c r="G166" s="104">
        <f t="shared" si="10"/>
        <v>4050</v>
      </c>
      <c r="H166" s="152"/>
    </row>
    <row r="167" spans="1:8" ht="57.75" customHeight="1" outlineLevel="1">
      <c r="A167" s="52" t="s">
        <v>542</v>
      </c>
      <c r="B167" s="53" t="s">
        <v>41</v>
      </c>
      <c r="C167" s="53" t="s">
        <v>78</v>
      </c>
      <c r="D167" s="53" t="s">
        <v>177</v>
      </c>
      <c r="E167" s="53" t="s">
        <v>8</v>
      </c>
      <c r="F167" s="104">
        <f t="shared" si="10"/>
        <v>6098.4490000000005</v>
      </c>
      <c r="G167" s="104">
        <f t="shared" si="10"/>
        <v>4050</v>
      </c>
      <c r="H167" s="152"/>
    </row>
    <row r="168" spans="1:8" ht="36" outlineLevel="1">
      <c r="A168" s="52" t="s">
        <v>545</v>
      </c>
      <c r="B168" s="53" t="s">
        <v>41</v>
      </c>
      <c r="C168" s="53" t="s">
        <v>78</v>
      </c>
      <c r="D168" s="53" t="s">
        <v>181</v>
      </c>
      <c r="E168" s="53" t="s">
        <v>8</v>
      </c>
      <c r="F168" s="104">
        <f>F169+F172+F175+F178</f>
        <v>6098.4490000000005</v>
      </c>
      <c r="G168" s="104">
        <f>G169+G172+G178</f>
        <v>4050</v>
      </c>
      <c r="H168" s="152"/>
    </row>
    <row r="169" spans="1:8" ht="75.75" customHeight="1" outlineLevel="1">
      <c r="A169" s="58" t="s">
        <v>79</v>
      </c>
      <c r="B169" s="53" t="s">
        <v>41</v>
      </c>
      <c r="C169" s="53" t="s">
        <v>78</v>
      </c>
      <c r="D169" s="53" t="s">
        <v>183</v>
      </c>
      <c r="E169" s="53" t="s">
        <v>8</v>
      </c>
      <c r="F169" s="104">
        <f t="shared" si="10"/>
        <v>948.78899999999999</v>
      </c>
      <c r="G169" s="104">
        <f t="shared" si="10"/>
        <v>1000</v>
      </c>
      <c r="H169" s="152"/>
    </row>
    <row r="170" spans="1:8" outlineLevel="1">
      <c r="A170" s="52" t="s">
        <v>18</v>
      </c>
      <c r="B170" s="53" t="s">
        <v>41</v>
      </c>
      <c r="C170" s="53" t="s">
        <v>78</v>
      </c>
      <c r="D170" s="53" t="s">
        <v>183</v>
      </c>
      <c r="E170" s="53" t="s">
        <v>19</v>
      </c>
      <c r="F170" s="104">
        <f t="shared" si="10"/>
        <v>948.78899999999999</v>
      </c>
      <c r="G170" s="104">
        <f t="shared" si="10"/>
        <v>1000</v>
      </c>
      <c r="H170" s="152"/>
    </row>
    <row r="171" spans="1:8" ht="37.5" customHeight="1" outlineLevel="1">
      <c r="A171" s="52" t="s">
        <v>20</v>
      </c>
      <c r="B171" s="53" t="s">
        <v>41</v>
      </c>
      <c r="C171" s="53" t="s">
        <v>78</v>
      </c>
      <c r="D171" s="53" t="s">
        <v>183</v>
      </c>
      <c r="E171" s="53" t="s">
        <v>21</v>
      </c>
      <c r="F171" s="106">
        <v>948.78899999999999</v>
      </c>
      <c r="G171" s="153">
        <v>1000</v>
      </c>
      <c r="H171" s="152"/>
    </row>
    <row r="172" spans="1:8" ht="42.75" customHeight="1" outlineLevel="1">
      <c r="A172" s="52" t="s">
        <v>369</v>
      </c>
      <c r="B172" s="53" t="s">
        <v>41</v>
      </c>
      <c r="C172" s="53" t="s">
        <v>78</v>
      </c>
      <c r="D172" s="53" t="s">
        <v>370</v>
      </c>
      <c r="E172" s="53" t="s">
        <v>8</v>
      </c>
      <c r="F172" s="106">
        <f>F173</f>
        <v>1050</v>
      </c>
      <c r="G172" s="106">
        <f>G173</f>
        <v>1050</v>
      </c>
      <c r="H172" s="152"/>
    </row>
    <row r="173" spans="1:8" outlineLevel="1">
      <c r="A173" s="52" t="s">
        <v>22</v>
      </c>
      <c r="B173" s="53" t="s">
        <v>41</v>
      </c>
      <c r="C173" s="53" t="s">
        <v>78</v>
      </c>
      <c r="D173" s="53" t="s">
        <v>370</v>
      </c>
      <c r="E173" s="53" t="s">
        <v>23</v>
      </c>
      <c r="F173" s="106">
        <f>F174</f>
        <v>1050</v>
      </c>
      <c r="G173" s="106">
        <f>G174</f>
        <v>1050</v>
      </c>
      <c r="H173" s="152"/>
    </row>
    <row r="174" spans="1:8" ht="36" outlineLevel="1">
      <c r="A174" s="52" t="s">
        <v>63</v>
      </c>
      <c r="B174" s="53" t="s">
        <v>41</v>
      </c>
      <c r="C174" s="53" t="s">
        <v>78</v>
      </c>
      <c r="D174" s="53" t="s">
        <v>370</v>
      </c>
      <c r="E174" s="53" t="s">
        <v>64</v>
      </c>
      <c r="F174" s="106">
        <v>1050</v>
      </c>
      <c r="G174" s="106">
        <v>1050</v>
      </c>
      <c r="H174" s="152"/>
    </row>
    <row r="175" spans="1:8" ht="54" outlineLevel="1">
      <c r="A175" s="188" t="s">
        <v>676</v>
      </c>
      <c r="B175" s="53" t="s">
        <v>41</v>
      </c>
      <c r="C175" s="53" t="s">
        <v>78</v>
      </c>
      <c r="D175" s="53" t="s">
        <v>677</v>
      </c>
      <c r="E175" s="53" t="s">
        <v>8</v>
      </c>
      <c r="F175" s="106">
        <f>F176</f>
        <v>108.626</v>
      </c>
      <c r="G175" s="106">
        <f>G176</f>
        <v>0</v>
      </c>
      <c r="H175" s="152"/>
    </row>
    <row r="176" spans="1:8" outlineLevel="1">
      <c r="A176" s="52" t="s">
        <v>18</v>
      </c>
      <c r="B176" s="53" t="s">
        <v>41</v>
      </c>
      <c r="C176" s="53" t="s">
        <v>78</v>
      </c>
      <c r="D176" s="53" t="s">
        <v>677</v>
      </c>
      <c r="E176" s="53" t="s">
        <v>19</v>
      </c>
      <c r="F176" s="106">
        <f>F177</f>
        <v>108.626</v>
      </c>
      <c r="G176" s="106">
        <f>G177</f>
        <v>0</v>
      </c>
      <c r="H176" s="152"/>
    </row>
    <row r="177" spans="1:8" ht="36" outlineLevel="1">
      <c r="A177" s="52" t="s">
        <v>20</v>
      </c>
      <c r="B177" s="53" t="s">
        <v>41</v>
      </c>
      <c r="C177" s="53" t="s">
        <v>78</v>
      </c>
      <c r="D177" s="53" t="s">
        <v>677</v>
      </c>
      <c r="E177" s="53" t="s">
        <v>21</v>
      </c>
      <c r="F177" s="106">
        <v>108.626</v>
      </c>
      <c r="G177" s="106">
        <v>0</v>
      </c>
      <c r="H177" s="152"/>
    </row>
    <row r="178" spans="1:8" ht="54" outlineLevel="1">
      <c r="A178" s="52" t="s">
        <v>397</v>
      </c>
      <c r="B178" s="53" t="s">
        <v>41</v>
      </c>
      <c r="C178" s="53" t="s">
        <v>78</v>
      </c>
      <c r="D178" s="53" t="s">
        <v>398</v>
      </c>
      <c r="E178" s="53" t="s">
        <v>8</v>
      </c>
      <c r="F178" s="106">
        <f>F179</f>
        <v>3991.0340000000001</v>
      </c>
      <c r="G178" s="106">
        <f>G179</f>
        <v>2000</v>
      </c>
      <c r="H178" s="152"/>
    </row>
    <row r="179" spans="1:8" ht="40.5" customHeight="1" outlineLevel="1">
      <c r="A179" s="52" t="s">
        <v>399</v>
      </c>
      <c r="B179" s="53" t="s">
        <v>41</v>
      </c>
      <c r="C179" s="53" t="s">
        <v>78</v>
      </c>
      <c r="D179" s="53" t="s">
        <v>398</v>
      </c>
      <c r="E179" s="53" t="s">
        <v>400</v>
      </c>
      <c r="F179" s="106">
        <f>F180</f>
        <v>3991.0340000000001</v>
      </c>
      <c r="G179" s="106">
        <f>G180</f>
        <v>2000</v>
      </c>
      <c r="H179" s="152"/>
    </row>
    <row r="180" spans="1:8" outlineLevel="1">
      <c r="A180" s="52" t="s">
        <v>401</v>
      </c>
      <c r="B180" s="53" t="s">
        <v>41</v>
      </c>
      <c r="C180" s="53" t="s">
        <v>78</v>
      </c>
      <c r="D180" s="53" t="s">
        <v>398</v>
      </c>
      <c r="E180" s="53" t="s">
        <v>402</v>
      </c>
      <c r="F180" s="106">
        <v>3991.0340000000001</v>
      </c>
      <c r="G180" s="106">
        <v>2000</v>
      </c>
      <c r="H180" s="152"/>
    </row>
    <row r="181" spans="1:8" outlineLevel="1">
      <c r="A181" s="52" t="s">
        <v>80</v>
      </c>
      <c r="B181" s="53" t="s">
        <v>41</v>
      </c>
      <c r="C181" s="53" t="s">
        <v>81</v>
      </c>
      <c r="D181" s="53" t="s">
        <v>160</v>
      </c>
      <c r="E181" s="53" t="s">
        <v>8</v>
      </c>
      <c r="F181" s="104">
        <f t="shared" ref="F181:G184" si="11">F182</f>
        <v>250</v>
      </c>
      <c r="G181" s="104">
        <f t="shared" si="11"/>
        <v>250</v>
      </c>
      <c r="H181" s="152"/>
    </row>
    <row r="182" spans="1:8" ht="55.5" customHeight="1" outlineLevel="1">
      <c r="A182" s="52" t="s">
        <v>542</v>
      </c>
      <c r="B182" s="53" t="s">
        <v>41</v>
      </c>
      <c r="C182" s="53" t="s">
        <v>81</v>
      </c>
      <c r="D182" s="53" t="s">
        <v>177</v>
      </c>
      <c r="E182" s="53" t="s">
        <v>8</v>
      </c>
      <c r="F182" s="104">
        <f t="shared" si="11"/>
        <v>250</v>
      </c>
      <c r="G182" s="104">
        <f t="shared" si="11"/>
        <v>250</v>
      </c>
      <c r="H182" s="152"/>
    </row>
    <row r="183" spans="1:8" ht="20.25" customHeight="1" outlineLevel="1">
      <c r="A183" s="58" t="s">
        <v>82</v>
      </c>
      <c r="B183" s="53" t="s">
        <v>41</v>
      </c>
      <c r="C183" s="53" t="s">
        <v>81</v>
      </c>
      <c r="D183" s="53" t="s">
        <v>184</v>
      </c>
      <c r="E183" s="53" t="s">
        <v>8</v>
      </c>
      <c r="F183" s="104">
        <f t="shared" si="11"/>
        <v>250</v>
      </c>
      <c r="G183" s="104">
        <f t="shared" si="11"/>
        <v>250</v>
      </c>
      <c r="H183" s="152"/>
    </row>
    <row r="184" spans="1:8" outlineLevel="1">
      <c r="A184" s="52" t="s">
        <v>18</v>
      </c>
      <c r="B184" s="53" t="s">
        <v>41</v>
      </c>
      <c r="C184" s="53" t="s">
        <v>81</v>
      </c>
      <c r="D184" s="53" t="s">
        <v>184</v>
      </c>
      <c r="E184" s="53" t="s">
        <v>19</v>
      </c>
      <c r="F184" s="104">
        <f t="shared" si="11"/>
        <v>250</v>
      </c>
      <c r="G184" s="104">
        <f t="shared" si="11"/>
        <v>250</v>
      </c>
      <c r="H184" s="152"/>
    </row>
    <row r="185" spans="1:8" ht="38.25" customHeight="1" outlineLevel="1">
      <c r="A185" s="52" t="s">
        <v>20</v>
      </c>
      <c r="B185" s="53" t="s">
        <v>41</v>
      </c>
      <c r="C185" s="53" t="s">
        <v>81</v>
      </c>
      <c r="D185" s="53" t="s">
        <v>184</v>
      </c>
      <c r="E185" s="53" t="s">
        <v>21</v>
      </c>
      <c r="F185" s="106">
        <v>250</v>
      </c>
      <c r="G185" s="153">
        <v>250</v>
      </c>
      <c r="H185" s="152"/>
    </row>
    <row r="186" spans="1:8" outlineLevel="1">
      <c r="A186" s="52" t="s">
        <v>83</v>
      </c>
      <c r="B186" s="53" t="s">
        <v>41</v>
      </c>
      <c r="C186" s="53" t="s">
        <v>84</v>
      </c>
      <c r="D186" s="53" t="s">
        <v>160</v>
      </c>
      <c r="E186" s="53" t="s">
        <v>8</v>
      </c>
      <c r="F186" s="104">
        <f>F187</f>
        <v>175</v>
      </c>
      <c r="G186" s="104">
        <f>G187</f>
        <v>175</v>
      </c>
      <c r="H186" s="152"/>
    </row>
    <row r="187" spans="1:8" ht="19.5" customHeight="1" outlineLevel="2">
      <c r="A187" s="52" t="s">
        <v>85</v>
      </c>
      <c r="B187" s="53" t="s">
        <v>41</v>
      </c>
      <c r="C187" s="53" t="s">
        <v>86</v>
      </c>
      <c r="D187" s="53" t="s">
        <v>160</v>
      </c>
      <c r="E187" s="53" t="s">
        <v>8</v>
      </c>
      <c r="F187" s="104">
        <f>F188</f>
        <v>175</v>
      </c>
      <c r="G187" s="104">
        <f>G188</f>
        <v>175</v>
      </c>
      <c r="H187" s="152"/>
    </row>
    <row r="188" spans="1:8" ht="37.5" customHeight="1" outlineLevel="3">
      <c r="A188" s="52" t="s">
        <v>546</v>
      </c>
      <c r="B188" s="53" t="s">
        <v>41</v>
      </c>
      <c r="C188" s="53" t="s">
        <v>86</v>
      </c>
      <c r="D188" s="53" t="s">
        <v>185</v>
      </c>
      <c r="E188" s="53" t="s">
        <v>8</v>
      </c>
      <c r="F188" s="104">
        <f>F189+F193+F196</f>
        <v>175</v>
      </c>
      <c r="G188" s="104">
        <f>G189+G193+G196</f>
        <v>175</v>
      </c>
      <c r="H188" s="152"/>
    </row>
    <row r="189" spans="1:8" ht="56.25" customHeight="1" outlineLevel="3">
      <c r="A189" s="52" t="s">
        <v>562</v>
      </c>
      <c r="B189" s="53" t="s">
        <v>41</v>
      </c>
      <c r="C189" s="53" t="s">
        <v>86</v>
      </c>
      <c r="D189" s="53" t="s">
        <v>352</v>
      </c>
      <c r="E189" s="53" t="s">
        <v>8</v>
      </c>
      <c r="F189" s="104">
        <f t="shared" ref="F189:G191" si="12">F190</f>
        <v>100</v>
      </c>
      <c r="G189" s="104">
        <f t="shared" si="12"/>
        <v>100</v>
      </c>
      <c r="H189" s="152"/>
    </row>
    <row r="190" spans="1:8" ht="23.25" customHeight="1" outlineLevel="3">
      <c r="A190" s="52" t="s">
        <v>353</v>
      </c>
      <c r="B190" s="53" t="s">
        <v>41</v>
      </c>
      <c r="C190" s="53" t="s">
        <v>86</v>
      </c>
      <c r="D190" s="53" t="s">
        <v>354</v>
      </c>
      <c r="E190" s="53" t="s">
        <v>8</v>
      </c>
      <c r="F190" s="104">
        <f t="shared" si="12"/>
        <v>100</v>
      </c>
      <c r="G190" s="104">
        <f t="shared" si="12"/>
        <v>100</v>
      </c>
      <c r="H190" s="152"/>
    </row>
    <row r="191" spans="1:8" outlineLevel="3">
      <c r="A191" s="52" t="s">
        <v>18</v>
      </c>
      <c r="B191" s="53" t="s">
        <v>41</v>
      </c>
      <c r="C191" s="53" t="s">
        <v>86</v>
      </c>
      <c r="D191" s="53" t="s">
        <v>354</v>
      </c>
      <c r="E191" s="53" t="s">
        <v>19</v>
      </c>
      <c r="F191" s="104">
        <f t="shared" si="12"/>
        <v>100</v>
      </c>
      <c r="G191" s="104">
        <f t="shared" si="12"/>
        <v>100</v>
      </c>
      <c r="H191" s="152"/>
    </row>
    <row r="192" spans="1:8" ht="37.5" customHeight="1" outlineLevel="3">
      <c r="A192" s="52" t="s">
        <v>20</v>
      </c>
      <c r="B192" s="53" t="s">
        <v>41</v>
      </c>
      <c r="C192" s="53" t="s">
        <v>86</v>
      </c>
      <c r="D192" s="53" t="s">
        <v>354</v>
      </c>
      <c r="E192" s="53" t="s">
        <v>21</v>
      </c>
      <c r="F192" s="104">
        <v>100</v>
      </c>
      <c r="G192" s="104">
        <v>100</v>
      </c>
      <c r="H192" s="152"/>
    </row>
    <row r="193" spans="1:8" outlineLevel="5">
      <c r="A193" s="52" t="s">
        <v>88</v>
      </c>
      <c r="B193" s="53" t="s">
        <v>41</v>
      </c>
      <c r="C193" s="53" t="s">
        <v>86</v>
      </c>
      <c r="D193" s="53" t="s">
        <v>186</v>
      </c>
      <c r="E193" s="53" t="s">
        <v>8</v>
      </c>
      <c r="F193" s="104">
        <f>F194</f>
        <v>45</v>
      </c>
      <c r="G193" s="104">
        <f>G194</f>
        <v>45</v>
      </c>
      <c r="H193" s="152"/>
    </row>
    <row r="194" spans="1:8" outlineLevel="6">
      <c r="A194" s="52" t="s">
        <v>18</v>
      </c>
      <c r="B194" s="53" t="s">
        <v>41</v>
      </c>
      <c r="C194" s="53" t="s">
        <v>86</v>
      </c>
      <c r="D194" s="53" t="s">
        <v>186</v>
      </c>
      <c r="E194" s="53" t="s">
        <v>19</v>
      </c>
      <c r="F194" s="104">
        <f>F195</f>
        <v>45</v>
      </c>
      <c r="G194" s="104">
        <f>G195</f>
        <v>45</v>
      </c>
      <c r="H194" s="152"/>
    </row>
    <row r="195" spans="1:8" ht="38.25" customHeight="1" outlineLevel="7">
      <c r="A195" s="52" t="s">
        <v>20</v>
      </c>
      <c r="B195" s="53" t="s">
        <v>41</v>
      </c>
      <c r="C195" s="53" t="s">
        <v>86</v>
      </c>
      <c r="D195" s="53" t="s">
        <v>186</v>
      </c>
      <c r="E195" s="53" t="s">
        <v>21</v>
      </c>
      <c r="F195" s="106">
        <v>45</v>
      </c>
      <c r="G195" s="153">
        <v>45</v>
      </c>
      <c r="H195" s="152"/>
    </row>
    <row r="196" spans="1:8" outlineLevel="5">
      <c r="A196" s="52" t="s">
        <v>87</v>
      </c>
      <c r="B196" s="53" t="s">
        <v>41</v>
      </c>
      <c r="C196" s="53" t="s">
        <v>86</v>
      </c>
      <c r="D196" s="53" t="s">
        <v>355</v>
      </c>
      <c r="E196" s="53" t="s">
        <v>8</v>
      </c>
      <c r="F196" s="104">
        <f>F197</f>
        <v>30</v>
      </c>
      <c r="G196" s="104">
        <f>G197</f>
        <v>30</v>
      </c>
      <c r="H196" s="152"/>
    </row>
    <row r="197" spans="1:8" outlineLevel="6">
      <c r="A197" s="52" t="s">
        <v>18</v>
      </c>
      <c r="B197" s="53" t="s">
        <v>41</v>
      </c>
      <c r="C197" s="53" t="s">
        <v>86</v>
      </c>
      <c r="D197" s="53" t="s">
        <v>355</v>
      </c>
      <c r="E197" s="53" t="s">
        <v>19</v>
      </c>
      <c r="F197" s="104">
        <f>F198</f>
        <v>30</v>
      </c>
      <c r="G197" s="104">
        <f>G198</f>
        <v>30</v>
      </c>
      <c r="H197" s="152"/>
    </row>
    <row r="198" spans="1:8" ht="37.5" customHeight="1" outlineLevel="7">
      <c r="A198" s="52" t="s">
        <v>20</v>
      </c>
      <c r="B198" s="53" t="s">
        <v>41</v>
      </c>
      <c r="C198" s="53" t="s">
        <v>86</v>
      </c>
      <c r="D198" s="53" t="s">
        <v>355</v>
      </c>
      <c r="E198" s="53" t="s">
        <v>21</v>
      </c>
      <c r="F198" s="106">
        <v>30</v>
      </c>
      <c r="G198" s="153">
        <v>30</v>
      </c>
      <c r="H198" s="152"/>
    </row>
    <row r="199" spans="1:8" outlineLevel="1">
      <c r="A199" s="52" t="s">
        <v>89</v>
      </c>
      <c r="B199" s="53" t="s">
        <v>41</v>
      </c>
      <c r="C199" s="53" t="s">
        <v>90</v>
      </c>
      <c r="D199" s="53" t="s">
        <v>160</v>
      </c>
      <c r="E199" s="53" t="s">
        <v>8</v>
      </c>
      <c r="F199" s="104">
        <f>F200</f>
        <v>12984.964</v>
      </c>
      <c r="G199" s="104">
        <f>G200</f>
        <v>12084.964</v>
      </c>
      <c r="H199" s="152"/>
    </row>
    <row r="200" spans="1:8" outlineLevel="2">
      <c r="A200" s="52" t="s">
        <v>379</v>
      </c>
      <c r="B200" s="53" t="s">
        <v>41</v>
      </c>
      <c r="C200" s="53" t="s">
        <v>378</v>
      </c>
      <c r="D200" s="53" t="s">
        <v>160</v>
      </c>
      <c r="E200" s="53" t="s">
        <v>8</v>
      </c>
      <c r="F200" s="104">
        <f t="shared" ref="F200:G203" si="13">F201</f>
        <v>12984.964</v>
      </c>
      <c r="G200" s="104">
        <f t="shared" si="13"/>
        <v>12084.964</v>
      </c>
      <c r="H200" s="152"/>
    </row>
    <row r="201" spans="1:8" ht="35.25" customHeight="1" outlineLevel="3">
      <c r="A201" s="52" t="s">
        <v>548</v>
      </c>
      <c r="B201" s="53" t="s">
        <v>41</v>
      </c>
      <c r="C201" s="53" t="s">
        <v>378</v>
      </c>
      <c r="D201" s="53" t="s">
        <v>187</v>
      </c>
      <c r="E201" s="53" t="s">
        <v>8</v>
      </c>
      <c r="F201" s="104">
        <f t="shared" si="13"/>
        <v>12984.964</v>
      </c>
      <c r="G201" s="104">
        <f t="shared" si="13"/>
        <v>12084.964</v>
      </c>
      <c r="H201" s="152"/>
    </row>
    <row r="202" spans="1:8" ht="36" outlineLevel="5">
      <c r="A202" s="52" t="s">
        <v>93</v>
      </c>
      <c r="B202" s="53" t="s">
        <v>41</v>
      </c>
      <c r="C202" s="53" t="s">
        <v>378</v>
      </c>
      <c r="D202" s="53" t="s">
        <v>188</v>
      </c>
      <c r="E202" s="53" t="s">
        <v>8</v>
      </c>
      <c r="F202" s="104">
        <f t="shared" si="13"/>
        <v>12984.964</v>
      </c>
      <c r="G202" s="104">
        <f t="shared" si="13"/>
        <v>12084.964</v>
      </c>
      <c r="H202" s="152"/>
    </row>
    <row r="203" spans="1:8" ht="38.25" customHeight="1" outlineLevel="6">
      <c r="A203" s="52" t="s">
        <v>53</v>
      </c>
      <c r="B203" s="53" t="s">
        <v>41</v>
      </c>
      <c r="C203" s="53" t="s">
        <v>378</v>
      </c>
      <c r="D203" s="53" t="s">
        <v>188</v>
      </c>
      <c r="E203" s="53" t="s">
        <v>54</v>
      </c>
      <c r="F203" s="104">
        <f t="shared" si="13"/>
        <v>12984.964</v>
      </c>
      <c r="G203" s="104">
        <f t="shared" si="13"/>
        <v>12084.964</v>
      </c>
      <c r="H203" s="152"/>
    </row>
    <row r="204" spans="1:8" outlineLevel="7">
      <c r="A204" s="52" t="s">
        <v>94</v>
      </c>
      <c r="B204" s="53" t="s">
        <v>41</v>
      </c>
      <c r="C204" s="53" t="s">
        <v>378</v>
      </c>
      <c r="D204" s="53" t="s">
        <v>188</v>
      </c>
      <c r="E204" s="53" t="s">
        <v>95</v>
      </c>
      <c r="F204" s="106">
        <v>12984.964</v>
      </c>
      <c r="G204" s="153">
        <v>12084.964</v>
      </c>
      <c r="H204" s="152"/>
    </row>
    <row r="205" spans="1:8" outlineLevel="1">
      <c r="A205" s="52" t="s">
        <v>100</v>
      </c>
      <c r="B205" s="53" t="s">
        <v>41</v>
      </c>
      <c r="C205" s="53" t="s">
        <v>101</v>
      </c>
      <c r="D205" s="53" t="s">
        <v>160</v>
      </c>
      <c r="E205" s="53" t="s">
        <v>8</v>
      </c>
      <c r="F205" s="104">
        <f>F206</f>
        <v>7591.5029999999997</v>
      </c>
      <c r="G205" s="104">
        <f>G206</f>
        <v>6691.5029999999997</v>
      </c>
      <c r="H205" s="152"/>
    </row>
    <row r="206" spans="1:8" outlineLevel="2">
      <c r="A206" s="52" t="s">
        <v>102</v>
      </c>
      <c r="B206" s="53" t="s">
        <v>41</v>
      </c>
      <c r="C206" s="53" t="s">
        <v>103</v>
      </c>
      <c r="D206" s="53" t="s">
        <v>160</v>
      </c>
      <c r="E206" s="53" t="s">
        <v>8</v>
      </c>
      <c r="F206" s="104">
        <f>F207</f>
        <v>7591.5029999999997</v>
      </c>
      <c r="G206" s="104">
        <f>G207</f>
        <v>6691.5029999999997</v>
      </c>
      <c r="H206" s="152"/>
    </row>
    <row r="207" spans="1:8" ht="37.5" customHeight="1" outlineLevel="3">
      <c r="A207" s="52" t="s">
        <v>548</v>
      </c>
      <c r="B207" s="53" t="s">
        <v>41</v>
      </c>
      <c r="C207" s="53" t="s">
        <v>103</v>
      </c>
      <c r="D207" s="53" t="s">
        <v>187</v>
      </c>
      <c r="E207" s="53" t="s">
        <v>8</v>
      </c>
      <c r="F207" s="104">
        <f>F211+F208</f>
        <v>7591.5029999999997</v>
      </c>
      <c r="G207" s="104">
        <f>G211+G208</f>
        <v>6691.5029999999997</v>
      </c>
      <c r="H207" s="152"/>
    </row>
    <row r="208" spans="1:8" ht="39" customHeight="1" outlineLevel="7">
      <c r="A208" s="60" t="s">
        <v>105</v>
      </c>
      <c r="B208" s="53" t="s">
        <v>41</v>
      </c>
      <c r="C208" s="53" t="s">
        <v>103</v>
      </c>
      <c r="D208" s="53" t="s">
        <v>192</v>
      </c>
      <c r="E208" s="53" t="s">
        <v>8</v>
      </c>
      <c r="F208" s="104">
        <f>F209</f>
        <v>6920.5029999999997</v>
      </c>
      <c r="G208" s="104">
        <f>G209</f>
        <v>6020.5029999999997</v>
      </c>
      <c r="H208" s="152"/>
    </row>
    <row r="209" spans="1:8" ht="38.25" customHeight="1" outlineLevel="7">
      <c r="A209" s="52" t="s">
        <v>53</v>
      </c>
      <c r="B209" s="53" t="s">
        <v>41</v>
      </c>
      <c r="C209" s="53" t="s">
        <v>103</v>
      </c>
      <c r="D209" s="53" t="s">
        <v>192</v>
      </c>
      <c r="E209" s="53" t="s">
        <v>54</v>
      </c>
      <c r="F209" s="104">
        <f>F210</f>
        <v>6920.5029999999997</v>
      </c>
      <c r="G209" s="104">
        <f>G210</f>
        <v>6020.5029999999997</v>
      </c>
      <c r="H209" s="152"/>
    </row>
    <row r="210" spans="1:8" outlineLevel="7">
      <c r="A210" s="52" t="s">
        <v>94</v>
      </c>
      <c r="B210" s="53" t="s">
        <v>41</v>
      </c>
      <c r="C210" s="53" t="s">
        <v>103</v>
      </c>
      <c r="D210" s="53" t="s">
        <v>192</v>
      </c>
      <c r="E210" s="53" t="s">
        <v>95</v>
      </c>
      <c r="F210" s="106">
        <v>6920.5029999999997</v>
      </c>
      <c r="G210" s="153">
        <v>6020.5029999999997</v>
      </c>
      <c r="H210" s="152"/>
    </row>
    <row r="211" spans="1:8" ht="20.25" customHeight="1" outlineLevel="5">
      <c r="A211" s="52" t="s">
        <v>104</v>
      </c>
      <c r="B211" s="53" t="s">
        <v>41</v>
      </c>
      <c r="C211" s="53" t="s">
        <v>103</v>
      </c>
      <c r="D211" s="53" t="s">
        <v>191</v>
      </c>
      <c r="E211" s="53" t="s">
        <v>8</v>
      </c>
      <c r="F211" s="104">
        <f>F212+F214</f>
        <v>671</v>
      </c>
      <c r="G211" s="104">
        <f>G212+G214</f>
        <v>671</v>
      </c>
      <c r="H211" s="152"/>
    </row>
    <row r="212" spans="1:8" ht="39" customHeight="1" outlineLevel="6">
      <c r="A212" s="52" t="s">
        <v>53</v>
      </c>
      <c r="B212" s="53" t="s">
        <v>41</v>
      </c>
      <c r="C212" s="53" t="s">
        <v>103</v>
      </c>
      <c r="D212" s="53" t="s">
        <v>191</v>
      </c>
      <c r="E212" s="53" t="s">
        <v>54</v>
      </c>
      <c r="F212" s="104">
        <f>F213</f>
        <v>557</v>
      </c>
      <c r="G212" s="104">
        <f>G213</f>
        <v>557</v>
      </c>
      <c r="H212" s="152"/>
    </row>
    <row r="213" spans="1:8" outlineLevel="7">
      <c r="A213" s="52" t="s">
        <v>94</v>
      </c>
      <c r="B213" s="53" t="s">
        <v>41</v>
      </c>
      <c r="C213" s="53" t="s">
        <v>103</v>
      </c>
      <c r="D213" s="53" t="s">
        <v>191</v>
      </c>
      <c r="E213" s="53" t="s">
        <v>95</v>
      </c>
      <c r="F213" s="106">
        <v>557</v>
      </c>
      <c r="G213" s="153">
        <v>557</v>
      </c>
      <c r="H213" s="152"/>
    </row>
    <row r="214" spans="1:8" ht="39" customHeight="1" outlineLevel="7">
      <c r="A214" s="52" t="s">
        <v>465</v>
      </c>
      <c r="B214" s="53" t="s">
        <v>41</v>
      </c>
      <c r="C214" s="53" t="s">
        <v>103</v>
      </c>
      <c r="D214" s="53" t="s">
        <v>191</v>
      </c>
      <c r="E214" s="53" t="s">
        <v>372</v>
      </c>
      <c r="F214" s="106">
        <v>114</v>
      </c>
      <c r="G214" s="153">
        <v>114</v>
      </c>
      <c r="H214" s="152"/>
    </row>
    <row r="215" spans="1:8" outlineLevel="1">
      <c r="A215" s="52" t="s">
        <v>106</v>
      </c>
      <c r="B215" s="53" t="s">
        <v>41</v>
      </c>
      <c r="C215" s="53" t="s">
        <v>107</v>
      </c>
      <c r="D215" s="53" t="s">
        <v>160</v>
      </c>
      <c r="E215" s="53" t="s">
        <v>8</v>
      </c>
      <c r="F215" s="104">
        <f>F216+F221</f>
        <v>3677.79</v>
      </c>
      <c r="G215" s="104">
        <f>G216+G221</f>
        <v>2777.79</v>
      </c>
      <c r="H215" s="152"/>
    </row>
    <row r="216" spans="1:8" outlineLevel="2">
      <c r="A216" s="52" t="s">
        <v>108</v>
      </c>
      <c r="B216" s="53" t="s">
        <v>41</v>
      </c>
      <c r="C216" s="53" t="s">
        <v>109</v>
      </c>
      <c r="D216" s="53" t="s">
        <v>160</v>
      </c>
      <c r="E216" s="53" t="s">
        <v>8</v>
      </c>
      <c r="F216" s="104">
        <f t="shared" ref="F216:G219" si="14">F217</f>
        <v>3294.29</v>
      </c>
      <c r="G216" s="104">
        <f t="shared" si="14"/>
        <v>2394.29</v>
      </c>
      <c r="H216" s="152"/>
    </row>
    <row r="217" spans="1:8" outlineLevel="4">
      <c r="A217" s="52" t="s">
        <v>175</v>
      </c>
      <c r="B217" s="53" t="s">
        <v>41</v>
      </c>
      <c r="C217" s="53" t="s">
        <v>109</v>
      </c>
      <c r="D217" s="53" t="s">
        <v>161</v>
      </c>
      <c r="E217" s="53" t="s">
        <v>8</v>
      </c>
      <c r="F217" s="104">
        <f t="shared" si="14"/>
        <v>3294.29</v>
      </c>
      <c r="G217" s="104">
        <f t="shared" si="14"/>
        <v>2394.29</v>
      </c>
      <c r="H217" s="152"/>
    </row>
    <row r="218" spans="1:8" outlineLevel="5">
      <c r="A218" s="52" t="s">
        <v>110</v>
      </c>
      <c r="B218" s="53" t="s">
        <v>41</v>
      </c>
      <c r="C218" s="53" t="s">
        <v>109</v>
      </c>
      <c r="D218" s="53" t="s">
        <v>193</v>
      </c>
      <c r="E218" s="53" t="s">
        <v>8</v>
      </c>
      <c r="F218" s="104">
        <f t="shared" si="14"/>
        <v>3294.29</v>
      </c>
      <c r="G218" s="104">
        <f t="shared" si="14"/>
        <v>2394.29</v>
      </c>
      <c r="H218" s="152"/>
    </row>
    <row r="219" spans="1:8" ht="20.25" customHeight="1" outlineLevel="6">
      <c r="A219" s="52" t="s">
        <v>111</v>
      </c>
      <c r="B219" s="53" t="s">
        <v>41</v>
      </c>
      <c r="C219" s="53" t="s">
        <v>109</v>
      </c>
      <c r="D219" s="53" t="s">
        <v>193</v>
      </c>
      <c r="E219" s="53" t="s">
        <v>112</v>
      </c>
      <c r="F219" s="104">
        <f t="shared" si="14"/>
        <v>3294.29</v>
      </c>
      <c r="G219" s="104">
        <f t="shared" si="14"/>
        <v>2394.29</v>
      </c>
      <c r="H219" s="152"/>
    </row>
    <row r="220" spans="1:8" ht="20.25" customHeight="1" outlineLevel="7">
      <c r="A220" s="52" t="s">
        <v>113</v>
      </c>
      <c r="B220" s="53" t="s">
        <v>41</v>
      </c>
      <c r="C220" s="53" t="s">
        <v>109</v>
      </c>
      <c r="D220" s="53" t="s">
        <v>193</v>
      </c>
      <c r="E220" s="53" t="s">
        <v>114</v>
      </c>
      <c r="F220" s="106">
        <v>3294.29</v>
      </c>
      <c r="G220" s="153">
        <v>2394.29</v>
      </c>
      <c r="H220" s="152"/>
    </row>
    <row r="221" spans="1:8" outlineLevel="7">
      <c r="A221" s="52" t="s">
        <v>115</v>
      </c>
      <c r="B221" s="53" t="s">
        <v>41</v>
      </c>
      <c r="C221" s="53" t="s">
        <v>116</v>
      </c>
      <c r="D221" s="53" t="s">
        <v>160</v>
      </c>
      <c r="E221" s="53" t="s">
        <v>8</v>
      </c>
      <c r="F221" s="104">
        <f>F222</f>
        <v>383.5</v>
      </c>
      <c r="G221" s="104">
        <f>G222</f>
        <v>383.5</v>
      </c>
      <c r="H221" s="152"/>
    </row>
    <row r="222" spans="1:8" ht="37.5" customHeight="1" outlineLevel="7">
      <c r="A222" s="52" t="s">
        <v>544</v>
      </c>
      <c r="B222" s="53" t="s">
        <v>41</v>
      </c>
      <c r="C222" s="53" t="s">
        <v>116</v>
      </c>
      <c r="D222" s="53" t="s">
        <v>167</v>
      </c>
      <c r="E222" s="53" t="s">
        <v>8</v>
      </c>
      <c r="F222" s="104">
        <f>F223+F227</f>
        <v>383.5</v>
      </c>
      <c r="G222" s="104">
        <f>G223+G227</f>
        <v>383.5</v>
      </c>
      <c r="H222" s="152"/>
    </row>
    <row r="223" spans="1:8" ht="18" customHeight="1" outlineLevel="7">
      <c r="A223" s="52" t="s">
        <v>550</v>
      </c>
      <c r="B223" s="53" t="s">
        <v>41</v>
      </c>
      <c r="C223" s="53" t="s">
        <v>116</v>
      </c>
      <c r="D223" s="53" t="s">
        <v>194</v>
      </c>
      <c r="E223" s="53" t="s">
        <v>8</v>
      </c>
      <c r="F223" s="104">
        <f t="shared" ref="F223:G225" si="15">F224</f>
        <v>210</v>
      </c>
      <c r="G223" s="104">
        <f t="shared" si="15"/>
        <v>210</v>
      </c>
      <c r="H223" s="152"/>
    </row>
    <row r="224" spans="1:8" ht="36" outlineLevel="7">
      <c r="A224" s="52" t="s">
        <v>120</v>
      </c>
      <c r="B224" s="53" t="s">
        <v>41</v>
      </c>
      <c r="C224" s="53" t="s">
        <v>116</v>
      </c>
      <c r="D224" s="53" t="s">
        <v>195</v>
      </c>
      <c r="E224" s="53" t="s">
        <v>8</v>
      </c>
      <c r="F224" s="104">
        <f t="shared" si="15"/>
        <v>210</v>
      </c>
      <c r="G224" s="104">
        <f t="shared" si="15"/>
        <v>210</v>
      </c>
      <c r="H224" s="152"/>
    </row>
    <row r="225" spans="1:8" ht="18.75" customHeight="1" outlineLevel="7">
      <c r="A225" s="52" t="s">
        <v>111</v>
      </c>
      <c r="B225" s="53" t="s">
        <v>41</v>
      </c>
      <c r="C225" s="53" t="s">
        <v>116</v>
      </c>
      <c r="D225" s="53" t="s">
        <v>195</v>
      </c>
      <c r="E225" s="53" t="s">
        <v>112</v>
      </c>
      <c r="F225" s="104">
        <f t="shared" si="15"/>
        <v>210</v>
      </c>
      <c r="G225" s="104">
        <f t="shared" si="15"/>
        <v>210</v>
      </c>
      <c r="H225" s="152"/>
    </row>
    <row r="226" spans="1:8" ht="36" outlineLevel="7">
      <c r="A226" s="52" t="s">
        <v>118</v>
      </c>
      <c r="B226" s="53" t="s">
        <v>41</v>
      </c>
      <c r="C226" s="53" t="s">
        <v>116</v>
      </c>
      <c r="D226" s="53" t="s">
        <v>195</v>
      </c>
      <c r="E226" s="53" t="s">
        <v>119</v>
      </c>
      <c r="F226" s="106">
        <v>210</v>
      </c>
      <c r="G226" s="153">
        <v>210</v>
      </c>
      <c r="H226" s="155"/>
    </row>
    <row r="227" spans="1:8" ht="36" outlineLevel="7">
      <c r="A227" s="52" t="s">
        <v>117</v>
      </c>
      <c r="B227" s="53" t="s">
        <v>41</v>
      </c>
      <c r="C227" s="53" t="s">
        <v>116</v>
      </c>
      <c r="D227" s="53" t="s">
        <v>417</v>
      </c>
      <c r="E227" s="53" t="s">
        <v>8</v>
      </c>
      <c r="F227" s="104">
        <f>F228</f>
        <v>173.5</v>
      </c>
      <c r="G227" s="104">
        <f>G228</f>
        <v>173.5</v>
      </c>
      <c r="H227" s="152"/>
    </row>
    <row r="228" spans="1:8" ht="20.25" customHeight="1" outlineLevel="7">
      <c r="A228" s="52" t="s">
        <v>111</v>
      </c>
      <c r="B228" s="53" t="s">
        <v>41</v>
      </c>
      <c r="C228" s="53" t="s">
        <v>116</v>
      </c>
      <c r="D228" s="53" t="s">
        <v>417</v>
      </c>
      <c r="E228" s="53" t="s">
        <v>112</v>
      </c>
      <c r="F228" s="104">
        <f>F229</f>
        <v>173.5</v>
      </c>
      <c r="G228" s="104">
        <f>G229</f>
        <v>173.5</v>
      </c>
      <c r="H228" s="152"/>
    </row>
    <row r="229" spans="1:8" ht="36" outlineLevel="1">
      <c r="A229" s="52" t="s">
        <v>118</v>
      </c>
      <c r="B229" s="53" t="s">
        <v>41</v>
      </c>
      <c r="C229" s="53" t="s">
        <v>116</v>
      </c>
      <c r="D229" s="53" t="s">
        <v>417</v>
      </c>
      <c r="E229" s="53" t="s">
        <v>119</v>
      </c>
      <c r="F229" s="106">
        <v>173.5</v>
      </c>
      <c r="G229" s="153">
        <v>173.5</v>
      </c>
      <c r="H229" s="152"/>
    </row>
    <row r="230" spans="1:8" outlineLevel="7">
      <c r="A230" s="52" t="s">
        <v>121</v>
      </c>
      <c r="B230" s="53" t="s">
        <v>41</v>
      </c>
      <c r="C230" s="53" t="s">
        <v>122</v>
      </c>
      <c r="D230" s="53" t="s">
        <v>160</v>
      </c>
      <c r="E230" s="53" t="s">
        <v>8</v>
      </c>
      <c r="F230" s="104">
        <f t="shared" ref="F230:G234" si="16">F231</f>
        <v>561</v>
      </c>
      <c r="G230" s="104">
        <f t="shared" si="16"/>
        <v>561</v>
      </c>
      <c r="H230" s="152"/>
    </row>
    <row r="231" spans="1:8" ht="20.25" customHeight="1" outlineLevel="7">
      <c r="A231" s="52" t="s">
        <v>123</v>
      </c>
      <c r="B231" s="53" t="s">
        <v>41</v>
      </c>
      <c r="C231" s="53" t="s">
        <v>124</v>
      </c>
      <c r="D231" s="53" t="s">
        <v>160</v>
      </c>
      <c r="E231" s="53" t="s">
        <v>8</v>
      </c>
      <c r="F231" s="104">
        <f t="shared" si="16"/>
        <v>561</v>
      </c>
      <c r="G231" s="104">
        <f t="shared" si="16"/>
        <v>561</v>
      </c>
      <c r="H231" s="152"/>
    </row>
    <row r="232" spans="1:8" ht="40.5" customHeight="1" outlineLevel="7">
      <c r="A232" s="52" t="s">
        <v>551</v>
      </c>
      <c r="B232" s="53" t="s">
        <v>41</v>
      </c>
      <c r="C232" s="53" t="s">
        <v>124</v>
      </c>
      <c r="D232" s="53" t="s">
        <v>286</v>
      </c>
      <c r="E232" s="53" t="s">
        <v>8</v>
      </c>
      <c r="F232" s="104">
        <f>F233</f>
        <v>561</v>
      </c>
      <c r="G232" s="104">
        <f>G233</f>
        <v>561</v>
      </c>
      <c r="H232" s="152"/>
    </row>
    <row r="233" spans="1:8" ht="23.25" customHeight="1" outlineLevel="7">
      <c r="A233" s="52" t="s">
        <v>125</v>
      </c>
      <c r="B233" s="53" t="s">
        <v>41</v>
      </c>
      <c r="C233" s="53" t="s">
        <v>124</v>
      </c>
      <c r="D233" s="53" t="s">
        <v>287</v>
      </c>
      <c r="E233" s="53" t="s">
        <v>8</v>
      </c>
      <c r="F233" s="104">
        <f>F234+F236</f>
        <v>561</v>
      </c>
      <c r="G233" s="104">
        <f>G234+G236</f>
        <v>561</v>
      </c>
      <c r="H233" s="152"/>
    </row>
    <row r="234" spans="1:8" ht="36.75" customHeight="1" outlineLevel="7">
      <c r="A234" s="52" t="s">
        <v>18</v>
      </c>
      <c r="B234" s="53" t="s">
        <v>41</v>
      </c>
      <c r="C234" s="53" t="s">
        <v>124</v>
      </c>
      <c r="D234" s="53" t="s">
        <v>287</v>
      </c>
      <c r="E234" s="53" t="s">
        <v>19</v>
      </c>
      <c r="F234" s="104">
        <f t="shared" si="16"/>
        <v>531</v>
      </c>
      <c r="G234" s="104">
        <f t="shared" si="16"/>
        <v>531</v>
      </c>
      <c r="H234" s="152"/>
    </row>
    <row r="235" spans="1:8" ht="36" outlineLevel="7">
      <c r="A235" s="52" t="s">
        <v>20</v>
      </c>
      <c r="B235" s="53" t="s">
        <v>41</v>
      </c>
      <c r="C235" s="53" t="s">
        <v>124</v>
      </c>
      <c r="D235" s="53" t="s">
        <v>287</v>
      </c>
      <c r="E235" s="53" t="s">
        <v>21</v>
      </c>
      <c r="F235" s="106">
        <v>531</v>
      </c>
      <c r="G235" s="153">
        <v>531</v>
      </c>
      <c r="H235" s="152"/>
    </row>
    <row r="236" spans="1:8" ht="20.25" customHeight="1" outlineLevel="7">
      <c r="A236" s="52" t="s">
        <v>413</v>
      </c>
      <c r="B236" s="53" t="s">
        <v>41</v>
      </c>
      <c r="C236" s="53" t="s">
        <v>124</v>
      </c>
      <c r="D236" s="53" t="s">
        <v>287</v>
      </c>
      <c r="E236" s="53" t="s">
        <v>23</v>
      </c>
      <c r="F236" s="106">
        <f>F237</f>
        <v>30</v>
      </c>
      <c r="G236" s="106">
        <f>G237</f>
        <v>30</v>
      </c>
      <c r="H236" s="152"/>
    </row>
    <row r="237" spans="1:8" ht="20.25" customHeight="1" outlineLevel="7">
      <c r="A237" s="52" t="s">
        <v>414</v>
      </c>
      <c r="B237" s="53" t="s">
        <v>41</v>
      </c>
      <c r="C237" s="53" t="s">
        <v>124</v>
      </c>
      <c r="D237" s="53" t="s">
        <v>287</v>
      </c>
      <c r="E237" s="53" t="s">
        <v>25</v>
      </c>
      <c r="F237" s="106">
        <v>30</v>
      </c>
      <c r="G237" s="153">
        <v>30</v>
      </c>
      <c r="H237" s="152"/>
    </row>
    <row r="238" spans="1:8" outlineLevel="1">
      <c r="A238" s="52" t="s">
        <v>126</v>
      </c>
      <c r="B238" s="53" t="s">
        <v>41</v>
      </c>
      <c r="C238" s="53" t="s">
        <v>127</v>
      </c>
      <c r="D238" s="53" t="s">
        <v>160</v>
      </c>
      <c r="E238" s="53" t="s">
        <v>8</v>
      </c>
      <c r="F238" s="104">
        <f t="shared" ref="F238:G243" si="17">F239</f>
        <v>881.25</v>
      </c>
      <c r="G238" s="104">
        <f t="shared" si="17"/>
        <v>881.25</v>
      </c>
      <c r="H238" s="152"/>
    </row>
    <row r="239" spans="1:8" outlineLevel="2">
      <c r="A239" s="52" t="s">
        <v>128</v>
      </c>
      <c r="B239" s="53" t="s">
        <v>41</v>
      </c>
      <c r="C239" s="53" t="s">
        <v>129</v>
      </c>
      <c r="D239" s="53" t="s">
        <v>160</v>
      </c>
      <c r="E239" s="53" t="s">
        <v>8</v>
      </c>
      <c r="F239" s="104">
        <f t="shared" si="17"/>
        <v>881.25</v>
      </c>
      <c r="G239" s="104">
        <f t="shared" si="17"/>
        <v>881.25</v>
      </c>
      <c r="H239" s="152"/>
    </row>
    <row r="240" spans="1:8" ht="42.75" customHeight="1" outlineLevel="3">
      <c r="A240" s="52" t="s">
        <v>537</v>
      </c>
      <c r="B240" s="53" t="s">
        <v>41</v>
      </c>
      <c r="C240" s="53" t="s">
        <v>129</v>
      </c>
      <c r="D240" s="53" t="s">
        <v>163</v>
      </c>
      <c r="E240" s="53" t="s">
        <v>8</v>
      </c>
      <c r="F240" s="104">
        <f t="shared" si="17"/>
        <v>881.25</v>
      </c>
      <c r="G240" s="104">
        <f t="shared" si="17"/>
        <v>881.25</v>
      </c>
      <c r="H240" s="152"/>
    </row>
    <row r="241" spans="1:8" ht="39" customHeight="1" outlineLevel="4">
      <c r="A241" s="57" t="s">
        <v>563</v>
      </c>
      <c r="B241" s="53" t="s">
        <v>41</v>
      </c>
      <c r="C241" s="53" t="s">
        <v>129</v>
      </c>
      <c r="D241" s="53" t="s">
        <v>356</v>
      </c>
      <c r="E241" s="53" t="s">
        <v>8</v>
      </c>
      <c r="F241" s="104">
        <f t="shared" si="17"/>
        <v>881.25</v>
      </c>
      <c r="G241" s="104">
        <f t="shared" si="17"/>
        <v>881.25</v>
      </c>
      <c r="H241" s="152"/>
    </row>
    <row r="242" spans="1:8" ht="36" customHeight="1" outlineLevel="5">
      <c r="A242" s="52" t="s">
        <v>130</v>
      </c>
      <c r="B242" s="53" t="s">
        <v>41</v>
      </c>
      <c r="C242" s="53" t="s">
        <v>129</v>
      </c>
      <c r="D242" s="53" t="s">
        <v>357</v>
      </c>
      <c r="E242" s="53" t="s">
        <v>8</v>
      </c>
      <c r="F242" s="104">
        <f t="shared" si="17"/>
        <v>881.25</v>
      </c>
      <c r="G242" s="104">
        <f t="shared" si="17"/>
        <v>881.25</v>
      </c>
      <c r="H242" s="152"/>
    </row>
    <row r="243" spans="1:8" ht="37.5" customHeight="1" outlineLevel="6">
      <c r="A243" s="52" t="s">
        <v>53</v>
      </c>
      <c r="B243" s="53" t="s">
        <v>41</v>
      </c>
      <c r="C243" s="53" t="s">
        <v>129</v>
      </c>
      <c r="D243" s="53" t="s">
        <v>357</v>
      </c>
      <c r="E243" s="53" t="s">
        <v>54</v>
      </c>
      <c r="F243" s="104">
        <f t="shared" si="17"/>
        <v>881.25</v>
      </c>
      <c r="G243" s="104">
        <f t="shared" si="17"/>
        <v>881.25</v>
      </c>
      <c r="H243" s="152"/>
    </row>
    <row r="244" spans="1:8" outlineLevel="7">
      <c r="A244" s="52" t="s">
        <v>55</v>
      </c>
      <c r="B244" s="53" t="s">
        <v>41</v>
      </c>
      <c r="C244" s="53" t="s">
        <v>129</v>
      </c>
      <c r="D244" s="53" t="s">
        <v>357</v>
      </c>
      <c r="E244" s="53" t="s">
        <v>56</v>
      </c>
      <c r="F244" s="106">
        <v>881.25</v>
      </c>
      <c r="G244" s="153">
        <v>881.25</v>
      </c>
      <c r="H244" s="152"/>
    </row>
    <row r="245" spans="1:8" s="3" customFormat="1" ht="28.5" customHeight="1">
      <c r="A245" s="50" t="s">
        <v>131</v>
      </c>
      <c r="B245" s="51" t="s">
        <v>132</v>
      </c>
      <c r="C245" s="51" t="s">
        <v>7</v>
      </c>
      <c r="D245" s="51" t="s">
        <v>160</v>
      </c>
      <c r="E245" s="51" t="s">
        <v>8</v>
      </c>
      <c r="F245" s="103">
        <f>F246</f>
        <v>5231.79</v>
      </c>
      <c r="G245" s="103">
        <f>G246</f>
        <v>5231.79</v>
      </c>
      <c r="H245" s="151"/>
    </row>
    <row r="246" spans="1:8" outlineLevel="1">
      <c r="A246" s="52" t="s">
        <v>9</v>
      </c>
      <c r="B246" s="53" t="s">
        <v>132</v>
      </c>
      <c r="C246" s="53" t="s">
        <v>10</v>
      </c>
      <c r="D246" s="53" t="s">
        <v>160</v>
      </c>
      <c r="E246" s="53" t="s">
        <v>8</v>
      </c>
      <c r="F246" s="104">
        <f>F247+F262+F267</f>
        <v>5231.79</v>
      </c>
      <c r="G246" s="104">
        <f>G247+G262+G267</f>
        <v>5231.79</v>
      </c>
      <c r="H246" s="152"/>
    </row>
    <row r="247" spans="1:8" ht="56.25" customHeight="1" outlineLevel="2">
      <c r="A247" s="52" t="s">
        <v>133</v>
      </c>
      <c r="B247" s="53" t="s">
        <v>132</v>
      </c>
      <c r="C247" s="53" t="s">
        <v>134</v>
      </c>
      <c r="D247" s="53" t="s">
        <v>160</v>
      </c>
      <c r="E247" s="53" t="s">
        <v>8</v>
      </c>
      <c r="F247" s="104">
        <f>F248</f>
        <v>4092.3700000000003</v>
      </c>
      <c r="G247" s="104">
        <f>G248</f>
        <v>4092.3700000000003</v>
      </c>
      <c r="H247" s="152"/>
    </row>
    <row r="248" spans="1:8" outlineLevel="4">
      <c r="A248" s="52" t="s">
        <v>175</v>
      </c>
      <c r="B248" s="53" t="s">
        <v>132</v>
      </c>
      <c r="C248" s="53" t="s">
        <v>134</v>
      </c>
      <c r="D248" s="53" t="s">
        <v>161</v>
      </c>
      <c r="E248" s="53" t="s">
        <v>8</v>
      </c>
      <c r="F248" s="104">
        <f>F249+F252+F259</f>
        <v>4092.3700000000003</v>
      </c>
      <c r="G248" s="104">
        <f>G249+G252+G259</f>
        <v>4092.3700000000003</v>
      </c>
      <c r="H248" s="152"/>
    </row>
    <row r="249" spans="1:8" ht="18.75" customHeight="1" outlineLevel="5">
      <c r="A249" s="52" t="s">
        <v>135</v>
      </c>
      <c r="B249" s="53" t="s">
        <v>132</v>
      </c>
      <c r="C249" s="53" t="s">
        <v>134</v>
      </c>
      <c r="D249" s="53" t="s">
        <v>196</v>
      </c>
      <c r="E249" s="53" t="s">
        <v>8</v>
      </c>
      <c r="F249" s="104">
        <f>F250</f>
        <v>1850.94</v>
      </c>
      <c r="G249" s="104">
        <f>G250</f>
        <v>1850.94</v>
      </c>
      <c r="H249" s="152"/>
    </row>
    <row r="250" spans="1:8" ht="73.5" customHeight="1" outlineLevel="6">
      <c r="A250" s="52" t="s">
        <v>14</v>
      </c>
      <c r="B250" s="53" t="s">
        <v>132</v>
      </c>
      <c r="C250" s="53" t="s">
        <v>134</v>
      </c>
      <c r="D250" s="53" t="s">
        <v>196</v>
      </c>
      <c r="E250" s="53" t="s">
        <v>15</v>
      </c>
      <c r="F250" s="104">
        <f>F251</f>
        <v>1850.94</v>
      </c>
      <c r="G250" s="104">
        <f>G251</f>
        <v>1850.94</v>
      </c>
      <c r="H250" s="152"/>
    </row>
    <row r="251" spans="1:8" ht="21" customHeight="1" outlineLevel="7">
      <c r="A251" s="52" t="s">
        <v>16</v>
      </c>
      <c r="B251" s="53" t="s">
        <v>132</v>
      </c>
      <c r="C251" s="53" t="s">
        <v>134</v>
      </c>
      <c r="D251" s="53" t="s">
        <v>196</v>
      </c>
      <c r="E251" s="53" t="s">
        <v>17</v>
      </c>
      <c r="F251" s="106">
        <v>1850.94</v>
      </c>
      <c r="G251" s="153">
        <v>1850.94</v>
      </c>
      <c r="H251" s="152"/>
    </row>
    <row r="252" spans="1:8" ht="39.75" customHeight="1" outlineLevel="5">
      <c r="A252" s="52" t="s">
        <v>13</v>
      </c>
      <c r="B252" s="53" t="s">
        <v>132</v>
      </c>
      <c r="C252" s="53" t="s">
        <v>134</v>
      </c>
      <c r="D252" s="53" t="s">
        <v>162</v>
      </c>
      <c r="E252" s="53" t="s">
        <v>8</v>
      </c>
      <c r="F252" s="104">
        <f>F253+F255+F257</f>
        <v>2061.4300000000003</v>
      </c>
      <c r="G252" s="104">
        <f>G253+G255+G257</f>
        <v>2061.4300000000003</v>
      </c>
      <c r="H252" s="152"/>
    </row>
    <row r="253" spans="1:8" ht="73.5" customHeight="1" outlineLevel="6">
      <c r="A253" s="52" t="s">
        <v>14</v>
      </c>
      <c r="B253" s="53" t="s">
        <v>132</v>
      </c>
      <c r="C253" s="53" t="s">
        <v>134</v>
      </c>
      <c r="D253" s="53" t="s">
        <v>162</v>
      </c>
      <c r="E253" s="53" t="s">
        <v>15</v>
      </c>
      <c r="F253" s="104">
        <f>F254</f>
        <v>1912.93</v>
      </c>
      <c r="G253" s="104">
        <f>G254</f>
        <v>1912.93</v>
      </c>
      <c r="H253" s="152"/>
    </row>
    <row r="254" spans="1:8" ht="21" customHeight="1" outlineLevel="7">
      <c r="A254" s="52" t="s">
        <v>16</v>
      </c>
      <c r="B254" s="53" t="s">
        <v>132</v>
      </c>
      <c r="C254" s="53" t="s">
        <v>134</v>
      </c>
      <c r="D254" s="53" t="s">
        <v>162</v>
      </c>
      <c r="E254" s="53" t="s">
        <v>17</v>
      </c>
      <c r="F254" s="106">
        <v>1912.93</v>
      </c>
      <c r="G254" s="153">
        <v>1912.93</v>
      </c>
      <c r="H254" s="152"/>
    </row>
    <row r="255" spans="1:8" ht="23.25" customHeight="1" outlineLevel="6">
      <c r="A255" s="52" t="s">
        <v>18</v>
      </c>
      <c r="B255" s="53" t="s">
        <v>132</v>
      </c>
      <c r="C255" s="53" t="s">
        <v>134</v>
      </c>
      <c r="D255" s="53" t="s">
        <v>162</v>
      </c>
      <c r="E255" s="53" t="s">
        <v>19</v>
      </c>
      <c r="F255" s="104">
        <f>F256</f>
        <v>143</v>
      </c>
      <c r="G255" s="104">
        <f>G256</f>
        <v>143</v>
      </c>
      <c r="H255" s="152"/>
    </row>
    <row r="256" spans="1:8" ht="38.25" customHeight="1" outlineLevel="7">
      <c r="A256" s="52" t="s">
        <v>20</v>
      </c>
      <c r="B256" s="53" t="s">
        <v>132</v>
      </c>
      <c r="C256" s="53" t="s">
        <v>134</v>
      </c>
      <c r="D256" s="53" t="s">
        <v>162</v>
      </c>
      <c r="E256" s="53" t="s">
        <v>21</v>
      </c>
      <c r="F256" s="106">
        <v>143</v>
      </c>
      <c r="G256" s="153">
        <v>143</v>
      </c>
      <c r="H256" s="152"/>
    </row>
    <row r="257" spans="1:8" outlineLevel="6">
      <c r="A257" s="52" t="s">
        <v>22</v>
      </c>
      <c r="B257" s="53" t="s">
        <v>132</v>
      </c>
      <c r="C257" s="53" t="s">
        <v>134</v>
      </c>
      <c r="D257" s="53" t="s">
        <v>162</v>
      </c>
      <c r="E257" s="53" t="s">
        <v>23</v>
      </c>
      <c r="F257" s="104">
        <f>F258</f>
        <v>5.5</v>
      </c>
      <c r="G257" s="104">
        <f>G258</f>
        <v>5.5</v>
      </c>
      <c r="H257" s="152"/>
    </row>
    <row r="258" spans="1:8" outlineLevel="7">
      <c r="A258" s="52" t="s">
        <v>24</v>
      </c>
      <c r="B258" s="53" t="s">
        <v>132</v>
      </c>
      <c r="C258" s="53" t="s">
        <v>134</v>
      </c>
      <c r="D258" s="53" t="s">
        <v>162</v>
      </c>
      <c r="E258" s="53" t="s">
        <v>25</v>
      </c>
      <c r="F258" s="106">
        <v>5.5</v>
      </c>
      <c r="G258" s="153">
        <v>5.5</v>
      </c>
      <c r="H258" s="152"/>
    </row>
    <row r="259" spans="1:8" ht="21" customHeight="1" outlineLevel="5">
      <c r="A259" s="52" t="s">
        <v>136</v>
      </c>
      <c r="B259" s="53" t="s">
        <v>132</v>
      </c>
      <c r="C259" s="53" t="s">
        <v>134</v>
      </c>
      <c r="D259" s="53" t="s">
        <v>197</v>
      </c>
      <c r="E259" s="53" t="s">
        <v>8</v>
      </c>
      <c r="F259" s="104">
        <f>F260</f>
        <v>180</v>
      </c>
      <c r="G259" s="104">
        <f>G260</f>
        <v>180</v>
      </c>
      <c r="H259" s="152"/>
    </row>
    <row r="260" spans="1:8" ht="75" customHeight="1" outlineLevel="6">
      <c r="A260" s="52" t="s">
        <v>14</v>
      </c>
      <c r="B260" s="53" t="s">
        <v>132</v>
      </c>
      <c r="C260" s="53" t="s">
        <v>134</v>
      </c>
      <c r="D260" s="53" t="s">
        <v>197</v>
      </c>
      <c r="E260" s="53" t="s">
        <v>15</v>
      </c>
      <c r="F260" s="104">
        <f>F261</f>
        <v>180</v>
      </c>
      <c r="G260" s="104">
        <f>G261</f>
        <v>180</v>
      </c>
      <c r="H260" s="152"/>
    </row>
    <row r="261" spans="1:8" ht="20.25" customHeight="1" outlineLevel="7">
      <c r="A261" s="52" t="s">
        <v>16</v>
      </c>
      <c r="B261" s="53" t="s">
        <v>132</v>
      </c>
      <c r="C261" s="53" t="s">
        <v>134</v>
      </c>
      <c r="D261" s="53" t="s">
        <v>197</v>
      </c>
      <c r="E261" s="53" t="s">
        <v>17</v>
      </c>
      <c r="F261" s="106">
        <v>180</v>
      </c>
      <c r="G261" s="153">
        <v>180</v>
      </c>
      <c r="H261" s="152"/>
    </row>
    <row r="262" spans="1:8" ht="39.75" customHeight="1" outlineLevel="2">
      <c r="A262" s="52" t="s">
        <v>11</v>
      </c>
      <c r="B262" s="53" t="s">
        <v>132</v>
      </c>
      <c r="C262" s="53" t="s">
        <v>12</v>
      </c>
      <c r="D262" s="53" t="s">
        <v>160</v>
      </c>
      <c r="E262" s="53" t="s">
        <v>8</v>
      </c>
      <c r="F262" s="104">
        <f t="shared" ref="F262:G265" si="18">F263</f>
        <v>1020.42</v>
      </c>
      <c r="G262" s="104">
        <f t="shared" si="18"/>
        <v>1020.42</v>
      </c>
      <c r="H262" s="152"/>
    </row>
    <row r="263" spans="1:8" outlineLevel="4">
      <c r="A263" s="52" t="s">
        <v>175</v>
      </c>
      <c r="B263" s="53" t="s">
        <v>132</v>
      </c>
      <c r="C263" s="53" t="s">
        <v>12</v>
      </c>
      <c r="D263" s="53" t="s">
        <v>161</v>
      </c>
      <c r="E263" s="53" t="s">
        <v>8</v>
      </c>
      <c r="F263" s="104">
        <f t="shared" si="18"/>
        <v>1020.42</v>
      </c>
      <c r="G263" s="104">
        <f t="shared" si="18"/>
        <v>1020.42</v>
      </c>
      <c r="H263" s="152"/>
    </row>
    <row r="264" spans="1:8" outlineLevel="5">
      <c r="A264" s="52" t="s">
        <v>149</v>
      </c>
      <c r="B264" s="53" t="s">
        <v>132</v>
      </c>
      <c r="C264" s="53" t="s">
        <v>12</v>
      </c>
      <c r="D264" s="53" t="s">
        <v>198</v>
      </c>
      <c r="E264" s="53" t="s">
        <v>8</v>
      </c>
      <c r="F264" s="104">
        <f t="shared" si="18"/>
        <v>1020.42</v>
      </c>
      <c r="G264" s="104">
        <f t="shared" si="18"/>
        <v>1020.42</v>
      </c>
      <c r="H264" s="152"/>
    </row>
    <row r="265" spans="1:8" ht="74.25" customHeight="1" outlineLevel="6">
      <c r="A265" s="52" t="s">
        <v>14</v>
      </c>
      <c r="B265" s="53" t="s">
        <v>132</v>
      </c>
      <c r="C265" s="53" t="s">
        <v>12</v>
      </c>
      <c r="D265" s="53" t="s">
        <v>198</v>
      </c>
      <c r="E265" s="53" t="s">
        <v>15</v>
      </c>
      <c r="F265" s="104">
        <f t="shared" si="18"/>
        <v>1020.42</v>
      </c>
      <c r="G265" s="104">
        <f t="shared" si="18"/>
        <v>1020.42</v>
      </c>
      <c r="H265" s="152"/>
    </row>
    <row r="266" spans="1:8" ht="19.5" customHeight="1" outlineLevel="7">
      <c r="A266" s="52" t="s">
        <v>16</v>
      </c>
      <c r="B266" s="53" t="s">
        <v>132</v>
      </c>
      <c r="C266" s="53" t="s">
        <v>12</v>
      </c>
      <c r="D266" s="53" t="s">
        <v>198</v>
      </c>
      <c r="E266" s="53" t="s">
        <v>17</v>
      </c>
      <c r="F266" s="106">
        <v>1020.42</v>
      </c>
      <c r="G266" s="153">
        <v>1020.42</v>
      </c>
      <c r="H266" s="152"/>
    </row>
    <row r="267" spans="1:8" outlineLevel="2">
      <c r="A267" s="52" t="s">
        <v>26</v>
      </c>
      <c r="B267" s="53" t="s">
        <v>132</v>
      </c>
      <c r="C267" s="53" t="s">
        <v>27</v>
      </c>
      <c r="D267" s="53" t="s">
        <v>160</v>
      </c>
      <c r="E267" s="53" t="s">
        <v>8</v>
      </c>
      <c r="F267" s="104">
        <f>F268+F273</f>
        <v>119</v>
      </c>
      <c r="G267" s="104">
        <f>G268+G273</f>
        <v>119</v>
      </c>
      <c r="H267" s="152"/>
    </row>
    <row r="268" spans="1:8" ht="36" customHeight="1" outlineLevel="3">
      <c r="A268" s="52" t="s">
        <v>537</v>
      </c>
      <c r="B268" s="53" t="s">
        <v>132</v>
      </c>
      <c r="C268" s="53" t="s">
        <v>27</v>
      </c>
      <c r="D268" s="53" t="s">
        <v>163</v>
      </c>
      <c r="E268" s="53" t="s">
        <v>8</v>
      </c>
      <c r="F268" s="104">
        <f t="shared" ref="F268:G271" si="19">F269</f>
        <v>19</v>
      </c>
      <c r="G268" s="104">
        <f t="shared" si="19"/>
        <v>19</v>
      </c>
      <c r="H268" s="152"/>
    </row>
    <row r="269" spans="1:8" ht="18.75" customHeight="1" outlineLevel="4">
      <c r="A269" s="52" t="s">
        <v>538</v>
      </c>
      <c r="B269" s="53" t="s">
        <v>132</v>
      </c>
      <c r="C269" s="53" t="s">
        <v>27</v>
      </c>
      <c r="D269" s="53" t="s">
        <v>171</v>
      </c>
      <c r="E269" s="53" t="s">
        <v>8</v>
      </c>
      <c r="F269" s="104">
        <f t="shared" si="19"/>
        <v>19</v>
      </c>
      <c r="G269" s="104">
        <f t="shared" si="19"/>
        <v>19</v>
      </c>
      <c r="H269" s="152"/>
    </row>
    <row r="270" spans="1:8" outlineLevel="5">
      <c r="A270" s="52" t="s">
        <v>29</v>
      </c>
      <c r="B270" s="53" t="s">
        <v>132</v>
      </c>
      <c r="C270" s="53" t="s">
        <v>27</v>
      </c>
      <c r="D270" s="53" t="s">
        <v>166</v>
      </c>
      <c r="E270" s="53" t="s">
        <v>8</v>
      </c>
      <c r="F270" s="104">
        <f t="shared" si="19"/>
        <v>19</v>
      </c>
      <c r="G270" s="104">
        <f t="shared" si="19"/>
        <v>19</v>
      </c>
      <c r="H270" s="152"/>
    </row>
    <row r="271" spans="1:8" ht="21" customHeight="1" outlineLevel="6">
      <c r="A271" s="52" t="s">
        <v>18</v>
      </c>
      <c r="B271" s="53" t="s">
        <v>132</v>
      </c>
      <c r="C271" s="53" t="s">
        <v>27</v>
      </c>
      <c r="D271" s="53" t="s">
        <v>166</v>
      </c>
      <c r="E271" s="53" t="s">
        <v>19</v>
      </c>
      <c r="F271" s="104">
        <f t="shared" si="19"/>
        <v>19</v>
      </c>
      <c r="G271" s="104">
        <f t="shared" si="19"/>
        <v>19</v>
      </c>
      <c r="H271" s="152"/>
    </row>
    <row r="272" spans="1:8" ht="40.5" customHeight="1" outlineLevel="7">
      <c r="A272" s="52" t="s">
        <v>20</v>
      </c>
      <c r="B272" s="53" t="s">
        <v>132</v>
      </c>
      <c r="C272" s="53" t="s">
        <v>27</v>
      </c>
      <c r="D272" s="53" t="s">
        <v>166</v>
      </c>
      <c r="E272" s="53" t="s">
        <v>21</v>
      </c>
      <c r="F272" s="106">
        <v>19</v>
      </c>
      <c r="G272" s="153">
        <v>19</v>
      </c>
      <c r="H272" s="152"/>
    </row>
    <row r="273" spans="1:9" ht="40.5" customHeight="1" outlineLevel="7">
      <c r="A273" s="52" t="s">
        <v>175</v>
      </c>
      <c r="B273" s="53" t="s">
        <v>132</v>
      </c>
      <c r="C273" s="53" t="s">
        <v>27</v>
      </c>
      <c r="D273" s="53" t="s">
        <v>161</v>
      </c>
      <c r="E273" s="53" t="s">
        <v>8</v>
      </c>
      <c r="F273" s="106">
        <f t="shared" ref="F273:G275" si="20">F274</f>
        <v>100</v>
      </c>
      <c r="G273" s="106">
        <f t="shared" si="20"/>
        <v>100</v>
      </c>
      <c r="H273" s="152"/>
    </row>
    <row r="274" spans="1:9" outlineLevel="7">
      <c r="A274" s="52" t="s">
        <v>403</v>
      </c>
      <c r="B274" s="53" t="s">
        <v>132</v>
      </c>
      <c r="C274" s="53" t="s">
        <v>27</v>
      </c>
      <c r="D274" s="121">
        <v>9909970200</v>
      </c>
      <c r="E274" s="53" t="s">
        <v>8</v>
      </c>
      <c r="F274" s="106">
        <f t="shared" si="20"/>
        <v>100</v>
      </c>
      <c r="G274" s="106">
        <f t="shared" si="20"/>
        <v>100</v>
      </c>
      <c r="H274" s="152"/>
    </row>
    <row r="275" spans="1:9" ht="17.25" customHeight="1" outlineLevel="7">
      <c r="A275" s="52" t="s">
        <v>18</v>
      </c>
      <c r="B275" s="53" t="s">
        <v>132</v>
      </c>
      <c r="C275" s="53" t="s">
        <v>27</v>
      </c>
      <c r="D275" s="121">
        <v>9909970200</v>
      </c>
      <c r="E275" s="53" t="s">
        <v>19</v>
      </c>
      <c r="F275" s="106">
        <f t="shared" si="20"/>
        <v>100</v>
      </c>
      <c r="G275" s="106">
        <f t="shared" si="20"/>
        <v>100</v>
      </c>
      <c r="H275" s="152"/>
    </row>
    <row r="276" spans="1:9" ht="40.5" customHeight="1" outlineLevel="7">
      <c r="A276" s="52" t="s">
        <v>20</v>
      </c>
      <c r="B276" s="53" t="s">
        <v>132</v>
      </c>
      <c r="C276" s="53" t="s">
        <v>27</v>
      </c>
      <c r="D276" s="121">
        <v>9909970200</v>
      </c>
      <c r="E276" s="53" t="s">
        <v>21</v>
      </c>
      <c r="F276" s="106">
        <v>100</v>
      </c>
      <c r="G276" s="153">
        <v>100</v>
      </c>
      <c r="H276" s="152"/>
    </row>
    <row r="277" spans="1:9" s="3" customFormat="1" ht="36.75" customHeight="1">
      <c r="A277" s="50" t="s">
        <v>137</v>
      </c>
      <c r="B277" s="51" t="s">
        <v>138</v>
      </c>
      <c r="C277" s="51" t="s">
        <v>7</v>
      </c>
      <c r="D277" s="51" t="s">
        <v>160</v>
      </c>
      <c r="E277" s="51" t="s">
        <v>8</v>
      </c>
      <c r="F277" s="103">
        <f>F278+F355</f>
        <v>464177.82900000003</v>
      </c>
      <c r="G277" s="103">
        <f>G278+G355</f>
        <v>457686.43200000009</v>
      </c>
      <c r="H277" s="151"/>
      <c r="I277" s="9">
        <f>F277-F285-F303-F309-F330-F364</f>
        <v>154197.02500000005</v>
      </c>
    </row>
    <row r="278" spans="1:9" outlineLevel="1">
      <c r="A278" s="52" t="s">
        <v>89</v>
      </c>
      <c r="B278" s="53" t="s">
        <v>138</v>
      </c>
      <c r="C278" s="53" t="s">
        <v>90</v>
      </c>
      <c r="D278" s="53" t="s">
        <v>160</v>
      </c>
      <c r="E278" s="53" t="s">
        <v>8</v>
      </c>
      <c r="F278" s="104">
        <f>F279+F297+F324+F338+F312</f>
        <v>457533.82900000003</v>
      </c>
      <c r="G278" s="104">
        <f>G279+G297+G324+G338+G312</f>
        <v>451042.43200000009</v>
      </c>
      <c r="H278" s="152"/>
    </row>
    <row r="279" spans="1:9" outlineLevel="2">
      <c r="A279" s="52" t="s">
        <v>139</v>
      </c>
      <c r="B279" s="53" t="s">
        <v>138</v>
      </c>
      <c r="C279" s="53" t="s">
        <v>140</v>
      </c>
      <c r="D279" s="53" t="s">
        <v>160</v>
      </c>
      <c r="E279" s="53" t="s">
        <v>8</v>
      </c>
      <c r="F279" s="104">
        <f>F280</f>
        <v>113402.90700000001</v>
      </c>
      <c r="G279" s="104">
        <f>G280</f>
        <v>108014.357</v>
      </c>
      <c r="H279" s="152"/>
    </row>
    <row r="280" spans="1:9" ht="36.75" customHeight="1" outlineLevel="3">
      <c r="A280" s="52" t="s">
        <v>554</v>
      </c>
      <c r="B280" s="53" t="s">
        <v>138</v>
      </c>
      <c r="C280" s="53" t="s">
        <v>140</v>
      </c>
      <c r="D280" s="53" t="s">
        <v>189</v>
      </c>
      <c r="E280" s="53" t="s">
        <v>8</v>
      </c>
      <c r="F280" s="104">
        <f>F281</f>
        <v>113402.90700000001</v>
      </c>
      <c r="G280" s="104">
        <f>G281</f>
        <v>108014.357</v>
      </c>
      <c r="H280" s="152"/>
    </row>
    <row r="281" spans="1:9" ht="40.5" customHeight="1" outlineLevel="4">
      <c r="A281" s="52" t="s">
        <v>555</v>
      </c>
      <c r="B281" s="53" t="s">
        <v>138</v>
      </c>
      <c r="C281" s="53" t="s">
        <v>140</v>
      </c>
      <c r="D281" s="53" t="s">
        <v>190</v>
      </c>
      <c r="E281" s="53" t="s">
        <v>8</v>
      </c>
      <c r="F281" s="104">
        <f>F282+F285+F288+F291+F294</f>
        <v>113402.90700000001</v>
      </c>
      <c r="G281" s="104">
        <f>G282+G285+G288+G291+G294</f>
        <v>108014.357</v>
      </c>
      <c r="H281" s="152"/>
    </row>
    <row r="282" spans="1:9" ht="38.25" customHeight="1" outlineLevel="5">
      <c r="A282" s="52" t="s">
        <v>142</v>
      </c>
      <c r="B282" s="53" t="s">
        <v>138</v>
      </c>
      <c r="C282" s="53" t="s">
        <v>140</v>
      </c>
      <c r="D282" s="53" t="s">
        <v>199</v>
      </c>
      <c r="E282" s="53" t="s">
        <v>8</v>
      </c>
      <c r="F282" s="104">
        <f>F283</f>
        <v>39250.906999999999</v>
      </c>
      <c r="G282" s="104">
        <f>G283</f>
        <v>33862.357000000004</v>
      </c>
      <c r="H282" s="152"/>
    </row>
    <row r="283" spans="1:9" ht="37.5" customHeight="1" outlineLevel="6">
      <c r="A283" s="52" t="s">
        <v>53</v>
      </c>
      <c r="B283" s="53" t="s">
        <v>138</v>
      </c>
      <c r="C283" s="53" t="s">
        <v>140</v>
      </c>
      <c r="D283" s="53" t="s">
        <v>199</v>
      </c>
      <c r="E283" s="53" t="s">
        <v>54</v>
      </c>
      <c r="F283" s="104">
        <f>F284</f>
        <v>39250.906999999999</v>
      </c>
      <c r="G283" s="104">
        <f>G284</f>
        <v>33862.357000000004</v>
      </c>
      <c r="H283" s="152"/>
    </row>
    <row r="284" spans="1:9" outlineLevel="7">
      <c r="A284" s="52" t="s">
        <v>94</v>
      </c>
      <c r="B284" s="53" t="s">
        <v>138</v>
      </c>
      <c r="C284" s="53" t="s">
        <v>140</v>
      </c>
      <c r="D284" s="53" t="s">
        <v>199</v>
      </c>
      <c r="E284" s="53" t="s">
        <v>95</v>
      </c>
      <c r="F284" s="106">
        <f>39243.907+7</f>
        <v>39250.906999999999</v>
      </c>
      <c r="G284" s="153">
        <f>33716.509-4.772+150.62</f>
        <v>33862.357000000004</v>
      </c>
      <c r="H284" s="152"/>
    </row>
    <row r="285" spans="1:9" ht="93.75" customHeight="1" outlineLevel="7">
      <c r="A285" s="32" t="s">
        <v>508</v>
      </c>
      <c r="B285" s="53" t="s">
        <v>138</v>
      </c>
      <c r="C285" s="53" t="s">
        <v>140</v>
      </c>
      <c r="D285" s="53" t="s">
        <v>200</v>
      </c>
      <c r="E285" s="53" t="s">
        <v>8</v>
      </c>
      <c r="F285" s="104">
        <f>F286</f>
        <v>72007</v>
      </c>
      <c r="G285" s="104">
        <f>G286</f>
        <v>72007</v>
      </c>
      <c r="H285" s="152"/>
    </row>
    <row r="286" spans="1:9" ht="38.25" customHeight="1" outlineLevel="7">
      <c r="A286" s="52" t="s">
        <v>53</v>
      </c>
      <c r="B286" s="53" t="s">
        <v>138</v>
      </c>
      <c r="C286" s="53" t="s">
        <v>140</v>
      </c>
      <c r="D286" s="53" t="s">
        <v>200</v>
      </c>
      <c r="E286" s="53" t="s">
        <v>54</v>
      </c>
      <c r="F286" s="104">
        <f>F287</f>
        <v>72007</v>
      </c>
      <c r="G286" s="104">
        <f>G287</f>
        <v>72007</v>
      </c>
      <c r="H286" s="152"/>
    </row>
    <row r="287" spans="1:9" outlineLevel="7">
      <c r="A287" s="52" t="s">
        <v>94</v>
      </c>
      <c r="B287" s="53" t="s">
        <v>138</v>
      </c>
      <c r="C287" s="53" t="s">
        <v>140</v>
      </c>
      <c r="D287" s="53" t="s">
        <v>200</v>
      </c>
      <c r="E287" s="53" t="s">
        <v>95</v>
      </c>
      <c r="F287" s="106">
        <v>72007</v>
      </c>
      <c r="G287" s="153">
        <v>72007</v>
      </c>
      <c r="H287" s="152"/>
    </row>
    <row r="288" spans="1:9" ht="36" outlineLevel="7">
      <c r="A288" s="52" t="s">
        <v>529</v>
      </c>
      <c r="B288" s="53" t="s">
        <v>138</v>
      </c>
      <c r="C288" s="53" t="s">
        <v>140</v>
      </c>
      <c r="D288" s="53" t="s">
        <v>530</v>
      </c>
      <c r="E288" s="53" t="s">
        <v>8</v>
      </c>
      <c r="F288" s="106">
        <f>F289</f>
        <v>100</v>
      </c>
      <c r="G288" s="106">
        <f>G289</f>
        <v>100</v>
      </c>
      <c r="H288" s="152"/>
    </row>
    <row r="289" spans="1:8" ht="36" outlineLevel="7">
      <c r="A289" s="52" t="s">
        <v>53</v>
      </c>
      <c r="B289" s="53" t="s">
        <v>138</v>
      </c>
      <c r="C289" s="53" t="s">
        <v>140</v>
      </c>
      <c r="D289" s="53" t="s">
        <v>530</v>
      </c>
      <c r="E289" s="53" t="s">
        <v>54</v>
      </c>
      <c r="F289" s="106">
        <f>F290</f>
        <v>100</v>
      </c>
      <c r="G289" s="106">
        <f>G290</f>
        <v>100</v>
      </c>
      <c r="H289" s="152"/>
    </row>
    <row r="290" spans="1:8" outlineLevel="7">
      <c r="A290" s="52" t="s">
        <v>94</v>
      </c>
      <c r="B290" s="53" t="s">
        <v>138</v>
      </c>
      <c r="C290" s="53" t="s">
        <v>140</v>
      </c>
      <c r="D290" s="53" t="s">
        <v>530</v>
      </c>
      <c r="E290" s="53" t="s">
        <v>95</v>
      </c>
      <c r="F290" s="106">
        <v>100</v>
      </c>
      <c r="G290" s="153">
        <v>100</v>
      </c>
      <c r="H290" s="152"/>
    </row>
    <row r="291" spans="1:8" ht="20.25" customHeight="1" outlineLevel="7">
      <c r="A291" s="52" t="s">
        <v>406</v>
      </c>
      <c r="B291" s="53" t="s">
        <v>138</v>
      </c>
      <c r="C291" s="53" t="s">
        <v>140</v>
      </c>
      <c r="D291" s="53" t="s">
        <v>531</v>
      </c>
      <c r="E291" s="53" t="s">
        <v>8</v>
      </c>
      <c r="F291" s="106">
        <f>F292</f>
        <v>45</v>
      </c>
      <c r="G291" s="106">
        <f>G292</f>
        <v>45</v>
      </c>
      <c r="H291" s="152"/>
    </row>
    <row r="292" spans="1:8" ht="36" outlineLevel="7">
      <c r="A292" s="52" t="s">
        <v>53</v>
      </c>
      <c r="B292" s="53" t="s">
        <v>138</v>
      </c>
      <c r="C292" s="53" t="s">
        <v>140</v>
      </c>
      <c r="D292" s="53" t="s">
        <v>531</v>
      </c>
      <c r="E292" s="53" t="s">
        <v>54</v>
      </c>
      <c r="F292" s="106">
        <f>F293</f>
        <v>45</v>
      </c>
      <c r="G292" s="106">
        <f>G293</f>
        <v>45</v>
      </c>
      <c r="H292" s="152"/>
    </row>
    <row r="293" spans="1:8" outlineLevel="7">
      <c r="A293" s="52" t="s">
        <v>94</v>
      </c>
      <c r="B293" s="53" t="s">
        <v>138</v>
      </c>
      <c r="C293" s="53" t="s">
        <v>140</v>
      </c>
      <c r="D293" s="53" t="s">
        <v>531</v>
      </c>
      <c r="E293" s="53" t="s">
        <v>95</v>
      </c>
      <c r="F293" s="106">
        <v>45</v>
      </c>
      <c r="G293" s="153">
        <v>45</v>
      </c>
      <c r="H293" s="152"/>
    </row>
    <row r="294" spans="1:8" ht="58.5" customHeight="1" outlineLevel="7">
      <c r="A294" s="52" t="s">
        <v>533</v>
      </c>
      <c r="B294" s="53" t="s">
        <v>138</v>
      </c>
      <c r="C294" s="53" t="s">
        <v>140</v>
      </c>
      <c r="D294" s="53" t="s">
        <v>532</v>
      </c>
      <c r="E294" s="53" t="s">
        <v>8</v>
      </c>
      <c r="F294" s="106">
        <f>F295</f>
        <v>2000</v>
      </c>
      <c r="G294" s="106">
        <f>G295</f>
        <v>2000</v>
      </c>
      <c r="H294" s="152"/>
    </row>
    <row r="295" spans="1:8" ht="36" outlineLevel="7">
      <c r="A295" s="52" t="s">
        <v>399</v>
      </c>
      <c r="B295" s="53" t="s">
        <v>138</v>
      </c>
      <c r="C295" s="53" t="s">
        <v>140</v>
      </c>
      <c r="D295" s="53" t="s">
        <v>532</v>
      </c>
      <c r="E295" s="53" t="s">
        <v>400</v>
      </c>
      <c r="F295" s="106">
        <f>F296</f>
        <v>2000</v>
      </c>
      <c r="G295" s="106">
        <f>G296</f>
        <v>2000</v>
      </c>
      <c r="H295" s="152"/>
    </row>
    <row r="296" spans="1:8" outlineLevel="7">
      <c r="A296" s="52" t="s">
        <v>401</v>
      </c>
      <c r="B296" s="53" t="s">
        <v>138</v>
      </c>
      <c r="C296" s="53" t="s">
        <v>140</v>
      </c>
      <c r="D296" s="53" t="s">
        <v>532</v>
      </c>
      <c r="E296" s="53" t="s">
        <v>402</v>
      </c>
      <c r="F296" s="106">
        <v>2000</v>
      </c>
      <c r="G296" s="153">
        <v>2000</v>
      </c>
      <c r="H296" s="152"/>
    </row>
    <row r="297" spans="1:8" outlineLevel="2">
      <c r="A297" s="52" t="s">
        <v>91</v>
      </c>
      <c r="B297" s="53" t="s">
        <v>138</v>
      </c>
      <c r="C297" s="53" t="s">
        <v>92</v>
      </c>
      <c r="D297" s="53" t="s">
        <v>160</v>
      </c>
      <c r="E297" s="53" t="s">
        <v>8</v>
      </c>
      <c r="F297" s="104">
        <f>F298</f>
        <v>303645.06400000001</v>
      </c>
      <c r="G297" s="104">
        <f>G298</f>
        <v>303204.92700000003</v>
      </c>
      <c r="H297" s="152"/>
    </row>
    <row r="298" spans="1:8" ht="37.5" customHeight="1" outlineLevel="3">
      <c r="A298" s="52" t="s">
        <v>554</v>
      </c>
      <c r="B298" s="53" t="s">
        <v>138</v>
      </c>
      <c r="C298" s="53" t="s">
        <v>92</v>
      </c>
      <c r="D298" s="53" t="s">
        <v>189</v>
      </c>
      <c r="E298" s="53" t="s">
        <v>8</v>
      </c>
      <c r="F298" s="104">
        <f>F299</f>
        <v>303645.06400000001</v>
      </c>
      <c r="G298" s="104">
        <f>G299</f>
        <v>303204.92700000003</v>
      </c>
      <c r="H298" s="152"/>
    </row>
    <row r="299" spans="1:8" ht="36" customHeight="1" outlineLevel="4">
      <c r="A299" s="52" t="s">
        <v>557</v>
      </c>
      <c r="B299" s="53" t="s">
        <v>138</v>
      </c>
      <c r="C299" s="53" t="s">
        <v>92</v>
      </c>
      <c r="D299" s="53" t="s">
        <v>201</v>
      </c>
      <c r="E299" s="53" t="s">
        <v>8</v>
      </c>
      <c r="F299" s="104">
        <f>+F300+F309+F306+F303</f>
        <v>303645.06400000001</v>
      </c>
      <c r="G299" s="104">
        <f>+G300+G309+G306+G303</f>
        <v>303204.92700000003</v>
      </c>
      <c r="H299" s="152"/>
    </row>
    <row r="300" spans="1:8" ht="39" customHeight="1" outlineLevel="5">
      <c r="A300" s="52" t="s">
        <v>143</v>
      </c>
      <c r="B300" s="53" t="s">
        <v>138</v>
      </c>
      <c r="C300" s="53" t="s">
        <v>92</v>
      </c>
      <c r="D300" s="53" t="s">
        <v>202</v>
      </c>
      <c r="E300" s="53" t="s">
        <v>8</v>
      </c>
      <c r="F300" s="104">
        <f>F301</f>
        <v>72884.718000000008</v>
      </c>
      <c r="G300" s="104">
        <f>G301</f>
        <v>72503.781000000003</v>
      </c>
      <c r="H300" s="152"/>
    </row>
    <row r="301" spans="1:8" ht="39.75" customHeight="1" outlineLevel="6">
      <c r="A301" s="52" t="s">
        <v>53</v>
      </c>
      <c r="B301" s="53" t="s">
        <v>138</v>
      </c>
      <c r="C301" s="53" t="s">
        <v>92</v>
      </c>
      <c r="D301" s="53" t="s">
        <v>202</v>
      </c>
      <c r="E301" s="53" t="s">
        <v>54</v>
      </c>
      <c r="F301" s="104">
        <f>F302</f>
        <v>72884.718000000008</v>
      </c>
      <c r="G301" s="104">
        <f>G302</f>
        <v>72503.781000000003</v>
      </c>
      <c r="H301" s="152"/>
    </row>
    <row r="302" spans="1:8" outlineLevel="7">
      <c r="A302" s="52" t="s">
        <v>94</v>
      </c>
      <c r="B302" s="53" t="s">
        <v>138</v>
      </c>
      <c r="C302" s="53" t="s">
        <v>92</v>
      </c>
      <c r="D302" s="53" t="s">
        <v>202</v>
      </c>
      <c r="E302" s="53" t="s">
        <v>95</v>
      </c>
      <c r="F302" s="106">
        <f>72918.596-33.878</f>
        <v>72884.718000000008</v>
      </c>
      <c r="G302" s="153">
        <f>72612.543-108.762</f>
        <v>72503.781000000003</v>
      </c>
      <c r="H302" s="152"/>
    </row>
    <row r="303" spans="1:8" ht="108" outlineLevel="5">
      <c r="A303" s="32" t="s">
        <v>507</v>
      </c>
      <c r="B303" s="53" t="s">
        <v>138</v>
      </c>
      <c r="C303" s="53" t="s">
        <v>92</v>
      </c>
      <c r="D303" s="53" t="s">
        <v>203</v>
      </c>
      <c r="E303" s="53" t="s">
        <v>8</v>
      </c>
      <c r="F303" s="104">
        <f>F304</f>
        <v>217508</v>
      </c>
      <c r="G303" s="104">
        <f>G304</f>
        <v>217508</v>
      </c>
      <c r="H303" s="152"/>
    </row>
    <row r="304" spans="1:8" ht="39.75" customHeight="1" outlineLevel="5">
      <c r="A304" s="52" t="s">
        <v>53</v>
      </c>
      <c r="B304" s="53" t="s">
        <v>138</v>
      </c>
      <c r="C304" s="53" t="s">
        <v>92</v>
      </c>
      <c r="D304" s="53" t="s">
        <v>203</v>
      </c>
      <c r="E304" s="53" t="s">
        <v>54</v>
      </c>
      <c r="F304" s="104">
        <f>F305</f>
        <v>217508</v>
      </c>
      <c r="G304" s="104">
        <f>G305</f>
        <v>217508</v>
      </c>
      <c r="H304" s="152"/>
    </row>
    <row r="305" spans="1:8" outlineLevel="5">
      <c r="A305" s="52" t="s">
        <v>94</v>
      </c>
      <c r="B305" s="53" t="s">
        <v>138</v>
      </c>
      <c r="C305" s="53" t="s">
        <v>92</v>
      </c>
      <c r="D305" s="53" t="s">
        <v>203</v>
      </c>
      <c r="E305" s="53" t="s">
        <v>95</v>
      </c>
      <c r="F305" s="106">
        <v>217508</v>
      </c>
      <c r="G305" s="153">
        <v>217508</v>
      </c>
      <c r="H305" s="152"/>
    </row>
    <row r="306" spans="1:8" outlineLevel="5">
      <c r="A306" s="52" t="s">
        <v>406</v>
      </c>
      <c r="B306" s="53" t="s">
        <v>138</v>
      </c>
      <c r="C306" s="53" t="s">
        <v>92</v>
      </c>
      <c r="D306" s="53" t="s">
        <v>407</v>
      </c>
      <c r="E306" s="53" t="s">
        <v>8</v>
      </c>
      <c r="F306" s="106">
        <f>F307</f>
        <v>238.6</v>
      </c>
      <c r="G306" s="106">
        <f>G307</f>
        <v>179.4</v>
      </c>
      <c r="H306" s="152"/>
    </row>
    <row r="307" spans="1:8" ht="36" outlineLevel="5">
      <c r="A307" s="52" t="s">
        <v>53</v>
      </c>
      <c r="B307" s="53" t="s">
        <v>138</v>
      </c>
      <c r="C307" s="53" t="s">
        <v>92</v>
      </c>
      <c r="D307" s="53" t="s">
        <v>407</v>
      </c>
      <c r="E307" s="53" t="s">
        <v>54</v>
      </c>
      <c r="F307" s="106">
        <f>F308</f>
        <v>238.6</v>
      </c>
      <c r="G307" s="106">
        <f>G308</f>
        <v>179.4</v>
      </c>
      <c r="H307" s="152"/>
    </row>
    <row r="308" spans="1:8" outlineLevel="5">
      <c r="A308" s="52" t="s">
        <v>94</v>
      </c>
      <c r="B308" s="53" t="s">
        <v>138</v>
      </c>
      <c r="C308" s="53" t="s">
        <v>92</v>
      </c>
      <c r="D308" s="53" t="s">
        <v>407</v>
      </c>
      <c r="E308" s="53" t="s">
        <v>95</v>
      </c>
      <c r="F308" s="106">
        <v>238.6</v>
      </c>
      <c r="G308" s="153">
        <v>179.4</v>
      </c>
      <c r="H308" s="152"/>
    </row>
    <row r="309" spans="1:8" ht="72" outlineLevel="5">
      <c r="A309" s="59" t="s">
        <v>640</v>
      </c>
      <c r="B309" s="53" t="s">
        <v>138</v>
      </c>
      <c r="C309" s="53" t="s">
        <v>92</v>
      </c>
      <c r="D309" s="53" t="s">
        <v>641</v>
      </c>
      <c r="E309" s="53" t="s">
        <v>8</v>
      </c>
      <c r="F309" s="104">
        <f>F310</f>
        <v>13013.745999999999</v>
      </c>
      <c r="G309" s="104">
        <f>G310</f>
        <v>13013.745999999999</v>
      </c>
      <c r="H309" s="152"/>
    </row>
    <row r="310" spans="1:8" ht="39.75" customHeight="1" outlineLevel="5">
      <c r="A310" s="52" t="s">
        <v>53</v>
      </c>
      <c r="B310" s="53" t="s">
        <v>138</v>
      </c>
      <c r="C310" s="53" t="s">
        <v>92</v>
      </c>
      <c r="D310" s="53" t="s">
        <v>641</v>
      </c>
      <c r="E310" s="53" t="s">
        <v>54</v>
      </c>
      <c r="F310" s="104">
        <f>F311</f>
        <v>13013.745999999999</v>
      </c>
      <c r="G310" s="104">
        <f>G311</f>
        <v>13013.745999999999</v>
      </c>
      <c r="H310" s="152"/>
    </row>
    <row r="311" spans="1:8" outlineLevel="5">
      <c r="A311" s="52" t="s">
        <v>94</v>
      </c>
      <c r="B311" s="53" t="s">
        <v>138</v>
      </c>
      <c r="C311" s="53" t="s">
        <v>92</v>
      </c>
      <c r="D311" s="53" t="s">
        <v>641</v>
      </c>
      <c r="E311" s="53" t="s">
        <v>95</v>
      </c>
      <c r="F311" s="106">
        <v>13013.745999999999</v>
      </c>
      <c r="G311" s="153">
        <v>13013.745999999999</v>
      </c>
      <c r="H311" s="152"/>
    </row>
    <row r="312" spans="1:8" outlineLevel="5">
      <c r="A312" s="52" t="s">
        <v>379</v>
      </c>
      <c r="B312" s="53" t="s">
        <v>138</v>
      </c>
      <c r="C312" s="53" t="s">
        <v>378</v>
      </c>
      <c r="D312" s="53" t="s">
        <v>160</v>
      </c>
      <c r="E312" s="53" t="s">
        <v>8</v>
      </c>
      <c r="F312" s="106">
        <f>F313</f>
        <v>19672.41</v>
      </c>
      <c r="G312" s="106">
        <f>G313</f>
        <v>19322.900000000001</v>
      </c>
      <c r="H312" s="152"/>
    </row>
    <row r="313" spans="1:8" ht="36" customHeight="1" outlineLevel="5">
      <c r="A313" s="52" t="s">
        <v>554</v>
      </c>
      <c r="B313" s="53" t="s">
        <v>138</v>
      </c>
      <c r="C313" s="53" t="s">
        <v>378</v>
      </c>
      <c r="D313" s="53" t="s">
        <v>189</v>
      </c>
      <c r="E313" s="53" t="s">
        <v>8</v>
      </c>
      <c r="F313" s="106">
        <f>F314</f>
        <v>19672.41</v>
      </c>
      <c r="G313" s="106">
        <f>G314</f>
        <v>19322.900000000001</v>
      </c>
      <c r="H313" s="152"/>
    </row>
    <row r="314" spans="1:8" ht="36.75" customHeight="1" outlineLevel="4">
      <c r="A314" s="52" t="s">
        <v>558</v>
      </c>
      <c r="B314" s="53" t="s">
        <v>138</v>
      </c>
      <c r="C314" s="53" t="s">
        <v>378</v>
      </c>
      <c r="D314" s="53" t="s">
        <v>204</v>
      </c>
      <c r="E314" s="53" t="s">
        <v>8</v>
      </c>
      <c r="F314" s="104">
        <f>F321+F318+F315</f>
        <v>19672.41</v>
      </c>
      <c r="G314" s="104">
        <f>G321+G318+G315</f>
        <v>19322.900000000001</v>
      </c>
      <c r="H314" s="152"/>
    </row>
    <row r="315" spans="1:8" ht="37.5" customHeight="1" outlineLevel="5">
      <c r="A315" s="52" t="s">
        <v>144</v>
      </c>
      <c r="B315" s="53" t="s">
        <v>138</v>
      </c>
      <c r="C315" s="53" t="s">
        <v>378</v>
      </c>
      <c r="D315" s="53" t="s">
        <v>206</v>
      </c>
      <c r="E315" s="53" t="s">
        <v>8</v>
      </c>
      <c r="F315" s="104">
        <f>F316</f>
        <v>19577.509999999998</v>
      </c>
      <c r="G315" s="104">
        <f>G316</f>
        <v>19177</v>
      </c>
      <c r="H315" s="152"/>
    </row>
    <row r="316" spans="1:8" ht="41.25" customHeight="1" outlineLevel="6">
      <c r="A316" s="52" t="s">
        <v>53</v>
      </c>
      <c r="B316" s="53" t="s">
        <v>138</v>
      </c>
      <c r="C316" s="53" t="s">
        <v>378</v>
      </c>
      <c r="D316" s="53" t="s">
        <v>206</v>
      </c>
      <c r="E316" s="53" t="s">
        <v>54</v>
      </c>
      <c r="F316" s="104">
        <f>F317</f>
        <v>19577.509999999998</v>
      </c>
      <c r="G316" s="104">
        <f>G317</f>
        <v>19177</v>
      </c>
      <c r="H316" s="152"/>
    </row>
    <row r="317" spans="1:8" outlineLevel="7">
      <c r="A317" s="52" t="s">
        <v>94</v>
      </c>
      <c r="B317" s="53" t="s">
        <v>138</v>
      </c>
      <c r="C317" s="53" t="s">
        <v>378</v>
      </c>
      <c r="D317" s="53" t="s">
        <v>206</v>
      </c>
      <c r="E317" s="53" t="s">
        <v>95</v>
      </c>
      <c r="F317" s="106">
        <v>19577.509999999998</v>
      </c>
      <c r="G317" s="153">
        <v>19177</v>
      </c>
      <c r="H317" s="152"/>
    </row>
    <row r="318" spans="1:8" outlineLevel="7">
      <c r="A318" s="52" t="s">
        <v>406</v>
      </c>
      <c r="B318" s="53" t="s">
        <v>138</v>
      </c>
      <c r="C318" s="53" t="s">
        <v>378</v>
      </c>
      <c r="D318" s="53" t="s">
        <v>606</v>
      </c>
      <c r="E318" s="53" t="s">
        <v>8</v>
      </c>
      <c r="F318" s="106">
        <f>F319</f>
        <v>15</v>
      </c>
      <c r="G318" s="106">
        <f>G319</f>
        <v>66</v>
      </c>
      <c r="H318" s="152"/>
    </row>
    <row r="319" spans="1:8" ht="36" outlineLevel="7">
      <c r="A319" s="52" t="s">
        <v>53</v>
      </c>
      <c r="B319" s="53" t="s">
        <v>138</v>
      </c>
      <c r="C319" s="53" t="s">
        <v>378</v>
      </c>
      <c r="D319" s="53" t="s">
        <v>606</v>
      </c>
      <c r="E319" s="53" t="s">
        <v>54</v>
      </c>
      <c r="F319" s="106">
        <f>F320</f>
        <v>15</v>
      </c>
      <c r="G319" s="106">
        <f>G320</f>
        <v>66</v>
      </c>
      <c r="H319" s="152"/>
    </row>
    <row r="320" spans="1:8" outlineLevel="7">
      <c r="A320" s="52" t="s">
        <v>94</v>
      </c>
      <c r="B320" s="53" t="s">
        <v>138</v>
      </c>
      <c r="C320" s="53" t="s">
        <v>378</v>
      </c>
      <c r="D320" s="53" t="s">
        <v>606</v>
      </c>
      <c r="E320" s="53" t="s">
        <v>95</v>
      </c>
      <c r="F320" s="106">
        <v>15</v>
      </c>
      <c r="G320" s="153">
        <v>66</v>
      </c>
      <c r="H320" s="152"/>
    </row>
    <row r="321" spans="1:8" ht="19.5" customHeight="1" outlineLevel="5">
      <c r="A321" s="52" t="s">
        <v>141</v>
      </c>
      <c r="B321" s="53" t="s">
        <v>138</v>
      </c>
      <c r="C321" s="53" t="s">
        <v>378</v>
      </c>
      <c r="D321" s="53" t="s">
        <v>205</v>
      </c>
      <c r="E321" s="53" t="s">
        <v>8</v>
      </c>
      <c r="F321" s="104">
        <f>F322</f>
        <v>79.900000000000006</v>
      </c>
      <c r="G321" s="104">
        <f>G322</f>
        <v>79.900000000000006</v>
      </c>
      <c r="H321" s="152"/>
    </row>
    <row r="322" spans="1:8" ht="37.5" customHeight="1" outlineLevel="6">
      <c r="A322" s="52" t="s">
        <v>53</v>
      </c>
      <c r="B322" s="53" t="s">
        <v>138</v>
      </c>
      <c r="C322" s="53" t="s">
        <v>378</v>
      </c>
      <c r="D322" s="53" t="s">
        <v>205</v>
      </c>
      <c r="E322" s="53" t="s">
        <v>54</v>
      </c>
      <c r="F322" s="104">
        <f>F323</f>
        <v>79.900000000000006</v>
      </c>
      <c r="G322" s="104">
        <f>G323</f>
        <v>79.900000000000006</v>
      </c>
      <c r="H322" s="152"/>
    </row>
    <row r="323" spans="1:8" outlineLevel="7">
      <c r="A323" s="52" t="s">
        <v>94</v>
      </c>
      <c r="B323" s="53" t="s">
        <v>138</v>
      </c>
      <c r="C323" s="53" t="s">
        <v>378</v>
      </c>
      <c r="D323" s="53" t="s">
        <v>205</v>
      </c>
      <c r="E323" s="53" t="s">
        <v>95</v>
      </c>
      <c r="F323" s="106">
        <v>79.900000000000006</v>
      </c>
      <c r="G323" s="153">
        <v>79.900000000000006</v>
      </c>
      <c r="H323" s="152"/>
    </row>
    <row r="324" spans="1:8" outlineLevel="2">
      <c r="A324" s="52" t="s">
        <v>96</v>
      </c>
      <c r="B324" s="53" t="s">
        <v>138</v>
      </c>
      <c r="C324" s="53" t="s">
        <v>97</v>
      </c>
      <c r="D324" s="53" t="s">
        <v>160</v>
      </c>
      <c r="E324" s="53" t="s">
        <v>8</v>
      </c>
      <c r="F324" s="104">
        <f>F325</f>
        <v>3502.058</v>
      </c>
      <c r="G324" s="104">
        <f>G325</f>
        <v>3502.058</v>
      </c>
      <c r="H324" s="152"/>
    </row>
    <row r="325" spans="1:8" ht="36" customHeight="1" outlineLevel="3">
      <c r="A325" s="52" t="s">
        <v>554</v>
      </c>
      <c r="B325" s="53" t="s">
        <v>138</v>
      </c>
      <c r="C325" s="53" t="s">
        <v>97</v>
      </c>
      <c r="D325" s="53" t="s">
        <v>189</v>
      </c>
      <c r="E325" s="53" t="s">
        <v>8</v>
      </c>
      <c r="F325" s="104">
        <f>F326+F335</f>
        <v>3502.058</v>
      </c>
      <c r="G325" s="104">
        <f>G326+G335</f>
        <v>3502.058</v>
      </c>
      <c r="H325" s="152"/>
    </row>
    <row r="326" spans="1:8" ht="37.5" customHeight="1" outlineLevel="3">
      <c r="A326" s="52" t="s">
        <v>557</v>
      </c>
      <c r="B326" s="53" t="s">
        <v>138</v>
      </c>
      <c r="C326" s="53" t="s">
        <v>97</v>
      </c>
      <c r="D326" s="53" t="s">
        <v>201</v>
      </c>
      <c r="E326" s="53" t="s">
        <v>8</v>
      </c>
      <c r="F326" s="104">
        <f>F330+F327</f>
        <v>3428.058</v>
      </c>
      <c r="G326" s="104">
        <f>G330+G327</f>
        <v>3428.058</v>
      </c>
      <c r="H326" s="152"/>
    </row>
    <row r="327" spans="1:8" ht="20.25" customHeight="1" outlineLevel="3">
      <c r="A327" s="52" t="s">
        <v>98</v>
      </c>
      <c r="B327" s="53" t="s">
        <v>138</v>
      </c>
      <c r="C327" s="53" t="s">
        <v>97</v>
      </c>
      <c r="D327" s="53" t="s">
        <v>338</v>
      </c>
      <c r="E327" s="53" t="s">
        <v>8</v>
      </c>
      <c r="F327" s="104">
        <f>F328</f>
        <v>70</v>
      </c>
      <c r="G327" s="104">
        <f>G328</f>
        <v>70</v>
      </c>
      <c r="H327" s="152"/>
    </row>
    <row r="328" spans="1:8" ht="23.25" customHeight="1" outlineLevel="3">
      <c r="A328" s="52" t="s">
        <v>18</v>
      </c>
      <c r="B328" s="53" t="s">
        <v>138</v>
      </c>
      <c r="C328" s="53" t="s">
        <v>97</v>
      </c>
      <c r="D328" s="53" t="s">
        <v>338</v>
      </c>
      <c r="E328" s="53" t="s">
        <v>19</v>
      </c>
      <c r="F328" s="104">
        <f>F329</f>
        <v>70</v>
      </c>
      <c r="G328" s="104">
        <f>G329</f>
        <v>70</v>
      </c>
      <c r="H328" s="152"/>
    </row>
    <row r="329" spans="1:8" ht="37.5" customHeight="1" outlineLevel="3">
      <c r="A329" s="52" t="s">
        <v>20</v>
      </c>
      <c r="B329" s="53" t="s">
        <v>138</v>
      </c>
      <c r="C329" s="53" t="s">
        <v>97</v>
      </c>
      <c r="D329" s="53" t="s">
        <v>338</v>
      </c>
      <c r="E329" s="53" t="s">
        <v>21</v>
      </c>
      <c r="F329" s="104">
        <v>70</v>
      </c>
      <c r="G329" s="153">
        <v>70</v>
      </c>
      <c r="H329" s="152"/>
    </row>
    <row r="330" spans="1:8" ht="93" customHeight="1" outlineLevel="3">
      <c r="A330" s="32" t="s">
        <v>509</v>
      </c>
      <c r="B330" s="53" t="s">
        <v>138</v>
      </c>
      <c r="C330" s="53" t="s">
        <v>97</v>
      </c>
      <c r="D330" s="53" t="s">
        <v>207</v>
      </c>
      <c r="E330" s="53" t="s">
        <v>8</v>
      </c>
      <c r="F330" s="104">
        <f>F333+F331</f>
        <v>3358.058</v>
      </c>
      <c r="G330" s="104">
        <f>G333+G331</f>
        <v>3358.058</v>
      </c>
      <c r="H330" s="152"/>
    </row>
    <row r="331" spans="1:8" ht="19.5" customHeight="1" outlineLevel="3">
      <c r="A331" s="52" t="s">
        <v>111</v>
      </c>
      <c r="B331" s="53" t="s">
        <v>138</v>
      </c>
      <c r="C331" s="53" t="s">
        <v>97</v>
      </c>
      <c r="D331" s="53" t="s">
        <v>207</v>
      </c>
      <c r="E331" s="53" t="s">
        <v>112</v>
      </c>
      <c r="F331" s="104">
        <f>F332</f>
        <v>300</v>
      </c>
      <c r="G331" s="104">
        <f>G332</f>
        <v>300</v>
      </c>
      <c r="H331" s="152"/>
    </row>
    <row r="332" spans="1:8" ht="36" outlineLevel="3">
      <c r="A332" s="52" t="s">
        <v>118</v>
      </c>
      <c r="B332" s="53" t="s">
        <v>138</v>
      </c>
      <c r="C332" s="53" t="s">
        <v>97</v>
      </c>
      <c r="D332" s="53" t="s">
        <v>207</v>
      </c>
      <c r="E332" s="53" t="s">
        <v>119</v>
      </c>
      <c r="F332" s="104">
        <v>300</v>
      </c>
      <c r="G332" s="153">
        <v>300</v>
      </c>
      <c r="H332" s="152"/>
    </row>
    <row r="333" spans="1:8" ht="37.5" customHeight="1" outlineLevel="3">
      <c r="A333" s="52" t="s">
        <v>53</v>
      </c>
      <c r="B333" s="53" t="s">
        <v>138</v>
      </c>
      <c r="C333" s="53" t="s">
        <v>97</v>
      </c>
      <c r="D333" s="53" t="s">
        <v>207</v>
      </c>
      <c r="E333" s="53" t="s">
        <v>54</v>
      </c>
      <c r="F333" s="104">
        <f>F334</f>
        <v>3058.058</v>
      </c>
      <c r="G333" s="104">
        <f>G334</f>
        <v>3058.058</v>
      </c>
      <c r="H333" s="152"/>
    </row>
    <row r="334" spans="1:8" outlineLevel="3">
      <c r="A334" s="52" t="s">
        <v>94</v>
      </c>
      <c r="B334" s="53" t="s">
        <v>138</v>
      </c>
      <c r="C334" s="53" t="s">
        <v>97</v>
      </c>
      <c r="D334" s="53" t="s">
        <v>207</v>
      </c>
      <c r="E334" s="53" t="s">
        <v>95</v>
      </c>
      <c r="F334" s="104">
        <v>3058.058</v>
      </c>
      <c r="G334" s="153">
        <v>3058.058</v>
      </c>
      <c r="H334" s="152"/>
    </row>
    <row r="335" spans="1:8" outlineLevel="7">
      <c r="A335" s="52" t="s">
        <v>99</v>
      </c>
      <c r="B335" s="53" t="s">
        <v>138</v>
      </c>
      <c r="C335" s="53" t="s">
        <v>97</v>
      </c>
      <c r="D335" s="53" t="s">
        <v>208</v>
      </c>
      <c r="E335" s="53" t="s">
        <v>8</v>
      </c>
      <c r="F335" s="104">
        <f>F336</f>
        <v>74</v>
      </c>
      <c r="G335" s="104">
        <f>G336</f>
        <v>74</v>
      </c>
      <c r="H335" s="152"/>
    </row>
    <row r="336" spans="1:8" ht="26.25" customHeight="1" outlineLevel="7">
      <c r="A336" s="52" t="s">
        <v>18</v>
      </c>
      <c r="B336" s="53" t="s">
        <v>138</v>
      </c>
      <c r="C336" s="53" t="s">
        <v>97</v>
      </c>
      <c r="D336" s="53" t="s">
        <v>208</v>
      </c>
      <c r="E336" s="53" t="s">
        <v>19</v>
      </c>
      <c r="F336" s="104">
        <f>F337</f>
        <v>74</v>
      </c>
      <c r="G336" s="104">
        <f>G337</f>
        <v>74</v>
      </c>
      <c r="H336" s="152"/>
    </row>
    <row r="337" spans="1:8" ht="37.5" customHeight="1" outlineLevel="7">
      <c r="A337" s="52" t="s">
        <v>20</v>
      </c>
      <c r="B337" s="53" t="s">
        <v>138</v>
      </c>
      <c r="C337" s="53" t="s">
        <v>97</v>
      </c>
      <c r="D337" s="53" t="s">
        <v>208</v>
      </c>
      <c r="E337" s="53" t="s">
        <v>21</v>
      </c>
      <c r="F337" s="106">
        <v>74</v>
      </c>
      <c r="G337" s="153">
        <v>74</v>
      </c>
      <c r="H337" s="152"/>
    </row>
    <row r="338" spans="1:8" outlineLevel="2">
      <c r="A338" s="52" t="s">
        <v>145</v>
      </c>
      <c r="B338" s="53" t="s">
        <v>138</v>
      </c>
      <c r="C338" s="53" t="s">
        <v>146</v>
      </c>
      <c r="D338" s="53" t="s">
        <v>160</v>
      </c>
      <c r="E338" s="53" t="s">
        <v>8</v>
      </c>
      <c r="F338" s="104">
        <f>F339</f>
        <v>17311.39</v>
      </c>
      <c r="G338" s="104">
        <f>G339</f>
        <v>16998.189999999999</v>
      </c>
      <c r="H338" s="152"/>
    </row>
    <row r="339" spans="1:8" ht="39" customHeight="1" outlineLevel="3">
      <c r="A339" s="52" t="s">
        <v>554</v>
      </c>
      <c r="B339" s="53" t="s">
        <v>138</v>
      </c>
      <c r="C339" s="53" t="s">
        <v>146</v>
      </c>
      <c r="D339" s="53" t="s">
        <v>189</v>
      </c>
      <c r="E339" s="53" t="s">
        <v>8</v>
      </c>
      <c r="F339" s="104">
        <f>F340+F345+F352</f>
        <v>17311.39</v>
      </c>
      <c r="G339" s="104">
        <f>G340+G345+G352</f>
        <v>16998.189999999999</v>
      </c>
      <c r="H339" s="152"/>
    </row>
    <row r="340" spans="1:8" ht="39" customHeight="1" outlineLevel="5">
      <c r="A340" s="52" t="s">
        <v>13</v>
      </c>
      <c r="B340" s="53" t="s">
        <v>138</v>
      </c>
      <c r="C340" s="53" t="s">
        <v>146</v>
      </c>
      <c r="D340" s="53" t="s">
        <v>209</v>
      </c>
      <c r="E340" s="53" t="s">
        <v>8</v>
      </c>
      <c r="F340" s="104">
        <f>F341+F343</f>
        <v>2715.1000000000004</v>
      </c>
      <c r="G340" s="104">
        <f>G341+G343</f>
        <v>2715.1000000000004</v>
      </c>
      <c r="H340" s="152"/>
    </row>
    <row r="341" spans="1:8" ht="73.5" customHeight="1" outlineLevel="6">
      <c r="A341" s="52" t="s">
        <v>14</v>
      </c>
      <c r="B341" s="53" t="s">
        <v>138</v>
      </c>
      <c r="C341" s="53" t="s">
        <v>146</v>
      </c>
      <c r="D341" s="53" t="s">
        <v>209</v>
      </c>
      <c r="E341" s="53" t="s">
        <v>15</v>
      </c>
      <c r="F341" s="104">
        <f>F342</f>
        <v>2672.3</v>
      </c>
      <c r="G341" s="104">
        <f>G342</f>
        <v>2672.3</v>
      </c>
      <c r="H341" s="152"/>
    </row>
    <row r="342" spans="1:8" ht="20.25" customHeight="1" outlineLevel="7">
      <c r="A342" s="52" t="s">
        <v>16</v>
      </c>
      <c r="B342" s="53" t="s">
        <v>138</v>
      </c>
      <c r="C342" s="53" t="s">
        <v>146</v>
      </c>
      <c r="D342" s="53" t="s">
        <v>209</v>
      </c>
      <c r="E342" s="53" t="s">
        <v>17</v>
      </c>
      <c r="F342" s="106">
        <v>2672.3</v>
      </c>
      <c r="G342" s="153">
        <v>2672.3</v>
      </c>
      <c r="H342" s="152"/>
    </row>
    <row r="343" spans="1:8" ht="20.25" customHeight="1" outlineLevel="6">
      <c r="A343" s="52" t="s">
        <v>18</v>
      </c>
      <c r="B343" s="53" t="s">
        <v>138</v>
      </c>
      <c r="C343" s="53" t="s">
        <v>146</v>
      </c>
      <c r="D343" s="53" t="s">
        <v>209</v>
      </c>
      <c r="E343" s="53" t="s">
        <v>19</v>
      </c>
      <c r="F343" s="104">
        <f>F344</f>
        <v>42.8</v>
      </c>
      <c r="G343" s="104">
        <f>G344</f>
        <v>42.8</v>
      </c>
      <c r="H343" s="152"/>
    </row>
    <row r="344" spans="1:8" ht="38.25" customHeight="1" outlineLevel="7">
      <c r="A344" s="52" t="s">
        <v>20</v>
      </c>
      <c r="B344" s="53" t="s">
        <v>138</v>
      </c>
      <c r="C344" s="53" t="s">
        <v>146</v>
      </c>
      <c r="D344" s="53" t="s">
        <v>209</v>
      </c>
      <c r="E344" s="53" t="s">
        <v>21</v>
      </c>
      <c r="F344" s="106">
        <v>42.8</v>
      </c>
      <c r="G344" s="153">
        <v>42.8</v>
      </c>
      <c r="H344" s="152"/>
    </row>
    <row r="345" spans="1:8" ht="37.5" customHeight="1" outlineLevel="5">
      <c r="A345" s="52" t="s">
        <v>49</v>
      </c>
      <c r="B345" s="53" t="s">
        <v>138</v>
      </c>
      <c r="C345" s="53" t="s">
        <v>146</v>
      </c>
      <c r="D345" s="53" t="s">
        <v>210</v>
      </c>
      <c r="E345" s="53" t="s">
        <v>8</v>
      </c>
      <c r="F345" s="104">
        <f>F346+F348+F350</f>
        <v>12902.5</v>
      </c>
      <c r="G345" s="104">
        <f>G346+G348+G350</f>
        <v>12589.3</v>
      </c>
      <c r="H345" s="152"/>
    </row>
    <row r="346" spans="1:8" ht="59.25" customHeight="1" outlineLevel="6">
      <c r="A346" s="52" t="s">
        <v>14</v>
      </c>
      <c r="B346" s="53" t="s">
        <v>138</v>
      </c>
      <c r="C346" s="53" t="s">
        <v>146</v>
      </c>
      <c r="D346" s="53" t="s">
        <v>210</v>
      </c>
      <c r="E346" s="53" t="s">
        <v>15</v>
      </c>
      <c r="F346" s="104">
        <f>F347</f>
        <v>10242.799999999999</v>
      </c>
      <c r="G346" s="104">
        <f>G347</f>
        <v>10242.799999999999</v>
      </c>
      <c r="H346" s="152"/>
    </row>
    <row r="347" spans="1:8" ht="20.25" customHeight="1" outlineLevel="7">
      <c r="A347" s="52" t="s">
        <v>50</v>
      </c>
      <c r="B347" s="53" t="s">
        <v>138</v>
      </c>
      <c r="C347" s="53" t="s">
        <v>146</v>
      </c>
      <c r="D347" s="53" t="s">
        <v>210</v>
      </c>
      <c r="E347" s="53" t="s">
        <v>51</v>
      </c>
      <c r="F347" s="106">
        <v>10242.799999999999</v>
      </c>
      <c r="G347" s="153">
        <v>10242.799999999999</v>
      </c>
      <c r="H347" s="152"/>
    </row>
    <row r="348" spans="1:8" ht="21" customHeight="1" outlineLevel="6">
      <c r="A348" s="52" t="s">
        <v>18</v>
      </c>
      <c r="B348" s="53" t="s">
        <v>138</v>
      </c>
      <c r="C348" s="53" t="s">
        <v>146</v>
      </c>
      <c r="D348" s="53" t="s">
        <v>210</v>
      </c>
      <c r="E348" s="53" t="s">
        <v>19</v>
      </c>
      <c r="F348" s="104">
        <f>F349</f>
        <v>2613.1999999999998</v>
      </c>
      <c r="G348" s="104">
        <f>G349</f>
        <v>2300</v>
      </c>
      <c r="H348" s="152"/>
    </row>
    <row r="349" spans="1:8" ht="37.5" customHeight="1" outlineLevel="7">
      <c r="A349" s="52" t="s">
        <v>20</v>
      </c>
      <c r="B349" s="53" t="s">
        <v>138</v>
      </c>
      <c r="C349" s="53" t="s">
        <v>146</v>
      </c>
      <c r="D349" s="53" t="s">
        <v>210</v>
      </c>
      <c r="E349" s="53" t="s">
        <v>21</v>
      </c>
      <c r="F349" s="106">
        <v>2613.1999999999998</v>
      </c>
      <c r="G349" s="153">
        <v>2300</v>
      </c>
      <c r="H349" s="152"/>
    </row>
    <row r="350" spans="1:8" outlineLevel="6">
      <c r="A350" s="52" t="s">
        <v>22</v>
      </c>
      <c r="B350" s="53" t="s">
        <v>138</v>
      </c>
      <c r="C350" s="53" t="s">
        <v>146</v>
      </c>
      <c r="D350" s="53" t="s">
        <v>210</v>
      </c>
      <c r="E350" s="53" t="s">
        <v>23</v>
      </c>
      <c r="F350" s="104">
        <f>F351</f>
        <v>46.5</v>
      </c>
      <c r="G350" s="104">
        <f>G351</f>
        <v>46.5</v>
      </c>
      <c r="H350" s="152"/>
    </row>
    <row r="351" spans="1:8" outlineLevel="7">
      <c r="A351" s="52" t="s">
        <v>24</v>
      </c>
      <c r="B351" s="53" t="s">
        <v>138</v>
      </c>
      <c r="C351" s="53" t="s">
        <v>146</v>
      </c>
      <c r="D351" s="53" t="s">
        <v>210</v>
      </c>
      <c r="E351" s="53" t="s">
        <v>25</v>
      </c>
      <c r="F351" s="106">
        <v>46.5</v>
      </c>
      <c r="G351" s="153">
        <v>46.5</v>
      </c>
      <c r="H351" s="152"/>
    </row>
    <row r="352" spans="1:8" ht="41.25" customHeight="1" outlineLevel="3">
      <c r="A352" s="60" t="s">
        <v>52</v>
      </c>
      <c r="B352" s="53" t="s">
        <v>138</v>
      </c>
      <c r="C352" s="53" t="s">
        <v>146</v>
      </c>
      <c r="D352" s="53" t="s">
        <v>211</v>
      </c>
      <c r="E352" s="53" t="s">
        <v>8</v>
      </c>
      <c r="F352" s="104">
        <f>F353</f>
        <v>1693.79</v>
      </c>
      <c r="G352" s="104">
        <f>G353</f>
        <v>1693.79</v>
      </c>
      <c r="H352" s="152"/>
    </row>
    <row r="353" spans="1:8" ht="39" customHeight="1" outlineLevel="3">
      <c r="A353" s="52" t="s">
        <v>53</v>
      </c>
      <c r="B353" s="53" t="s">
        <v>138</v>
      </c>
      <c r="C353" s="53" t="s">
        <v>146</v>
      </c>
      <c r="D353" s="53" t="s">
        <v>211</v>
      </c>
      <c r="E353" s="53" t="s">
        <v>54</v>
      </c>
      <c r="F353" s="104">
        <f>F354</f>
        <v>1693.79</v>
      </c>
      <c r="G353" s="104">
        <f>G354</f>
        <v>1693.79</v>
      </c>
      <c r="H353" s="152"/>
    </row>
    <row r="354" spans="1:8" outlineLevel="3">
      <c r="A354" s="52" t="s">
        <v>55</v>
      </c>
      <c r="B354" s="53" t="s">
        <v>138</v>
      </c>
      <c r="C354" s="53" t="s">
        <v>146</v>
      </c>
      <c r="D354" s="53" t="s">
        <v>211</v>
      </c>
      <c r="E354" s="53" t="s">
        <v>56</v>
      </c>
      <c r="F354" s="106">
        <v>1693.79</v>
      </c>
      <c r="G354" s="153">
        <v>1693.79</v>
      </c>
      <c r="H354" s="152"/>
    </row>
    <row r="355" spans="1:8" outlineLevel="3">
      <c r="A355" s="52" t="s">
        <v>106</v>
      </c>
      <c r="B355" s="53" t="s">
        <v>138</v>
      </c>
      <c r="C355" s="53" t="s">
        <v>107</v>
      </c>
      <c r="D355" s="53" t="s">
        <v>160</v>
      </c>
      <c r="E355" s="53" t="s">
        <v>8</v>
      </c>
      <c r="F355" s="104">
        <f>F356+F361</f>
        <v>6644</v>
      </c>
      <c r="G355" s="104">
        <f>G356+G361</f>
        <v>6644</v>
      </c>
      <c r="H355" s="152"/>
    </row>
    <row r="356" spans="1:8" outlineLevel="3">
      <c r="A356" s="52" t="s">
        <v>115</v>
      </c>
      <c r="B356" s="53" t="s">
        <v>138</v>
      </c>
      <c r="C356" s="53" t="s">
        <v>116</v>
      </c>
      <c r="D356" s="53" t="s">
        <v>160</v>
      </c>
      <c r="E356" s="53" t="s">
        <v>8</v>
      </c>
      <c r="F356" s="104">
        <f t="shared" ref="F356:G359" si="21">F357</f>
        <v>2550</v>
      </c>
      <c r="G356" s="104">
        <f t="shared" si="21"/>
        <v>2550</v>
      </c>
      <c r="H356" s="152"/>
    </row>
    <row r="357" spans="1:8" ht="36" outlineLevel="3">
      <c r="A357" s="52" t="s">
        <v>554</v>
      </c>
      <c r="B357" s="53" t="s">
        <v>138</v>
      </c>
      <c r="C357" s="53" t="s">
        <v>116</v>
      </c>
      <c r="D357" s="53" t="s">
        <v>189</v>
      </c>
      <c r="E357" s="53" t="s">
        <v>8</v>
      </c>
      <c r="F357" s="104">
        <f>F358</f>
        <v>2550</v>
      </c>
      <c r="G357" s="104">
        <f>G358</f>
        <v>2550</v>
      </c>
      <c r="H357" s="152"/>
    </row>
    <row r="358" spans="1:8" ht="78" customHeight="1" outlineLevel="3">
      <c r="A358" s="32" t="s">
        <v>620</v>
      </c>
      <c r="B358" s="53" t="s">
        <v>138</v>
      </c>
      <c r="C358" s="53" t="s">
        <v>116</v>
      </c>
      <c r="D358" s="53" t="s">
        <v>649</v>
      </c>
      <c r="E358" s="53" t="s">
        <v>8</v>
      </c>
      <c r="F358" s="104">
        <f t="shared" si="21"/>
        <v>2550</v>
      </c>
      <c r="G358" s="104">
        <f t="shared" si="21"/>
        <v>2550</v>
      </c>
      <c r="H358" s="152"/>
    </row>
    <row r="359" spans="1:8" outlineLevel="3">
      <c r="A359" s="52" t="s">
        <v>111</v>
      </c>
      <c r="B359" s="53" t="s">
        <v>138</v>
      </c>
      <c r="C359" s="53" t="s">
        <v>116</v>
      </c>
      <c r="D359" s="53" t="s">
        <v>649</v>
      </c>
      <c r="E359" s="53" t="s">
        <v>112</v>
      </c>
      <c r="F359" s="104">
        <f t="shared" si="21"/>
        <v>2550</v>
      </c>
      <c r="G359" s="104">
        <f t="shared" si="21"/>
        <v>2550</v>
      </c>
      <c r="H359" s="152"/>
    </row>
    <row r="360" spans="1:8" ht="36" outlineLevel="3">
      <c r="A360" s="52" t="s">
        <v>118</v>
      </c>
      <c r="B360" s="53" t="s">
        <v>138</v>
      </c>
      <c r="C360" s="53" t="s">
        <v>116</v>
      </c>
      <c r="D360" s="53" t="s">
        <v>649</v>
      </c>
      <c r="E360" s="53" t="s">
        <v>119</v>
      </c>
      <c r="F360" s="104">
        <v>2550</v>
      </c>
      <c r="G360" s="104">
        <v>2550</v>
      </c>
      <c r="H360" s="152"/>
    </row>
    <row r="361" spans="1:8" outlineLevel="3">
      <c r="A361" s="52" t="s">
        <v>152</v>
      </c>
      <c r="B361" s="53" t="s">
        <v>138</v>
      </c>
      <c r="C361" s="53" t="s">
        <v>153</v>
      </c>
      <c r="D361" s="53" t="s">
        <v>160</v>
      </c>
      <c r="E361" s="53" t="s">
        <v>8</v>
      </c>
      <c r="F361" s="104">
        <f t="shared" ref="F361:G363" si="22">F362</f>
        <v>4094</v>
      </c>
      <c r="G361" s="104">
        <f t="shared" si="22"/>
        <v>4094</v>
      </c>
      <c r="H361" s="152"/>
    </row>
    <row r="362" spans="1:8" ht="36.75" customHeight="1" outlineLevel="3">
      <c r="A362" s="52" t="s">
        <v>554</v>
      </c>
      <c r="B362" s="53" t="s">
        <v>138</v>
      </c>
      <c r="C362" s="53" t="s">
        <v>153</v>
      </c>
      <c r="D362" s="53" t="s">
        <v>189</v>
      </c>
      <c r="E362" s="53" t="s">
        <v>8</v>
      </c>
      <c r="F362" s="104">
        <f t="shared" si="22"/>
        <v>4094</v>
      </c>
      <c r="G362" s="104">
        <f t="shared" si="22"/>
        <v>4094</v>
      </c>
      <c r="H362" s="152"/>
    </row>
    <row r="363" spans="1:8" ht="37.5" customHeight="1" outlineLevel="3">
      <c r="A363" s="52" t="s">
        <v>555</v>
      </c>
      <c r="B363" s="53" t="s">
        <v>138</v>
      </c>
      <c r="C363" s="53" t="s">
        <v>153</v>
      </c>
      <c r="D363" s="53" t="s">
        <v>190</v>
      </c>
      <c r="E363" s="53" t="s">
        <v>8</v>
      </c>
      <c r="F363" s="104">
        <f t="shared" si="22"/>
        <v>4094</v>
      </c>
      <c r="G363" s="104">
        <f t="shared" si="22"/>
        <v>4094</v>
      </c>
      <c r="H363" s="152"/>
    </row>
    <row r="364" spans="1:8" ht="133.5" customHeight="1" outlineLevel="3">
      <c r="A364" s="32" t="s">
        <v>515</v>
      </c>
      <c r="B364" s="53" t="s">
        <v>138</v>
      </c>
      <c r="C364" s="53" t="s">
        <v>153</v>
      </c>
      <c r="D364" s="53" t="s">
        <v>212</v>
      </c>
      <c r="E364" s="53" t="s">
        <v>8</v>
      </c>
      <c r="F364" s="104">
        <f>F365+F367</f>
        <v>4094</v>
      </c>
      <c r="G364" s="104">
        <f>G365+G367</f>
        <v>4094</v>
      </c>
      <c r="H364" s="152"/>
    </row>
    <row r="365" spans="1:8" ht="19.5" customHeight="1" outlineLevel="3">
      <c r="A365" s="52" t="s">
        <v>18</v>
      </c>
      <c r="B365" s="53" t="s">
        <v>138</v>
      </c>
      <c r="C365" s="53" t="s">
        <v>153</v>
      </c>
      <c r="D365" s="53" t="s">
        <v>212</v>
      </c>
      <c r="E365" s="53" t="s">
        <v>19</v>
      </c>
      <c r="F365" s="104">
        <f>F366</f>
        <v>24</v>
      </c>
      <c r="G365" s="104">
        <f>G366</f>
        <v>24</v>
      </c>
      <c r="H365" s="152"/>
    </row>
    <row r="366" spans="1:8" ht="37.5" customHeight="1" outlineLevel="3">
      <c r="A366" s="52" t="s">
        <v>20</v>
      </c>
      <c r="B366" s="53" t="s">
        <v>138</v>
      </c>
      <c r="C366" s="53" t="s">
        <v>153</v>
      </c>
      <c r="D366" s="53" t="s">
        <v>212</v>
      </c>
      <c r="E366" s="53" t="s">
        <v>21</v>
      </c>
      <c r="F366" s="106">
        <v>24</v>
      </c>
      <c r="G366" s="153">
        <v>24</v>
      </c>
      <c r="H366" s="152"/>
    </row>
    <row r="367" spans="1:8" ht="20.25" customHeight="1" outlineLevel="3">
      <c r="A367" s="52" t="s">
        <v>111</v>
      </c>
      <c r="B367" s="53" t="s">
        <v>138</v>
      </c>
      <c r="C367" s="53" t="s">
        <v>153</v>
      </c>
      <c r="D367" s="53" t="s">
        <v>212</v>
      </c>
      <c r="E367" s="53" t="s">
        <v>112</v>
      </c>
      <c r="F367" s="104">
        <f>F368</f>
        <v>4070</v>
      </c>
      <c r="G367" s="104">
        <f>G368</f>
        <v>4070</v>
      </c>
      <c r="H367" s="152"/>
    </row>
    <row r="368" spans="1:8" ht="36" outlineLevel="3">
      <c r="A368" s="52" t="s">
        <v>118</v>
      </c>
      <c r="B368" s="53" t="s">
        <v>138</v>
      </c>
      <c r="C368" s="53" t="s">
        <v>153</v>
      </c>
      <c r="D368" s="53" t="s">
        <v>212</v>
      </c>
      <c r="E368" s="53" t="s">
        <v>119</v>
      </c>
      <c r="F368" s="106">
        <v>4070</v>
      </c>
      <c r="G368" s="153">
        <v>4070</v>
      </c>
      <c r="H368" s="152"/>
    </row>
    <row r="369" spans="1:8" s="3" customFormat="1" ht="17.399999999999999">
      <c r="A369" s="199" t="s">
        <v>147</v>
      </c>
      <c r="B369" s="199"/>
      <c r="C369" s="199"/>
      <c r="D369" s="199"/>
      <c r="E369" s="199"/>
      <c r="F369" s="103">
        <f>F13+F245+F277+F49</f>
        <v>590404.16300000006</v>
      </c>
      <c r="G369" s="103">
        <f>G13+G245+G277+G49</f>
        <v>577319.6100000001</v>
      </c>
      <c r="H369" s="151"/>
    </row>
    <row r="370" spans="1:8" s="3" customFormat="1" ht="17.399999999999999">
      <c r="A370" s="62"/>
      <c r="B370" s="63"/>
      <c r="C370" s="63"/>
      <c r="D370" s="63"/>
      <c r="E370" s="63"/>
      <c r="F370" s="109"/>
      <c r="G370" s="156"/>
      <c r="H370" s="151"/>
    </row>
    <row r="371" spans="1:8">
      <c r="A371" s="64"/>
      <c r="B371" s="65"/>
      <c r="C371" s="65"/>
      <c r="D371" s="65"/>
      <c r="E371" s="65"/>
      <c r="F371" s="111">
        <f>'прил 8 '!C13</f>
        <v>265024.66000000003</v>
      </c>
      <c r="G371" s="111">
        <f>'прил 8 '!D13</f>
        <v>258135</v>
      </c>
      <c r="H371" s="152"/>
    </row>
    <row r="372" spans="1:8">
      <c r="C372" s="67"/>
      <c r="D372" s="26" t="s">
        <v>536</v>
      </c>
      <c r="F372" s="111">
        <v>307104.91100000002</v>
      </c>
      <c r="G372" s="111">
        <f>G371-G369-G373</f>
        <v>-331476.75285714294</v>
      </c>
      <c r="H372" s="112">
        <f>G37+G46+G66+G106+G111+G116+G121+G136+G285+G303+G309+G330+G364</f>
        <v>328923.53000000003</v>
      </c>
    </row>
    <row r="373" spans="1:8">
      <c r="C373" s="65"/>
      <c r="D373" s="65" t="s">
        <v>466</v>
      </c>
      <c r="E373" s="65"/>
      <c r="F373" s="111">
        <f>(F371/102.5*2.5)</f>
        <v>6464.016097560976</v>
      </c>
      <c r="G373" s="111">
        <f>(G371/105)*5</f>
        <v>12292.142857142859</v>
      </c>
      <c r="H373" s="2" t="s">
        <v>467</v>
      </c>
    </row>
    <row r="374" spans="1:8">
      <c r="C374" s="67"/>
      <c r="F374" s="113"/>
      <c r="G374" s="113"/>
      <c r="H374" s="152"/>
    </row>
    <row r="375" spans="1:8">
      <c r="C375" s="67"/>
      <c r="F375" s="113"/>
      <c r="G375" s="157"/>
      <c r="H375" s="152"/>
    </row>
    <row r="376" spans="1:8">
      <c r="C376" s="67"/>
      <c r="F376" s="113"/>
      <c r="G376" s="157"/>
    </row>
    <row r="377" spans="1:8">
      <c r="C377" s="67"/>
      <c r="F377" s="113">
        <f>F369+F373</f>
        <v>596868.17909756105</v>
      </c>
      <c r="G377" s="113">
        <f>G369+G373</f>
        <v>589611.75285714294</v>
      </c>
    </row>
    <row r="378" spans="1:8">
      <c r="C378" s="67"/>
      <c r="F378" s="113">
        <f>F380+F373</f>
        <v>568726.00009756105</v>
      </c>
      <c r="G378" s="113">
        <v>562955.91099999996</v>
      </c>
    </row>
    <row r="379" spans="1:8">
      <c r="C379" s="67"/>
      <c r="F379" s="158"/>
    </row>
    <row r="380" spans="1:8">
      <c r="C380" s="67"/>
      <c r="F380" s="113">
        <v>562261.98400000005</v>
      </c>
    </row>
    <row r="381" spans="1:8">
      <c r="C381" s="67"/>
      <c r="F381" s="158"/>
    </row>
    <row r="382" spans="1:8">
      <c r="C382" s="67"/>
      <c r="F382" s="158"/>
    </row>
    <row r="383" spans="1:8">
      <c r="C383" s="67"/>
      <c r="F383" s="158"/>
    </row>
    <row r="384" spans="1:8">
      <c r="C384" s="67"/>
      <c r="F384" s="158"/>
    </row>
    <row r="385" spans="1:8">
      <c r="C385" s="67"/>
      <c r="F385" s="158"/>
    </row>
    <row r="386" spans="1:8">
      <c r="A386" s="26"/>
      <c r="C386" s="67"/>
      <c r="F386" s="158"/>
    </row>
    <row r="387" spans="1:8">
      <c r="A387" s="26"/>
      <c r="C387" s="67"/>
    </row>
    <row r="388" spans="1:8">
      <c r="A388" s="26"/>
      <c r="D388" s="67"/>
      <c r="F388" s="158"/>
      <c r="G388" s="158"/>
    </row>
    <row r="389" spans="1:8">
      <c r="A389" s="26"/>
      <c r="D389" s="67"/>
      <c r="F389" s="158"/>
      <c r="G389" s="158"/>
    </row>
    <row r="390" spans="1:8">
      <c r="A390" s="26"/>
      <c r="D390" s="67"/>
      <c r="F390" s="158"/>
      <c r="G390" s="158"/>
    </row>
    <row r="391" spans="1:8">
      <c r="A391" s="26"/>
      <c r="D391" s="67"/>
      <c r="F391" s="158"/>
      <c r="G391" s="158"/>
    </row>
    <row r="392" spans="1:8">
      <c r="A392" s="26"/>
      <c r="D392" s="67"/>
      <c r="F392" s="158"/>
      <c r="G392" s="158"/>
    </row>
    <row r="393" spans="1:8">
      <c r="A393" s="26"/>
      <c r="D393" s="67"/>
      <c r="F393" s="158"/>
      <c r="G393" s="158"/>
    </row>
    <row r="394" spans="1:8">
      <c r="A394" s="26"/>
      <c r="D394" s="67"/>
      <c r="F394" s="158"/>
      <c r="G394" s="158"/>
    </row>
    <row r="395" spans="1:8">
      <c r="A395" s="26"/>
      <c r="D395" s="67"/>
      <c r="F395" s="158"/>
      <c r="G395" s="158"/>
      <c r="H395" s="4"/>
    </row>
    <row r="396" spans="1:8">
      <c r="A396" s="26"/>
      <c r="D396" s="67"/>
      <c r="F396" s="158"/>
      <c r="G396" s="158"/>
    </row>
    <row r="397" spans="1:8">
      <c r="A397" s="26"/>
      <c r="D397" s="67"/>
      <c r="F397" s="158"/>
      <c r="G397" s="158"/>
    </row>
    <row r="398" spans="1:8">
      <c r="A398" s="26"/>
      <c r="D398" s="67"/>
    </row>
    <row r="399" spans="1:8">
      <c r="A399" s="26"/>
      <c r="D399" s="67"/>
      <c r="G399" s="66"/>
    </row>
    <row r="400" spans="1:8">
      <c r="A400" s="26"/>
      <c r="D400" s="67"/>
      <c r="F400" s="158"/>
      <c r="G400" s="158"/>
    </row>
    <row r="401" spans="1:7">
      <c r="A401" s="26"/>
      <c r="G401" s="66"/>
    </row>
    <row r="402" spans="1:7">
      <c r="A402" s="26"/>
      <c r="F402" s="26"/>
      <c r="G402" s="66"/>
    </row>
    <row r="404" spans="1:7">
      <c r="A404" s="26"/>
      <c r="F404" s="26"/>
      <c r="G404" s="66"/>
    </row>
  </sheetData>
  <mergeCells count="3">
    <mergeCell ref="A9:G9"/>
    <mergeCell ref="A10:G10"/>
    <mergeCell ref="A369:E369"/>
  </mergeCells>
  <pageMargins left="0.70866141732283472" right="0.51181102362204722" top="0.55118110236220474" bottom="0.55118110236220474" header="0.31496062992125984" footer="0.31496062992125984"/>
  <pageSetup paperSize="9" scale="55" orientation="portrait" r:id="rId1"/>
  <colBreaks count="1" manualBreakCount="1">
    <brk id="8" max="35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7"/>
  <sheetViews>
    <sheetView view="pageBreakPreview" zoomScale="75" zoomScaleNormal="100" zoomScaleSheetLayoutView="75" workbookViewId="0">
      <selection activeCell="E251" sqref="E251"/>
    </sheetView>
  </sheetViews>
  <sheetFormatPr defaultRowHeight="18" outlineLevelRow="6"/>
  <cols>
    <col min="1" max="1" width="96.109375" style="68" customWidth="1"/>
    <col min="2" max="2" width="8.44140625" style="68" customWidth="1"/>
    <col min="3" max="3" width="16.6640625" style="68" customWidth="1"/>
    <col min="4" max="4" width="7.109375" style="68" customWidth="1"/>
    <col min="5" max="5" width="14.5546875" style="68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178" t="s">
        <v>459</v>
      </c>
    </row>
    <row r="2" spans="1:7">
      <c r="E2" s="183" t="s">
        <v>644</v>
      </c>
    </row>
    <row r="3" spans="1:7">
      <c r="E3" s="183" t="s">
        <v>705</v>
      </c>
    </row>
    <row r="4" spans="1:7">
      <c r="E4" s="183" t="s">
        <v>706</v>
      </c>
    </row>
    <row r="5" spans="1:7">
      <c r="E5" s="183" t="s">
        <v>376</v>
      </c>
    </row>
    <row r="6" spans="1:7">
      <c r="E6" s="183" t="s">
        <v>644</v>
      </c>
    </row>
    <row r="7" spans="1:7">
      <c r="E7" s="183" t="s">
        <v>645</v>
      </c>
    </row>
    <row r="8" spans="1:7">
      <c r="E8" s="183" t="s">
        <v>646</v>
      </c>
    </row>
    <row r="9" spans="1:7">
      <c r="A9" s="201" t="s">
        <v>281</v>
      </c>
      <c r="B9" s="202"/>
      <c r="C9" s="202"/>
      <c r="D9" s="202"/>
      <c r="E9" s="202"/>
    </row>
    <row r="10" spans="1:7">
      <c r="A10" s="196" t="s">
        <v>486</v>
      </c>
      <c r="B10" s="203"/>
      <c r="C10" s="203"/>
      <c r="D10" s="203"/>
      <c r="E10" s="203"/>
    </row>
    <row r="11" spans="1:7">
      <c r="A11" s="196" t="s">
        <v>382</v>
      </c>
      <c r="B11" s="196"/>
      <c r="C11" s="196"/>
      <c r="D11" s="196"/>
      <c r="E11" s="196"/>
    </row>
    <row r="12" spans="1:7">
      <c r="A12" s="196" t="s">
        <v>383</v>
      </c>
      <c r="B12" s="196"/>
      <c r="C12" s="196"/>
      <c r="D12" s="196"/>
      <c r="E12" s="196"/>
    </row>
    <row r="13" spans="1:7">
      <c r="A13" s="196" t="s">
        <v>384</v>
      </c>
      <c r="B13" s="196"/>
      <c r="C13" s="196"/>
      <c r="D13" s="196"/>
      <c r="E13" s="196"/>
    </row>
    <row r="14" spans="1:7">
      <c r="A14" s="45"/>
      <c r="B14" s="69"/>
      <c r="C14" s="69"/>
      <c r="D14" s="69"/>
      <c r="E14" s="70" t="s">
        <v>339</v>
      </c>
    </row>
    <row r="15" spans="1:7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282</v>
      </c>
    </row>
    <row r="16" spans="1:7" s="3" customFormat="1" ht="17.399999999999999">
      <c r="A16" s="50" t="s">
        <v>9</v>
      </c>
      <c r="B16" s="51" t="s">
        <v>10</v>
      </c>
      <c r="C16" s="51" t="s">
        <v>160</v>
      </c>
      <c r="D16" s="51" t="s">
        <v>8</v>
      </c>
      <c r="E16" s="103">
        <f>E17+E22+E44+E37+E50+E65+E70+E75</f>
        <v>67209.440000000002</v>
      </c>
      <c r="F16" s="179">
        <f>E16/E462</f>
        <v>9.4540072339188874E-2</v>
      </c>
      <c r="G16" s="9"/>
    </row>
    <row r="17" spans="1:5" ht="36" outlineLevel="1">
      <c r="A17" s="52" t="s">
        <v>42</v>
      </c>
      <c r="B17" s="53" t="s">
        <v>43</v>
      </c>
      <c r="C17" s="53" t="s">
        <v>160</v>
      </c>
      <c r="D17" s="53" t="s">
        <v>8</v>
      </c>
      <c r="E17" s="104">
        <f>E18</f>
        <v>1899.9069999999999</v>
      </c>
    </row>
    <row r="18" spans="1:5" outlineLevel="2">
      <c r="A18" s="52" t="s">
        <v>283</v>
      </c>
      <c r="B18" s="53" t="s">
        <v>43</v>
      </c>
      <c r="C18" s="53" t="s">
        <v>161</v>
      </c>
      <c r="D18" s="53" t="s">
        <v>8</v>
      </c>
      <c r="E18" s="104">
        <f>E19</f>
        <v>1899.9069999999999</v>
      </c>
    </row>
    <row r="19" spans="1:5" outlineLevel="4">
      <c r="A19" s="52" t="s">
        <v>44</v>
      </c>
      <c r="B19" s="53" t="s">
        <v>43</v>
      </c>
      <c r="C19" s="53" t="s">
        <v>169</v>
      </c>
      <c r="D19" s="53" t="s">
        <v>8</v>
      </c>
      <c r="E19" s="104">
        <f>E20</f>
        <v>1899.9069999999999</v>
      </c>
    </row>
    <row r="20" spans="1:5" ht="54" outlineLevel="5">
      <c r="A20" s="52" t="s">
        <v>14</v>
      </c>
      <c r="B20" s="53" t="s">
        <v>43</v>
      </c>
      <c r="C20" s="53" t="s">
        <v>169</v>
      </c>
      <c r="D20" s="53" t="s">
        <v>15</v>
      </c>
      <c r="E20" s="104">
        <f>E21</f>
        <v>1899.9069999999999</v>
      </c>
    </row>
    <row r="21" spans="1:5" outlineLevel="6">
      <c r="A21" s="52" t="s">
        <v>16</v>
      </c>
      <c r="B21" s="53" t="s">
        <v>43</v>
      </c>
      <c r="C21" s="53" t="s">
        <v>169</v>
      </c>
      <c r="D21" s="53" t="s">
        <v>17</v>
      </c>
      <c r="E21" s="104">
        <v>1899.9069999999999</v>
      </c>
    </row>
    <row r="22" spans="1:5" ht="36" outlineLevel="1">
      <c r="A22" s="52" t="s">
        <v>133</v>
      </c>
      <c r="B22" s="53" t="s">
        <v>134</v>
      </c>
      <c r="C22" s="53" t="s">
        <v>160</v>
      </c>
      <c r="D22" s="53" t="s">
        <v>8</v>
      </c>
      <c r="E22" s="104">
        <f>E23</f>
        <v>4092.3700000000003</v>
      </c>
    </row>
    <row r="23" spans="1:5" outlineLevel="3">
      <c r="A23" s="52" t="s">
        <v>283</v>
      </c>
      <c r="B23" s="53" t="s">
        <v>134</v>
      </c>
      <c r="C23" s="53" t="s">
        <v>161</v>
      </c>
      <c r="D23" s="53" t="s">
        <v>8</v>
      </c>
      <c r="E23" s="104">
        <f>E24+E27+E34</f>
        <v>4092.3700000000003</v>
      </c>
    </row>
    <row r="24" spans="1:5" outlineLevel="4">
      <c r="A24" s="52" t="s">
        <v>135</v>
      </c>
      <c r="B24" s="53" t="s">
        <v>134</v>
      </c>
      <c r="C24" s="53" t="s">
        <v>196</v>
      </c>
      <c r="D24" s="53" t="s">
        <v>8</v>
      </c>
      <c r="E24" s="104">
        <f>E25</f>
        <v>1850.94</v>
      </c>
    </row>
    <row r="25" spans="1:5" ht="54" outlineLevel="5">
      <c r="A25" s="52" t="s">
        <v>14</v>
      </c>
      <c r="B25" s="53" t="s">
        <v>134</v>
      </c>
      <c r="C25" s="53" t="s">
        <v>196</v>
      </c>
      <c r="D25" s="53" t="s">
        <v>15</v>
      </c>
      <c r="E25" s="104">
        <f>E26</f>
        <v>1850.94</v>
      </c>
    </row>
    <row r="26" spans="1:5" outlineLevel="6">
      <c r="A26" s="52" t="s">
        <v>16</v>
      </c>
      <c r="B26" s="53" t="s">
        <v>134</v>
      </c>
      <c r="C26" s="53" t="s">
        <v>196</v>
      </c>
      <c r="D26" s="53" t="s">
        <v>17</v>
      </c>
      <c r="E26" s="104">
        <v>1850.94</v>
      </c>
    </row>
    <row r="27" spans="1:5" ht="36" outlineLevel="4">
      <c r="A27" s="52" t="s">
        <v>13</v>
      </c>
      <c r="B27" s="53" t="s">
        <v>134</v>
      </c>
      <c r="C27" s="53" t="s">
        <v>162</v>
      </c>
      <c r="D27" s="53" t="s">
        <v>8</v>
      </c>
      <c r="E27" s="104">
        <f>E28+E30+E32</f>
        <v>2061.4300000000003</v>
      </c>
    </row>
    <row r="28" spans="1:5" ht="54" outlineLevel="5">
      <c r="A28" s="52" t="s">
        <v>14</v>
      </c>
      <c r="B28" s="53" t="s">
        <v>134</v>
      </c>
      <c r="C28" s="53" t="s">
        <v>162</v>
      </c>
      <c r="D28" s="53" t="s">
        <v>15</v>
      </c>
      <c r="E28" s="104">
        <f>E29</f>
        <v>1912.93</v>
      </c>
    </row>
    <row r="29" spans="1:5" outlineLevel="6">
      <c r="A29" s="52" t="s">
        <v>16</v>
      </c>
      <c r="B29" s="53" t="s">
        <v>134</v>
      </c>
      <c r="C29" s="53" t="s">
        <v>162</v>
      </c>
      <c r="D29" s="53" t="s">
        <v>17</v>
      </c>
      <c r="E29" s="104">
        <v>1912.93</v>
      </c>
    </row>
    <row r="30" spans="1:5" ht="18" customHeight="1" outlineLevel="5">
      <c r="A30" s="52" t="s">
        <v>18</v>
      </c>
      <c r="B30" s="53" t="s">
        <v>134</v>
      </c>
      <c r="C30" s="53" t="s">
        <v>162</v>
      </c>
      <c r="D30" s="53" t="s">
        <v>19</v>
      </c>
      <c r="E30" s="104">
        <f>E31</f>
        <v>143</v>
      </c>
    </row>
    <row r="31" spans="1:5" ht="36" outlineLevel="6">
      <c r="A31" s="52" t="s">
        <v>20</v>
      </c>
      <c r="B31" s="53" t="s">
        <v>134</v>
      </c>
      <c r="C31" s="53" t="s">
        <v>162</v>
      </c>
      <c r="D31" s="53" t="s">
        <v>21</v>
      </c>
      <c r="E31" s="104">
        <v>143</v>
      </c>
    </row>
    <row r="32" spans="1:5" outlineLevel="5">
      <c r="A32" s="52" t="s">
        <v>22</v>
      </c>
      <c r="B32" s="53" t="s">
        <v>134</v>
      </c>
      <c r="C32" s="53" t="s">
        <v>162</v>
      </c>
      <c r="D32" s="53" t="s">
        <v>23</v>
      </c>
      <c r="E32" s="104">
        <f>E33</f>
        <v>5.5</v>
      </c>
    </row>
    <row r="33" spans="1:5" outlineLevel="6">
      <c r="A33" s="52" t="s">
        <v>24</v>
      </c>
      <c r="B33" s="53" t="s">
        <v>134</v>
      </c>
      <c r="C33" s="53" t="s">
        <v>162</v>
      </c>
      <c r="D33" s="53" t="s">
        <v>25</v>
      </c>
      <c r="E33" s="104">
        <v>5.5</v>
      </c>
    </row>
    <row r="34" spans="1:5" outlineLevel="4">
      <c r="A34" s="52" t="s">
        <v>136</v>
      </c>
      <c r="B34" s="53" t="s">
        <v>134</v>
      </c>
      <c r="C34" s="53" t="s">
        <v>197</v>
      </c>
      <c r="D34" s="53" t="s">
        <v>8</v>
      </c>
      <c r="E34" s="104">
        <f>E35</f>
        <v>180</v>
      </c>
    </row>
    <row r="35" spans="1:5" ht="54" outlineLevel="5">
      <c r="A35" s="52" t="s">
        <v>14</v>
      </c>
      <c r="B35" s="53" t="s">
        <v>134</v>
      </c>
      <c r="C35" s="53" t="s">
        <v>197</v>
      </c>
      <c r="D35" s="53" t="s">
        <v>15</v>
      </c>
      <c r="E35" s="104">
        <f>E36</f>
        <v>180</v>
      </c>
    </row>
    <row r="36" spans="1:5" outlineLevel="6">
      <c r="A36" s="52" t="s">
        <v>16</v>
      </c>
      <c r="B36" s="53" t="s">
        <v>134</v>
      </c>
      <c r="C36" s="53" t="s">
        <v>197</v>
      </c>
      <c r="D36" s="53" t="s">
        <v>17</v>
      </c>
      <c r="E36" s="104">
        <v>180</v>
      </c>
    </row>
    <row r="37" spans="1:5" ht="54" outlineLevel="1">
      <c r="A37" s="52" t="s">
        <v>45</v>
      </c>
      <c r="B37" s="53" t="s">
        <v>46</v>
      </c>
      <c r="C37" s="53" t="s">
        <v>160</v>
      </c>
      <c r="D37" s="53" t="s">
        <v>8</v>
      </c>
      <c r="E37" s="104">
        <f>E38</f>
        <v>12790.743</v>
      </c>
    </row>
    <row r="38" spans="1:5" outlineLevel="3">
      <c r="A38" s="52" t="s">
        <v>283</v>
      </c>
      <c r="B38" s="53" t="s">
        <v>46</v>
      </c>
      <c r="C38" s="53" t="s">
        <v>161</v>
      </c>
      <c r="D38" s="53" t="s">
        <v>8</v>
      </c>
      <c r="E38" s="104">
        <f>E39</f>
        <v>12790.743</v>
      </c>
    </row>
    <row r="39" spans="1:5" ht="36" outlineLevel="4">
      <c r="A39" s="52" t="s">
        <v>13</v>
      </c>
      <c r="B39" s="53" t="s">
        <v>46</v>
      </c>
      <c r="C39" s="53" t="s">
        <v>162</v>
      </c>
      <c r="D39" s="53" t="s">
        <v>8</v>
      </c>
      <c r="E39" s="104">
        <f>E40+E42</f>
        <v>12790.743</v>
      </c>
    </row>
    <row r="40" spans="1:5" ht="54" outlineLevel="5">
      <c r="A40" s="52" t="s">
        <v>14</v>
      </c>
      <c r="B40" s="53" t="s">
        <v>46</v>
      </c>
      <c r="C40" s="53" t="s">
        <v>162</v>
      </c>
      <c r="D40" s="53" t="s">
        <v>15</v>
      </c>
      <c r="E40" s="104">
        <f>E41</f>
        <v>12699.743</v>
      </c>
    </row>
    <row r="41" spans="1:5" outlineLevel="6">
      <c r="A41" s="52" t="s">
        <v>16</v>
      </c>
      <c r="B41" s="53" t="s">
        <v>46</v>
      </c>
      <c r="C41" s="53" t="s">
        <v>162</v>
      </c>
      <c r="D41" s="53" t="s">
        <v>17</v>
      </c>
      <c r="E41" s="104">
        <v>12699.743</v>
      </c>
    </row>
    <row r="42" spans="1:5" ht="18" customHeight="1" outlineLevel="5">
      <c r="A42" s="52" t="s">
        <v>18</v>
      </c>
      <c r="B42" s="53" t="s">
        <v>46</v>
      </c>
      <c r="C42" s="53" t="s">
        <v>162</v>
      </c>
      <c r="D42" s="53" t="s">
        <v>19</v>
      </c>
      <c r="E42" s="104">
        <f>E43</f>
        <v>91</v>
      </c>
    </row>
    <row r="43" spans="1:5" ht="36" outlineLevel="6">
      <c r="A43" s="52" t="s">
        <v>20</v>
      </c>
      <c r="B43" s="53" t="s">
        <v>46</v>
      </c>
      <c r="C43" s="53" t="s">
        <v>162</v>
      </c>
      <c r="D43" s="53" t="s">
        <v>21</v>
      </c>
      <c r="E43" s="104">
        <v>91</v>
      </c>
    </row>
    <row r="44" spans="1:5" outlineLevel="6">
      <c r="A44" s="52" t="s">
        <v>393</v>
      </c>
      <c r="B44" s="53" t="s">
        <v>394</v>
      </c>
      <c r="C44" s="53" t="s">
        <v>160</v>
      </c>
      <c r="D44" s="53" t="s">
        <v>8</v>
      </c>
      <c r="E44" s="104">
        <f>E45</f>
        <v>21.016999999999999</v>
      </c>
    </row>
    <row r="45" spans="1:5" ht="18.75" customHeight="1" outlineLevel="6">
      <c r="A45" s="52" t="s">
        <v>175</v>
      </c>
      <c r="B45" s="53" t="s">
        <v>394</v>
      </c>
      <c r="C45" s="53" t="s">
        <v>161</v>
      </c>
      <c r="D45" s="53" t="s">
        <v>8</v>
      </c>
      <c r="E45" s="104">
        <f>E46</f>
        <v>21.016999999999999</v>
      </c>
    </row>
    <row r="46" spans="1:5" ht="18.75" customHeight="1" outlineLevel="6">
      <c r="A46" s="52" t="s">
        <v>517</v>
      </c>
      <c r="B46" s="53" t="s">
        <v>394</v>
      </c>
      <c r="C46" s="53" t="s">
        <v>516</v>
      </c>
      <c r="D46" s="53" t="s">
        <v>8</v>
      </c>
      <c r="E46" s="104">
        <f>E47</f>
        <v>21.016999999999999</v>
      </c>
    </row>
    <row r="47" spans="1:5" ht="75" customHeight="1" outlineLevel="6">
      <c r="A47" s="52" t="s">
        <v>540</v>
      </c>
      <c r="B47" s="53" t="s">
        <v>394</v>
      </c>
      <c r="C47" s="53" t="s">
        <v>534</v>
      </c>
      <c r="D47" s="53" t="s">
        <v>8</v>
      </c>
      <c r="E47" s="104">
        <f>E48</f>
        <v>21.016999999999999</v>
      </c>
    </row>
    <row r="48" spans="1:5" ht="18.75" customHeight="1" outlineLevel="6">
      <c r="A48" s="52" t="s">
        <v>18</v>
      </c>
      <c r="B48" s="53" t="s">
        <v>394</v>
      </c>
      <c r="C48" s="53" t="s">
        <v>534</v>
      </c>
      <c r="D48" s="53" t="s">
        <v>19</v>
      </c>
      <c r="E48" s="104">
        <f>E49</f>
        <v>21.016999999999999</v>
      </c>
    </row>
    <row r="49" spans="1:5" ht="36" outlineLevel="6">
      <c r="A49" s="52" t="s">
        <v>20</v>
      </c>
      <c r="B49" s="53" t="s">
        <v>394</v>
      </c>
      <c r="C49" s="53" t="s">
        <v>534</v>
      </c>
      <c r="D49" s="53" t="s">
        <v>21</v>
      </c>
      <c r="E49" s="104">
        <v>21.016999999999999</v>
      </c>
    </row>
    <row r="50" spans="1:5" ht="36" outlineLevel="1">
      <c r="A50" s="52" t="s">
        <v>11</v>
      </c>
      <c r="B50" s="53" t="s">
        <v>12</v>
      </c>
      <c r="C50" s="53" t="s">
        <v>160</v>
      </c>
      <c r="D50" s="53" t="s">
        <v>8</v>
      </c>
      <c r="E50" s="104">
        <f>E51</f>
        <v>7060.66</v>
      </c>
    </row>
    <row r="51" spans="1:5" outlineLevel="3">
      <c r="A51" s="52" t="s">
        <v>283</v>
      </c>
      <c r="B51" s="53" t="s">
        <v>12</v>
      </c>
      <c r="C51" s="53" t="s">
        <v>161</v>
      </c>
      <c r="D51" s="53" t="s">
        <v>8</v>
      </c>
      <c r="E51" s="104">
        <f>E52+E59+E62</f>
        <v>7060.66</v>
      </c>
    </row>
    <row r="52" spans="1:5" ht="36" outlineLevel="4">
      <c r="A52" s="52" t="s">
        <v>13</v>
      </c>
      <c r="B52" s="53" t="s">
        <v>12</v>
      </c>
      <c r="C52" s="53" t="s">
        <v>162</v>
      </c>
      <c r="D52" s="53" t="s">
        <v>8</v>
      </c>
      <c r="E52" s="104">
        <f>E53+E55+E57</f>
        <v>5446</v>
      </c>
    </row>
    <row r="53" spans="1:5" ht="54" outlineLevel="5">
      <c r="A53" s="52" t="s">
        <v>14</v>
      </c>
      <c r="B53" s="53" t="s">
        <v>12</v>
      </c>
      <c r="C53" s="53" t="s">
        <v>162</v>
      </c>
      <c r="D53" s="53" t="s">
        <v>15</v>
      </c>
      <c r="E53" s="104">
        <f>E54</f>
        <v>5312.6</v>
      </c>
    </row>
    <row r="54" spans="1:5" outlineLevel="6">
      <c r="A54" s="52" t="s">
        <v>16</v>
      </c>
      <c r="B54" s="53" t="s">
        <v>12</v>
      </c>
      <c r="C54" s="53" t="s">
        <v>162</v>
      </c>
      <c r="D54" s="53" t="s">
        <v>17</v>
      </c>
      <c r="E54" s="104">
        <v>5312.6</v>
      </c>
    </row>
    <row r="55" spans="1:5" ht="17.25" customHeight="1" outlineLevel="5">
      <c r="A55" s="52" t="s">
        <v>18</v>
      </c>
      <c r="B55" s="53" t="s">
        <v>12</v>
      </c>
      <c r="C55" s="53" t="s">
        <v>162</v>
      </c>
      <c r="D55" s="53" t="s">
        <v>19</v>
      </c>
      <c r="E55" s="104">
        <f>E56</f>
        <v>132.4</v>
      </c>
    </row>
    <row r="56" spans="1:5" ht="36" outlineLevel="6">
      <c r="A56" s="52" t="s">
        <v>20</v>
      </c>
      <c r="B56" s="53" t="s">
        <v>12</v>
      </c>
      <c r="C56" s="53" t="s">
        <v>162</v>
      </c>
      <c r="D56" s="53" t="s">
        <v>21</v>
      </c>
      <c r="E56" s="104">
        <f>132.4</f>
        <v>132.4</v>
      </c>
    </row>
    <row r="57" spans="1:5" outlineLevel="5">
      <c r="A57" s="52" t="s">
        <v>22</v>
      </c>
      <c r="B57" s="53" t="s">
        <v>12</v>
      </c>
      <c r="C57" s="53" t="s">
        <v>162</v>
      </c>
      <c r="D57" s="53" t="s">
        <v>23</v>
      </c>
      <c r="E57" s="104">
        <f>E58</f>
        <v>1</v>
      </c>
    </row>
    <row r="58" spans="1:5" outlineLevel="6">
      <c r="A58" s="52" t="s">
        <v>24</v>
      </c>
      <c r="B58" s="53" t="s">
        <v>12</v>
      </c>
      <c r="C58" s="53" t="s">
        <v>162</v>
      </c>
      <c r="D58" s="53" t="s">
        <v>25</v>
      </c>
      <c r="E58" s="104">
        <v>1</v>
      </c>
    </row>
    <row r="59" spans="1:5" outlineLevel="4">
      <c r="A59" s="52" t="s">
        <v>284</v>
      </c>
      <c r="B59" s="53" t="s">
        <v>12</v>
      </c>
      <c r="C59" s="53" t="s">
        <v>198</v>
      </c>
      <c r="D59" s="53" t="s">
        <v>8</v>
      </c>
      <c r="E59" s="104">
        <f>E60</f>
        <v>1020.42</v>
      </c>
    </row>
    <row r="60" spans="1:5" ht="54" outlineLevel="5">
      <c r="A60" s="52" t="s">
        <v>14</v>
      </c>
      <c r="B60" s="53" t="s">
        <v>12</v>
      </c>
      <c r="C60" s="53" t="s">
        <v>198</v>
      </c>
      <c r="D60" s="53" t="s">
        <v>15</v>
      </c>
      <c r="E60" s="104">
        <f>E61</f>
        <v>1020.42</v>
      </c>
    </row>
    <row r="61" spans="1:5" outlineLevel="6">
      <c r="A61" s="52" t="s">
        <v>16</v>
      </c>
      <c r="B61" s="53" t="s">
        <v>12</v>
      </c>
      <c r="C61" s="53" t="s">
        <v>198</v>
      </c>
      <c r="D61" s="53" t="s">
        <v>17</v>
      </c>
      <c r="E61" s="104">
        <v>1020.42</v>
      </c>
    </row>
    <row r="62" spans="1:5" outlineLevel="4">
      <c r="A62" s="52" t="s">
        <v>47</v>
      </c>
      <c r="B62" s="53" t="s">
        <v>12</v>
      </c>
      <c r="C62" s="53" t="s">
        <v>170</v>
      </c>
      <c r="D62" s="53" t="s">
        <v>8</v>
      </c>
      <c r="E62" s="104">
        <f>E63</f>
        <v>594.24</v>
      </c>
    </row>
    <row r="63" spans="1:5" ht="54" outlineLevel="5">
      <c r="A63" s="52" t="s">
        <v>14</v>
      </c>
      <c r="B63" s="53" t="s">
        <v>12</v>
      </c>
      <c r="C63" s="53" t="s">
        <v>170</v>
      </c>
      <c r="D63" s="53" t="s">
        <v>15</v>
      </c>
      <c r="E63" s="104">
        <f>E64</f>
        <v>594.24</v>
      </c>
    </row>
    <row r="64" spans="1:5" outlineLevel="6">
      <c r="A64" s="52" t="s">
        <v>16</v>
      </c>
      <c r="B64" s="53" t="s">
        <v>12</v>
      </c>
      <c r="C64" s="53" t="s">
        <v>170</v>
      </c>
      <c r="D64" s="53" t="s">
        <v>17</v>
      </c>
      <c r="E64" s="104">
        <v>594.24</v>
      </c>
    </row>
    <row r="65" spans="1:5" ht="21.75" customHeight="1" outlineLevel="6">
      <c r="A65" s="52" t="s">
        <v>680</v>
      </c>
      <c r="B65" s="53" t="s">
        <v>681</v>
      </c>
      <c r="C65" s="53" t="s">
        <v>160</v>
      </c>
      <c r="D65" s="53" t="s">
        <v>8</v>
      </c>
      <c r="E65" s="104">
        <f>E66</f>
        <v>695.26</v>
      </c>
    </row>
    <row r="66" spans="1:5" ht="21.75" customHeight="1" outlineLevel="6">
      <c r="A66" s="52" t="s">
        <v>175</v>
      </c>
      <c r="B66" s="53" t="s">
        <v>681</v>
      </c>
      <c r="C66" s="53" t="s">
        <v>161</v>
      </c>
      <c r="D66" s="53" t="s">
        <v>8</v>
      </c>
      <c r="E66" s="104">
        <f>E67</f>
        <v>695.26</v>
      </c>
    </row>
    <row r="67" spans="1:5" ht="21.75" customHeight="1" outlineLevel="6">
      <c r="A67" s="52" t="s">
        <v>682</v>
      </c>
      <c r="B67" s="53" t="s">
        <v>681</v>
      </c>
      <c r="C67" s="53" t="s">
        <v>683</v>
      </c>
      <c r="D67" s="53" t="s">
        <v>8</v>
      </c>
      <c r="E67" s="104">
        <f>E68</f>
        <v>695.26</v>
      </c>
    </row>
    <row r="68" spans="1:5" ht="21.75" customHeight="1" outlineLevel="6">
      <c r="A68" s="52" t="s">
        <v>22</v>
      </c>
      <c r="B68" s="53" t="s">
        <v>681</v>
      </c>
      <c r="C68" s="53" t="s">
        <v>683</v>
      </c>
      <c r="D68" s="53" t="s">
        <v>23</v>
      </c>
      <c r="E68" s="104">
        <f>E69</f>
        <v>695.26</v>
      </c>
    </row>
    <row r="69" spans="1:5" ht="21.75" customHeight="1" outlineLevel="6">
      <c r="A69" s="52" t="s">
        <v>411</v>
      </c>
      <c r="B69" s="53" t="s">
        <v>681</v>
      </c>
      <c r="C69" s="53" t="s">
        <v>683</v>
      </c>
      <c r="D69" s="53" t="s">
        <v>412</v>
      </c>
      <c r="E69" s="104">
        <v>695.26</v>
      </c>
    </row>
    <row r="70" spans="1:5" outlineLevel="6">
      <c r="A70" s="52" t="s">
        <v>667</v>
      </c>
      <c r="B70" s="53" t="s">
        <v>668</v>
      </c>
      <c r="C70" s="53" t="s">
        <v>160</v>
      </c>
      <c r="D70" s="53" t="s">
        <v>8</v>
      </c>
      <c r="E70" s="104">
        <f>E71</f>
        <v>95.762</v>
      </c>
    </row>
    <row r="71" spans="1:5" outlineLevel="6">
      <c r="A71" s="52" t="s">
        <v>283</v>
      </c>
      <c r="B71" s="53" t="s">
        <v>668</v>
      </c>
      <c r="C71" s="53" t="s">
        <v>161</v>
      </c>
      <c r="D71" s="53" t="s">
        <v>8</v>
      </c>
      <c r="E71" s="104">
        <f>E72</f>
        <v>95.762</v>
      </c>
    </row>
    <row r="72" spans="1:5" outlineLevel="6">
      <c r="A72" s="52" t="s">
        <v>678</v>
      </c>
      <c r="B72" s="53" t="s">
        <v>668</v>
      </c>
      <c r="C72" s="53" t="s">
        <v>670</v>
      </c>
      <c r="D72" s="53" t="s">
        <v>8</v>
      </c>
      <c r="E72" s="104">
        <f>E73</f>
        <v>95.762</v>
      </c>
    </row>
    <row r="73" spans="1:5" outlineLevel="6">
      <c r="A73" s="52" t="s">
        <v>22</v>
      </c>
      <c r="B73" s="53" t="s">
        <v>668</v>
      </c>
      <c r="C73" s="53" t="s">
        <v>670</v>
      </c>
      <c r="D73" s="53" t="s">
        <v>23</v>
      </c>
      <c r="E73" s="104">
        <f>E74</f>
        <v>95.762</v>
      </c>
    </row>
    <row r="74" spans="1:5" outlineLevel="6">
      <c r="A74" s="52" t="s">
        <v>671</v>
      </c>
      <c r="B74" s="53" t="s">
        <v>668</v>
      </c>
      <c r="C74" s="53" t="s">
        <v>670</v>
      </c>
      <c r="D74" s="53" t="s">
        <v>672</v>
      </c>
      <c r="E74" s="104">
        <v>95.762</v>
      </c>
    </row>
    <row r="75" spans="1:5" outlineLevel="1">
      <c r="A75" s="52" t="s">
        <v>26</v>
      </c>
      <c r="B75" s="53" t="s">
        <v>27</v>
      </c>
      <c r="C75" s="53" t="s">
        <v>160</v>
      </c>
      <c r="D75" s="53" t="s">
        <v>8</v>
      </c>
      <c r="E75" s="104">
        <f>E76+E104+E100</f>
        <v>40553.720999999998</v>
      </c>
    </row>
    <row r="76" spans="1:5" ht="36" outlineLevel="2">
      <c r="A76" s="52" t="s">
        <v>537</v>
      </c>
      <c r="B76" s="53" t="s">
        <v>27</v>
      </c>
      <c r="C76" s="53" t="s">
        <v>163</v>
      </c>
      <c r="D76" s="53" t="s">
        <v>8</v>
      </c>
      <c r="E76" s="104">
        <f>E77+E84+E91</f>
        <v>17454.161</v>
      </c>
    </row>
    <row r="77" spans="1:5" outlineLevel="3">
      <c r="A77" s="52" t="s">
        <v>538</v>
      </c>
      <c r="B77" s="53" t="s">
        <v>27</v>
      </c>
      <c r="C77" s="53" t="s">
        <v>171</v>
      </c>
      <c r="D77" s="53" t="s">
        <v>8</v>
      </c>
      <c r="E77" s="104">
        <f>E78+E81</f>
        <v>1060.5999999999999</v>
      </c>
    </row>
    <row r="78" spans="1:5" ht="36" outlineLevel="4">
      <c r="A78" s="52" t="s">
        <v>28</v>
      </c>
      <c r="B78" s="53" t="s">
        <v>27</v>
      </c>
      <c r="C78" s="53" t="s">
        <v>165</v>
      </c>
      <c r="D78" s="53" t="s">
        <v>8</v>
      </c>
      <c r="E78" s="104">
        <f>E79</f>
        <v>692.3</v>
      </c>
    </row>
    <row r="79" spans="1:5" ht="17.25" customHeight="1" outlineLevel="5">
      <c r="A79" s="52" t="s">
        <v>18</v>
      </c>
      <c r="B79" s="53" t="s">
        <v>27</v>
      </c>
      <c r="C79" s="53" t="s">
        <v>165</v>
      </c>
      <c r="D79" s="53" t="s">
        <v>19</v>
      </c>
      <c r="E79" s="104">
        <f>E80</f>
        <v>692.3</v>
      </c>
    </row>
    <row r="80" spans="1:5" ht="36" outlineLevel="6">
      <c r="A80" s="52" t="s">
        <v>20</v>
      </c>
      <c r="B80" s="53" t="s">
        <v>27</v>
      </c>
      <c r="C80" s="53" t="s">
        <v>165</v>
      </c>
      <c r="D80" s="53" t="s">
        <v>21</v>
      </c>
      <c r="E80" s="104">
        <v>692.3</v>
      </c>
    </row>
    <row r="81" spans="1:5" outlineLevel="4">
      <c r="A81" s="52" t="s">
        <v>29</v>
      </c>
      <c r="B81" s="53" t="s">
        <v>27</v>
      </c>
      <c r="C81" s="53" t="s">
        <v>166</v>
      </c>
      <c r="D81" s="53" t="s">
        <v>8</v>
      </c>
      <c r="E81" s="104">
        <f>E82</f>
        <v>368.3</v>
      </c>
    </row>
    <row r="82" spans="1:5" ht="18" customHeight="1" outlineLevel="5">
      <c r="A82" s="52" t="s">
        <v>18</v>
      </c>
      <c r="B82" s="53" t="s">
        <v>27</v>
      </c>
      <c r="C82" s="53" t="s">
        <v>166</v>
      </c>
      <c r="D82" s="53" t="s">
        <v>19</v>
      </c>
      <c r="E82" s="104">
        <f>E83</f>
        <v>368.3</v>
      </c>
    </row>
    <row r="83" spans="1:5" ht="36" outlineLevel="6">
      <c r="A83" s="52" t="s">
        <v>20</v>
      </c>
      <c r="B83" s="53" t="s">
        <v>27</v>
      </c>
      <c r="C83" s="53" t="s">
        <v>166</v>
      </c>
      <c r="D83" s="53" t="s">
        <v>21</v>
      </c>
      <c r="E83" s="104">
        <v>368.3</v>
      </c>
    </row>
    <row r="84" spans="1:5" ht="36.75" customHeight="1" outlineLevel="4">
      <c r="A84" s="52" t="s">
        <v>48</v>
      </c>
      <c r="B84" s="53" t="s">
        <v>27</v>
      </c>
      <c r="C84" s="53" t="s">
        <v>172</v>
      </c>
      <c r="D84" s="53" t="s">
        <v>8</v>
      </c>
      <c r="E84" s="104">
        <f>E85+E87</f>
        <v>1388.1320000000001</v>
      </c>
    </row>
    <row r="85" spans="1:5" ht="20.25" customHeight="1" outlineLevel="5">
      <c r="A85" s="52" t="s">
        <v>18</v>
      </c>
      <c r="B85" s="53" t="s">
        <v>27</v>
      </c>
      <c r="C85" s="53" t="s">
        <v>172</v>
      </c>
      <c r="D85" s="53" t="s">
        <v>19</v>
      </c>
      <c r="E85" s="104">
        <f>E86</f>
        <v>1230.3520000000001</v>
      </c>
    </row>
    <row r="86" spans="1:5" ht="36" outlineLevel="6">
      <c r="A86" s="52" t="s">
        <v>20</v>
      </c>
      <c r="B86" s="53" t="s">
        <v>27</v>
      </c>
      <c r="C86" s="53" t="s">
        <v>172</v>
      </c>
      <c r="D86" s="53" t="s">
        <v>21</v>
      </c>
      <c r="E86" s="104">
        <v>1230.3520000000001</v>
      </c>
    </row>
    <row r="87" spans="1:5" outlineLevel="5">
      <c r="A87" s="52" t="s">
        <v>22</v>
      </c>
      <c r="B87" s="53" t="s">
        <v>27</v>
      </c>
      <c r="C87" s="53" t="s">
        <v>172</v>
      </c>
      <c r="D87" s="53" t="s">
        <v>23</v>
      </c>
      <c r="E87" s="104">
        <f>E88+E89+E90</f>
        <v>157.78</v>
      </c>
    </row>
    <row r="88" spans="1:5" ht="17.25" hidden="1" customHeight="1" outlineLevel="5">
      <c r="A88" s="52" t="s">
        <v>418</v>
      </c>
      <c r="B88" s="53" t="s">
        <v>27</v>
      </c>
      <c r="C88" s="53" t="s">
        <v>172</v>
      </c>
      <c r="D88" s="53" t="s">
        <v>419</v>
      </c>
      <c r="E88" s="104"/>
    </row>
    <row r="89" spans="1:5" outlineLevel="6">
      <c r="A89" s="52" t="s">
        <v>24</v>
      </c>
      <c r="B89" s="53" t="s">
        <v>27</v>
      </c>
      <c r="C89" s="53" t="s">
        <v>172</v>
      </c>
      <c r="D89" s="53" t="s">
        <v>25</v>
      </c>
      <c r="E89" s="104">
        <v>157.78</v>
      </c>
    </row>
    <row r="90" spans="1:5" hidden="1" outlineLevel="6">
      <c r="A90" s="52" t="s">
        <v>411</v>
      </c>
      <c r="B90" s="53" t="s">
        <v>27</v>
      </c>
      <c r="C90" s="53" t="s">
        <v>172</v>
      </c>
      <c r="D90" s="53" t="s">
        <v>412</v>
      </c>
      <c r="E90" s="104"/>
    </row>
    <row r="91" spans="1:5" ht="36" outlineLevel="4" collapsed="1">
      <c r="A91" s="52" t="s">
        <v>49</v>
      </c>
      <c r="B91" s="53" t="s">
        <v>27</v>
      </c>
      <c r="C91" s="53" t="s">
        <v>173</v>
      </c>
      <c r="D91" s="53" t="s">
        <v>8</v>
      </c>
      <c r="E91" s="104">
        <f>E92+E94+E96+E98</f>
        <v>15005.429</v>
      </c>
    </row>
    <row r="92" spans="1:5" ht="54" outlineLevel="5">
      <c r="A92" s="52" t="s">
        <v>14</v>
      </c>
      <c r="B92" s="53" t="s">
        <v>27</v>
      </c>
      <c r="C92" s="53" t="s">
        <v>173</v>
      </c>
      <c r="D92" s="53" t="s">
        <v>15</v>
      </c>
      <c r="E92" s="104">
        <f>E93</f>
        <v>6725.6</v>
      </c>
    </row>
    <row r="93" spans="1:5" outlineLevel="6">
      <c r="A93" s="52" t="s">
        <v>50</v>
      </c>
      <c r="B93" s="53" t="s">
        <v>27</v>
      </c>
      <c r="C93" s="53" t="s">
        <v>173</v>
      </c>
      <c r="D93" s="53" t="s">
        <v>51</v>
      </c>
      <c r="E93" s="104">
        <v>6725.6</v>
      </c>
    </row>
    <row r="94" spans="1:5" ht="17.25" customHeight="1" outlineLevel="5">
      <c r="A94" s="52" t="s">
        <v>18</v>
      </c>
      <c r="B94" s="53" t="s">
        <v>27</v>
      </c>
      <c r="C94" s="53" t="s">
        <v>173</v>
      </c>
      <c r="D94" s="53" t="s">
        <v>19</v>
      </c>
      <c r="E94" s="104">
        <f>E95</f>
        <v>7572.1090000000004</v>
      </c>
    </row>
    <row r="95" spans="1:5" ht="36" outlineLevel="6">
      <c r="A95" s="52" t="s">
        <v>20</v>
      </c>
      <c r="B95" s="53" t="s">
        <v>27</v>
      </c>
      <c r="C95" s="53" t="s">
        <v>173</v>
      </c>
      <c r="D95" s="53" t="s">
        <v>21</v>
      </c>
      <c r="E95" s="104">
        <v>7572.1090000000004</v>
      </c>
    </row>
    <row r="96" spans="1:5" outlineLevel="6">
      <c r="A96" s="52" t="s">
        <v>111</v>
      </c>
      <c r="B96" s="53" t="s">
        <v>27</v>
      </c>
      <c r="C96" s="53" t="s">
        <v>173</v>
      </c>
      <c r="D96" s="53" t="s">
        <v>112</v>
      </c>
      <c r="E96" s="104">
        <f>E97</f>
        <v>2</v>
      </c>
    </row>
    <row r="97" spans="1:5" ht="36" outlineLevel="6">
      <c r="A97" s="52" t="s">
        <v>118</v>
      </c>
      <c r="B97" s="53" t="s">
        <v>27</v>
      </c>
      <c r="C97" s="53" t="s">
        <v>173</v>
      </c>
      <c r="D97" s="53" t="s">
        <v>119</v>
      </c>
      <c r="E97" s="104">
        <v>2</v>
      </c>
    </row>
    <row r="98" spans="1:5" outlineLevel="5">
      <c r="A98" s="52" t="s">
        <v>22</v>
      </c>
      <c r="B98" s="53" t="s">
        <v>27</v>
      </c>
      <c r="C98" s="53" t="s">
        <v>173</v>
      </c>
      <c r="D98" s="53" t="s">
        <v>23</v>
      </c>
      <c r="E98" s="104">
        <f>E99</f>
        <v>705.72</v>
      </c>
    </row>
    <row r="99" spans="1:5" outlineLevel="6">
      <c r="A99" s="52" t="s">
        <v>24</v>
      </c>
      <c r="B99" s="53" t="s">
        <v>27</v>
      </c>
      <c r="C99" s="53" t="s">
        <v>173</v>
      </c>
      <c r="D99" s="53" t="s">
        <v>25</v>
      </c>
      <c r="E99" s="104">
        <v>705.72</v>
      </c>
    </row>
    <row r="100" spans="1:5" ht="54.75" customHeight="1" outlineLevel="6">
      <c r="A100" s="71" t="s">
        <v>549</v>
      </c>
      <c r="B100" s="72" t="s">
        <v>27</v>
      </c>
      <c r="C100" s="72" t="s">
        <v>174</v>
      </c>
      <c r="D100" s="72" t="s">
        <v>8</v>
      </c>
      <c r="E100" s="104">
        <f>E101</f>
        <v>84.519000000000005</v>
      </c>
    </row>
    <row r="101" spans="1:5" ht="36" outlineLevel="6">
      <c r="A101" s="71" t="s">
        <v>381</v>
      </c>
      <c r="B101" s="72" t="s">
        <v>27</v>
      </c>
      <c r="C101" s="72" t="s">
        <v>380</v>
      </c>
      <c r="D101" s="72" t="s">
        <v>8</v>
      </c>
      <c r="E101" s="104">
        <f>E102</f>
        <v>84.519000000000005</v>
      </c>
    </row>
    <row r="102" spans="1:5" ht="36" outlineLevel="6">
      <c r="A102" s="71" t="s">
        <v>53</v>
      </c>
      <c r="B102" s="72" t="s">
        <v>27</v>
      </c>
      <c r="C102" s="72" t="s">
        <v>380</v>
      </c>
      <c r="D102" s="72" t="s">
        <v>54</v>
      </c>
      <c r="E102" s="104">
        <f>E103</f>
        <v>84.519000000000005</v>
      </c>
    </row>
    <row r="103" spans="1:5" outlineLevel="6">
      <c r="A103" s="71" t="s">
        <v>55</v>
      </c>
      <c r="B103" s="72" t="s">
        <v>27</v>
      </c>
      <c r="C103" s="72" t="s">
        <v>380</v>
      </c>
      <c r="D103" s="72" t="s">
        <v>56</v>
      </c>
      <c r="E103" s="104">
        <v>84.519000000000005</v>
      </c>
    </row>
    <row r="104" spans="1:5" outlineLevel="2">
      <c r="A104" s="52" t="s">
        <v>283</v>
      </c>
      <c r="B104" s="53" t="s">
        <v>27</v>
      </c>
      <c r="C104" s="53" t="s">
        <v>161</v>
      </c>
      <c r="D104" s="53" t="s">
        <v>8</v>
      </c>
      <c r="E104" s="104">
        <f>E105+E112+E121+E115+E118+E124+E130+E127</f>
        <v>23015.040999999997</v>
      </c>
    </row>
    <row r="105" spans="1:5" ht="36" outlineLevel="4">
      <c r="A105" s="52" t="s">
        <v>13</v>
      </c>
      <c r="B105" s="53" t="s">
        <v>27</v>
      </c>
      <c r="C105" s="53" t="s">
        <v>162</v>
      </c>
      <c r="D105" s="53" t="s">
        <v>8</v>
      </c>
      <c r="E105" s="104">
        <f>E106+E108+E110</f>
        <v>16592.37</v>
      </c>
    </row>
    <row r="106" spans="1:5" ht="54" outlineLevel="5">
      <c r="A106" s="52" t="s">
        <v>14</v>
      </c>
      <c r="B106" s="53" t="s">
        <v>27</v>
      </c>
      <c r="C106" s="53" t="s">
        <v>162</v>
      </c>
      <c r="D106" s="53" t="s">
        <v>15</v>
      </c>
      <c r="E106" s="104">
        <f>E107</f>
        <v>16568.37</v>
      </c>
    </row>
    <row r="107" spans="1:5" outlineLevel="6">
      <c r="A107" s="52" t="s">
        <v>16</v>
      </c>
      <c r="B107" s="53" t="s">
        <v>27</v>
      </c>
      <c r="C107" s="53" t="s">
        <v>162</v>
      </c>
      <c r="D107" s="53" t="s">
        <v>17</v>
      </c>
      <c r="E107" s="104">
        <v>16568.37</v>
      </c>
    </row>
    <row r="108" spans="1:5" ht="21" customHeight="1" outlineLevel="6">
      <c r="A108" s="52" t="s">
        <v>18</v>
      </c>
      <c r="B108" s="53" t="s">
        <v>27</v>
      </c>
      <c r="C108" s="53" t="s">
        <v>162</v>
      </c>
      <c r="D108" s="53" t="s">
        <v>19</v>
      </c>
      <c r="E108" s="104">
        <f>E109</f>
        <v>20</v>
      </c>
    </row>
    <row r="109" spans="1:5" ht="36" outlineLevel="6">
      <c r="A109" s="52" t="s">
        <v>20</v>
      </c>
      <c r="B109" s="53" t="s">
        <v>27</v>
      </c>
      <c r="C109" s="53" t="s">
        <v>162</v>
      </c>
      <c r="D109" s="53" t="s">
        <v>21</v>
      </c>
      <c r="E109" s="104">
        <v>20</v>
      </c>
    </row>
    <row r="110" spans="1:5" outlineLevel="6">
      <c r="A110" s="52" t="s">
        <v>111</v>
      </c>
      <c r="B110" s="53" t="s">
        <v>27</v>
      </c>
      <c r="C110" s="53" t="s">
        <v>162</v>
      </c>
      <c r="D110" s="53" t="s">
        <v>112</v>
      </c>
      <c r="E110" s="104">
        <f>E111</f>
        <v>4</v>
      </c>
    </row>
    <row r="111" spans="1:5" ht="36" outlineLevel="6">
      <c r="A111" s="52" t="s">
        <v>118</v>
      </c>
      <c r="B111" s="53" t="s">
        <v>27</v>
      </c>
      <c r="C111" s="53" t="s">
        <v>162</v>
      </c>
      <c r="D111" s="53" t="s">
        <v>119</v>
      </c>
      <c r="E111" s="104">
        <v>4</v>
      </c>
    </row>
    <row r="112" spans="1:5" outlineLevel="6">
      <c r="A112" s="52" t="s">
        <v>655</v>
      </c>
      <c r="B112" s="53" t="s">
        <v>27</v>
      </c>
      <c r="C112" s="53" t="s">
        <v>656</v>
      </c>
      <c r="D112" s="53" t="s">
        <v>8</v>
      </c>
      <c r="E112" s="104">
        <f>E113</f>
        <v>61.802999999999997</v>
      </c>
    </row>
    <row r="113" spans="1:5" outlineLevel="6">
      <c r="A113" s="52" t="s">
        <v>111</v>
      </c>
      <c r="B113" s="53" t="s">
        <v>27</v>
      </c>
      <c r="C113" s="53" t="s">
        <v>656</v>
      </c>
      <c r="D113" s="53" t="s">
        <v>112</v>
      </c>
      <c r="E113" s="104">
        <f>E114</f>
        <v>61.802999999999997</v>
      </c>
    </row>
    <row r="114" spans="1:5" ht="36" outlineLevel="6">
      <c r="A114" s="52" t="s">
        <v>118</v>
      </c>
      <c r="B114" s="53" t="s">
        <v>27</v>
      </c>
      <c r="C114" s="53" t="s">
        <v>656</v>
      </c>
      <c r="D114" s="53" t="s">
        <v>119</v>
      </c>
      <c r="E114" s="104">
        <v>61.802999999999997</v>
      </c>
    </row>
    <row r="115" spans="1:5" ht="36" outlineLevel="6">
      <c r="A115" s="52" t="s">
        <v>349</v>
      </c>
      <c r="B115" s="53" t="s">
        <v>27</v>
      </c>
      <c r="C115" s="53" t="s">
        <v>350</v>
      </c>
      <c r="D115" s="53" t="s">
        <v>8</v>
      </c>
      <c r="E115" s="104">
        <f>E116</f>
        <v>76.349999999999994</v>
      </c>
    </row>
    <row r="116" spans="1:5" ht="54" outlineLevel="6">
      <c r="A116" s="52" t="s">
        <v>14</v>
      </c>
      <c r="B116" s="53" t="s">
        <v>27</v>
      </c>
      <c r="C116" s="53" t="s">
        <v>350</v>
      </c>
      <c r="D116" s="53" t="s">
        <v>15</v>
      </c>
      <c r="E116" s="104">
        <f>E117</f>
        <v>76.349999999999994</v>
      </c>
    </row>
    <row r="117" spans="1:5" outlineLevel="6">
      <c r="A117" s="52" t="s">
        <v>16</v>
      </c>
      <c r="B117" s="53" t="s">
        <v>27</v>
      </c>
      <c r="C117" s="53" t="s">
        <v>350</v>
      </c>
      <c r="D117" s="53" t="s">
        <v>17</v>
      </c>
      <c r="E117" s="104">
        <v>76.349999999999994</v>
      </c>
    </row>
    <row r="118" spans="1:5" outlineLevel="6">
      <c r="A118" s="52" t="s">
        <v>366</v>
      </c>
      <c r="B118" s="53" t="s">
        <v>27</v>
      </c>
      <c r="C118" s="53" t="s">
        <v>367</v>
      </c>
      <c r="D118" s="53" t="s">
        <v>8</v>
      </c>
      <c r="E118" s="104">
        <f>E119</f>
        <v>188</v>
      </c>
    </row>
    <row r="119" spans="1:5" ht="18.75" customHeight="1" outlineLevel="6">
      <c r="A119" s="52" t="s">
        <v>18</v>
      </c>
      <c r="B119" s="53" t="s">
        <v>27</v>
      </c>
      <c r="C119" s="53" t="s">
        <v>367</v>
      </c>
      <c r="D119" s="53" t="s">
        <v>19</v>
      </c>
      <c r="E119" s="104">
        <f>E120</f>
        <v>188</v>
      </c>
    </row>
    <row r="120" spans="1:5" ht="36" outlineLevel="6">
      <c r="A120" s="52" t="s">
        <v>20</v>
      </c>
      <c r="B120" s="53" t="s">
        <v>27</v>
      </c>
      <c r="C120" s="53" t="s">
        <v>367</v>
      </c>
      <c r="D120" s="53" t="s">
        <v>21</v>
      </c>
      <c r="E120" s="104">
        <v>188</v>
      </c>
    </row>
    <row r="121" spans="1:5" outlineLevel="6">
      <c r="A121" s="52" t="s">
        <v>403</v>
      </c>
      <c r="B121" s="53" t="s">
        <v>27</v>
      </c>
      <c r="C121" s="53" t="s">
        <v>408</v>
      </c>
      <c r="D121" s="53" t="s">
        <v>8</v>
      </c>
      <c r="E121" s="104">
        <f>E122</f>
        <v>100</v>
      </c>
    </row>
    <row r="122" spans="1:5" ht="18" customHeight="1" outlineLevel="6">
      <c r="A122" s="52" t="s">
        <v>18</v>
      </c>
      <c r="B122" s="53" t="s">
        <v>27</v>
      </c>
      <c r="C122" s="53" t="s">
        <v>408</v>
      </c>
      <c r="D122" s="53" t="s">
        <v>19</v>
      </c>
      <c r="E122" s="104">
        <f>E123</f>
        <v>100</v>
      </c>
    </row>
    <row r="123" spans="1:5" ht="36" outlineLevel="6">
      <c r="A123" s="52" t="s">
        <v>20</v>
      </c>
      <c r="B123" s="53" t="s">
        <v>27</v>
      </c>
      <c r="C123" s="53" t="s">
        <v>408</v>
      </c>
      <c r="D123" s="53" t="s">
        <v>21</v>
      </c>
      <c r="E123" s="104">
        <v>100</v>
      </c>
    </row>
    <row r="124" spans="1:5" outlineLevel="6">
      <c r="A124" s="52" t="s">
        <v>601</v>
      </c>
      <c r="B124" s="53" t="s">
        <v>27</v>
      </c>
      <c r="C124" s="53" t="s">
        <v>602</v>
      </c>
      <c r="D124" s="53" t="s">
        <v>8</v>
      </c>
      <c r="E124" s="104">
        <f>E125</f>
        <v>305.67399999999998</v>
      </c>
    </row>
    <row r="125" spans="1:5" ht="21" customHeight="1" outlineLevel="6">
      <c r="A125" s="52" t="s">
        <v>18</v>
      </c>
      <c r="B125" s="53" t="s">
        <v>27</v>
      </c>
      <c r="C125" s="53" t="s">
        <v>602</v>
      </c>
      <c r="D125" s="53" t="s">
        <v>19</v>
      </c>
      <c r="E125" s="104">
        <f>E126</f>
        <v>305.67399999999998</v>
      </c>
    </row>
    <row r="126" spans="1:5" ht="36" outlineLevel="6">
      <c r="A126" s="52" t="s">
        <v>20</v>
      </c>
      <c r="B126" s="53" t="s">
        <v>27</v>
      </c>
      <c r="C126" s="53" t="s">
        <v>602</v>
      </c>
      <c r="D126" s="53" t="s">
        <v>21</v>
      </c>
      <c r="E126" s="104">
        <v>305.67399999999998</v>
      </c>
    </row>
    <row r="127" spans="1:5" outlineLevel="6">
      <c r="A127" s="52" t="s">
        <v>624</v>
      </c>
      <c r="B127" s="53" t="s">
        <v>27</v>
      </c>
      <c r="C127" s="53" t="s">
        <v>625</v>
      </c>
      <c r="D127" s="53" t="s">
        <v>8</v>
      </c>
      <c r="E127" s="104">
        <f>E128</f>
        <v>66.59</v>
      </c>
    </row>
    <row r="128" spans="1:5" outlineLevel="6">
      <c r="A128" s="52" t="s">
        <v>22</v>
      </c>
      <c r="B128" s="53" t="s">
        <v>27</v>
      </c>
      <c r="C128" s="53" t="s">
        <v>625</v>
      </c>
      <c r="D128" s="53" t="s">
        <v>23</v>
      </c>
      <c r="E128" s="104">
        <f>E129</f>
        <v>66.59</v>
      </c>
    </row>
    <row r="129" spans="1:5" ht="18.75" customHeight="1" outlineLevel="6">
      <c r="A129" s="52" t="s">
        <v>418</v>
      </c>
      <c r="B129" s="53" t="s">
        <v>27</v>
      </c>
      <c r="C129" s="53" t="s">
        <v>625</v>
      </c>
      <c r="D129" s="53" t="s">
        <v>419</v>
      </c>
      <c r="E129" s="104">
        <v>66.59</v>
      </c>
    </row>
    <row r="130" spans="1:5" outlineLevel="6">
      <c r="A130" s="52" t="s">
        <v>517</v>
      </c>
      <c r="B130" s="53" t="s">
        <v>27</v>
      </c>
      <c r="C130" s="53" t="s">
        <v>516</v>
      </c>
      <c r="D130" s="53" t="s">
        <v>8</v>
      </c>
      <c r="E130" s="104">
        <f>E131+E134+E139+E144+E149</f>
        <v>5624.2539999999999</v>
      </c>
    </row>
    <row r="131" spans="1:5" ht="54" outlineLevel="6">
      <c r="A131" s="32" t="s">
        <v>623</v>
      </c>
      <c r="B131" s="53" t="s">
        <v>27</v>
      </c>
      <c r="C131" s="53" t="s">
        <v>653</v>
      </c>
      <c r="D131" s="53" t="s">
        <v>8</v>
      </c>
      <c r="E131" s="104">
        <f>E132</f>
        <v>686.87800000000004</v>
      </c>
    </row>
    <row r="132" spans="1:5" ht="54" outlineLevel="6">
      <c r="A132" s="52" t="s">
        <v>14</v>
      </c>
      <c r="B132" s="53" t="s">
        <v>27</v>
      </c>
      <c r="C132" s="53" t="s">
        <v>653</v>
      </c>
      <c r="D132" s="53" t="s">
        <v>15</v>
      </c>
      <c r="E132" s="104">
        <f>E133</f>
        <v>686.87800000000004</v>
      </c>
    </row>
    <row r="133" spans="1:5" outlineLevel="6">
      <c r="A133" s="52" t="s">
        <v>16</v>
      </c>
      <c r="B133" s="53" t="s">
        <v>27</v>
      </c>
      <c r="C133" s="53" t="s">
        <v>653</v>
      </c>
      <c r="D133" s="53" t="s">
        <v>17</v>
      </c>
      <c r="E133" s="104">
        <v>686.87800000000004</v>
      </c>
    </row>
    <row r="134" spans="1:5" ht="54" outlineLevel="4">
      <c r="A134" s="32" t="s">
        <v>500</v>
      </c>
      <c r="B134" s="53" t="s">
        <v>27</v>
      </c>
      <c r="C134" s="53" t="s">
        <v>564</v>
      </c>
      <c r="D134" s="53" t="s">
        <v>8</v>
      </c>
      <c r="E134" s="104">
        <f>E135+E137</f>
        <v>2314.44</v>
      </c>
    </row>
    <row r="135" spans="1:5" ht="54" outlineLevel="5">
      <c r="A135" s="52" t="s">
        <v>14</v>
      </c>
      <c r="B135" s="53" t="s">
        <v>27</v>
      </c>
      <c r="C135" s="53" t="s">
        <v>564</v>
      </c>
      <c r="D135" s="53" t="s">
        <v>15</v>
      </c>
      <c r="E135" s="104">
        <f>E136</f>
        <v>1976.1</v>
      </c>
    </row>
    <row r="136" spans="1:5" outlineLevel="6">
      <c r="A136" s="52" t="s">
        <v>16</v>
      </c>
      <c r="B136" s="53" t="s">
        <v>27</v>
      </c>
      <c r="C136" s="53" t="s">
        <v>564</v>
      </c>
      <c r="D136" s="53" t="s">
        <v>17</v>
      </c>
      <c r="E136" s="104">
        <v>1976.1</v>
      </c>
    </row>
    <row r="137" spans="1:5" ht="18" customHeight="1" outlineLevel="5">
      <c r="A137" s="52" t="s">
        <v>18</v>
      </c>
      <c r="B137" s="53" t="s">
        <v>27</v>
      </c>
      <c r="C137" s="53" t="s">
        <v>564</v>
      </c>
      <c r="D137" s="53" t="s">
        <v>19</v>
      </c>
      <c r="E137" s="104">
        <f>E138</f>
        <v>338.34</v>
      </c>
    </row>
    <row r="138" spans="1:5" ht="36" outlineLevel="6">
      <c r="A138" s="52" t="s">
        <v>20</v>
      </c>
      <c r="B138" s="53" t="s">
        <v>27</v>
      </c>
      <c r="C138" s="53" t="s">
        <v>564</v>
      </c>
      <c r="D138" s="53" t="s">
        <v>21</v>
      </c>
      <c r="E138" s="104">
        <v>338.34</v>
      </c>
    </row>
    <row r="139" spans="1:5" ht="55.5" customHeight="1" outlineLevel="4">
      <c r="A139" s="32" t="s">
        <v>505</v>
      </c>
      <c r="B139" s="53" t="s">
        <v>27</v>
      </c>
      <c r="C139" s="53" t="s">
        <v>565</v>
      </c>
      <c r="D139" s="53" t="s">
        <v>8</v>
      </c>
      <c r="E139" s="104">
        <f>E140+E142</f>
        <v>1137.9059999999999</v>
      </c>
    </row>
    <row r="140" spans="1:5" ht="54" outlineLevel="5">
      <c r="A140" s="52" t="s">
        <v>14</v>
      </c>
      <c r="B140" s="53" t="s">
        <v>27</v>
      </c>
      <c r="C140" s="53" t="s">
        <v>565</v>
      </c>
      <c r="D140" s="53" t="s">
        <v>15</v>
      </c>
      <c r="E140" s="104">
        <f>E141</f>
        <v>1099.2159999999999</v>
      </c>
    </row>
    <row r="141" spans="1:5" outlineLevel="6">
      <c r="A141" s="52" t="s">
        <v>16</v>
      </c>
      <c r="B141" s="53" t="s">
        <v>27</v>
      </c>
      <c r="C141" s="53" t="s">
        <v>565</v>
      </c>
      <c r="D141" s="53" t="s">
        <v>17</v>
      </c>
      <c r="E141" s="104">
        <v>1099.2159999999999</v>
      </c>
    </row>
    <row r="142" spans="1:5" ht="18" customHeight="1" outlineLevel="5">
      <c r="A142" s="52" t="s">
        <v>18</v>
      </c>
      <c r="B142" s="53" t="s">
        <v>27</v>
      </c>
      <c r="C142" s="53" t="s">
        <v>565</v>
      </c>
      <c r="D142" s="53" t="s">
        <v>19</v>
      </c>
      <c r="E142" s="104">
        <f>E143</f>
        <v>38.69</v>
      </c>
    </row>
    <row r="143" spans="1:5" ht="36" outlineLevel="6">
      <c r="A143" s="52" t="s">
        <v>20</v>
      </c>
      <c r="B143" s="53" t="s">
        <v>27</v>
      </c>
      <c r="C143" s="53" t="s">
        <v>565</v>
      </c>
      <c r="D143" s="53" t="s">
        <v>21</v>
      </c>
      <c r="E143" s="104">
        <v>38.69</v>
      </c>
    </row>
    <row r="144" spans="1:5" ht="54" outlineLevel="4">
      <c r="A144" s="32" t="s">
        <v>498</v>
      </c>
      <c r="B144" s="53" t="s">
        <v>27</v>
      </c>
      <c r="C144" s="53" t="s">
        <v>566</v>
      </c>
      <c r="D144" s="53" t="s">
        <v>8</v>
      </c>
      <c r="E144" s="104">
        <f>E145+E147</f>
        <v>737.87300000000005</v>
      </c>
    </row>
    <row r="145" spans="1:6" ht="54" outlineLevel="5">
      <c r="A145" s="52" t="s">
        <v>14</v>
      </c>
      <c r="B145" s="53" t="s">
        <v>27</v>
      </c>
      <c r="C145" s="53" t="s">
        <v>566</v>
      </c>
      <c r="D145" s="53" t="s">
        <v>15</v>
      </c>
      <c r="E145" s="104">
        <f>E146</f>
        <v>709.947</v>
      </c>
    </row>
    <row r="146" spans="1:6" outlineLevel="6">
      <c r="A146" s="52" t="s">
        <v>16</v>
      </c>
      <c r="B146" s="53" t="s">
        <v>27</v>
      </c>
      <c r="C146" s="53" t="s">
        <v>566</v>
      </c>
      <c r="D146" s="53" t="s">
        <v>17</v>
      </c>
      <c r="E146" s="104">
        <v>709.947</v>
      </c>
    </row>
    <row r="147" spans="1:6" ht="18" customHeight="1" outlineLevel="6">
      <c r="A147" s="52" t="s">
        <v>18</v>
      </c>
      <c r="B147" s="53" t="s">
        <v>27</v>
      </c>
      <c r="C147" s="53" t="s">
        <v>566</v>
      </c>
      <c r="D147" s="53" t="s">
        <v>19</v>
      </c>
      <c r="E147" s="104">
        <f>E148</f>
        <v>27.925999999999998</v>
      </c>
    </row>
    <row r="148" spans="1:6" ht="36" outlineLevel="6">
      <c r="A148" s="52" t="s">
        <v>20</v>
      </c>
      <c r="B148" s="53" t="s">
        <v>27</v>
      </c>
      <c r="C148" s="53" t="s">
        <v>566</v>
      </c>
      <c r="D148" s="53" t="s">
        <v>21</v>
      </c>
      <c r="E148" s="104">
        <v>27.925999999999998</v>
      </c>
    </row>
    <row r="149" spans="1:6" ht="54" outlineLevel="4">
      <c r="A149" s="32" t="s">
        <v>499</v>
      </c>
      <c r="B149" s="53" t="s">
        <v>27</v>
      </c>
      <c r="C149" s="53" t="s">
        <v>567</v>
      </c>
      <c r="D149" s="53" t="s">
        <v>8</v>
      </c>
      <c r="E149" s="104">
        <f>E150+E152</f>
        <v>747.15699999999993</v>
      </c>
    </row>
    <row r="150" spans="1:6" ht="54" outlineLevel="5">
      <c r="A150" s="52" t="s">
        <v>14</v>
      </c>
      <c r="B150" s="53" t="s">
        <v>27</v>
      </c>
      <c r="C150" s="53" t="s">
        <v>567</v>
      </c>
      <c r="D150" s="53" t="s">
        <v>15</v>
      </c>
      <c r="E150" s="104">
        <f>E151</f>
        <v>713.33299999999997</v>
      </c>
    </row>
    <row r="151" spans="1:6" outlineLevel="6">
      <c r="A151" s="52" t="s">
        <v>16</v>
      </c>
      <c r="B151" s="53" t="s">
        <v>27</v>
      </c>
      <c r="C151" s="53" t="s">
        <v>567</v>
      </c>
      <c r="D151" s="53" t="s">
        <v>17</v>
      </c>
      <c r="E151" s="104">
        <v>713.33299999999997</v>
      </c>
    </row>
    <row r="152" spans="1:6" ht="18" customHeight="1" outlineLevel="5">
      <c r="A152" s="52" t="s">
        <v>18</v>
      </c>
      <c r="B152" s="53" t="s">
        <v>27</v>
      </c>
      <c r="C152" s="53" t="s">
        <v>567</v>
      </c>
      <c r="D152" s="53" t="s">
        <v>19</v>
      </c>
      <c r="E152" s="104">
        <f>E153</f>
        <v>33.823999999999998</v>
      </c>
    </row>
    <row r="153" spans="1:6" ht="36" outlineLevel="6">
      <c r="A153" s="52" t="s">
        <v>20</v>
      </c>
      <c r="B153" s="53" t="s">
        <v>27</v>
      </c>
      <c r="C153" s="53" t="s">
        <v>567</v>
      </c>
      <c r="D153" s="53" t="s">
        <v>21</v>
      </c>
      <c r="E153" s="104">
        <v>33.823999999999998</v>
      </c>
    </row>
    <row r="154" spans="1:6" s="3" customFormat="1" ht="17.399999999999999">
      <c r="A154" s="50" t="s">
        <v>154</v>
      </c>
      <c r="B154" s="51" t="s">
        <v>30</v>
      </c>
      <c r="C154" s="51" t="s">
        <v>160</v>
      </c>
      <c r="D154" s="51" t="s">
        <v>8</v>
      </c>
      <c r="E154" s="103">
        <f>E155+E161</f>
        <v>1260.6479999999999</v>
      </c>
      <c r="F154" s="179">
        <f>E154/E462</f>
        <v>1.7732888879040468E-3</v>
      </c>
    </row>
    <row r="155" spans="1:6" outlineLevel="1">
      <c r="A155" s="52" t="s">
        <v>155</v>
      </c>
      <c r="B155" s="53" t="s">
        <v>156</v>
      </c>
      <c r="C155" s="53" t="s">
        <v>160</v>
      </c>
      <c r="D155" s="53" t="s">
        <v>8</v>
      </c>
      <c r="E155" s="104">
        <f>E156</f>
        <v>1110.6479999999999</v>
      </c>
    </row>
    <row r="156" spans="1:6" outlineLevel="3">
      <c r="A156" s="52" t="s">
        <v>283</v>
      </c>
      <c r="B156" s="53" t="s">
        <v>156</v>
      </c>
      <c r="C156" s="53" t="s">
        <v>161</v>
      </c>
      <c r="D156" s="53" t="s">
        <v>8</v>
      </c>
      <c r="E156" s="104">
        <f>E157</f>
        <v>1110.6479999999999</v>
      </c>
    </row>
    <row r="157" spans="1:6" outlineLevel="3">
      <c r="A157" s="52" t="s">
        <v>517</v>
      </c>
      <c r="B157" s="53" t="s">
        <v>156</v>
      </c>
      <c r="C157" s="53" t="s">
        <v>516</v>
      </c>
      <c r="D157" s="53" t="s">
        <v>8</v>
      </c>
      <c r="E157" s="104">
        <f>E158</f>
        <v>1110.6479999999999</v>
      </c>
    </row>
    <row r="158" spans="1:6" ht="56.25" customHeight="1" outlineLevel="4">
      <c r="A158" s="32" t="s">
        <v>501</v>
      </c>
      <c r="B158" s="53" t="s">
        <v>156</v>
      </c>
      <c r="C158" s="53" t="s">
        <v>642</v>
      </c>
      <c r="D158" s="53" t="s">
        <v>8</v>
      </c>
      <c r="E158" s="104">
        <f>E159</f>
        <v>1110.6479999999999</v>
      </c>
    </row>
    <row r="159" spans="1:6" outlineLevel="5">
      <c r="A159" s="52" t="s">
        <v>31</v>
      </c>
      <c r="B159" s="53" t="s">
        <v>156</v>
      </c>
      <c r="C159" s="53" t="s">
        <v>642</v>
      </c>
      <c r="D159" s="53" t="s">
        <v>32</v>
      </c>
      <c r="E159" s="104">
        <f>E160</f>
        <v>1110.6479999999999</v>
      </c>
    </row>
    <row r="160" spans="1:6" outlineLevel="6">
      <c r="A160" s="52" t="s">
        <v>157</v>
      </c>
      <c r="B160" s="53" t="s">
        <v>156</v>
      </c>
      <c r="C160" s="53" t="s">
        <v>642</v>
      </c>
      <c r="D160" s="53" t="s">
        <v>158</v>
      </c>
      <c r="E160" s="104">
        <v>1110.6479999999999</v>
      </c>
    </row>
    <row r="161" spans="1:6" outlineLevel="6">
      <c r="A161" s="52" t="s">
        <v>522</v>
      </c>
      <c r="B161" s="53" t="s">
        <v>523</v>
      </c>
      <c r="C161" s="53" t="s">
        <v>160</v>
      </c>
      <c r="D161" s="53" t="s">
        <v>8</v>
      </c>
      <c r="E161" s="104">
        <f>E162</f>
        <v>150</v>
      </c>
    </row>
    <row r="162" spans="1:6" outlineLevel="6">
      <c r="A162" s="52" t="s">
        <v>283</v>
      </c>
      <c r="B162" s="53" t="s">
        <v>523</v>
      </c>
      <c r="C162" s="53" t="s">
        <v>161</v>
      </c>
      <c r="D162" s="53" t="s">
        <v>8</v>
      </c>
      <c r="E162" s="104">
        <f>E163</f>
        <v>150</v>
      </c>
    </row>
    <row r="163" spans="1:6" outlineLevel="6">
      <c r="A163" s="52" t="s">
        <v>524</v>
      </c>
      <c r="B163" s="53" t="s">
        <v>523</v>
      </c>
      <c r="C163" s="53" t="s">
        <v>525</v>
      </c>
      <c r="D163" s="53" t="s">
        <v>8</v>
      </c>
      <c r="E163" s="104">
        <f>E164</f>
        <v>150</v>
      </c>
    </row>
    <row r="164" spans="1:6" ht="18.75" customHeight="1" outlineLevel="6">
      <c r="A164" s="52" t="s">
        <v>18</v>
      </c>
      <c r="B164" s="53" t="s">
        <v>523</v>
      </c>
      <c r="C164" s="53" t="s">
        <v>525</v>
      </c>
      <c r="D164" s="53" t="s">
        <v>19</v>
      </c>
      <c r="E164" s="104">
        <f>E165</f>
        <v>150</v>
      </c>
    </row>
    <row r="165" spans="1:6" ht="36" outlineLevel="6">
      <c r="A165" s="52" t="s">
        <v>20</v>
      </c>
      <c r="B165" s="53" t="s">
        <v>523</v>
      </c>
      <c r="C165" s="53" t="s">
        <v>525</v>
      </c>
      <c r="D165" s="53" t="s">
        <v>21</v>
      </c>
      <c r="E165" s="104">
        <v>150</v>
      </c>
    </row>
    <row r="166" spans="1:6" s="3" customFormat="1" ht="34.799999999999997">
      <c r="A166" s="50" t="s">
        <v>57</v>
      </c>
      <c r="B166" s="51" t="s">
        <v>58</v>
      </c>
      <c r="C166" s="51" t="s">
        <v>160</v>
      </c>
      <c r="D166" s="51" t="s">
        <v>8</v>
      </c>
      <c r="E166" s="103">
        <f>E167</f>
        <v>265</v>
      </c>
      <c r="F166" s="179">
        <f>E166/E462</f>
        <v>3.7276190918842723E-4</v>
      </c>
    </row>
    <row r="167" spans="1:6" ht="36" outlineLevel="1">
      <c r="A167" s="52" t="s">
        <v>59</v>
      </c>
      <c r="B167" s="53" t="s">
        <v>60</v>
      </c>
      <c r="C167" s="53" t="s">
        <v>160</v>
      </c>
      <c r="D167" s="53" t="s">
        <v>8</v>
      </c>
      <c r="E167" s="104">
        <f>E168</f>
        <v>265</v>
      </c>
    </row>
    <row r="168" spans="1:6" outlineLevel="3">
      <c r="A168" s="52" t="s">
        <v>283</v>
      </c>
      <c r="B168" s="53" t="s">
        <v>60</v>
      </c>
      <c r="C168" s="53" t="s">
        <v>161</v>
      </c>
      <c r="D168" s="53" t="s">
        <v>8</v>
      </c>
      <c r="E168" s="104">
        <f>E169</f>
        <v>265</v>
      </c>
    </row>
    <row r="169" spans="1:6" ht="36" outlineLevel="4">
      <c r="A169" s="52" t="s">
        <v>61</v>
      </c>
      <c r="B169" s="53" t="s">
        <v>60</v>
      </c>
      <c r="C169" s="53" t="s">
        <v>176</v>
      </c>
      <c r="D169" s="53" t="s">
        <v>8</v>
      </c>
      <c r="E169" s="104">
        <f>E170</f>
        <v>265</v>
      </c>
    </row>
    <row r="170" spans="1:6" ht="18.75" customHeight="1" outlineLevel="5">
      <c r="A170" s="52" t="s">
        <v>18</v>
      </c>
      <c r="B170" s="53" t="s">
        <v>60</v>
      </c>
      <c r="C170" s="53" t="s">
        <v>176</v>
      </c>
      <c r="D170" s="53" t="s">
        <v>19</v>
      </c>
      <c r="E170" s="104">
        <f>E171</f>
        <v>265</v>
      </c>
    </row>
    <row r="171" spans="1:6" ht="36" outlineLevel="6">
      <c r="A171" s="52" t="s">
        <v>20</v>
      </c>
      <c r="B171" s="53" t="s">
        <v>60</v>
      </c>
      <c r="C171" s="53" t="s">
        <v>176</v>
      </c>
      <c r="D171" s="53" t="s">
        <v>21</v>
      </c>
      <c r="E171" s="104">
        <v>265</v>
      </c>
    </row>
    <row r="172" spans="1:6" s="3" customFormat="1" ht="17.399999999999999">
      <c r="A172" s="50" t="s">
        <v>148</v>
      </c>
      <c r="B172" s="51" t="s">
        <v>62</v>
      </c>
      <c r="C172" s="51" t="s">
        <v>160</v>
      </c>
      <c r="D172" s="51" t="s">
        <v>8</v>
      </c>
      <c r="E172" s="103">
        <f>E173+E179+E184+E196</f>
        <v>28864.516999999996</v>
      </c>
      <c r="F172" s="179">
        <f>E172/E462</f>
        <v>4.060223571593137E-2</v>
      </c>
    </row>
    <row r="173" spans="1:6" s="3" customFormat="1">
      <c r="A173" s="52" t="s">
        <v>150</v>
      </c>
      <c r="B173" s="53" t="s">
        <v>151</v>
      </c>
      <c r="C173" s="53" t="s">
        <v>160</v>
      </c>
      <c r="D173" s="53" t="s">
        <v>8</v>
      </c>
      <c r="E173" s="104">
        <f>E174</f>
        <v>374.49</v>
      </c>
    </row>
    <row r="174" spans="1:6" s="3" customFormat="1">
      <c r="A174" s="52" t="s">
        <v>283</v>
      </c>
      <c r="B174" s="53" t="s">
        <v>151</v>
      </c>
      <c r="C174" s="53" t="s">
        <v>161</v>
      </c>
      <c r="D174" s="53" t="s">
        <v>8</v>
      </c>
      <c r="E174" s="104">
        <f>E175</f>
        <v>374.49</v>
      </c>
    </row>
    <row r="175" spans="1:6" s="3" customFormat="1">
      <c r="A175" s="52" t="s">
        <v>517</v>
      </c>
      <c r="B175" s="53" t="s">
        <v>151</v>
      </c>
      <c r="C175" s="53" t="s">
        <v>516</v>
      </c>
      <c r="D175" s="53" t="s">
        <v>8</v>
      </c>
      <c r="E175" s="104">
        <f>E176</f>
        <v>374.49</v>
      </c>
    </row>
    <row r="176" spans="1:6" s="3" customFormat="1" ht="96" customHeight="1">
      <c r="A176" s="32" t="s">
        <v>502</v>
      </c>
      <c r="B176" s="53" t="s">
        <v>151</v>
      </c>
      <c r="C176" s="53" t="s">
        <v>535</v>
      </c>
      <c r="D176" s="53" t="s">
        <v>8</v>
      </c>
      <c r="E176" s="104">
        <f>E177</f>
        <v>374.49</v>
      </c>
    </row>
    <row r="177" spans="1:5" s="3" customFormat="1" ht="18" customHeight="1">
      <c r="A177" s="52" t="s">
        <v>18</v>
      </c>
      <c r="B177" s="53" t="s">
        <v>151</v>
      </c>
      <c r="C177" s="53" t="s">
        <v>535</v>
      </c>
      <c r="D177" s="53" t="s">
        <v>19</v>
      </c>
      <c r="E177" s="104">
        <f>E178</f>
        <v>374.49</v>
      </c>
    </row>
    <row r="178" spans="1:5" s="3" customFormat="1" ht="36">
      <c r="A178" s="52" t="s">
        <v>20</v>
      </c>
      <c r="B178" s="53" t="s">
        <v>151</v>
      </c>
      <c r="C178" s="53" t="s">
        <v>535</v>
      </c>
      <c r="D178" s="53" t="s">
        <v>21</v>
      </c>
      <c r="E178" s="104">
        <v>374.49</v>
      </c>
    </row>
    <row r="179" spans="1:5" s="3" customFormat="1">
      <c r="A179" s="52" t="s">
        <v>626</v>
      </c>
      <c r="B179" s="53" t="s">
        <v>627</v>
      </c>
      <c r="C179" s="53" t="s">
        <v>160</v>
      </c>
      <c r="D179" s="53" t="s">
        <v>8</v>
      </c>
      <c r="E179" s="104">
        <f>E180</f>
        <v>3.2229999999999999</v>
      </c>
    </row>
    <row r="180" spans="1:5" s="3" customFormat="1" ht="36">
      <c r="A180" s="52" t="s">
        <v>544</v>
      </c>
      <c r="B180" s="53" t="s">
        <v>627</v>
      </c>
      <c r="C180" s="53" t="s">
        <v>167</v>
      </c>
      <c r="D180" s="53" t="s">
        <v>8</v>
      </c>
      <c r="E180" s="104">
        <f>E181</f>
        <v>3.2229999999999999</v>
      </c>
    </row>
    <row r="181" spans="1:5" s="3" customFormat="1" ht="90">
      <c r="A181" s="32" t="s">
        <v>619</v>
      </c>
      <c r="B181" s="53" t="s">
        <v>627</v>
      </c>
      <c r="C181" s="53" t="s">
        <v>628</v>
      </c>
      <c r="D181" s="53" t="s">
        <v>8</v>
      </c>
      <c r="E181" s="104">
        <f>E182</f>
        <v>3.2229999999999999</v>
      </c>
    </row>
    <row r="182" spans="1:5" s="3" customFormat="1" ht="19.5" customHeight="1">
      <c r="A182" s="52" t="s">
        <v>18</v>
      </c>
      <c r="B182" s="53" t="s">
        <v>627</v>
      </c>
      <c r="C182" s="53" t="s">
        <v>628</v>
      </c>
      <c r="D182" s="53" t="s">
        <v>19</v>
      </c>
      <c r="E182" s="104">
        <f>E183</f>
        <v>3.2229999999999999</v>
      </c>
    </row>
    <row r="183" spans="1:5" s="3" customFormat="1" ht="36">
      <c r="A183" s="52" t="s">
        <v>20</v>
      </c>
      <c r="B183" s="53" t="s">
        <v>627</v>
      </c>
      <c r="C183" s="53" t="s">
        <v>628</v>
      </c>
      <c r="D183" s="53" t="s">
        <v>21</v>
      </c>
      <c r="E183" s="104">
        <v>3.2229999999999999</v>
      </c>
    </row>
    <row r="184" spans="1:5" outlineLevel="6">
      <c r="A184" s="52" t="s">
        <v>65</v>
      </c>
      <c r="B184" s="53" t="s">
        <v>66</v>
      </c>
      <c r="C184" s="53" t="s">
        <v>160</v>
      </c>
      <c r="D184" s="53" t="s">
        <v>8</v>
      </c>
      <c r="E184" s="104">
        <f>E185</f>
        <v>25796.483999999997</v>
      </c>
    </row>
    <row r="185" spans="1:5" ht="54" outlineLevel="6">
      <c r="A185" s="52" t="s">
        <v>542</v>
      </c>
      <c r="B185" s="53" t="s">
        <v>66</v>
      </c>
      <c r="C185" s="53" t="s">
        <v>177</v>
      </c>
      <c r="D185" s="53" t="s">
        <v>8</v>
      </c>
      <c r="E185" s="104">
        <f>E186</f>
        <v>25796.483999999997</v>
      </c>
    </row>
    <row r="186" spans="1:5" ht="36" outlineLevel="6">
      <c r="A186" s="52" t="s">
        <v>543</v>
      </c>
      <c r="B186" s="53" t="s">
        <v>66</v>
      </c>
      <c r="C186" s="53" t="s">
        <v>178</v>
      </c>
      <c r="D186" s="53" t="s">
        <v>8</v>
      </c>
      <c r="E186" s="104">
        <f>E187+E190+E193</f>
        <v>25796.483999999997</v>
      </c>
    </row>
    <row r="187" spans="1:5" ht="54" outlineLevel="6">
      <c r="A187" s="52" t="s">
        <v>67</v>
      </c>
      <c r="B187" s="53" t="s">
        <v>66</v>
      </c>
      <c r="C187" s="53" t="s">
        <v>179</v>
      </c>
      <c r="D187" s="53" t="s">
        <v>8</v>
      </c>
      <c r="E187" s="104">
        <f>E188</f>
        <v>11507.380999999999</v>
      </c>
    </row>
    <row r="188" spans="1:5" ht="18" customHeight="1" outlineLevel="6">
      <c r="A188" s="52" t="s">
        <v>18</v>
      </c>
      <c r="B188" s="53" t="s">
        <v>66</v>
      </c>
      <c r="C188" s="53" t="s">
        <v>179</v>
      </c>
      <c r="D188" s="53" t="s">
        <v>19</v>
      </c>
      <c r="E188" s="104">
        <f>E189</f>
        <v>11507.380999999999</v>
      </c>
    </row>
    <row r="189" spans="1:5" ht="36" outlineLevel="6">
      <c r="A189" s="52" t="s">
        <v>20</v>
      </c>
      <c r="B189" s="53" t="s">
        <v>66</v>
      </c>
      <c r="C189" s="53" t="s">
        <v>179</v>
      </c>
      <c r="D189" s="53" t="s">
        <v>21</v>
      </c>
      <c r="E189" s="104">
        <v>11507.380999999999</v>
      </c>
    </row>
    <row r="190" spans="1:5" ht="36" outlineLevel="6">
      <c r="A190" s="52" t="s">
        <v>526</v>
      </c>
      <c r="B190" s="53" t="s">
        <v>66</v>
      </c>
      <c r="C190" s="53" t="s">
        <v>527</v>
      </c>
      <c r="D190" s="53" t="s">
        <v>8</v>
      </c>
      <c r="E190" s="104">
        <f>E191</f>
        <v>2540</v>
      </c>
    </row>
    <row r="191" spans="1:5" ht="21.75" customHeight="1" outlineLevel="6">
      <c r="A191" s="52" t="s">
        <v>18</v>
      </c>
      <c r="B191" s="53" t="s">
        <v>66</v>
      </c>
      <c r="C191" s="53" t="s">
        <v>527</v>
      </c>
      <c r="D191" s="53" t="s">
        <v>19</v>
      </c>
      <c r="E191" s="104">
        <f>E192</f>
        <v>2540</v>
      </c>
    </row>
    <row r="192" spans="1:5" ht="36" outlineLevel="6">
      <c r="A192" s="52" t="s">
        <v>20</v>
      </c>
      <c r="B192" s="53" t="s">
        <v>66</v>
      </c>
      <c r="C192" s="53" t="s">
        <v>527</v>
      </c>
      <c r="D192" s="53" t="s">
        <v>21</v>
      </c>
      <c r="E192" s="104">
        <v>2540</v>
      </c>
    </row>
    <row r="193" spans="1:5" ht="55.5" customHeight="1" outlineLevel="6">
      <c r="A193" s="32" t="s">
        <v>618</v>
      </c>
      <c r="B193" s="53" t="s">
        <v>66</v>
      </c>
      <c r="C193" s="53" t="s">
        <v>673</v>
      </c>
      <c r="D193" s="53" t="s">
        <v>8</v>
      </c>
      <c r="E193" s="104">
        <f>E194</f>
        <v>11749.102999999999</v>
      </c>
    </row>
    <row r="194" spans="1:5" ht="21.75" customHeight="1" outlineLevel="6">
      <c r="A194" s="52" t="s">
        <v>18</v>
      </c>
      <c r="B194" s="53" t="s">
        <v>66</v>
      </c>
      <c r="C194" s="53" t="s">
        <v>673</v>
      </c>
      <c r="D194" s="53" t="s">
        <v>19</v>
      </c>
      <c r="E194" s="104">
        <f>E195</f>
        <v>11749.102999999999</v>
      </c>
    </row>
    <row r="195" spans="1:5" ht="36" outlineLevel="6">
      <c r="A195" s="52" t="s">
        <v>20</v>
      </c>
      <c r="B195" s="53" t="s">
        <v>66</v>
      </c>
      <c r="C195" s="53" t="s">
        <v>673</v>
      </c>
      <c r="D195" s="53" t="s">
        <v>21</v>
      </c>
      <c r="E195" s="104">
        <v>11749.102999999999</v>
      </c>
    </row>
    <row r="196" spans="1:5" outlineLevel="1">
      <c r="A196" s="52" t="s">
        <v>69</v>
      </c>
      <c r="B196" s="53" t="s">
        <v>70</v>
      </c>
      <c r="C196" s="53" t="s">
        <v>160</v>
      </c>
      <c r="D196" s="53" t="s">
        <v>8</v>
      </c>
      <c r="E196" s="104">
        <f>E197+E205</f>
        <v>2690.32</v>
      </c>
    </row>
    <row r="197" spans="1:5" ht="36" outlineLevel="1">
      <c r="A197" s="52" t="s">
        <v>544</v>
      </c>
      <c r="B197" s="53" t="s">
        <v>70</v>
      </c>
      <c r="C197" s="53" t="s">
        <v>167</v>
      </c>
      <c r="D197" s="53" t="s">
        <v>8</v>
      </c>
      <c r="E197" s="104">
        <f>E198</f>
        <v>2590.3200000000002</v>
      </c>
    </row>
    <row r="198" spans="1:5" ht="36" outlineLevel="1">
      <c r="A198" s="52" t="s">
        <v>577</v>
      </c>
      <c r="B198" s="53" t="s">
        <v>70</v>
      </c>
      <c r="C198" s="53" t="s">
        <v>288</v>
      </c>
      <c r="D198" s="53" t="s">
        <v>8</v>
      </c>
      <c r="E198" s="104">
        <f>E202+E199</f>
        <v>2590.3200000000002</v>
      </c>
    </row>
    <row r="199" spans="1:5" outlineLevel="1">
      <c r="A199" s="52" t="s">
        <v>336</v>
      </c>
      <c r="B199" s="53" t="s">
        <v>70</v>
      </c>
      <c r="C199" s="53" t="s">
        <v>337</v>
      </c>
      <c r="D199" s="53" t="s">
        <v>8</v>
      </c>
      <c r="E199" s="104">
        <f>E200</f>
        <v>30</v>
      </c>
    </row>
    <row r="200" spans="1:5" ht="17.25" customHeight="1" outlineLevel="1">
      <c r="A200" s="52" t="s">
        <v>18</v>
      </c>
      <c r="B200" s="53" t="s">
        <v>70</v>
      </c>
      <c r="C200" s="53" t="s">
        <v>337</v>
      </c>
      <c r="D200" s="53" t="s">
        <v>19</v>
      </c>
      <c r="E200" s="104">
        <f>E201</f>
        <v>30</v>
      </c>
    </row>
    <row r="201" spans="1:5" ht="36" outlineLevel="1">
      <c r="A201" s="52" t="s">
        <v>20</v>
      </c>
      <c r="B201" s="53" t="s">
        <v>70</v>
      </c>
      <c r="C201" s="53" t="s">
        <v>337</v>
      </c>
      <c r="D201" s="53" t="s">
        <v>21</v>
      </c>
      <c r="E201" s="104">
        <v>30</v>
      </c>
    </row>
    <row r="202" spans="1:5" outlineLevel="4">
      <c r="A202" s="52" t="s">
        <v>71</v>
      </c>
      <c r="B202" s="53" t="s">
        <v>70</v>
      </c>
      <c r="C202" s="53" t="s">
        <v>180</v>
      </c>
      <c r="D202" s="53" t="s">
        <v>8</v>
      </c>
      <c r="E202" s="104">
        <f>E203</f>
        <v>2560.3200000000002</v>
      </c>
    </row>
    <row r="203" spans="1:5" ht="17.25" customHeight="1" outlineLevel="5">
      <c r="A203" s="52" t="s">
        <v>18</v>
      </c>
      <c r="B203" s="53" t="s">
        <v>70</v>
      </c>
      <c r="C203" s="53" t="s">
        <v>180</v>
      </c>
      <c r="D203" s="53" t="s">
        <v>19</v>
      </c>
      <c r="E203" s="104">
        <f>E204</f>
        <v>2560.3200000000002</v>
      </c>
    </row>
    <row r="204" spans="1:5" ht="36" outlineLevel="6">
      <c r="A204" s="52" t="s">
        <v>20</v>
      </c>
      <c r="B204" s="53" t="s">
        <v>70</v>
      </c>
      <c r="C204" s="53" t="s">
        <v>180</v>
      </c>
      <c r="D204" s="53" t="s">
        <v>21</v>
      </c>
      <c r="E204" s="104">
        <v>2560.3200000000002</v>
      </c>
    </row>
    <row r="205" spans="1:5" ht="20.25" customHeight="1" outlineLevel="6">
      <c r="A205" s="52" t="s">
        <v>175</v>
      </c>
      <c r="B205" s="53" t="s">
        <v>70</v>
      </c>
      <c r="C205" s="53" t="s">
        <v>161</v>
      </c>
      <c r="D205" s="53" t="s">
        <v>8</v>
      </c>
      <c r="E205" s="104">
        <f>E206</f>
        <v>100</v>
      </c>
    </row>
    <row r="206" spans="1:5" ht="33.6" outlineLevel="6">
      <c r="A206" s="190" t="s">
        <v>702</v>
      </c>
      <c r="B206" s="53" t="s">
        <v>70</v>
      </c>
      <c r="C206" s="53" t="s">
        <v>703</v>
      </c>
      <c r="D206" s="53" t="s">
        <v>8</v>
      </c>
      <c r="E206" s="104">
        <f>E207</f>
        <v>100</v>
      </c>
    </row>
    <row r="207" spans="1:5" ht="19.5" customHeight="1" outlineLevel="6">
      <c r="A207" s="52" t="s">
        <v>18</v>
      </c>
      <c r="B207" s="53" t="s">
        <v>70</v>
      </c>
      <c r="C207" s="53" t="s">
        <v>703</v>
      </c>
      <c r="D207" s="53" t="s">
        <v>19</v>
      </c>
      <c r="E207" s="104">
        <f>E208</f>
        <v>100</v>
      </c>
    </row>
    <row r="208" spans="1:5" ht="36" outlineLevel="6">
      <c r="A208" s="52" t="s">
        <v>20</v>
      </c>
      <c r="B208" s="53" t="s">
        <v>70</v>
      </c>
      <c r="C208" s="53" t="s">
        <v>703</v>
      </c>
      <c r="D208" s="53" t="s">
        <v>21</v>
      </c>
      <c r="E208" s="104">
        <v>100</v>
      </c>
    </row>
    <row r="209" spans="1:6" s="3" customFormat="1" ht="17.399999999999999">
      <c r="A209" s="50" t="s">
        <v>72</v>
      </c>
      <c r="B209" s="51" t="s">
        <v>73</v>
      </c>
      <c r="C209" s="51" t="s">
        <v>160</v>
      </c>
      <c r="D209" s="51" t="s">
        <v>8</v>
      </c>
      <c r="E209" s="103">
        <f>E210+E216+E239+E249</f>
        <v>33911.142</v>
      </c>
      <c r="F209" s="179">
        <f>E209/E462</f>
        <v>4.7701064281810798E-2</v>
      </c>
    </row>
    <row r="210" spans="1:6" s="3" customFormat="1">
      <c r="A210" s="52" t="s">
        <v>74</v>
      </c>
      <c r="B210" s="53" t="s">
        <v>75</v>
      </c>
      <c r="C210" s="53" t="s">
        <v>160</v>
      </c>
      <c r="D210" s="53" t="s">
        <v>8</v>
      </c>
      <c r="E210" s="104">
        <f>E211</f>
        <v>1000</v>
      </c>
    </row>
    <row r="211" spans="1:6" s="3" customFormat="1" ht="54">
      <c r="A211" s="52" t="s">
        <v>542</v>
      </c>
      <c r="B211" s="53" t="s">
        <v>75</v>
      </c>
      <c r="C211" s="53" t="s">
        <v>177</v>
      </c>
      <c r="D211" s="53" t="s">
        <v>8</v>
      </c>
      <c r="E211" s="104">
        <f>E212</f>
        <v>1000</v>
      </c>
    </row>
    <row r="212" spans="1:6" s="3" customFormat="1" ht="36">
      <c r="A212" s="52" t="s">
        <v>545</v>
      </c>
      <c r="B212" s="53" t="s">
        <v>75</v>
      </c>
      <c r="C212" s="53" t="s">
        <v>181</v>
      </c>
      <c r="D212" s="53" t="s">
        <v>8</v>
      </c>
      <c r="E212" s="104">
        <f>E213</f>
        <v>1000</v>
      </c>
    </row>
    <row r="213" spans="1:6" s="3" customFormat="1" ht="54">
      <c r="A213" s="73" t="s">
        <v>76</v>
      </c>
      <c r="B213" s="53" t="s">
        <v>75</v>
      </c>
      <c r="C213" s="53" t="s">
        <v>182</v>
      </c>
      <c r="D213" s="53" t="s">
        <v>8</v>
      </c>
      <c r="E213" s="104">
        <f>E214</f>
        <v>1000</v>
      </c>
    </row>
    <row r="214" spans="1:6" s="3" customFormat="1" ht="18.75" customHeight="1">
      <c r="A214" s="52" t="s">
        <v>18</v>
      </c>
      <c r="B214" s="53" t="s">
        <v>75</v>
      </c>
      <c r="C214" s="53" t="s">
        <v>182</v>
      </c>
      <c r="D214" s="53" t="s">
        <v>19</v>
      </c>
      <c r="E214" s="104">
        <f>E215</f>
        <v>1000</v>
      </c>
    </row>
    <row r="215" spans="1:6" s="3" customFormat="1" ht="36">
      <c r="A215" s="52" t="s">
        <v>20</v>
      </c>
      <c r="B215" s="53" t="s">
        <v>75</v>
      </c>
      <c r="C215" s="53" t="s">
        <v>182</v>
      </c>
      <c r="D215" s="53" t="s">
        <v>21</v>
      </c>
      <c r="E215" s="104">
        <v>1000</v>
      </c>
    </row>
    <row r="216" spans="1:6" s="3" customFormat="1">
      <c r="A216" s="52" t="s">
        <v>77</v>
      </c>
      <c r="B216" s="53" t="s">
        <v>78</v>
      </c>
      <c r="C216" s="53" t="s">
        <v>160</v>
      </c>
      <c r="D216" s="53" t="s">
        <v>8</v>
      </c>
      <c r="E216" s="104">
        <f>E217</f>
        <v>26818.717999999997</v>
      </c>
    </row>
    <row r="217" spans="1:6" s="3" customFormat="1" ht="54">
      <c r="A217" s="52" t="s">
        <v>542</v>
      </c>
      <c r="B217" s="53" t="s">
        <v>78</v>
      </c>
      <c r="C217" s="53" t="s">
        <v>177</v>
      </c>
      <c r="D217" s="53" t="s">
        <v>8</v>
      </c>
      <c r="E217" s="104">
        <f>E218</f>
        <v>26818.717999999997</v>
      </c>
    </row>
    <row r="218" spans="1:6" s="3" customFormat="1" ht="36">
      <c r="A218" s="52" t="s">
        <v>545</v>
      </c>
      <c r="B218" s="53" t="s">
        <v>78</v>
      </c>
      <c r="C218" s="53" t="s">
        <v>181</v>
      </c>
      <c r="D218" s="53" t="s">
        <v>8</v>
      </c>
      <c r="E218" s="104">
        <f>E219+E222+E227+E230+E233+E236</f>
        <v>26818.717999999997</v>
      </c>
    </row>
    <row r="219" spans="1:6" s="3" customFormat="1">
      <c r="A219" s="180" t="s">
        <v>657</v>
      </c>
      <c r="B219" s="53" t="s">
        <v>78</v>
      </c>
      <c r="C219" s="53" t="s">
        <v>658</v>
      </c>
      <c r="D219" s="53" t="s">
        <v>8</v>
      </c>
      <c r="E219" s="104">
        <f>E220</f>
        <v>5093.0709999999999</v>
      </c>
    </row>
    <row r="220" spans="1:6" s="3" customFormat="1" ht="20.25" customHeight="1">
      <c r="A220" s="52" t="s">
        <v>18</v>
      </c>
      <c r="B220" s="53" t="s">
        <v>78</v>
      </c>
      <c r="C220" s="53" t="s">
        <v>658</v>
      </c>
      <c r="D220" s="53" t="s">
        <v>19</v>
      </c>
      <c r="E220" s="104">
        <f>E221</f>
        <v>5093.0709999999999</v>
      </c>
    </row>
    <row r="221" spans="1:6" s="3" customFormat="1" ht="36">
      <c r="A221" s="52" t="s">
        <v>20</v>
      </c>
      <c r="B221" s="53" t="s">
        <v>78</v>
      </c>
      <c r="C221" s="53" t="s">
        <v>658</v>
      </c>
      <c r="D221" s="53" t="s">
        <v>21</v>
      </c>
      <c r="E221" s="104">
        <v>5093.0709999999999</v>
      </c>
    </row>
    <row r="222" spans="1:6" s="3" customFormat="1" ht="54">
      <c r="A222" s="73" t="s">
        <v>79</v>
      </c>
      <c r="B222" s="53" t="s">
        <v>78</v>
      </c>
      <c r="C222" s="53" t="s">
        <v>183</v>
      </c>
      <c r="D222" s="53" t="s">
        <v>8</v>
      </c>
      <c r="E222" s="104">
        <f>E223+E225</f>
        <v>7174.8329999999996</v>
      </c>
    </row>
    <row r="223" spans="1:6" s="3" customFormat="1" ht="18" customHeight="1">
      <c r="A223" s="52" t="s">
        <v>18</v>
      </c>
      <c r="B223" s="53" t="s">
        <v>78</v>
      </c>
      <c r="C223" s="53" t="s">
        <v>183</v>
      </c>
      <c r="D223" s="53" t="s">
        <v>19</v>
      </c>
      <c r="E223" s="104">
        <f>E224</f>
        <v>4575.8329999999996</v>
      </c>
    </row>
    <row r="224" spans="1:6" s="3" customFormat="1" ht="36">
      <c r="A224" s="52" t="s">
        <v>20</v>
      </c>
      <c r="B224" s="53" t="s">
        <v>78</v>
      </c>
      <c r="C224" s="53" t="s">
        <v>183</v>
      </c>
      <c r="D224" s="53" t="s">
        <v>21</v>
      </c>
      <c r="E224" s="104">
        <v>4575.8329999999996</v>
      </c>
    </row>
    <row r="225" spans="1:5" s="3" customFormat="1">
      <c r="A225" s="52" t="s">
        <v>22</v>
      </c>
      <c r="B225" s="53" t="s">
        <v>78</v>
      </c>
      <c r="C225" s="53" t="s">
        <v>183</v>
      </c>
      <c r="D225" s="53" t="s">
        <v>23</v>
      </c>
      <c r="E225" s="104">
        <f>E226</f>
        <v>2599</v>
      </c>
    </row>
    <row r="226" spans="1:5" s="3" customFormat="1" ht="36">
      <c r="A226" s="52" t="s">
        <v>63</v>
      </c>
      <c r="B226" s="53" t="s">
        <v>78</v>
      </c>
      <c r="C226" s="53" t="s">
        <v>183</v>
      </c>
      <c r="D226" s="53" t="s">
        <v>64</v>
      </c>
      <c r="E226" s="104">
        <v>2599</v>
      </c>
    </row>
    <row r="227" spans="1:5" s="3" customFormat="1" ht="36">
      <c r="A227" s="52" t="s">
        <v>369</v>
      </c>
      <c r="B227" s="53" t="s">
        <v>78</v>
      </c>
      <c r="C227" s="53" t="s">
        <v>370</v>
      </c>
      <c r="D227" s="53" t="s">
        <v>8</v>
      </c>
      <c r="E227" s="104">
        <f>E228</f>
        <v>4000.6709999999998</v>
      </c>
    </row>
    <row r="228" spans="1:5" s="3" customFormat="1">
      <c r="A228" s="52" t="s">
        <v>22</v>
      </c>
      <c r="B228" s="53" t="s">
        <v>78</v>
      </c>
      <c r="C228" s="53" t="s">
        <v>370</v>
      </c>
      <c r="D228" s="53" t="s">
        <v>23</v>
      </c>
      <c r="E228" s="104">
        <f>E229</f>
        <v>4000.6709999999998</v>
      </c>
    </row>
    <row r="229" spans="1:5" s="3" customFormat="1" ht="36">
      <c r="A229" s="52" t="s">
        <v>63</v>
      </c>
      <c r="B229" s="53" t="s">
        <v>78</v>
      </c>
      <c r="C229" s="53" t="s">
        <v>370</v>
      </c>
      <c r="D229" s="53" t="s">
        <v>64</v>
      </c>
      <c r="E229" s="104">
        <v>4000.6709999999998</v>
      </c>
    </row>
    <row r="230" spans="1:5" s="3" customFormat="1" ht="36">
      <c r="A230" s="52" t="s">
        <v>395</v>
      </c>
      <c r="B230" s="53" t="s">
        <v>78</v>
      </c>
      <c r="C230" s="53" t="s">
        <v>396</v>
      </c>
      <c r="D230" s="53" t="s">
        <v>8</v>
      </c>
      <c r="E230" s="104">
        <f>E231</f>
        <v>3263.86</v>
      </c>
    </row>
    <row r="231" spans="1:5" s="3" customFormat="1">
      <c r="A231" s="52" t="s">
        <v>22</v>
      </c>
      <c r="B231" s="53" t="s">
        <v>78</v>
      </c>
      <c r="C231" s="53" t="s">
        <v>396</v>
      </c>
      <c r="D231" s="53" t="s">
        <v>23</v>
      </c>
      <c r="E231" s="104">
        <f>E232</f>
        <v>3263.86</v>
      </c>
    </row>
    <row r="232" spans="1:5" s="3" customFormat="1" ht="36">
      <c r="A232" s="52" t="s">
        <v>63</v>
      </c>
      <c r="B232" s="53" t="s">
        <v>78</v>
      </c>
      <c r="C232" s="53" t="s">
        <v>396</v>
      </c>
      <c r="D232" s="53" t="s">
        <v>64</v>
      </c>
      <c r="E232" s="104">
        <v>3263.86</v>
      </c>
    </row>
    <row r="233" spans="1:5" s="3" customFormat="1" ht="36">
      <c r="A233" s="180" t="s">
        <v>674</v>
      </c>
      <c r="B233" s="53" t="s">
        <v>78</v>
      </c>
      <c r="C233" s="53" t="s">
        <v>675</v>
      </c>
      <c r="D233" s="53" t="s">
        <v>8</v>
      </c>
      <c r="E233" s="104">
        <f>E234</f>
        <v>5829.0259999999998</v>
      </c>
    </row>
    <row r="234" spans="1:5" s="3" customFormat="1" ht="20.25" customHeight="1">
      <c r="A234" s="52" t="s">
        <v>18</v>
      </c>
      <c r="B234" s="53" t="s">
        <v>78</v>
      </c>
      <c r="C234" s="53" t="s">
        <v>675</v>
      </c>
      <c r="D234" s="53" t="s">
        <v>19</v>
      </c>
      <c r="E234" s="104">
        <f>E235</f>
        <v>5829.0259999999998</v>
      </c>
    </row>
    <row r="235" spans="1:5" s="3" customFormat="1" ht="36">
      <c r="A235" s="52" t="s">
        <v>20</v>
      </c>
      <c r="B235" s="53" t="s">
        <v>78</v>
      </c>
      <c r="C235" s="53" t="s">
        <v>675</v>
      </c>
      <c r="D235" s="53" t="s">
        <v>21</v>
      </c>
      <c r="E235" s="104">
        <v>5829.0259999999998</v>
      </c>
    </row>
    <row r="236" spans="1:5" s="3" customFormat="1" ht="36">
      <c r="A236" s="188" t="s">
        <v>676</v>
      </c>
      <c r="B236" s="53" t="s">
        <v>78</v>
      </c>
      <c r="C236" s="53" t="s">
        <v>677</v>
      </c>
      <c r="D236" s="53" t="s">
        <v>8</v>
      </c>
      <c r="E236" s="104">
        <f>E237</f>
        <v>1457.2570000000001</v>
      </c>
    </row>
    <row r="237" spans="1:5" s="3" customFormat="1" ht="21" customHeight="1">
      <c r="A237" s="52" t="s">
        <v>18</v>
      </c>
      <c r="B237" s="53" t="s">
        <v>78</v>
      </c>
      <c r="C237" s="53" t="s">
        <v>677</v>
      </c>
      <c r="D237" s="53" t="s">
        <v>19</v>
      </c>
      <c r="E237" s="104">
        <f>E238</f>
        <v>1457.2570000000001</v>
      </c>
    </row>
    <row r="238" spans="1:5" s="3" customFormat="1" ht="36">
      <c r="A238" s="52" t="s">
        <v>20</v>
      </c>
      <c r="B238" s="53" t="s">
        <v>78</v>
      </c>
      <c r="C238" s="53" t="s">
        <v>677</v>
      </c>
      <c r="D238" s="53" t="s">
        <v>21</v>
      </c>
      <c r="E238" s="104">
        <v>1457.2570000000001</v>
      </c>
    </row>
    <row r="239" spans="1:5" s="3" customFormat="1">
      <c r="A239" s="52" t="s">
        <v>80</v>
      </c>
      <c r="B239" s="53" t="s">
        <v>81</v>
      </c>
      <c r="C239" s="53" t="s">
        <v>160</v>
      </c>
      <c r="D239" s="53" t="s">
        <v>8</v>
      </c>
      <c r="E239" s="104">
        <f>E240+E244</f>
        <v>250</v>
      </c>
    </row>
    <row r="240" spans="1:5" s="3" customFormat="1" ht="54">
      <c r="A240" s="52" t="s">
        <v>542</v>
      </c>
      <c r="B240" s="53" t="s">
        <v>81</v>
      </c>
      <c r="C240" s="53" t="s">
        <v>177</v>
      </c>
      <c r="D240" s="53" t="s">
        <v>8</v>
      </c>
      <c r="E240" s="104">
        <f>E241</f>
        <v>231</v>
      </c>
    </row>
    <row r="241" spans="1:5" s="3" customFormat="1" ht="54">
      <c r="A241" s="73" t="s">
        <v>285</v>
      </c>
      <c r="B241" s="53" t="s">
        <v>81</v>
      </c>
      <c r="C241" s="53" t="s">
        <v>184</v>
      </c>
      <c r="D241" s="53" t="s">
        <v>8</v>
      </c>
      <c r="E241" s="104">
        <f>E242</f>
        <v>231</v>
      </c>
    </row>
    <row r="242" spans="1:5" s="3" customFormat="1" ht="18.75" customHeight="1">
      <c r="A242" s="52" t="s">
        <v>18</v>
      </c>
      <c r="B242" s="53" t="s">
        <v>81</v>
      </c>
      <c r="C242" s="53" t="s">
        <v>184</v>
      </c>
      <c r="D242" s="53" t="s">
        <v>19</v>
      </c>
      <c r="E242" s="104">
        <f>E243</f>
        <v>231</v>
      </c>
    </row>
    <row r="243" spans="1:5" s="3" customFormat="1" ht="36">
      <c r="A243" s="52" t="s">
        <v>20</v>
      </c>
      <c r="B243" s="53" t="s">
        <v>81</v>
      </c>
      <c r="C243" s="53" t="s">
        <v>184</v>
      </c>
      <c r="D243" s="53" t="s">
        <v>21</v>
      </c>
      <c r="E243" s="104">
        <v>231</v>
      </c>
    </row>
    <row r="244" spans="1:5" s="3" customFormat="1" ht="19.5" customHeight="1">
      <c r="A244" s="52" t="s">
        <v>175</v>
      </c>
      <c r="B244" s="53" t="s">
        <v>81</v>
      </c>
      <c r="C244" s="53" t="s">
        <v>161</v>
      </c>
      <c r="D244" s="53" t="s">
        <v>8</v>
      </c>
      <c r="E244" s="104">
        <f>E245</f>
        <v>19</v>
      </c>
    </row>
    <row r="245" spans="1:5" s="3" customFormat="1" ht="19.5" customHeight="1">
      <c r="A245" s="52" t="s">
        <v>517</v>
      </c>
      <c r="B245" s="53" t="s">
        <v>81</v>
      </c>
      <c r="C245" s="53" t="s">
        <v>516</v>
      </c>
      <c r="D245" s="53" t="s">
        <v>8</v>
      </c>
      <c r="E245" s="104">
        <f>E246</f>
        <v>19</v>
      </c>
    </row>
    <row r="246" spans="1:5" s="3" customFormat="1" ht="36">
      <c r="A246" s="59" t="s">
        <v>603</v>
      </c>
      <c r="B246" s="53" t="s">
        <v>81</v>
      </c>
      <c r="C246" s="53" t="s">
        <v>629</v>
      </c>
      <c r="D246" s="53" t="s">
        <v>8</v>
      </c>
      <c r="E246" s="104">
        <f>E247</f>
        <v>19</v>
      </c>
    </row>
    <row r="247" spans="1:5" s="3" customFormat="1">
      <c r="A247" s="52" t="s">
        <v>31</v>
      </c>
      <c r="B247" s="53" t="s">
        <v>81</v>
      </c>
      <c r="C247" s="53" t="s">
        <v>629</v>
      </c>
      <c r="D247" s="53" t="s">
        <v>32</v>
      </c>
      <c r="E247" s="104">
        <f>E248</f>
        <v>19</v>
      </c>
    </row>
    <row r="248" spans="1:5" s="3" customFormat="1">
      <c r="A248" s="52" t="s">
        <v>604</v>
      </c>
      <c r="B248" s="53" t="s">
        <v>81</v>
      </c>
      <c r="C248" s="53" t="s">
        <v>629</v>
      </c>
      <c r="D248" s="53" t="s">
        <v>605</v>
      </c>
      <c r="E248" s="104">
        <v>19</v>
      </c>
    </row>
    <row r="249" spans="1:5" s="3" customFormat="1">
      <c r="A249" s="52" t="s">
        <v>630</v>
      </c>
      <c r="B249" s="53" t="s">
        <v>631</v>
      </c>
      <c r="C249" s="53" t="s">
        <v>160</v>
      </c>
      <c r="D249" s="53" t="s">
        <v>8</v>
      </c>
      <c r="E249" s="104">
        <f>E250</f>
        <v>5842.424</v>
      </c>
    </row>
    <row r="250" spans="1:5" s="3" customFormat="1" ht="54">
      <c r="A250" s="52" t="s">
        <v>542</v>
      </c>
      <c r="B250" s="53" t="s">
        <v>631</v>
      </c>
      <c r="C250" s="53" t="s">
        <v>177</v>
      </c>
      <c r="D250" s="53" t="s">
        <v>8</v>
      </c>
      <c r="E250" s="104">
        <f>E251</f>
        <v>5842.424</v>
      </c>
    </row>
    <row r="251" spans="1:5" s="3" customFormat="1" ht="36">
      <c r="A251" s="52" t="s">
        <v>545</v>
      </c>
      <c r="B251" s="53" t="s">
        <v>631</v>
      </c>
      <c r="C251" s="53" t="s">
        <v>181</v>
      </c>
      <c r="D251" s="53" t="s">
        <v>8</v>
      </c>
      <c r="E251" s="104">
        <f>E255+E252</f>
        <v>5842.424</v>
      </c>
    </row>
    <row r="252" spans="1:5" s="3" customFormat="1" ht="36">
      <c r="A252" s="52" t="s">
        <v>693</v>
      </c>
      <c r="B252" s="53" t="s">
        <v>631</v>
      </c>
      <c r="C252" s="53" t="s">
        <v>694</v>
      </c>
      <c r="D252" s="53" t="s">
        <v>8</v>
      </c>
      <c r="E252" s="104">
        <f>E253</f>
        <v>58.423999999999999</v>
      </c>
    </row>
    <row r="253" spans="1:5" s="3" customFormat="1">
      <c r="A253" s="52" t="s">
        <v>22</v>
      </c>
      <c r="B253" s="53" t="s">
        <v>631</v>
      </c>
      <c r="C253" s="53" t="s">
        <v>694</v>
      </c>
      <c r="D253" s="53" t="s">
        <v>23</v>
      </c>
      <c r="E253" s="104">
        <f>E254</f>
        <v>58.423999999999999</v>
      </c>
    </row>
    <row r="254" spans="1:5" s="3" customFormat="1" ht="36">
      <c r="A254" s="52" t="s">
        <v>63</v>
      </c>
      <c r="B254" s="53" t="s">
        <v>631</v>
      </c>
      <c r="C254" s="53" t="s">
        <v>694</v>
      </c>
      <c r="D254" s="53" t="s">
        <v>64</v>
      </c>
      <c r="E254" s="104">
        <v>58.423999999999999</v>
      </c>
    </row>
    <row r="255" spans="1:5" s="3" customFormat="1" ht="36">
      <c r="A255" s="32" t="s">
        <v>617</v>
      </c>
      <c r="B255" s="53" t="s">
        <v>631</v>
      </c>
      <c r="C255" s="53" t="s">
        <v>632</v>
      </c>
      <c r="D255" s="53" t="s">
        <v>8</v>
      </c>
      <c r="E255" s="104">
        <f>E256</f>
        <v>5784</v>
      </c>
    </row>
    <row r="256" spans="1:5" s="3" customFormat="1">
      <c r="A256" s="52" t="s">
        <v>22</v>
      </c>
      <c r="B256" s="53" t="s">
        <v>631</v>
      </c>
      <c r="C256" s="53" t="s">
        <v>632</v>
      </c>
      <c r="D256" s="53" t="s">
        <v>23</v>
      </c>
      <c r="E256" s="104">
        <f>E257</f>
        <v>5784</v>
      </c>
    </row>
    <row r="257" spans="1:7" s="3" customFormat="1" ht="36">
      <c r="A257" s="52" t="s">
        <v>63</v>
      </c>
      <c r="B257" s="53" t="s">
        <v>631</v>
      </c>
      <c r="C257" s="53" t="s">
        <v>632</v>
      </c>
      <c r="D257" s="53" t="s">
        <v>64</v>
      </c>
      <c r="E257" s="104">
        <v>5784</v>
      </c>
    </row>
    <row r="258" spans="1:7" s="3" customFormat="1" ht="17.399999999999999">
      <c r="A258" s="50" t="s">
        <v>83</v>
      </c>
      <c r="B258" s="51" t="s">
        <v>84</v>
      </c>
      <c r="C258" s="51" t="s">
        <v>160</v>
      </c>
      <c r="D258" s="51" t="s">
        <v>8</v>
      </c>
      <c r="E258" s="103">
        <f>E259</f>
        <v>515</v>
      </c>
      <c r="F258" s="179">
        <f>E258/E462</f>
        <v>7.2442408766807559E-4</v>
      </c>
    </row>
    <row r="259" spans="1:7" outlineLevel="1">
      <c r="A259" s="52" t="s">
        <v>85</v>
      </c>
      <c r="B259" s="53" t="s">
        <v>86</v>
      </c>
      <c r="C259" s="53" t="s">
        <v>160</v>
      </c>
      <c r="D259" s="53" t="s">
        <v>8</v>
      </c>
      <c r="E259" s="104">
        <f>E260</f>
        <v>515</v>
      </c>
    </row>
    <row r="260" spans="1:7" ht="36" outlineLevel="2">
      <c r="A260" s="52" t="s">
        <v>546</v>
      </c>
      <c r="B260" s="53" t="s">
        <v>86</v>
      </c>
      <c r="C260" s="53" t="s">
        <v>185</v>
      </c>
      <c r="D260" s="53" t="s">
        <v>8</v>
      </c>
      <c r="E260" s="104">
        <f>E261+E265+E268</f>
        <v>515</v>
      </c>
    </row>
    <row r="261" spans="1:7" ht="38.25" customHeight="1" outlineLevel="2">
      <c r="A261" s="52" t="s">
        <v>547</v>
      </c>
      <c r="B261" s="53" t="s">
        <v>86</v>
      </c>
      <c r="C261" s="53" t="s">
        <v>352</v>
      </c>
      <c r="D261" s="53" t="s">
        <v>8</v>
      </c>
      <c r="E261" s="104">
        <f>E262</f>
        <v>440</v>
      </c>
    </row>
    <row r="262" spans="1:7" outlineLevel="2">
      <c r="A262" s="52" t="s">
        <v>353</v>
      </c>
      <c r="B262" s="53" t="s">
        <v>86</v>
      </c>
      <c r="C262" s="53" t="s">
        <v>354</v>
      </c>
      <c r="D262" s="53" t="s">
        <v>8</v>
      </c>
      <c r="E262" s="104">
        <f>E263</f>
        <v>440</v>
      </c>
    </row>
    <row r="263" spans="1:7" ht="17.25" customHeight="1" outlineLevel="2">
      <c r="A263" s="52" t="s">
        <v>18</v>
      </c>
      <c r="B263" s="53" t="s">
        <v>86</v>
      </c>
      <c r="C263" s="53" t="s">
        <v>354</v>
      </c>
      <c r="D263" s="53" t="s">
        <v>19</v>
      </c>
      <c r="E263" s="104">
        <f>E264</f>
        <v>440</v>
      </c>
    </row>
    <row r="264" spans="1:7" ht="36" outlineLevel="2">
      <c r="A264" s="52" t="s">
        <v>20</v>
      </c>
      <c r="B264" s="53" t="s">
        <v>86</v>
      </c>
      <c r="C264" s="53" t="s">
        <v>354</v>
      </c>
      <c r="D264" s="53" t="s">
        <v>21</v>
      </c>
      <c r="E264" s="104">
        <v>440</v>
      </c>
    </row>
    <row r="265" spans="1:7" outlineLevel="4">
      <c r="A265" s="52" t="s">
        <v>88</v>
      </c>
      <c r="B265" s="53" t="s">
        <v>86</v>
      </c>
      <c r="C265" s="53" t="s">
        <v>186</v>
      </c>
      <c r="D265" s="53" t="s">
        <v>8</v>
      </c>
      <c r="E265" s="104">
        <f>E266</f>
        <v>45</v>
      </c>
    </row>
    <row r="266" spans="1:7" ht="18.75" customHeight="1" outlineLevel="5">
      <c r="A266" s="52" t="s">
        <v>18</v>
      </c>
      <c r="B266" s="53" t="s">
        <v>86</v>
      </c>
      <c r="C266" s="53" t="s">
        <v>186</v>
      </c>
      <c r="D266" s="53" t="s">
        <v>19</v>
      </c>
      <c r="E266" s="104">
        <f>E267</f>
        <v>45</v>
      </c>
    </row>
    <row r="267" spans="1:7" ht="36" outlineLevel="6">
      <c r="A267" s="52" t="s">
        <v>20</v>
      </c>
      <c r="B267" s="53" t="s">
        <v>86</v>
      </c>
      <c r="C267" s="53" t="s">
        <v>186</v>
      </c>
      <c r="D267" s="53" t="s">
        <v>21</v>
      </c>
      <c r="E267" s="104">
        <v>45</v>
      </c>
    </row>
    <row r="268" spans="1:7" outlineLevel="4">
      <c r="A268" s="52" t="s">
        <v>87</v>
      </c>
      <c r="B268" s="53" t="s">
        <v>86</v>
      </c>
      <c r="C268" s="53" t="s">
        <v>355</v>
      </c>
      <c r="D268" s="53" t="s">
        <v>8</v>
      </c>
      <c r="E268" s="104">
        <f>E269</f>
        <v>30</v>
      </c>
    </row>
    <row r="269" spans="1:7" ht="18.75" customHeight="1" outlineLevel="5">
      <c r="A269" s="52" t="s">
        <v>18</v>
      </c>
      <c r="B269" s="53" t="s">
        <v>86</v>
      </c>
      <c r="C269" s="53" t="s">
        <v>355</v>
      </c>
      <c r="D269" s="53" t="s">
        <v>19</v>
      </c>
      <c r="E269" s="104">
        <f>E270</f>
        <v>30</v>
      </c>
    </row>
    <row r="270" spans="1:7" ht="36" outlineLevel="6">
      <c r="A270" s="52" t="s">
        <v>20</v>
      </c>
      <c r="B270" s="53" t="s">
        <v>86</v>
      </c>
      <c r="C270" s="53" t="s">
        <v>355</v>
      </c>
      <c r="D270" s="53" t="s">
        <v>21</v>
      </c>
      <c r="E270" s="104">
        <v>30</v>
      </c>
      <c r="G270" s="1" t="s">
        <v>68</v>
      </c>
    </row>
    <row r="271" spans="1:7" s="3" customFormat="1" ht="17.399999999999999">
      <c r="A271" s="50" t="s">
        <v>89</v>
      </c>
      <c r="B271" s="51" t="s">
        <v>90</v>
      </c>
      <c r="C271" s="51" t="s">
        <v>160</v>
      </c>
      <c r="D271" s="51" t="s">
        <v>8</v>
      </c>
      <c r="E271" s="103">
        <f>E272+E299+E326+E348+E362</f>
        <v>509693.39500000008</v>
      </c>
      <c r="F271" s="179">
        <f>E271/E462</f>
        <v>0.71695955856955174</v>
      </c>
    </row>
    <row r="272" spans="1:7" outlineLevel="1">
      <c r="A272" s="52" t="s">
        <v>139</v>
      </c>
      <c r="B272" s="53" t="s">
        <v>140</v>
      </c>
      <c r="C272" s="53" t="s">
        <v>160</v>
      </c>
      <c r="D272" s="53" t="s">
        <v>8</v>
      </c>
      <c r="E272" s="104">
        <f>E273</f>
        <v>132455.02900000001</v>
      </c>
    </row>
    <row r="273" spans="1:5" ht="36" outlineLevel="2">
      <c r="A273" s="52" t="s">
        <v>554</v>
      </c>
      <c r="B273" s="53" t="s">
        <v>140</v>
      </c>
      <c r="C273" s="53" t="s">
        <v>189</v>
      </c>
      <c r="D273" s="53" t="s">
        <v>8</v>
      </c>
      <c r="E273" s="104">
        <f>E274</f>
        <v>132455.02900000001</v>
      </c>
    </row>
    <row r="274" spans="1:5" ht="36" outlineLevel="3">
      <c r="A274" s="52" t="s">
        <v>568</v>
      </c>
      <c r="B274" s="53" t="s">
        <v>140</v>
      </c>
      <c r="C274" s="53" t="s">
        <v>190</v>
      </c>
      <c r="D274" s="53" t="s">
        <v>8</v>
      </c>
      <c r="E274" s="104">
        <f>E281+E275+E290+E284+E287+E278+E293+E296</f>
        <v>132455.02900000001</v>
      </c>
    </row>
    <row r="275" spans="1:5" ht="36" outlineLevel="4">
      <c r="A275" s="52" t="s">
        <v>142</v>
      </c>
      <c r="B275" s="53" t="s">
        <v>140</v>
      </c>
      <c r="C275" s="53" t="s">
        <v>199</v>
      </c>
      <c r="D275" s="53" t="s">
        <v>8</v>
      </c>
      <c r="E275" s="104">
        <f>E276</f>
        <v>40188.85</v>
      </c>
    </row>
    <row r="276" spans="1:5" ht="36" outlineLevel="5">
      <c r="A276" s="52" t="s">
        <v>53</v>
      </c>
      <c r="B276" s="53" t="s">
        <v>140</v>
      </c>
      <c r="C276" s="53" t="s">
        <v>199</v>
      </c>
      <c r="D276" s="53" t="s">
        <v>54</v>
      </c>
      <c r="E276" s="104">
        <f>E277</f>
        <v>40188.85</v>
      </c>
    </row>
    <row r="277" spans="1:5" outlineLevel="6">
      <c r="A277" s="52" t="s">
        <v>94</v>
      </c>
      <c r="B277" s="53" t="s">
        <v>140</v>
      </c>
      <c r="C277" s="53" t="s">
        <v>199</v>
      </c>
      <c r="D277" s="53" t="s">
        <v>95</v>
      </c>
      <c r="E277" s="104">
        <v>40188.85</v>
      </c>
    </row>
    <row r="278" spans="1:5" ht="75.75" customHeight="1" outlineLevel="4">
      <c r="A278" s="32" t="s">
        <v>497</v>
      </c>
      <c r="B278" s="53" t="s">
        <v>140</v>
      </c>
      <c r="C278" s="53" t="s">
        <v>200</v>
      </c>
      <c r="D278" s="53" t="s">
        <v>8</v>
      </c>
      <c r="E278" s="104">
        <f>E279</f>
        <v>72007</v>
      </c>
    </row>
    <row r="279" spans="1:5" ht="36" outlineLevel="5">
      <c r="A279" s="52" t="s">
        <v>53</v>
      </c>
      <c r="B279" s="53" t="s">
        <v>140</v>
      </c>
      <c r="C279" s="53" t="s">
        <v>200</v>
      </c>
      <c r="D279" s="53" t="s">
        <v>54</v>
      </c>
      <c r="E279" s="104">
        <f>E280</f>
        <v>72007</v>
      </c>
    </row>
    <row r="280" spans="1:5" outlineLevel="6">
      <c r="A280" s="52" t="s">
        <v>94</v>
      </c>
      <c r="B280" s="53" t="s">
        <v>140</v>
      </c>
      <c r="C280" s="53" t="s">
        <v>200</v>
      </c>
      <c r="D280" s="53" t="s">
        <v>95</v>
      </c>
      <c r="E280" s="104">
        <v>72007</v>
      </c>
    </row>
    <row r="281" spans="1:5" ht="36" outlineLevel="3">
      <c r="A281" s="180" t="s">
        <v>529</v>
      </c>
      <c r="B281" s="53" t="s">
        <v>140</v>
      </c>
      <c r="C281" s="53" t="s">
        <v>634</v>
      </c>
      <c r="D281" s="53" t="s">
        <v>8</v>
      </c>
      <c r="E281" s="104">
        <f>E282</f>
        <v>965.96</v>
      </c>
    </row>
    <row r="282" spans="1:5" ht="36" outlineLevel="3">
      <c r="A282" s="52" t="s">
        <v>53</v>
      </c>
      <c r="B282" s="53" t="s">
        <v>140</v>
      </c>
      <c r="C282" s="53" t="s">
        <v>634</v>
      </c>
      <c r="D282" s="53" t="s">
        <v>54</v>
      </c>
      <c r="E282" s="104">
        <f>E283</f>
        <v>965.96</v>
      </c>
    </row>
    <row r="283" spans="1:5" outlineLevel="3">
      <c r="A283" s="52" t="s">
        <v>94</v>
      </c>
      <c r="B283" s="53" t="s">
        <v>140</v>
      </c>
      <c r="C283" s="53" t="s">
        <v>634</v>
      </c>
      <c r="D283" s="53" t="s">
        <v>95</v>
      </c>
      <c r="E283" s="104">
        <v>965.96</v>
      </c>
    </row>
    <row r="284" spans="1:5" ht="72" outlineLevel="3">
      <c r="A284" s="32" t="s">
        <v>659</v>
      </c>
      <c r="B284" s="53" t="s">
        <v>140</v>
      </c>
      <c r="C284" s="53" t="s">
        <v>660</v>
      </c>
      <c r="D284" s="53" t="s">
        <v>8</v>
      </c>
      <c r="E284" s="104">
        <f>E285</f>
        <v>37.5</v>
      </c>
    </row>
    <row r="285" spans="1:5" ht="36" outlineLevel="3">
      <c r="A285" s="52" t="s">
        <v>399</v>
      </c>
      <c r="B285" s="53" t="s">
        <v>140</v>
      </c>
      <c r="C285" s="53" t="s">
        <v>660</v>
      </c>
      <c r="D285" s="53" t="s">
        <v>400</v>
      </c>
      <c r="E285" s="104">
        <f>E286</f>
        <v>37.5</v>
      </c>
    </row>
    <row r="286" spans="1:5" outlineLevel="3">
      <c r="A286" s="52" t="s">
        <v>401</v>
      </c>
      <c r="B286" s="53" t="s">
        <v>140</v>
      </c>
      <c r="C286" s="53" t="s">
        <v>660</v>
      </c>
      <c r="D286" s="53" t="s">
        <v>402</v>
      </c>
      <c r="E286" s="104">
        <v>37.5</v>
      </c>
    </row>
    <row r="287" spans="1:5" ht="54" outlineLevel="6">
      <c r="A287" s="52" t="s">
        <v>415</v>
      </c>
      <c r="B287" s="53" t="s">
        <v>140</v>
      </c>
      <c r="C287" s="53" t="s">
        <v>416</v>
      </c>
      <c r="D287" s="53" t="s">
        <v>8</v>
      </c>
      <c r="E287" s="104">
        <f>E288</f>
        <v>117.482</v>
      </c>
    </row>
    <row r="288" spans="1:5" ht="36" outlineLevel="6">
      <c r="A288" s="52" t="s">
        <v>53</v>
      </c>
      <c r="B288" s="53" t="s">
        <v>140</v>
      </c>
      <c r="C288" s="53" t="s">
        <v>416</v>
      </c>
      <c r="D288" s="53" t="s">
        <v>54</v>
      </c>
      <c r="E288" s="104">
        <f>E289</f>
        <v>117.482</v>
      </c>
    </row>
    <row r="289" spans="1:5" outlineLevel="6">
      <c r="A289" s="52" t="s">
        <v>94</v>
      </c>
      <c r="B289" s="53" t="s">
        <v>140</v>
      </c>
      <c r="C289" s="53" t="s">
        <v>416</v>
      </c>
      <c r="D289" s="53" t="s">
        <v>95</v>
      </c>
      <c r="E289" s="104">
        <v>117.482</v>
      </c>
    </row>
    <row r="290" spans="1:5" outlineLevel="6">
      <c r="A290" s="52" t="s">
        <v>406</v>
      </c>
      <c r="B290" s="53" t="s">
        <v>140</v>
      </c>
      <c r="C290" s="53" t="s">
        <v>531</v>
      </c>
      <c r="D290" s="53" t="s">
        <v>8</v>
      </c>
      <c r="E290" s="104">
        <f>E291</f>
        <v>45</v>
      </c>
    </row>
    <row r="291" spans="1:5" ht="36" outlineLevel="6">
      <c r="A291" s="52" t="s">
        <v>53</v>
      </c>
      <c r="B291" s="53" t="s">
        <v>140</v>
      </c>
      <c r="C291" s="53" t="s">
        <v>531</v>
      </c>
      <c r="D291" s="53" t="s">
        <v>54</v>
      </c>
      <c r="E291" s="104">
        <f>E292</f>
        <v>45</v>
      </c>
    </row>
    <row r="292" spans="1:5" outlineLevel="6">
      <c r="A292" s="52" t="s">
        <v>94</v>
      </c>
      <c r="B292" s="53" t="s">
        <v>140</v>
      </c>
      <c r="C292" s="53" t="s">
        <v>531</v>
      </c>
      <c r="D292" s="53" t="s">
        <v>95</v>
      </c>
      <c r="E292" s="104">
        <v>45</v>
      </c>
    </row>
    <row r="293" spans="1:5" ht="90" outlineLevel="6">
      <c r="A293" s="32" t="s">
        <v>611</v>
      </c>
      <c r="B293" s="53" t="s">
        <v>140</v>
      </c>
      <c r="C293" s="53" t="s">
        <v>635</v>
      </c>
      <c r="D293" s="53" t="s">
        <v>8</v>
      </c>
      <c r="E293" s="104">
        <f>E294</f>
        <v>7462.5</v>
      </c>
    </row>
    <row r="294" spans="1:5" ht="36" outlineLevel="6">
      <c r="A294" s="52" t="s">
        <v>399</v>
      </c>
      <c r="B294" s="53" t="s">
        <v>140</v>
      </c>
      <c r="C294" s="53" t="s">
        <v>635</v>
      </c>
      <c r="D294" s="53" t="s">
        <v>400</v>
      </c>
      <c r="E294" s="104">
        <f>E295</f>
        <v>7462.5</v>
      </c>
    </row>
    <row r="295" spans="1:5" outlineLevel="6">
      <c r="A295" s="52" t="s">
        <v>401</v>
      </c>
      <c r="B295" s="53" t="s">
        <v>140</v>
      </c>
      <c r="C295" s="53" t="s">
        <v>635</v>
      </c>
      <c r="D295" s="53" t="s">
        <v>402</v>
      </c>
      <c r="E295" s="104">
        <v>7462.5</v>
      </c>
    </row>
    <row r="296" spans="1:5" ht="72" outlineLevel="6">
      <c r="A296" s="52" t="s">
        <v>636</v>
      </c>
      <c r="B296" s="53" t="s">
        <v>140</v>
      </c>
      <c r="C296" s="53" t="s">
        <v>637</v>
      </c>
      <c r="D296" s="53" t="s">
        <v>8</v>
      </c>
      <c r="E296" s="104">
        <f>E297</f>
        <v>11630.736999999999</v>
      </c>
    </row>
    <row r="297" spans="1:5" ht="36" outlineLevel="6">
      <c r="A297" s="52" t="s">
        <v>53</v>
      </c>
      <c r="B297" s="53" t="s">
        <v>140</v>
      </c>
      <c r="C297" s="53" t="s">
        <v>637</v>
      </c>
      <c r="D297" s="53" t="s">
        <v>54</v>
      </c>
      <c r="E297" s="104">
        <f>E298</f>
        <v>11630.736999999999</v>
      </c>
    </row>
    <row r="298" spans="1:5" outlineLevel="6">
      <c r="A298" s="52" t="s">
        <v>94</v>
      </c>
      <c r="B298" s="53" t="s">
        <v>140</v>
      </c>
      <c r="C298" s="53" t="s">
        <v>637</v>
      </c>
      <c r="D298" s="53" t="s">
        <v>95</v>
      </c>
      <c r="E298" s="104">
        <v>11630.736999999999</v>
      </c>
    </row>
    <row r="299" spans="1:5" outlineLevel="1">
      <c r="A299" s="52" t="s">
        <v>91</v>
      </c>
      <c r="B299" s="53" t="s">
        <v>92</v>
      </c>
      <c r="C299" s="53" t="s">
        <v>160</v>
      </c>
      <c r="D299" s="53" t="s">
        <v>8</v>
      </c>
      <c r="E299" s="104">
        <f>E300</f>
        <v>322331.53600000002</v>
      </c>
    </row>
    <row r="300" spans="1:5" ht="36" outlineLevel="2">
      <c r="A300" s="52" t="s">
        <v>559</v>
      </c>
      <c r="B300" s="53" t="s">
        <v>92</v>
      </c>
      <c r="C300" s="53" t="s">
        <v>189</v>
      </c>
      <c r="D300" s="53" t="s">
        <v>8</v>
      </c>
      <c r="E300" s="104">
        <f>E301</f>
        <v>322331.53600000002</v>
      </c>
    </row>
    <row r="301" spans="1:5" ht="36" outlineLevel="3">
      <c r="A301" s="52" t="s">
        <v>557</v>
      </c>
      <c r="B301" s="53" t="s">
        <v>92</v>
      </c>
      <c r="C301" s="53" t="s">
        <v>201</v>
      </c>
      <c r="D301" s="53" t="s">
        <v>8</v>
      </c>
      <c r="E301" s="104">
        <f>+E302+E323+E305+E311++E308+E314+E317+E320</f>
        <v>322331.53600000002</v>
      </c>
    </row>
    <row r="302" spans="1:5" ht="36" outlineLevel="4">
      <c r="A302" s="52" t="s">
        <v>143</v>
      </c>
      <c r="B302" s="53" t="s">
        <v>92</v>
      </c>
      <c r="C302" s="53" t="s">
        <v>202</v>
      </c>
      <c r="D302" s="53" t="s">
        <v>8</v>
      </c>
      <c r="E302" s="104">
        <f>E303</f>
        <v>81293.945000000007</v>
      </c>
    </row>
    <row r="303" spans="1:5" ht="36" outlineLevel="5">
      <c r="A303" s="52" t="s">
        <v>53</v>
      </c>
      <c r="B303" s="53" t="s">
        <v>92</v>
      </c>
      <c r="C303" s="53" t="s">
        <v>202</v>
      </c>
      <c r="D303" s="53" t="s">
        <v>54</v>
      </c>
      <c r="E303" s="104">
        <f>E304</f>
        <v>81293.945000000007</v>
      </c>
    </row>
    <row r="304" spans="1:5" outlineLevel="6">
      <c r="A304" s="52" t="s">
        <v>94</v>
      </c>
      <c r="B304" s="53" t="s">
        <v>92</v>
      </c>
      <c r="C304" s="53" t="s">
        <v>202</v>
      </c>
      <c r="D304" s="53" t="s">
        <v>95</v>
      </c>
      <c r="E304" s="104">
        <v>81293.945000000007</v>
      </c>
    </row>
    <row r="305" spans="1:5" ht="93.75" customHeight="1" outlineLevel="4">
      <c r="A305" s="32" t="s">
        <v>495</v>
      </c>
      <c r="B305" s="53" t="s">
        <v>92</v>
      </c>
      <c r="C305" s="53" t="s">
        <v>203</v>
      </c>
      <c r="D305" s="53" t="s">
        <v>8</v>
      </c>
      <c r="E305" s="104">
        <f>E306</f>
        <v>217508</v>
      </c>
    </row>
    <row r="306" spans="1:5" ht="36" outlineLevel="5">
      <c r="A306" s="52" t="s">
        <v>53</v>
      </c>
      <c r="B306" s="53" t="s">
        <v>92</v>
      </c>
      <c r="C306" s="53" t="s">
        <v>203</v>
      </c>
      <c r="D306" s="53" t="s">
        <v>54</v>
      </c>
      <c r="E306" s="104">
        <f>E307</f>
        <v>217508</v>
      </c>
    </row>
    <row r="307" spans="1:5" outlineLevel="6">
      <c r="A307" s="52" t="s">
        <v>94</v>
      </c>
      <c r="B307" s="53" t="s">
        <v>92</v>
      </c>
      <c r="C307" s="53" t="s">
        <v>203</v>
      </c>
      <c r="D307" s="53" t="s">
        <v>95</v>
      </c>
      <c r="E307" s="104">
        <v>217508</v>
      </c>
    </row>
    <row r="308" spans="1:5" ht="36" outlineLevel="6">
      <c r="A308" s="52" t="s">
        <v>437</v>
      </c>
      <c r="B308" s="53" t="s">
        <v>92</v>
      </c>
      <c r="C308" s="53" t="s">
        <v>438</v>
      </c>
      <c r="D308" s="53" t="s">
        <v>8</v>
      </c>
      <c r="E308" s="104">
        <f>E309</f>
        <v>2991.768</v>
      </c>
    </row>
    <row r="309" spans="1:5" ht="36" outlineLevel="6">
      <c r="A309" s="52" t="s">
        <v>53</v>
      </c>
      <c r="B309" s="53" t="s">
        <v>92</v>
      </c>
      <c r="C309" s="53" t="s">
        <v>438</v>
      </c>
      <c r="D309" s="53" t="s">
        <v>54</v>
      </c>
      <c r="E309" s="104">
        <f>E310</f>
        <v>2991.768</v>
      </c>
    </row>
    <row r="310" spans="1:5" outlineLevel="6">
      <c r="A310" s="52" t="s">
        <v>94</v>
      </c>
      <c r="B310" s="53" t="s">
        <v>92</v>
      </c>
      <c r="C310" s="53" t="s">
        <v>438</v>
      </c>
      <c r="D310" s="53" t="s">
        <v>95</v>
      </c>
      <c r="E310" s="104">
        <v>2991.768</v>
      </c>
    </row>
    <row r="311" spans="1:5" ht="18.75" customHeight="1" outlineLevel="6">
      <c r="A311" s="52" t="s">
        <v>404</v>
      </c>
      <c r="B311" s="53" t="s">
        <v>92</v>
      </c>
      <c r="C311" s="53" t="s">
        <v>405</v>
      </c>
      <c r="D311" s="53" t="s">
        <v>8</v>
      </c>
      <c r="E311" s="104">
        <f>E312</f>
        <v>31.2</v>
      </c>
    </row>
    <row r="312" spans="1:5" ht="36" outlineLevel="6">
      <c r="A312" s="52" t="s">
        <v>53</v>
      </c>
      <c r="B312" s="53" t="s">
        <v>92</v>
      </c>
      <c r="C312" s="53" t="s">
        <v>405</v>
      </c>
      <c r="D312" s="53" t="s">
        <v>54</v>
      </c>
      <c r="E312" s="104">
        <f>E313</f>
        <v>31.2</v>
      </c>
    </row>
    <row r="313" spans="1:5" outlineLevel="6">
      <c r="A313" s="52" t="s">
        <v>94</v>
      </c>
      <c r="B313" s="53" t="s">
        <v>92</v>
      </c>
      <c r="C313" s="53" t="s">
        <v>405</v>
      </c>
      <c r="D313" s="53" t="s">
        <v>95</v>
      </c>
      <c r="E313" s="104">
        <v>31.2</v>
      </c>
    </row>
    <row r="314" spans="1:5" outlineLevel="6">
      <c r="A314" s="52" t="s">
        <v>406</v>
      </c>
      <c r="B314" s="53" t="s">
        <v>92</v>
      </c>
      <c r="C314" s="53" t="s">
        <v>407</v>
      </c>
      <c r="D314" s="53" t="s">
        <v>8</v>
      </c>
      <c r="E314" s="104">
        <f>E315</f>
        <v>301.39999999999998</v>
      </c>
    </row>
    <row r="315" spans="1:5" ht="36" outlineLevel="6">
      <c r="A315" s="52" t="s">
        <v>53</v>
      </c>
      <c r="B315" s="53" t="s">
        <v>92</v>
      </c>
      <c r="C315" s="53" t="s">
        <v>407</v>
      </c>
      <c r="D315" s="53" t="s">
        <v>54</v>
      </c>
      <c r="E315" s="104">
        <f>E316</f>
        <v>301.39999999999998</v>
      </c>
    </row>
    <row r="316" spans="1:5" outlineLevel="6">
      <c r="A316" s="52" t="s">
        <v>94</v>
      </c>
      <c r="B316" s="53" t="s">
        <v>92</v>
      </c>
      <c r="C316" s="53" t="s">
        <v>407</v>
      </c>
      <c r="D316" s="53" t="s">
        <v>95</v>
      </c>
      <c r="E316" s="104">
        <v>301.39999999999998</v>
      </c>
    </row>
    <row r="317" spans="1:5" outlineLevel="6">
      <c r="A317" s="189" t="s">
        <v>699</v>
      </c>
      <c r="B317" s="53" t="s">
        <v>92</v>
      </c>
      <c r="C317" s="53" t="s">
        <v>700</v>
      </c>
      <c r="D317" s="53" t="s">
        <v>8</v>
      </c>
      <c r="E317" s="104">
        <f>E318</f>
        <v>4387.058</v>
      </c>
    </row>
    <row r="318" spans="1:5" ht="36" outlineLevel="6">
      <c r="A318" s="52" t="s">
        <v>53</v>
      </c>
      <c r="B318" s="53" t="s">
        <v>92</v>
      </c>
      <c r="C318" s="53" t="s">
        <v>700</v>
      </c>
      <c r="D318" s="53" t="s">
        <v>54</v>
      </c>
      <c r="E318" s="104">
        <f>E319</f>
        <v>4387.058</v>
      </c>
    </row>
    <row r="319" spans="1:5" outlineLevel="6">
      <c r="A319" s="52" t="s">
        <v>94</v>
      </c>
      <c r="B319" s="53" t="s">
        <v>92</v>
      </c>
      <c r="C319" s="53" t="s">
        <v>700</v>
      </c>
      <c r="D319" s="53" t="s">
        <v>95</v>
      </c>
      <c r="E319" s="104">
        <v>4387.058</v>
      </c>
    </row>
    <row r="320" spans="1:5" ht="42.75" customHeight="1" outlineLevel="6">
      <c r="A320" s="59" t="s">
        <v>638</v>
      </c>
      <c r="B320" s="53" t="s">
        <v>92</v>
      </c>
      <c r="C320" s="53" t="s">
        <v>639</v>
      </c>
      <c r="D320" s="53" t="s">
        <v>8</v>
      </c>
      <c r="E320" s="104">
        <f>E321</f>
        <v>2804.4189999999999</v>
      </c>
    </row>
    <row r="321" spans="1:5" ht="36" outlineLevel="6">
      <c r="A321" s="52" t="s">
        <v>53</v>
      </c>
      <c r="B321" s="53" t="s">
        <v>92</v>
      </c>
      <c r="C321" s="53" t="s">
        <v>639</v>
      </c>
      <c r="D321" s="53" t="s">
        <v>54</v>
      </c>
      <c r="E321" s="104">
        <f>E322</f>
        <v>2804.4189999999999</v>
      </c>
    </row>
    <row r="322" spans="1:5" outlineLevel="6">
      <c r="A322" s="52" t="s">
        <v>94</v>
      </c>
      <c r="B322" s="53" t="s">
        <v>92</v>
      </c>
      <c r="C322" s="53" t="s">
        <v>639</v>
      </c>
      <c r="D322" s="53" t="s">
        <v>95</v>
      </c>
      <c r="E322" s="104">
        <v>2804.4189999999999</v>
      </c>
    </row>
    <row r="323" spans="1:5" ht="74.25" customHeight="1" outlineLevel="4">
      <c r="A323" s="59" t="s">
        <v>640</v>
      </c>
      <c r="B323" s="53" t="s">
        <v>92</v>
      </c>
      <c r="C323" s="53" t="s">
        <v>641</v>
      </c>
      <c r="D323" s="53" t="s">
        <v>8</v>
      </c>
      <c r="E323" s="104">
        <f>E324</f>
        <v>13013.745999999999</v>
      </c>
    </row>
    <row r="324" spans="1:5" ht="36" outlineLevel="5">
      <c r="A324" s="52" t="s">
        <v>53</v>
      </c>
      <c r="B324" s="53" t="s">
        <v>92</v>
      </c>
      <c r="C324" s="53" t="s">
        <v>641</v>
      </c>
      <c r="D324" s="53" t="s">
        <v>54</v>
      </c>
      <c r="E324" s="104">
        <f>E325</f>
        <v>13013.745999999999</v>
      </c>
    </row>
    <row r="325" spans="1:5" outlineLevel="6">
      <c r="A325" s="52" t="s">
        <v>94</v>
      </c>
      <c r="B325" s="53" t="s">
        <v>92</v>
      </c>
      <c r="C325" s="53" t="s">
        <v>641</v>
      </c>
      <c r="D325" s="53" t="s">
        <v>95</v>
      </c>
      <c r="E325" s="104">
        <v>13013.745999999999</v>
      </c>
    </row>
    <row r="326" spans="1:5" outlineLevel="6">
      <c r="A326" s="52" t="s">
        <v>379</v>
      </c>
      <c r="B326" s="53" t="s">
        <v>378</v>
      </c>
      <c r="C326" s="53" t="s">
        <v>160</v>
      </c>
      <c r="D326" s="53" t="s">
        <v>8</v>
      </c>
      <c r="E326" s="104">
        <f>E327+E344</f>
        <v>33956.144</v>
      </c>
    </row>
    <row r="327" spans="1:5" ht="36" outlineLevel="6">
      <c r="A327" s="52" t="s">
        <v>569</v>
      </c>
      <c r="B327" s="53" t="s">
        <v>378</v>
      </c>
      <c r="C327" s="53" t="s">
        <v>189</v>
      </c>
      <c r="D327" s="53" t="s">
        <v>8</v>
      </c>
      <c r="E327" s="104">
        <f>E328</f>
        <v>20207.59</v>
      </c>
    </row>
    <row r="328" spans="1:5" ht="36" outlineLevel="3">
      <c r="A328" s="52" t="s">
        <v>558</v>
      </c>
      <c r="B328" s="53" t="s">
        <v>378</v>
      </c>
      <c r="C328" s="53" t="s">
        <v>204</v>
      </c>
      <c r="D328" s="53" t="s">
        <v>8</v>
      </c>
      <c r="E328" s="104">
        <f>E335+E332+E329+E338+E341</f>
        <v>20207.59</v>
      </c>
    </row>
    <row r="329" spans="1:5" ht="36" outlineLevel="4">
      <c r="A329" s="52" t="s">
        <v>144</v>
      </c>
      <c r="B329" s="53" t="s">
        <v>378</v>
      </c>
      <c r="C329" s="53" t="s">
        <v>206</v>
      </c>
      <c r="D329" s="53" t="s">
        <v>8</v>
      </c>
      <c r="E329" s="104">
        <f>E330</f>
        <v>19987.509999999998</v>
      </c>
    </row>
    <row r="330" spans="1:5" ht="36" outlineLevel="5">
      <c r="A330" s="52" t="s">
        <v>53</v>
      </c>
      <c r="B330" s="53" t="s">
        <v>378</v>
      </c>
      <c r="C330" s="53" t="s">
        <v>206</v>
      </c>
      <c r="D330" s="53" t="s">
        <v>54</v>
      </c>
      <c r="E330" s="104">
        <f>E331</f>
        <v>19987.509999999998</v>
      </c>
    </row>
    <row r="331" spans="1:5" outlineLevel="6">
      <c r="A331" s="52" t="s">
        <v>94</v>
      </c>
      <c r="B331" s="53" t="s">
        <v>378</v>
      </c>
      <c r="C331" s="53" t="s">
        <v>206</v>
      </c>
      <c r="D331" s="53" t="s">
        <v>95</v>
      </c>
      <c r="E331" s="104">
        <v>19987.509999999998</v>
      </c>
    </row>
    <row r="332" spans="1:5" outlineLevel="6">
      <c r="A332" s="52" t="s">
        <v>406</v>
      </c>
      <c r="B332" s="53" t="s">
        <v>378</v>
      </c>
      <c r="C332" s="53" t="s">
        <v>606</v>
      </c>
      <c r="D332" s="53" t="s">
        <v>8</v>
      </c>
      <c r="E332" s="104">
        <f>E333</f>
        <v>50</v>
      </c>
    </row>
    <row r="333" spans="1:5" ht="36" outlineLevel="6">
      <c r="A333" s="52" t="s">
        <v>53</v>
      </c>
      <c r="B333" s="53" t="s">
        <v>378</v>
      </c>
      <c r="C333" s="53" t="s">
        <v>606</v>
      </c>
      <c r="D333" s="53" t="s">
        <v>54</v>
      </c>
      <c r="E333" s="104">
        <f>E334</f>
        <v>50</v>
      </c>
    </row>
    <row r="334" spans="1:5" outlineLevel="6">
      <c r="A334" s="52" t="s">
        <v>94</v>
      </c>
      <c r="B334" s="53" t="s">
        <v>378</v>
      </c>
      <c r="C334" s="53" t="s">
        <v>606</v>
      </c>
      <c r="D334" s="53" t="s">
        <v>95</v>
      </c>
      <c r="E334" s="104">
        <v>50</v>
      </c>
    </row>
    <row r="335" spans="1:5" outlineLevel="4">
      <c r="A335" s="52" t="s">
        <v>141</v>
      </c>
      <c r="B335" s="53" t="s">
        <v>378</v>
      </c>
      <c r="C335" s="53" t="s">
        <v>205</v>
      </c>
      <c r="D335" s="53" t="s">
        <v>8</v>
      </c>
      <c r="E335" s="104">
        <f>E336</f>
        <v>79.900000000000006</v>
      </c>
    </row>
    <row r="336" spans="1:5" ht="36" outlineLevel="5">
      <c r="A336" s="52" t="s">
        <v>53</v>
      </c>
      <c r="B336" s="53" t="s">
        <v>378</v>
      </c>
      <c r="C336" s="53" t="s">
        <v>205</v>
      </c>
      <c r="D336" s="53" t="s">
        <v>54</v>
      </c>
      <c r="E336" s="104">
        <f>E337</f>
        <v>79.900000000000006</v>
      </c>
    </row>
    <row r="337" spans="1:5" outlineLevel="6">
      <c r="A337" s="52" t="s">
        <v>94</v>
      </c>
      <c r="B337" s="53" t="s">
        <v>378</v>
      </c>
      <c r="C337" s="53" t="s">
        <v>205</v>
      </c>
      <c r="D337" s="53" t="s">
        <v>95</v>
      </c>
      <c r="E337" s="104">
        <v>79.900000000000006</v>
      </c>
    </row>
    <row r="338" spans="1:5" ht="54" outlineLevel="6">
      <c r="A338" s="59" t="s">
        <v>688</v>
      </c>
      <c r="B338" s="53" t="s">
        <v>378</v>
      </c>
      <c r="C338" s="53" t="s">
        <v>689</v>
      </c>
      <c r="D338" s="53" t="s">
        <v>8</v>
      </c>
      <c r="E338" s="104">
        <f>E339</f>
        <v>1</v>
      </c>
    </row>
    <row r="339" spans="1:5" ht="36" outlineLevel="6">
      <c r="A339" s="52" t="s">
        <v>53</v>
      </c>
      <c r="B339" s="53" t="s">
        <v>378</v>
      </c>
      <c r="C339" s="53" t="s">
        <v>689</v>
      </c>
      <c r="D339" s="53" t="s">
        <v>54</v>
      </c>
      <c r="E339" s="104">
        <f>E340</f>
        <v>1</v>
      </c>
    </row>
    <row r="340" spans="1:5" outlineLevel="6">
      <c r="A340" s="52" t="s">
        <v>94</v>
      </c>
      <c r="B340" s="53" t="s">
        <v>378</v>
      </c>
      <c r="C340" s="53" t="s">
        <v>689</v>
      </c>
      <c r="D340" s="53" t="s">
        <v>95</v>
      </c>
      <c r="E340" s="104">
        <v>1</v>
      </c>
    </row>
    <row r="341" spans="1:5" ht="72" outlineLevel="6">
      <c r="A341" s="59" t="s">
        <v>701</v>
      </c>
      <c r="B341" s="53" t="s">
        <v>378</v>
      </c>
      <c r="C341" s="53" t="s">
        <v>704</v>
      </c>
      <c r="D341" s="53" t="s">
        <v>8</v>
      </c>
      <c r="E341" s="104">
        <f>E342</f>
        <v>89.18</v>
      </c>
    </row>
    <row r="342" spans="1:5" ht="36" outlineLevel="6">
      <c r="A342" s="52" t="s">
        <v>53</v>
      </c>
      <c r="B342" s="53" t="s">
        <v>378</v>
      </c>
      <c r="C342" s="53" t="s">
        <v>704</v>
      </c>
      <c r="D342" s="53" t="s">
        <v>54</v>
      </c>
      <c r="E342" s="104">
        <f>E343</f>
        <v>89.18</v>
      </c>
    </row>
    <row r="343" spans="1:5" outlineLevel="6">
      <c r="A343" s="52" t="s">
        <v>94</v>
      </c>
      <c r="B343" s="53" t="s">
        <v>378</v>
      </c>
      <c r="C343" s="53" t="s">
        <v>704</v>
      </c>
      <c r="D343" s="53" t="s">
        <v>95</v>
      </c>
      <c r="E343" s="104">
        <v>89.18</v>
      </c>
    </row>
    <row r="344" spans="1:5" ht="36" outlineLevel="2">
      <c r="A344" s="52" t="s">
        <v>570</v>
      </c>
      <c r="B344" s="53" t="s">
        <v>378</v>
      </c>
      <c r="C344" s="53" t="s">
        <v>187</v>
      </c>
      <c r="D344" s="53" t="s">
        <v>8</v>
      </c>
      <c r="E344" s="104">
        <f>E345</f>
        <v>13748.554</v>
      </c>
    </row>
    <row r="345" spans="1:5" ht="36" outlineLevel="4">
      <c r="A345" s="52" t="s">
        <v>93</v>
      </c>
      <c r="B345" s="53" t="s">
        <v>378</v>
      </c>
      <c r="C345" s="53" t="s">
        <v>188</v>
      </c>
      <c r="D345" s="53" t="s">
        <v>8</v>
      </c>
      <c r="E345" s="104">
        <f>E346</f>
        <v>13748.554</v>
      </c>
    </row>
    <row r="346" spans="1:5" ht="36" outlineLevel="5">
      <c r="A346" s="52" t="s">
        <v>53</v>
      </c>
      <c r="B346" s="53" t="s">
        <v>378</v>
      </c>
      <c r="C346" s="53" t="s">
        <v>188</v>
      </c>
      <c r="D346" s="53" t="s">
        <v>54</v>
      </c>
      <c r="E346" s="104">
        <f>E347</f>
        <v>13748.554</v>
      </c>
    </row>
    <row r="347" spans="1:5" outlineLevel="6">
      <c r="A347" s="52" t="s">
        <v>94</v>
      </c>
      <c r="B347" s="53" t="s">
        <v>378</v>
      </c>
      <c r="C347" s="53" t="s">
        <v>188</v>
      </c>
      <c r="D347" s="53" t="s">
        <v>95</v>
      </c>
      <c r="E347" s="104">
        <v>13748.554</v>
      </c>
    </row>
    <row r="348" spans="1:5" outlineLevel="1">
      <c r="A348" s="52" t="s">
        <v>96</v>
      </c>
      <c r="B348" s="53" t="s">
        <v>97</v>
      </c>
      <c r="C348" s="53" t="s">
        <v>160</v>
      </c>
      <c r="D348" s="53" t="s">
        <v>8</v>
      </c>
      <c r="E348" s="104">
        <f>E349</f>
        <v>3502.058</v>
      </c>
    </row>
    <row r="349" spans="1:5" ht="36" outlineLevel="2">
      <c r="A349" s="52" t="s">
        <v>569</v>
      </c>
      <c r="B349" s="53" t="s">
        <v>97</v>
      </c>
      <c r="C349" s="53" t="s">
        <v>189</v>
      </c>
      <c r="D349" s="53" t="s">
        <v>8</v>
      </c>
      <c r="E349" s="104">
        <f>E350+E359</f>
        <v>3502.058</v>
      </c>
    </row>
    <row r="350" spans="1:5" ht="36" outlineLevel="3">
      <c r="A350" s="52" t="s">
        <v>571</v>
      </c>
      <c r="B350" s="53" t="s">
        <v>97</v>
      </c>
      <c r="C350" s="53" t="s">
        <v>201</v>
      </c>
      <c r="D350" s="53" t="s">
        <v>8</v>
      </c>
      <c r="E350" s="104">
        <f>E354+E351</f>
        <v>3428.058</v>
      </c>
    </row>
    <row r="351" spans="1:5" outlineLevel="3">
      <c r="A351" s="52" t="s">
        <v>98</v>
      </c>
      <c r="B351" s="53" t="s">
        <v>97</v>
      </c>
      <c r="C351" s="53" t="s">
        <v>338</v>
      </c>
      <c r="D351" s="53" t="s">
        <v>8</v>
      </c>
      <c r="E351" s="104">
        <f>E352</f>
        <v>70</v>
      </c>
    </row>
    <row r="352" spans="1:5" ht="17.25" customHeight="1" outlineLevel="3">
      <c r="A352" s="52" t="s">
        <v>18</v>
      </c>
      <c r="B352" s="53" t="s">
        <v>97</v>
      </c>
      <c r="C352" s="53" t="s">
        <v>338</v>
      </c>
      <c r="D352" s="53" t="s">
        <v>19</v>
      </c>
      <c r="E352" s="104">
        <f>E353</f>
        <v>70</v>
      </c>
    </row>
    <row r="353" spans="1:5" ht="36" outlineLevel="3">
      <c r="A353" s="52" t="s">
        <v>20</v>
      </c>
      <c r="B353" s="53" t="s">
        <v>97</v>
      </c>
      <c r="C353" s="53" t="s">
        <v>338</v>
      </c>
      <c r="D353" s="53" t="s">
        <v>21</v>
      </c>
      <c r="E353" s="104">
        <v>70</v>
      </c>
    </row>
    <row r="354" spans="1:5" ht="72" outlineLevel="4">
      <c r="A354" s="32" t="s">
        <v>504</v>
      </c>
      <c r="B354" s="53" t="s">
        <v>97</v>
      </c>
      <c r="C354" s="53" t="s">
        <v>207</v>
      </c>
      <c r="D354" s="53" t="s">
        <v>8</v>
      </c>
      <c r="E354" s="104">
        <f>E357+E355</f>
        <v>3358.058</v>
      </c>
    </row>
    <row r="355" spans="1:5" outlineLevel="6">
      <c r="A355" s="52" t="s">
        <v>111</v>
      </c>
      <c r="B355" s="53" t="s">
        <v>97</v>
      </c>
      <c r="C355" s="53" t="s">
        <v>207</v>
      </c>
      <c r="D355" s="53" t="s">
        <v>112</v>
      </c>
      <c r="E355" s="104">
        <f>E356</f>
        <v>300</v>
      </c>
    </row>
    <row r="356" spans="1:5" ht="36" outlineLevel="6">
      <c r="A356" s="52" t="s">
        <v>118</v>
      </c>
      <c r="B356" s="53" t="s">
        <v>97</v>
      </c>
      <c r="C356" s="53" t="s">
        <v>207</v>
      </c>
      <c r="D356" s="53" t="s">
        <v>119</v>
      </c>
      <c r="E356" s="104">
        <v>300</v>
      </c>
    </row>
    <row r="357" spans="1:5" ht="36" outlineLevel="5">
      <c r="A357" s="52" t="s">
        <v>53</v>
      </c>
      <c r="B357" s="53" t="s">
        <v>97</v>
      </c>
      <c r="C357" s="53" t="s">
        <v>207</v>
      </c>
      <c r="D357" s="53" t="s">
        <v>54</v>
      </c>
      <c r="E357" s="104">
        <f>E358</f>
        <v>3058.058</v>
      </c>
    </row>
    <row r="358" spans="1:5" outlineLevel="6">
      <c r="A358" s="52" t="s">
        <v>94</v>
      </c>
      <c r="B358" s="53" t="s">
        <v>97</v>
      </c>
      <c r="C358" s="53" t="s">
        <v>207</v>
      </c>
      <c r="D358" s="53" t="s">
        <v>95</v>
      </c>
      <c r="E358" s="104">
        <v>3058.058</v>
      </c>
    </row>
    <row r="359" spans="1:5" outlineLevel="4">
      <c r="A359" s="52" t="s">
        <v>99</v>
      </c>
      <c r="B359" s="53" t="s">
        <v>97</v>
      </c>
      <c r="C359" s="53" t="s">
        <v>208</v>
      </c>
      <c r="D359" s="53" t="s">
        <v>8</v>
      </c>
      <c r="E359" s="104">
        <f>E360</f>
        <v>74</v>
      </c>
    </row>
    <row r="360" spans="1:5" ht="18.75" customHeight="1" outlineLevel="5">
      <c r="A360" s="52" t="s">
        <v>18</v>
      </c>
      <c r="B360" s="53" t="s">
        <v>97</v>
      </c>
      <c r="C360" s="53" t="s">
        <v>208</v>
      </c>
      <c r="D360" s="53" t="s">
        <v>19</v>
      </c>
      <c r="E360" s="104">
        <f>E361</f>
        <v>74</v>
      </c>
    </row>
    <row r="361" spans="1:5" ht="36" outlineLevel="6">
      <c r="A361" s="52" t="s">
        <v>20</v>
      </c>
      <c r="B361" s="53" t="s">
        <v>97</v>
      </c>
      <c r="C361" s="53" t="s">
        <v>208</v>
      </c>
      <c r="D361" s="53" t="s">
        <v>21</v>
      </c>
      <c r="E361" s="104">
        <v>74</v>
      </c>
    </row>
    <row r="362" spans="1:5" outlineLevel="1">
      <c r="A362" s="52" t="s">
        <v>145</v>
      </c>
      <c r="B362" s="53" t="s">
        <v>146</v>
      </c>
      <c r="C362" s="53" t="s">
        <v>160</v>
      </c>
      <c r="D362" s="53" t="s">
        <v>8</v>
      </c>
      <c r="E362" s="104">
        <f>E363</f>
        <v>17448.628000000001</v>
      </c>
    </row>
    <row r="363" spans="1:5" ht="36" outlineLevel="2">
      <c r="A363" s="52" t="s">
        <v>569</v>
      </c>
      <c r="B363" s="53" t="s">
        <v>146</v>
      </c>
      <c r="C363" s="53" t="s">
        <v>189</v>
      </c>
      <c r="D363" s="53" t="s">
        <v>8</v>
      </c>
      <c r="E363" s="104">
        <f>E364+E371+E380</f>
        <v>17448.628000000001</v>
      </c>
    </row>
    <row r="364" spans="1:5" ht="36" outlineLevel="4">
      <c r="A364" s="52" t="s">
        <v>13</v>
      </c>
      <c r="B364" s="53" t="s">
        <v>146</v>
      </c>
      <c r="C364" s="53" t="s">
        <v>209</v>
      </c>
      <c r="D364" s="53" t="s">
        <v>8</v>
      </c>
      <c r="E364" s="104">
        <f>E365+E367+E369</f>
        <v>2848.1000000000004</v>
      </c>
    </row>
    <row r="365" spans="1:5" ht="54" outlineLevel="5">
      <c r="A365" s="52" t="s">
        <v>14</v>
      </c>
      <c r="B365" s="53" t="s">
        <v>146</v>
      </c>
      <c r="C365" s="53" t="s">
        <v>209</v>
      </c>
      <c r="D365" s="53" t="s">
        <v>15</v>
      </c>
      <c r="E365" s="104">
        <f>E366</f>
        <v>2672.3</v>
      </c>
    </row>
    <row r="366" spans="1:5" outlineLevel="6">
      <c r="A366" s="52" t="s">
        <v>16</v>
      </c>
      <c r="B366" s="53" t="s">
        <v>146</v>
      </c>
      <c r="C366" s="53" t="s">
        <v>209</v>
      </c>
      <c r="D366" s="53" t="s">
        <v>17</v>
      </c>
      <c r="E366" s="104">
        <v>2672.3</v>
      </c>
    </row>
    <row r="367" spans="1:5" ht="18.75" customHeight="1" outlineLevel="5">
      <c r="A367" s="52" t="s">
        <v>18</v>
      </c>
      <c r="B367" s="53" t="s">
        <v>146</v>
      </c>
      <c r="C367" s="53" t="s">
        <v>209</v>
      </c>
      <c r="D367" s="53" t="s">
        <v>19</v>
      </c>
      <c r="E367" s="104">
        <f>E368</f>
        <v>112.8</v>
      </c>
    </row>
    <row r="368" spans="1:5" ht="36" outlineLevel="6">
      <c r="A368" s="52" t="s">
        <v>20</v>
      </c>
      <c r="B368" s="53" t="s">
        <v>146</v>
      </c>
      <c r="C368" s="53" t="s">
        <v>209</v>
      </c>
      <c r="D368" s="53" t="s">
        <v>21</v>
      </c>
      <c r="E368" s="104">
        <v>112.8</v>
      </c>
    </row>
    <row r="369" spans="1:9" outlineLevel="6">
      <c r="A369" s="52" t="s">
        <v>22</v>
      </c>
      <c r="B369" s="53" t="s">
        <v>146</v>
      </c>
      <c r="C369" s="53" t="s">
        <v>209</v>
      </c>
      <c r="D369" s="53" t="s">
        <v>23</v>
      </c>
      <c r="E369" s="104">
        <f>E370</f>
        <v>63</v>
      </c>
    </row>
    <row r="370" spans="1:9" outlineLevel="6">
      <c r="A370" s="52" t="s">
        <v>24</v>
      </c>
      <c r="B370" s="53" t="s">
        <v>146</v>
      </c>
      <c r="C370" s="53" t="s">
        <v>209</v>
      </c>
      <c r="D370" s="53" t="s">
        <v>25</v>
      </c>
      <c r="E370" s="104">
        <v>63</v>
      </c>
    </row>
    <row r="371" spans="1:9" ht="36" outlineLevel="4">
      <c r="A371" s="52" t="s">
        <v>49</v>
      </c>
      <c r="B371" s="53" t="s">
        <v>146</v>
      </c>
      <c r="C371" s="53" t="s">
        <v>210</v>
      </c>
      <c r="D371" s="53" t="s">
        <v>8</v>
      </c>
      <c r="E371" s="104">
        <f>E372+E374+E376+E378</f>
        <v>12906.737999999999</v>
      </c>
      <c r="I371" s="1" t="s">
        <v>68</v>
      </c>
    </row>
    <row r="372" spans="1:9" ht="54" outlineLevel="5">
      <c r="A372" s="52" t="s">
        <v>14</v>
      </c>
      <c r="B372" s="53" t="s">
        <v>146</v>
      </c>
      <c r="C372" s="53" t="s">
        <v>210</v>
      </c>
      <c r="D372" s="53" t="s">
        <v>15</v>
      </c>
      <c r="E372" s="104">
        <f>E373</f>
        <v>10241.5</v>
      </c>
    </row>
    <row r="373" spans="1:9" outlineLevel="6">
      <c r="A373" s="52" t="s">
        <v>50</v>
      </c>
      <c r="B373" s="53" t="s">
        <v>146</v>
      </c>
      <c r="C373" s="53" t="s">
        <v>210</v>
      </c>
      <c r="D373" s="53" t="s">
        <v>51</v>
      </c>
      <c r="E373" s="104">
        <v>10241.5</v>
      </c>
    </row>
    <row r="374" spans="1:9" ht="18.75" customHeight="1" outlineLevel="5">
      <c r="A374" s="52" t="s">
        <v>18</v>
      </c>
      <c r="B374" s="53" t="s">
        <v>146</v>
      </c>
      <c r="C374" s="53" t="s">
        <v>210</v>
      </c>
      <c r="D374" s="53" t="s">
        <v>19</v>
      </c>
      <c r="E374" s="104">
        <f>E375</f>
        <v>2613.1999999999998</v>
      </c>
    </row>
    <row r="375" spans="1:9" ht="36" outlineLevel="6">
      <c r="A375" s="52" t="s">
        <v>20</v>
      </c>
      <c r="B375" s="53" t="s">
        <v>146</v>
      </c>
      <c r="C375" s="53" t="s">
        <v>210</v>
      </c>
      <c r="D375" s="53" t="s">
        <v>21</v>
      </c>
      <c r="E375" s="104">
        <v>2613.1999999999998</v>
      </c>
    </row>
    <row r="376" spans="1:9" outlineLevel="6">
      <c r="A376" s="52" t="s">
        <v>111</v>
      </c>
      <c r="B376" s="53" t="s">
        <v>146</v>
      </c>
      <c r="C376" s="53" t="s">
        <v>210</v>
      </c>
      <c r="D376" s="53" t="s">
        <v>112</v>
      </c>
      <c r="E376" s="104">
        <f>E377</f>
        <v>1.3</v>
      </c>
    </row>
    <row r="377" spans="1:9" ht="36" outlineLevel="6">
      <c r="A377" s="52" t="s">
        <v>118</v>
      </c>
      <c r="B377" s="53" t="s">
        <v>146</v>
      </c>
      <c r="C377" s="53" t="s">
        <v>210</v>
      </c>
      <c r="D377" s="53" t="s">
        <v>119</v>
      </c>
      <c r="E377" s="104">
        <v>1.3</v>
      </c>
    </row>
    <row r="378" spans="1:9" outlineLevel="5">
      <c r="A378" s="52" t="s">
        <v>22</v>
      </c>
      <c r="B378" s="53" t="s">
        <v>146</v>
      </c>
      <c r="C378" s="53" t="s">
        <v>210</v>
      </c>
      <c r="D378" s="53" t="s">
        <v>23</v>
      </c>
      <c r="E378" s="104">
        <f>E379</f>
        <v>50.738</v>
      </c>
    </row>
    <row r="379" spans="1:9" outlineLevel="6">
      <c r="A379" s="52" t="s">
        <v>24</v>
      </c>
      <c r="B379" s="53" t="s">
        <v>146</v>
      </c>
      <c r="C379" s="53" t="s">
        <v>210</v>
      </c>
      <c r="D379" s="53" t="s">
        <v>25</v>
      </c>
      <c r="E379" s="104">
        <v>50.738</v>
      </c>
    </row>
    <row r="380" spans="1:9" ht="36" outlineLevel="6">
      <c r="A380" s="59" t="s">
        <v>52</v>
      </c>
      <c r="B380" s="53" t="s">
        <v>146</v>
      </c>
      <c r="C380" s="53" t="s">
        <v>211</v>
      </c>
      <c r="D380" s="53" t="s">
        <v>8</v>
      </c>
      <c r="E380" s="104">
        <f>E381</f>
        <v>1693.79</v>
      </c>
    </row>
    <row r="381" spans="1:9" ht="36" outlineLevel="6">
      <c r="A381" s="52" t="s">
        <v>53</v>
      </c>
      <c r="B381" s="53" t="s">
        <v>146</v>
      </c>
      <c r="C381" s="53" t="s">
        <v>211</v>
      </c>
      <c r="D381" s="53" t="s">
        <v>54</v>
      </c>
      <c r="E381" s="104">
        <f>E382</f>
        <v>1693.79</v>
      </c>
    </row>
    <row r="382" spans="1:9" outlineLevel="6">
      <c r="A382" s="52" t="s">
        <v>55</v>
      </c>
      <c r="B382" s="53" t="s">
        <v>146</v>
      </c>
      <c r="C382" s="53" t="s">
        <v>211</v>
      </c>
      <c r="D382" s="53" t="s">
        <v>56</v>
      </c>
      <c r="E382" s="104">
        <v>1693.79</v>
      </c>
    </row>
    <row r="383" spans="1:9" s="3" customFormat="1" ht="17.399999999999999">
      <c r="A383" s="50" t="s">
        <v>100</v>
      </c>
      <c r="B383" s="51" t="s">
        <v>101</v>
      </c>
      <c r="C383" s="51" t="s">
        <v>160</v>
      </c>
      <c r="D383" s="51" t="s">
        <v>8</v>
      </c>
      <c r="E383" s="103">
        <f>E384</f>
        <v>8535.0949999999993</v>
      </c>
      <c r="F383" s="179">
        <f>E383/E462</f>
        <v>1.2005880404923015E-2</v>
      </c>
    </row>
    <row r="384" spans="1:9" outlineLevel="1">
      <c r="A384" s="52" t="s">
        <v>102</v>
      </c>
      <c r="B384" s="53" t="s">
        <v>103</v>
      </c>
      <c r="C384" s="53" t="s">
        <v>160</v>
      </c>
      <c r="D384" s="53" t="s">
        <v>8</v>
      </c>
      <c r="E384" s="104">
        <f>E385</f>
        <v>8535.0949999999993</v>
      </c>
    </row>
    <row r="385" spans="1:6" ht="36" outlineLevel="2">
      <c r="A385" s="52" t="s">
        <v>570</v>
      </c>
      <c r="B385" s="53" t="s">
        <v>103</v>
      </c>
      <c r="C385" s="53" t="s">
        <v>187</v>
      </c>
      <c r="D385" s="53" t="s">
        <v>8</v>
      </c>
      <c r="E385" s="104">
        <f>E386+E395+E392+E389</f>
        <v>8535.0949999999993</v>
      </c>
    </row>
    <row r="386" spans="1:6" ht="54" outlineLevel="2">
      <c r="A386" s="52" t="s">
        <v>695</v>
      </c>
      <c r="B386" s="53" t="s">
        <v>103</v>
      </c>
      <c r="C386" s="53" t="s">
        <v>696</v>
      </c>
      <c r="D386" s="53" t="s">
        <v>8</v>
      </c>
      <c r="E386" s="104">
        <f>E387</f>
        <v>1.476</v>
      </c>
    </row>
    <row r="387" spans="1:6" ht="36" outlineLevel="2">
      <c r="A387" s="52" t="s">
        <v>53</v>
      </c>
      <c r="B387" s="53" t="s">
        <v>103</v>
      </c>
      <c r="C387" s="53" t="s">
        <v>696</v>
      </c>
      <c r="D387" s="53" t="s">
        <v>54</v>
      </c>
      <c r="E387" s="104">
        <f>E388</f>
        <v>1.476</v>
      </c>
    </row>
    <row r="388" spans="1:6" outlineLevel="2">
      <c r="A388" s="52" t="s">
        <v>94</v>
      </c>
      <c r="B388" s="53" t="s">
        <v>103</v>
      </c>
      <c r="C388" s="53" t="s">
        <v>696</v>
      </c>
      <c r="D388" s="53" t="s">
        <v>95</v>
      </c>
      <c r="E388" s="104">
        <v>1.476</v>
      </c>
    </row>
    <row r="389" spans="1:6" ht="36" outlineLevel="6">
      <c r="A389" s="59" t="s">
        <v>105</v>
      </c>
      <c r="B389" s="53" t="s">
        <v>103</v>
      </c>
      <c r="C389" s="53" t="s">
        <v>192</v>
      </c>
      <c r="D389" s="53" t="s">
        <v>8</v>
      </c>
      <c r="E389" s="104">
        <f>E390</f>
        <v>7616.5230000000001</v>
      </c>
    </row>
    <row r="390" spans="1:6" ht="36" outlineLevel="6">
      <c r="A390" s="52" t="s">
        <v>53</v>
      </c>
      <c r="B390" s="53" t="s">
        <v>103</v>
      </c>
      <c r="C390" s="53" t="s">
        <v>192</v>
      </c>
      <c r="D390" s="53" t="s">
        <v>54</v>
      </c>
      <c r="E390" s="104">
        <f>E391</f>
        <v>7616.5230000000001</v>
      </c>
    </row>
    <row r="391" spans="1:6" outlineLevel="6">
      <c r="A391" s="52" t="s">
        <v>94</v>
      </c>
      <c r="B391" s="53" t="s">
        <v>103</v>
      </c>
      <c r="C391" s="53" t="s">
        <v>192</v>
      </c>
      <c r="D391" s="53" t="s">
        <v>95</v>
      </c>
      <c r="E391" s="104">
        <v>7616.5230000000001</v>
      </c>
    </row>
    <row r="392" spans="1:6" ht="54" outlineLevel="6">
      <c r="A392" s="32" t="s">
        <v>615</v>
      </c>
      <c r="B392" s="53" t="s">
        <v>103</v>
      </c>
      <c r="C392" s="53" t="s">
        <v>633</v>
      </c>
      <c r="D392" s="53" t="s">
        <v>8</v>
      </c>
      <c r="E392" s="104">
        <f>E393</f>
        <v>146.096</v>
      </c>
    </row>
    <row r="393" spans="1:6" ht="36" outlineLevel="6">
      <c r="A393" s="52" t="s">
        <v>53</v>
      </c>
      <c r="B393" s="53" t="s">
        <v>103</v>
      </c>
      <c r="C393" s="53" t="s">
        <v>633</v>
      </c>
      <c r="D393" s="53" t="s">
        <v>54</v>
      </c>
      <c r="E393" s="104">
        <f>E394</f>
        <v>146.096</v>
      </c>
    </row>
    <row r="394" spans="1:6" outlineLevel="6">
      <c r="A394" s="52" t="s">
        <v>94</v>
      </c>
      <c r="B394" s="53" t="s">
        <v>103</v>
      </c>
      <c r="C394" s="53" t="s">
        <v>633</v>
      </c>
      <c r="D394" s="53" t="s">
        <v>95</v>
      </c>
      <c r="E394" s="104">
        <v>146.096</v>
      </c>
    </row>
    <row r="395" spans="1:6" outlineLevel="4">
      <c r="A395" s="52" t="s">
        <v>104</v>
      </c>
      <c r="B395" s="53" t="s">
        <v>103</v>
      </c>
      <c r="C395" s="53" t="s">
        <v>191</v>
      </c>
      <c r="D395" s="53" t="s">
        <v>8</v>
      </c>
      <c r="E395" s="104">
        <f>E396</f>
        <v>771</v>
      </c>
    </row>
    <row r="396" spans="1:6" ht="36" outlineLevel="5">
      <c r="A396" s="52" t="s">
        <v>53</v>
      </c>
      <c r="B396" s="53" t="s">
        <v>103</v>
      </c>
      <c r="C396" s="53" t="s">
        <v>191</v>
      </c>
      <c r="D396" s="53" t="s">
        <v>54</v>
      </c>
      <c r="E396" s="104">
        <f>E397+E398</f>
        <v>771</v>
      </c>
    </row>
    <row r="397" spans="1:6" outlineLevel="6">
      <c r="A397" s="52" t="s">
        <v>94</v>
      </c>
      <c r="B397" s="53" t="s">
        <v>103</v>
      </c>
      <c r="C397" s="53" t="s">
        <v>191</v>
      </c>
      <c r="D397" s="53" t="s">
        <v>95</v>
      </c>
      <c r="E397" s="104">
        <v>657</v>
      </c>
    </row>
    <row r="398" spans="1:6" ht="36.75" customHeight="1" outlineLevel="6">
      <c r="A398" s="52" t="s">
        <v>373</v>
      </c>
      <c r="B398" s="53" t="s">
        <v>103</v>
      </c>
      <c r="C398" s="53" t="s">
        <v>191</v>
      </c>
      <c r="D398" s="53" t="s">
        <v>372</v>
      </c>
      <c r="E398" s="104">
        <v>114</v>
      </c>
    </row>
    <row r="399" spans="1:6" s="3" customFormat="1" ht="17.399999999999999">
      <c r="A399" s="50" t="s">
        <v>106</v>
      </c>
      <c r="B399" s="51" t="s">
        <v>107</v>
      </c>
      <c r="C399" s="51" t="s">
        <v>160</v>
      </c>
      <c r="D399" s="51" t="s">
        <v>8</v>
      </c>
      <c r="E399" s="103">
        <f>E400+E419+E405</f>
        <v>32557.348000000002</v>
      </c>
      <c r="F399" s="179">
        <f>E399/E462</f>
        <v>4.5796751692800092E-2</v>
      </c>
    </row>
    <row r="400" spans="1:6" outlineLevel="1">
      <c r="A400" s="52" t="s">
        <v>108</v>
      </c>
      <c r="B400" s="53" t="s">
        <v>109</v>
      </c>
      <c r="C400" s="53" t="s">
        <v>160</v>
      </c>
      <c r="D400" s="53" t="s">
        <v>8</v>
      </c>
      <c r="E400" s="104">
        <f>E401</f>
        <v>3294.29</v>
      </c>
    </row>
    <row r="401" spans="1:5" outlineLevel="3">
      <c r="A401" s="52" t="s">
        <v>283</v>
      </c>
      <c r="B401" s="53" t="s">
        <v>109</v>
      </c>
      <c r="C401" s="53" t="s">
        <v>161</v>
      </c>
      <c r="D401" s="53" t="s">
        <v>8</v>
      </c>
      <c r="E401" s="104">
        <f>E402</f>
        <v>3294.29</v>
      </c>
    </row>
    <row r="402" spans="1:5" outlineLevel="4">
      <c r="A402" s="52" t="s">
        <v>110</v>
      </c>
      <c r="B402" s="53" t="s">
        <v>109</v>
      </c>
      <c r="C402" s="53" t="s">
        <v>193</v>
      </c>
      <c r="D402" s="53" t="s">
        <v>8</v>
      </c>
      <c r="E402" s="104">
        <f>E403</f>
        <v>3294.29</v>
      </c>
    </row>
    <row r="403" spans="1:5" outlineLevel="5">
      <c r="A403" s="52" t="s">
        <v>111</v>
      </c>
      <c r="B403" s="53" t="s">
        <v>109</v>
      </c>
      <c r="C403" s="53" t="s">
        <v>193</v>
      </c>
      <c r="D403" s="53" t="s">
        <v>112</v>
      </c>
      <c r="E403" s="104">
        <f>E404</f>
        <v>3294.29</v>
      </c>
    </row>
    <row r="404" spans="1:5" outlineLevel="6">
      <c r="A404" s="52" t="s">
        <v>113</v>
      </c>
      <c r="B404" s="53" t="s">
        <v>109</v>
      </c>
      <c r="C404" s="53" t="s">
        <v>193</v>
      </c>
      <c r="D404" s="53" t="s">
        <v>114</v>
      </c>
      <c r="E404" s="104">
        <v>3294.29</v>
      </c>
    </row>
    <row r="405" spans="1:5" outlineLevel="6">
      <c r="A405" s="52" t="s">
        <v>115</v>
      </c>
      <c r="B405" s="53" t="s">
        <v>116</v>
      </c>
      <c r="C405" s="53" t="s">
        <v>160</v>
      </c>
      <c r="D405" s="53" t="s">
        <v>8</v>
      </c>
      <c r="E405" s="104">
        <f>E406+E410+E415</f>
        <v>2960</v>
      </c>
    </row>
    <row r="406" spans="1:5" ht="36" outlineLevel="6">
      <c r="A406" s="52" t="s">
        <v>554</v>
      </c>
      <c r="B406" s="53" t="s">
        <v>116</v>
      </c>
      <c r="C406" s="53" t="s">
        <v>189</v>
      </c>
      <c r="D406" s="53" t="s">
        <v>8</v>
      </c>
      <c r="E406" s="104">
        <f>E407</f>
        <v>2550</v>
      </c>
    </row>
    <row r="407" spans="1:5" ht="72" outlineLevel="6">
      <c r="A407" s="32" t="s">
        <v>620</v>
      </c>
      <c r="B407" s="53" t="s">
        <v>116</v>
      </c>
      <c r="C407" s="53" t="s">
        <v>649</v>
      </c>
      <c r="D407" s="53" t="s">
        <v>8</v>
      </c>
      <c r="E407" s="104">
        <f>E408</f>
        <v>2550</v>
      </c>
    </row>
    <row r="408" spans="1:5" outlineLevel="6">
      <c r="A408" s="52" t="s">
        <v>111</v>
      </c>
      <c r="B408" s="53" t="s">
        <v>116</v>
      </c>
      <c r="C408" s="53" t="s">
        <v>649</v>
      </c>
      <c r="D408" s="53" t="s">
        <v>112</v>
      </c>
      <c r="E408" s="104">
        <f>E409</f>
        <v>2550</v>
      </c>
    </row>
    <row r="409" spans="1:5" ht="33.75" customHeight="1" outlineLevel="6">
      <c r="A409" s="52" t="s">
        <v>118</v>
      </c>
      <c r="B409" s="53" t="s">
        <v>116</v>
      </c>
      <c r="C409" s="53" t="s">
        <v>649</v>
      </c>
      <c r="D409" s="53" t="s">
        <v>119</v>
      </c>
      <c r="E409" s="104">
        <v>2550</v>
      </c>
    </row>
    <row r="410" spans="1:5" ht="36" outlineLevel="6">
      <c r="A410" s="52" t="s">
        <v>572</v>
      </c>
      <c r="B410" s="53" t="s">
        <v>116</v>
      </c>
      <c r="C410" s="53" t="s">
        <v>167</v>
      </c>
      <c r="D410" s="53" t="s">
        <v>8</v>
      </c>
      <c r="E410" s="104">
        <f>E411</f>
        <v>210</v>
      </c>
    </row>
    <row r="411" spans="1:5" outlineLevel="6">
      <c r="A411" s="52" t="s">
        <v>550</v>
      </c>
      <c r="B411" s="53" t="s">
        <v>116</v>
      </c>
      <c r="C411" s="53" t="s">
        <v>194</v>
      </c>
      <c r="D411" s="53" t="s">
        <v>8</v>
      </c>
      <c r="E411" s="104">
        <f>E412</f>
        <v>210</v>
      </c>
    </row>
    <row r="412" spans="1:5" ht="36" outlineLevel="6">
      <c r="A412" s="52" t="s">
        <v>120</v>
      </c>
      <c r="B412" s="53" t="s">
        <v>116</v>
      </c>
      <c r="C412" s="53" t="s">
        <v>195</v>
      </c>
      <c r="D412" s="53" t="s">
        <v>8</v>
      </c>
      <c r="E412" s="104">
        <f>E413</f>
        <v>210</v>
      </c>
    </row>
    <row r="413" spans="1:5" outlineLevel="6">
      <c r="A413" s="52" t="s">
        <v>111</v>
      </c>
      <c r="B413" s="53" t="s">
        <v>116</v>
      </c>
      <c r="C413" s="53" t="s">
        <v>195</v>
      </c>
      <c r="D413" s="53" t="s">
        <v>112</v>
      </c>
      <c r="E413" s="104">
        <f>E414</f>
        <v>210</v>
      </c>
    </row>
    <row r="414" spans="1:5" ht="35.25" customHeight="1" outlineLevel="6">
      <c r="A414" s="52" t="s">
        <v>118</v>
      </c>
      <c r="B414" s="53" t="s">
        <v>116</v>
      </c>
      <c r="C414" s="53" t="s">
        <v>195</v>
      </c>
      <c r="D414" s="53" t="s">
        <v>119</v>
      </c>
      <c r="E414" s="104">
        <v>210</v>
      </c>
    </row>
    <row r="415" spans="1:5" ht="19.5" customHeight="1" outlineLevel="6">
      <c r="A415" s="52" t="s">
        <v>175</v>
      </c>
      <c r="B415" s="53" t="s">
        <v>116</v>
      </c>
      <c r="C415" s="53" t="s">
        <v>161</v>
      </c>
      <c r="D415" s="53" t="s">
        <v>8</v>
      </c>
      <c r="E415" s="104">
        <f>E416</f>
        <v>200</v>
      </c>
    </row>
    <row r="416" spans="1:5" outlineLevel="6">
      <c r="A416" s="52" t="s">
        <v>669</v>
      </c>
      <c r="B416" s="53" t="s">
        <v>116</v>
      </c>
      <c r="C416" s="53" t="s">
        <v>670</v>
      </c>
      <c r="D416" s="53" t="s">
        <v>8</v>
      </c>
      <c r="E416" s="104">
        <f>E417</f>
        <v>200</v>
      </c>
    </row>
    <row r="417" spans="1:9" outlineLevel="6">
      <c r="A417" s="52" t="s">
        <v>111</v>
      </c>
      <c r="B417" s="53" t="s">
        <v>116</v>
      </c>
      <c r="C417" s="53" t="s">
        <v>670</v>
      </c>
      <c r="D417" s="53" t="s">
        <v>112</v>
      </c>
      <c r="E417" s="104">
        <f>E418</f>
        <v>200</v>
      </c>
    </row>
    <row r="418" spans="1:9" outlineLevel="6">
      <c r="A418" s="52" t="s">
        <v>697</v>
      </c>
      <c r="B418" s="53" t="s">
        <v>116</v>
      </c>
      <c r="C418" s="53" t="s">
        <v>670</v>
      </c>
      <c r="D418" s="53" t="s">
        <v>698</v>
      </c>
      <c r="E418" s="104">
        <v>200</v>
      </c>
    </row>
    <row r="419" spans="1:9" outlineLevel="1">
      <c r="A419" s="52" t="s">
        <v>152</v>
      </c>
      <c r="B419" s="53" t="s">
        <v>153</v>
      </c>
      <c r="C419" s="53" t="s">
        <v>160</v>
      </c>
      <c r="D419" s="53" t="s">
        <v>8</v>
      </c>
      <c r="E419" s="104">
        <f>E420+E427</f>
        <v>26303.058000000001</v>
      </c>
    </row>
    <row r="420" spans="1:9" ht="36" outlineLevel="2">
      <c r="A420" s="52" t="s">
        <v>569</v>
      </c>
      <c r="B420" s="53" t="s">
        <v>153</v>
      </c>
      <c r="C420" s="53" t="s">
        <v>189</v>
      </c>
      <c r="D420" s="53" t="s">
        <v>8</v>
      </c>
      <c r="E420" s="104">
        <f>E421</f>
        <v>4094</v>
      </c>
    </row>
    <row r="421" spans="1:9" ht="36" outlineLevel="3">
      <c r="A421" s="52" t="s">
        <v>573</v>
      </c>
      <c r="B421" s="53" t="s">
        <v>153</v>
      </c>
      <c r="C421" s="53" t="s">
        <v>190</v>
      </c>
      <c r="D421" s="53" t="s">
        <v>8</v>
      </c>
      <c r="E421" s="104">
        <f>E422</f>
        <v>4094</v>
      </c>
    </row>
    <row r="422" spans="1:9" ht="90" outlineLevel="4">
      <c r="A422" s="32" t="s">
        <v>574</v>
      </c>
      <c r="B422" s="53" t="s">
        <v>153</v>
      </c>
      <c r="C422" s="53" t="s">
        <v>212</v>
      </c>
      <c r="D422" s="53" t="s">
        <v>8</v>
      </c>
      <c r="E422" s="104">
        <f>E423+E425</f>
        <v>4094</v>
      </c>
    </row>
    <row r="423" spans="1:9" ht="21" customHeight="1" outlineLevel="5">
      <c r="A423" s="52" t="s">
        <v>18</v>
      </c>
      <c r="B423" s="53" t="s">
        <v>153</v>
      </c>
      <c r="C423" s="53" t="s">
        <v>212</v>
      </c>
      <c r="D423" s="53" t="s">
        <v>19</v>
      </c>
      <c r="E423" s="104">
        <f>E424</f>
        <v>24</v>
      </c>
    </row>
    <row r="424" spans="1:9" ht="36" outlineLevel="6">
      <c r="A424" s="52" t="s">
        <v>20</v>
      </c>
      <c r="B424" s="53" t="s">
        <v>153</v>
      </c>
      <c r="C424" s="53" t="s">
        <v>212</v>
      </c>
      <c r="D424" s="53" t="s">
        <v>21</v>
      </c>
      <c r="E424" s="104">
        <v>24</v>
      </c>
    </row>
    <row r="425" spans="1:9" outlineLevel="5">
      <c r="A425" s="52" t="s">
        <v>111</v>
      </c>
      <c r="B425" s="53" t="s">
        <v>153</v>
      </c>
      <c r="C425" s="53" t="s">
        <v>212</v>
      </c>
      <c r="D425" s="53" t="s">
        <v>112</v>
      </c>
      <c r="E425" s="104">
        <f>E426</f>
        <v>4070</v>
      </c>
    </row>
    <row r="426" spans="1:9" ht="36" outlineLevel="6">
      <c r="A426" s="52" t="s">
        <v>118</v>
      </c>
      <c r="B426" s="53" t="s">
        <v>153</v>
      </c>
      <c r="C426" s="53" t="s">
        <v>212</v>
      </c>
      <c r="D426" s="53" t="s">
        <v>119</v>
      </c>
      <c r="E426" s="104">
        <v>4070</v>
      </c>
      <c r="I426" s="1" t="s">
        <v>68</v>
      </c>
    </row>
    <row r="427" spans="1:9" ht="20.25" customHeight="1" outlineLevel="6">
      <c r="A427" s="52" t="s">
        <v>175</v>
      </c>
      <c r="B427" s="53" t="s">
        <v>153</v>
      </c>
      <c r="C427" s="53" t="s">
        <v>161</v>
      </c>
      <c r="D427" s="53" t="s">
        <v>8</v>
      </c>
      <c r="E427" s="104">
        <f>E428</f>
        <v>22209.058000000001</v>
      </c>
    </row>
    <row r="428" spans="1:9" outlineLevel="6">
      <c r="A428" s="52" t="s">
        <v>517</v>
      </c>
      <c r="B428" s="53" t="s">
        <v>153</v>
      </c>
      <c r="C428" s="53" t="s">
        <v>516</v>
      </c>
      <c r="D428" s="53" t="s">
        <v>8</v>
      </c>
      <c r="E428" s="104">
        <f>E429</f>
        <v>22209.058000000001</v>
      </c>
    </row>
    <row r="429" spans="1:9" ht="54" outlineLevel="6">
      <c r="A429" s="32" t="s">
        <v>623</v>
      </c>
      <c r="B429" s="53" t="s">
        <v>153</v>
      </c>
      <c r="C429" s="53" t="s">
        <v>653</v>
      </c>
      <c r="D429" s="53" t="s">
        <v>8</v>
      </c>
      <c r="E429" s="104">
        <f>E430</f>
        <v>22209.058000000001</v>
      </c>
    </row>
    <row r="430" spans="1:9" ht="36" outlineLevel="6">
      <c r="A430" s="52" t="s">
        <v>399</v>
      </c>
      <c r="B430" s="53" t="s">
        <v>153</v>
      </c>
      <c r="C430" s="53" t="s">
        <v>653</v>
      </c>
      <c r="D430" s="53" t="s">
        <v>400</v>
      </c>
      <c r="E430" s="104">
        <f>E431</f>
        <v>22209.058000000001</v>
      </c>
    </row>
    <row r="431" spans="1:9" outlineLevel="6">
      <c r="A431" s="52" t="s">
        <v>401</v>
      </c>
      <c r="B431" s="53" t="s">
        <v>153</v>
      </c>
      <c r="C431" s="53" t="s">
        <v>653</v>
      </c>
      <c r="D431" s="53" t="s">
        <v>402</v>
      </c>
      <c r="E431" s="104">
        <v>22209.058000000001</v>
      </c>
    </row>
    <row r="432" spans="1:9" s="3" customFormat="1" ht="17.399999999999999">
      <c r="A432" s="50" t="s">
        <v>121</v>
      </c>
      <c r="B432" s="51" t="s">
        <v>122</v>
      </c>
      <c r="C432" s="51" t="s">
        <v>160</v>
      </c>
      <c r="D432" s="51" t="s">
        <v>8</v>
      </c>
      <c r="E432" s="103">
        <f>E433</f>
        <v>8957.7919999999995</v>
      </c>
      <c r="F432" s="179">
        <f>E432/E462</f>
        <v>1.2600466596350264E-2</v>
      </c>
    </row>
    <row r="433" spans="1:6" outlineLevel="1">
      <c r="A433" s="52" t="s">
        <v>685</v>
      </c>
      <c r="B433" s="53" t="s">
        <v>684</v>
      </c>
      <c r="C433" s="53" t="s">
        <v>160</v>
      </c>
      <c r="D433" s="53" t="s">
        <v>8</v>
      </c>
      <c r="E433" s="104">
        <f>E434</f>
        <v>8957.7919999999995</v>
      </c>
    </row>
    <row r="434" spans="1:6" ht="36" outlineLevel="2">
      <c r="A434" s="52" t="s">
        <v>575</v>
      </c>
      <c r="B434" s="53" t="s">
        <v>684</v>
      </c>
      <c r="C434" s="53" t="s">
        <v>286</v>
      </c>
      <c r="D434" s="53" t="s">
        <v>8</v>
      </c>
      <c r="E434" s="104">
        <f>E435+E438+E443</f>
        <v>8957.7919999999995</v>
      </c>
    </row>
    <row r="435" spans="1:6" ht="36" outlineLevel="2">
      <c r="A435" s="52" t="s">
        <v>528</v>
      </c>
      <c r="B435" s="53" t="s">
        <v>684</v>
      </c>
      <c r="C435" s="53" t="s">
        <v>686</v>
      </c>
      <c r="D435" s="53" t="s">
        <v>8</v>
      </c>
      <c r="E435" s="104">
        <f>E436</f>
        <v>2971.2919999999999</v>
      </c>
    </row>
    <row r="436" spans="1:6" ht="36" outlineLevel="2">
      <c r="A436" s="52" t="s">
        <v>399</v>
      </c>
      <c r="B436" s="53" t="s">
        <v>684</v>
      </c>
      <c r="C436" s="53" t="s">
        <v>686</v>
      </c>
      <c r="D436" s="53" t="s">
        <v>400</v>
      </c>
      <c r="E436" s="104">
        <f>E437</f>
        <v>2971.2919999999999</v>
      </c>
    </row>
    <row r="437" spans="1:6" outlineLevel="2">
      <c r="A437" s="52" t="s">
        <v>401</v>
      </c>
      <c r="B437" s="53" t="s">
        <v>684</v>
      </c>
      <c r="C437" s="53" t="s">
        <v>686</v>
      </c>
      <c r="D437" s="53" t="s">
        <v>402</v>
      </c>
      <c r="E437" s="104">
        <v>2971.2919999999999</v>
      </c>
    </row>
    <row r="438" spans="1:6" outlineLevel="4">
      <c r="A438" s="52" t="s">
        <v>125</v>
      </c>
      <c r="B438" s="53" t="s">
        <v>684</v>
      </c>
      <c r="C438" s="53" t="s">
        <v>287</v>
      </c>
      <c r="D438" s="53" t="s">
        <v>8</v>
      </c>
      <c r="E438" s="104">
        <f>E439+E441</f>
        <v>561</v>
      </c>
    </row>
    <row r="439" spans="1:6" ht="20.25" customHeight="1" outlineLevel="5">
      <c r="A439" s="52" t="s">
        <v>18</v>
      </c>
      <c r="B439" s="53" t="s">
        <v>684</v>
      </c>
      <c r="C439" s="53" t="s">
        <v>287</v>
      </c>
      <c r="D439" s="53" t="s">
        <v>19</v>
      </c>
      <c r="E439" s="104">
        <f>E440</f>
        <v>531</v>
      </c>
    </row>
    <row r="440" spans="1:6" ht="36" outlineLevel="6">
      <c r="A440" s="52" t="s">
        <v>20</v>
      </c>
      <c r="B440" s="53" t="s">
        <v>684</v>
      </c>
      <c r="C440" s="53" t="s">
        <v>287</v>
      </c>
      <c r="D440" s="53" t="s">
        <v>21</v>
      </c>
      <c r="E440" s="104">
        <v>531</v>
      </c>
    </row>
    <row r="441" spans="1:6" ht="18.75" customHeight="1" outlineLevel="6">
      <c r="A441" s="52" t="s">
        <v>413</v>
      </c>
      <c r="B441" s="53" t="s">
        <v>684</v>
      </c>
      <c r="C441" s="53" t="s">
        <v>287</v>
      </c>
      <c r="D441" s="53" t="s">
        <v>23</v>
      </c>
      <c r="E441" s="104">
        <f>E442</f>
        <v>30</v>
      </c>
    </row>
    <row r="442" spans="1:6" ht="18.75" customHeight="1" outlineLevel="6">
      <c r="A442" s="52" t="s">
        <v>414</v>
      </c>
      <c r="B442" s="53" t="s">
        <v>684</v>
      </c>
      <c r="C442" s="53" t="s">
        <v>287</v>
      </c>
      <c r="D442" s="53" t="s">
        <v>25</v>
      </c>
      <c r="E442" s="104">
        <v>30</v>
      </c>
    </row>
    <row r="443" spans="1:6" ht="54" outlineLevel="6">
      <c r="A443" s="32" t="s">
        <v>616</v>
      </c>
      <c r="B443" s="53" t="s">
        <v>684</v>
      </c>
      <c r="C443" s="53" t="s">
        <v>687</v>
      </c>
      <c r="D443" s="53" t="s">
        <v>8</v>
      </c>
      <c r="E443" s="104">
        <f>E444</f>
        <v>5425.5</v>
      </c>
    </row>
    <row r="444" spans="1:6" ht="36" outlineLevel="6">
      <c r="A444" s="52" t="s">
        <v>399</v>
      </c>
      <c r="B444" s="53" t="s">
        <v>684</v>
      </c>
      <c r="C444" s="53" t="s">
        <v>687</v>
      </c>
      <c r="D444" s="53" t="s">
        <v>400</v>
      </c>
      <c r="E444" s="104">
        <f>E445</f>
        <v>5425.5</v>
      </c>
    </row>
    <row r="445" spans="1:6" ht="18.75" customHeight="1" outlineLevel="6">
      <c r="A445" s="52" t="s">
        <v>401</v>
      </c>
      <c r="B445" s="53" t="s">
        <v>684</v>
      </c>
      <c r="C445" s="53" t="s">
        <v>687</v>
      </c>
      <c r="D445" s="53" t="s">
        <v>402</v>
      </c>
      <c r="E445" s="104">
        <v>5425.5</v>
      </c>
    </row>
    <row r="446" spans="1:6" s="3" customFormat="1" ht="17.399999999999999">
      <c r="A446" s="50" t="s">
        <v>126</v>
      </c>
      <c r="B446" s="51" t="s">
        <v>127</v>
      </c>
      <c r="C446" s="51" t="s">
        <v>160</v>
      </c>
      <c r="D446" s="51" t="s">
        <v>8</v>
      </c>
      <c r="E446" s="103">
        <f t="shared" ref="E446:E451" si="0">E447</f>
        <v>1762.5</v>
      </c>
      <c r="F446" s="179">
        <f>E446/E462</f>
        <v>2.4792183582815208E-3</v>
      </c>
    </row>
    <row r="447" spans="1:6" outlineLevel="1">
      <c r="A447" s="52" t="s">
        <v>128</v>
      </c>
      <c r="B447" s="53" t="s">
        <v>129</v>
      </c>
      <c r="C447" s="53" t="s">
        <v>160</v>
      </c>
      <c r="D447" s="53" t="s">
        <v>8</v>
      </c>
      <c r="E447" s="104">
        <f t="shared" si="0"/>
        <v>1762.5</v>
      </c>
    </row>
    <row r="448" spans="1:6" ht="36" outlineLevel="2">
      <c r="A448" s="52" t="s">
        <v>537</v>
      </c>
      <c r="B448" s="53" t="s">
        <v>129</v>
      </c>
      <c r="C448" s="53" t="s">
        <v>163</v>
      </c>
      <c r="D448" s="53" t="s">
        <v>8</v>
      </c>
      <c r="E448" s="104">
        <f t="shared" si="0"/>
        <v>1762.5</v>
      </c>
    </row>
    <row r="449" spans="1:7" ht="36.75" customHeight="1" outlineLevel="3">
      <c r="A449" s="57" t="s">
        <v>576</v>
      </c>
      <c r="B449" s="53" t="s">
        <v>129</v>
      </c>
      <c r="C449" s="53" t="s">
        <v>356</v>
      </c>
      <c r="D449" s="53" t="s">
        <v>8</v>
      </c>
      <c r="E449" s="104">
        <f t="shared" si="0"/>
        <v>1762.5</v>
      </c>
    </row>
    <row r="450" spans="1:7" ht="36" outlineLevel="4">
      <c r="A450" s="52" t="s">
        <v>130</v>
      </c>
      <c r="B450" s="53" t="s">
        <v>129</v>
      </c>
      <c r="C450" s="53" t="s">
        <v>357</v>
      </c>
      <c r="D450" s="53" t="s">
        <v>8</v>
      </c>
      <c r="E450" s="104">
        <f t="shared" si="0"/>
        <v>1762.5</v>
      </c>
    </row>
    <row r="451" spans="1:7" ht="36" outlineLevel="5">
      <c r="A451" s="52" t="s">
        <v>53</v>
      </c>
      <c r="B451" s="53" t="s">
        <v>129</v>
      </c>
      <c r="C451" s="53" t="s">
        <v>357</v>
      </c>
      <c r="D451" s="53" t="s">
        <v>54</v>
      </c>
      <c r="E451" s="104">
        <f t="shared" si="0"/>
        <v>1762.5</v>
      </c>
    </row>
    <row r="452" spans="1:7" outlineLevel="6">
      <c r="A452" s="52" t="s">
        <v>55</v>
      </c>
      <c r="B452" s="53" t="s">
        <v>129</v>
      </c>
      <c r="C452" s="53" t="s">
        <v>357</v>
      </c>
      <c r="D452" s="53" t="s">
        <v>56</v>
      </c>
      <c r="E452" s="104">
        <v>1762.5</v>
      </c>
    </row>
    <row r="453" spans="1:7" s="3" customFormat="1" ht="52.2">
      <c r="A453" s="50" t="s">
        <v>33</v>
      </c>
      <c r="B453" s="51" t="s">
        <v>34</v>
      </c>
      <c r="C453" s="51" t="s">
        <v>160</v>
      </c>
      <c r="D453" s="51" t="s">
        <v>8</v>
      </c>
      <c r="E453" s="103">
        <f>E454</f>
        <v>17377.670000000002</v>
      </c>
      <c r="F453" s="179">
        <f>E453/E462</f>
        <v>2.4444277156401725E-2</v>
      </c>
    </row>
    <row r="454" spans="1:7" ht="36" outlineLevel="1">
      <c r="A454" s="52" t="s">
        <v>35</v>
      </c>
      <c r="B454" s="53" t="s">
        <v>36</v>
      </c>
      <c r="C454" s="53" t="s">
        <v>160</v>
      </c>
      <c r="D454" s="53" t="s">
        <v>8</v>
      </c>
      <c r="E454" s="104">
        <f>E455</f>
        <v>17377.670000000002</v>
      </c>
    </row>
    <row r="455" spans="1:7" ht="36" outlineLevel="2">
      <c r="A455" s="52" t="s">
        <v>572</v>
      </c>
      <c r="B455" s="53" t="s">
        <v>36</v>
      </c>
      <c r="C455" s="53" t="s">
        <v>167</v>
      </c>
      <c r="D455" s="53" t="s">
        <v>8</v>
      </c>
      <c r="E455" s="104">
        <f>E456+E459</f>
        <v>17377.670000000002</v>
      </c>
    </row>
    <row r="456" spans="1:7" ht="36" outlineLevel="4">
      <c r="A456" s="52" t="s">
        <v>37</v>
      </c>
      <c r="B456" s="53" t="s">
        <v>36</v>
      </c>
      <c r="C456" s="53" t="s">
        <v>168</v>
      </c>
      <c r="D456" s="53" t="s">
        <v>8</v>
      </c>
      <c r="E456" s="104">
        <f>E457</f>
        <v>5231.2030000000004</v>
      </c>
    </row>
    <row r="457" spans="1:7" outlineLevel="5">
      <c r="A457" s="52" t="s">
        <v>31</v>
      </c>
      <c r="B457" s="53" t="s">
        <v>36</v>
      </c>
      <c r="C457" s="53" t="s">
        <v>168</v>
      </c>
      <c r="D457" s="53" t="s">
        <v>32</v>
      </c>
      <c r="E457" s="104">
        <f>E458</f>
        <v>5231.2030000000004</v>
      </c>
    </row>
    <row r="458" spans="1:7" outlineLevel="6">
      <c r="A458" s="52" t="s">
        <v>38</v>
      </c>
      <c r="B458" s="53" t="s">
        <v>36</v>
      </c>
      <c r="C458" s="53" t="s">
        <v>168</v>
      </c>
      <c r="D458" s="53" t="s">
        <v>39</v>
      </c>
      <c r="E458" s="104">
        <v>5231.2030000000004</v>
      </c>
    </row>
    <row r="459" spans="1:7" ht="72" outlineLevel="4">
      <c r="A459" s="32" t="s">
        <v>494</v>
      </c>
      <c r="B459" s="53" t="s">
        <v>36</v>
      </c>
      <c r="C459" s="53" t="s">
        <v>351</v>
      </c>
      <c r="D459" s="53" t="s">
        <v>8</v>
      </c>
      <c r="E459" s="104">
        <f>E460</f>
        <v>12146.467000000001</v>
      </c>
    </row>
    <row r="460" spans="1:7" outlineLevel="5">
      <c r="A460" s="52" t="s">
        <v>31</v>
      </c>
      <c r="B460" s="53" t="s">
        <v>36</v>
      </c>
      <c r="C460" s="53" t="s">
        <v>351</v>
      </c>
      <c r="D460" s="53" t="s">
        <v>32</v>
      </c>
      <c r="E460" s="104">
        <f>E461</f>
        <v>12146.467000000001</v>
      </c>
    </row>
    <row r="461" spans="1:7" outlineLevel="6">
      <c r="A461" s="52" t="s">
        <v>38</v>
      </c>
      <c r="B461" s="53" t="s">
        <v>36</v>
      </c>
      <c r="C461" s="53" t="s">
        <v>351</v>
      </c>
      <c r="D461" s="53" t="s">
        <v>39</v>
      </c>
      <c r="E461" s="104">
        <v>12146.467000000001</v>
      </c>
    </row>
    <row r="462" spans="1:7" s="3" customFormat="1" ht="17.399999999999999">
      <c r="A462" s="197" t="s">
        <v>147</v>
      </c>
      <c r="B462" s="197"/>
      <c r="C462" s="197"/>
      <c r="D462" s="197"/>
      <c r="E462" s="110">
        <f>E16+E154+E166+E172+E209+E258+E271+E383+E399+E432+E446+E453</f>
        <v>710909.54700000014</v>
      </c>
      <c r="F462" s="9"/>
      <c r="G462" s="9"/>
    </row>
    <row r="463" spans="1:7">
      <c r="A463" s="65"/>
      <c r="B463" s="65"/>
      <c r="C463" s="65"/>
      <c r="D463" s="65"/>
      <c r="E463" s="74"/>
    </row>
    <row r="464" spans="1:7">
      <c r="A464" s="200"/>
      <c r="B464" s="200"/>
      <c r="C464" s="200"/>
      <c r="D464" s="200"/>
      <c r="E464" s="200"/>
    </row>
    <row r="465" spans="3:7">
      <c r="C465" s="75"/>
      <c r="E465" s="76"/>
    </row>
    <row r="466" spans="3:7">
      <c r="C466" s="75"/>
      <c r="E466" s="76"/>
    </row>
    <row r="467" spans="3:7">
      <c r="C467" s="115" t="s">
        <v>441</v>
      </c>
      <c r="D467" s="116"/>
      <c r="E467" s="117">
        <f>E273+E300+E327+E349+E363+E420+E406</f>
        <v>502588.84100000013</v>
      </c>
      <c r="F467" s="114"/>
      <c r="G467" s="114"/>
    </row>
    <row r="468" spans="3:7">
      <c r="C468" s="115" t="s">
        <v>442</v>
      </c>
      <c r="D468" s="116"/>
      <c r="E468" s="117">
        <f>E344+E385</f>
        <v>22283.648999999998</v>
      </c>
      <c r="F468" s="114"/>
      <c r="G468" s="114"/>
    </row>
    <row r="469" spans="3:7">
      <c r="C469" s="115" t="s">
        <v>443</v>
      </c>
      <c r="D469" s="116"/>
      <c r="E469" s="117">
        <f>E260</f>
        <v>515</v>
      </c>
      <c r="F469" s="114"/>
      <c r="G469" s="114"/>
    </row>
    <row r="470" spans="3:7">
      <c r="C470" s="115" t="s">
        <v>444</v>
      </c>
      <c r="D470" s="116"/>
      <c r="E470" s="117">
        <f>E434</f>
        <v>8957.7919999999995</v>
      </c>
      <c r="F470" s="114"/>
      <c r="G470" s="114"/>
    </row>
    <row r="471" spans="3:7">
      <c r="C471" s="115" t="s">
        <v>445</v>
      </c>
      <c r="D471" s="116"/>
      <c r="E471" s="117">
        <f>E455+E410+E197+E180</f>
        <v>20181.213000000003</v>
      </c>
      <c r="F471" s="114"/>
      <c r="G471" s="114"/>
    </row>
    <row r="472" spans="3:7">
      <c r="C472" s="115" t="s">
        <v>446</v>
      </c>
      <c r="D472" s="116"/>
      <c r="E472" s="117">
        <f>E76+E448</f>
        <v>19216.661</v>
      </c>
      <c r="F472" s="114"/>
      <c r="G472" s="114"/>
    </row>
    <row r="473" spans="3:7">
      <c r="C473" s="115" t="s">
        <v>447</v>
      </c>
      <c r="D473" s="116"/>
      <c r="E473" s="117">
        <f>E185+E211+E217+E240+E250</f>
        <v>59688.625999999989</v>
      </c>
      <c r="F473" s="114"/>
      <c r="G473" s="114"/>
    </row>
    <row r="474" spans="3:7">
      <c r="C474" s="115" t="s">
        <v>448</v>
      </c>
      <c r="D474" s="116"/>
      <c r="E474" s="117">
        <f>E100</f>
        <v>84.519000000000005</v>
      </c>
      <c r="F474" s="114"/>
      <c r="G474" s="114"/>
    </row>
    <row r="475" spans="3:7">
      <c r="C475" s="115" t="s">
        <v>449</v>
      </c>
      <c r="D475" s="116"/>
      <c r="E475" s="117">
        <f>E18+E23+E38+E45+E71+E51+E104+E156+E162+E168+E174+E244+E401+E427+E66+E415+E205</f>
        <v>77393.245999999999</v>
      </c>
      <c r="F475" s="114"/>
      <c r="G475" s="114"/>
    </row>
    <row r="476" spans="3:7">
      <c r="C476" s="115"/>
      <c r="D476" s="116"/>
      <c r="E476" s="117">
        <f>SUM(E467:E475)</f>
        <v>710909.54700000014</v>
      </c>
      <c r="F476" s="114"/>
      <c r="G476" s="114"/>
    </row>
    <row r="477" spans="3:7">
      <c r="C477" s="115"/>
      <c r="D477" s="116"/>
      <c r="E477" s="117"/>
      <c r="F477" s="114"/>
      <c r="G477" s="114"/>
    </row>
    <row r="478" spans="3:7">
      <c r="C478" s="115"/>
      <c r="D478" s="116"/>
      <c r="E478" s="117">
        <f>E462-E476</f>
        <v>0</v>
      </c>
      <c r="F478" s="114"/>
      <c r="G478" s="114"/>
    </row>
    <row r="479" spans="3:7">
      <c r="C479" s="115"/>
      <c r="D479" s="116"/>
      <c r="E479" s="117"/>
      <c r="F479" s="114"/>
      <c r="G479" s="114"/>
    </row>
    <row r="480" spans="3:7">
      <c r="C480" s="115" t="s">
        <v>311</v>
      </c>
      <c r="D480" s="116"/>
      <c r="E480" s="117">
        <f>E275+E278</f>
        <v>112195.85</v>
      </c>
      <c r="F480" s="114"/>
      <c r="G480" s="114"/>
    </row>
    <row r="481" spans="3:7">
      <c r="C481" s="115" t="s">
        <v>313</v>
      </c>
      <c r="D481" s="116"/>
      <c r="E481" s="117">
        <f>E284+E290+E287+E281+E293+E296</f>
        <v>20259.178999999996</v>
      </c>
      <c r="F481" s="114"/>
      <c r="G481" s="114"/>
    </row>
    <row r="482" spans="3:7">
      <c r="C482" s="115" t="s">
        <v>335</v>
      </c>
      <c r="D482" s="116"/>
      <c r="E482" s="117">
        <f>E422</f>
        <v>4094</v>
      </c>
      <c r="F482" s="114"/>
      <c r="G482" s="114"/>
    </row>
    <row r="483" spans="3:7">
      <c r="C483" s="115" t="s">
        <v>314</v>
      </c>
      <c r="D483" s="116"/>
      <c r="E483" s="117">
        <f>E302+E305</f>
        <v>298801.94500000001</v>
      </c>
      <c r="F483" s="114"/>
      <c r="G483" s="114"/>
    </row>
    <row r="484" spans="3:7">
      <c r="C484" s="115" t="s">
        <v>312</v>
      </c>
      <c r="D484" s="116"/>
      <c r="E484" s="117">
        <f>E311+E314+E308+E351+E320+E317</f>
        <v>10585.845000000001</v>
      </c>
      <c r="F484" s="114"/>
      <c r="G484" s="114"/>
    </row>
    <row r="485" spans="3:7">
      <c r="C485" s="115" t="s">
        <v>315</v>
      </c>
      <c r="D485" s="116"/>
      <c r="E485" s="117">
        <f>E323+E354</f>
        <v>16371.804</v>
      </c>
      <c r="F485" s="114"/>
      <c r="G485" s="114"/>
    </row>
    <row r="486" spans="3:7">
      <c r="C486" s="115" t="s">
        <v>316</v>
      </c>
      <c r="D486" s="116"/>
      <c r="E486" s="117">
        <f>E329</f>
        <v>19987.509999999998</v>
      </c>
      <c r="F486" s="114"/>
      <c r="G486" s="114"/>
    </row>
    <row r="487" spans="3:7">
      <c r="C487" s="115" t="s">
        <v>317</v>
      </c>
      <c r="D487" s="116"/>
      <c r="E487" s="117">
        <f>E335+E332</f>
        <v>129.9</v>
      </c>
      <c r="F487" s="114"/>
      <c r="G487" s="114"/>
    </row>
    <row r="488" spans="3:7">
      <c r="C488" s="115" t="s">
        <v>691</v>
      </c>
      <c r="D488" s="116"/>
      <c r="E488" s="117">
        <f>E338+E341</f>
        <v>90.18</v>
      </c>
      <c r="F488" s="114"/>
      <c r="G488" s="114"/>
    </row>
    <row r="489" spans="3:7">
      <c r="C489" s="115" t="s">
        <v>318</v>
      </c>
      <c r="D489" s="116"/>
      <c r="E489" s="117">
        <f>E364+E371+E380</f>
        <v>17448.628000000001</v>
      </c>
      <c r="F489" s="114"/>
      <c r="G489" s="114"/>
    </row>
    <row r="490" spans="3:7">
      <c r="C490" s="115" t="s">
        <v>341</v>
      </c>
      <c r="D490" s="116"/>
      <c r="E490" s="117">
        <f>E359</f>
        <v>74</v>
      </c>
      <c r="F490" s="114"/>
      <c r="G490" s="114"/>
    </row>
    <row r="491" spans="3:7">
      <c r="C491" s="115" t="s">
        <v>650</v>
      </c>
      <c r="D491" s="116"/>
      <c r="E491" s="117">
        <f>E407</f>
        <v>2550</v>
      </c>
      <c r="F491" s="114"/>
      <c r="G491" s="114"/>
    </row>
    <row r="492" spans="3:7">
      <c r="C492" s="115" t="s">
        <v>319</v>
      </c>
      <c r="D492" s="116"/>
      <c r="E492" s="117">
        <f>E389+E392+E386</f>
        <v>7764.0950000000003</v>
      </c>
      <c r="F492" s="114"/>
      <c r="G492" s="114"/>
    </row>
    <row r="493" spans="3:7">
      <c r="C493" s="115" t="s">
        <v>320</v>
      </c>
      <c r="D493" s="116"/>
      <c r="E493" s="117">
        <f>E345</f>
        <v>13748.554</v>
      </c>
      <c r="F493" s="114"/>
      <c r="G493" s="114"/>
    </row>
    <row r="494" spans="3:7">
      <c r="C494" s="115" t="s">
        <v>321</v>
      </c>
      <c r="D494" s="116"/>
      <c r="E494" s="117">
        <f>E395</f>
        <v>771</v>
      </c>
      <c r="F494" s="114"/>
      <c r="G494" s="114"/>
    </row>
    <row r="495" spans="3:7">
      <c r="C495" s="115" t="s">
        <v>359</v>
      </c>
      <c r="D495" s="116"/>
      <c r="E495" s="117">
        <f>E262</f>
        <v>440</v>
      </c>
      <c r="F495" s="114"/>
      <c r="G495" s="114"/>
    </row>
    <row r="496" spans="3:7">
      <c r="C496" s="115" t="s">
        <v>322</v>
      </c>
      <c r="D496" s="116"/>
      <c r="E496" s="117">
        <f>E265</f>
        <v>45</v>
      </c>
      <c r="F496" s="114"/>
      <c r="G496" s="114"/>
    </row>
    <row r="497" spans="3:7">
      <c r="C497" s="115" t="s">
        <v>360</v>
      </c>
      <c r="D497" s="116"/>
      <c r="E497" s="117">
        <f>E268</f>
        <v>30</v>
      </c>
      <c r="F497" s="114"/>
      <c r="G497" s="114"/>
    </row>
    <row r="498" spans="3:7">
      <c r="C498" s="115" t="s">
        <v>323</v>
      </c>
      <c r="D498" s="116"/>
      <c r="E498" s="117">
        <f>E438</f>
        <v>561</v>
      </c>
      <c r="F498" s="114"/>
      <c r="G498" s="114"/>
    </row>
    <row r="499" spans="3:7">
      <c r="C499" s="115" t="s">
        <v>690</v>
      </c>
      <c r="D499" s="116"/>
      <c r="E499" s="117">
        <f>E435+E443</f>
        <v>8396.7919999999995</v>
      </c>
      <c r="F499" s="114"/>
      <c r="G499" s="114"/>
    </row>
    <row r="500" spans="3:7">
      <c r="C500" s="115" t="s">
        <v>324</v>
      </c>
      <c r="D500" s="116"/>
      <c r="E500" s="117">
        <f>E412</f>
        <v>210</v>
      </c>
      <c r="F500" s="114"/>
      <c r="G500" s="114"/>
    </row>
    <row r="501" spans="3:7">
      <c r="C501" s="115" t="s">
        <v>453</v>
      </c>
      <c r="D501" s="116"/>
      <c r="E501" s="117"/>
      <c r="F501" s="114"/>
      <c r="G501" s="114"/>
    </row>
    <row r="502" spans="3:7">
      <c r="C502" s="115" t="s">
        <v>325</v>
      </c>
      <c r="D502" s="116"/>
      <c r="E502" s="117">
        <f>E202+E199</f>
        <v>2590.3200000000002</v>
      </c>
      <c r="F502" s="114"/>
      <c r="G502" s="114"/>
    </row>
    <row r="503" spans="3:7">
      <c r="C503" s="115" t="s">
        <v>326</v>
      </c>
      <c r="D503" s="116"/>
      <c r="E503" s="117">
        <f>E181</f>
        <v>3.2229999999999999</v>
      </c>
      <c r="F503" s="114"/>
      <c r="G503" s="114"/>
    </row>
    <row r="504" spans="3:7">
      <c r="C504" s="115" t="s">
        <v>454</v>
      </c>
      <c r="D504" s="116"/>
      <c r="E504" s="117"/>
      <c r="F504" s="114"/>
      <c r="G504" s="114"/>
    </row>
    <row r="505" spans="3:7">
      <c r="C505" s="115" t="s">
        <v>327</v>
      </c>
      <c r="D505" s="116"/>
      <c r="E505" s="117">
        <f>E456+E459</f>
        <v>17377.670000000002</v>
      </c>
      <c r="F505" s="114"/>
      <c r="G505" s="114"/>
    </row>
    <row r="506" spans="3:7">
      <c r="C506" s="115" t="s">
        <v>455</v>
      </c>
      <c r="D506" s="116"/>
      <c r="E506" s="117">
        <v>0</v>
      </c>
      <c r="F506" s="114"/>
      <c r="G506" s="114"/>
    </row>
    <row r="507" spans="3:7">
      <c r="C507" s="115" t="s">
        <v>358</v>
      </c>
      <c r="D507" s="116"/>
      <c r="E507" s="117"/>
      <c r="F507" s="114"/>
      <c r="G507" s="114"/>
    </row>
    <row r="508" spans="3:7">
      <c r="C508" s="115" t="s">
        <v>328</v>
      </c>
      <c r="D508" s="116"/>
      <c r="E508" s="117">
        <f>E78+E81</f>
        <v>1060.5999999999999</v>
      </c>
      <c r="F508" s="114"/>
      <c r="G508" s="114"/>
    </row>
    <row r="509" spans="3:7">
      <c r="C509" s="115" t="s">
        <v>456</v>
      </c>
      <c r="D509" s="116"/>
      <c r="E509" s="117"/>
      <c r="F509" s="114"/>
      <c r="G509" s="114"/>
    </row>
    <row r="510" spans="3:7">
      <c r="C510" s="115" t="s">
        <v>347</v>
      </c>
      <c r="D510" s="116"/>
      <c r="E510" s="117">
        <f>E450</f>
        <v>1762.5</v>
      </c>
      <c r="F510" s="114"/>
      <c r="G510" s="114"/>
    </row>
    <row r="511" spans="3:7">
      <c r="C511" s="115" t="s">
        <v>329</v>
      </c>
      <c r="D511" s="116"/>
      <c r="E511" s="117">
        <f>E84</f>
        <v>1388.1320000000001</v>
      </c>
      <c r="F511" s="114"/>
      <c r="G511" s="114"/>
    </row>
    <row r="512" spans="3:7">
      <c r="C512" s="115" t="s">
        <v>330</v>
      </c>
      <c r="D512" s="116"/>
      <c r="E512" s="117">
        <f>E91</f>
        <v>15005.429</v>
      </c>
      <c r="F512" s="114"/>
      <c r="G512" s="114"/>
    </row>
    <row r="513" spans="3:7">
      <c r="C513" s="115" t="s">
        <v>410</v>
      </c>
      <c r="D513" s="116"/>
      <c r="E513" s="117"/>
      <c r="F513" s="114"/>
      <c r="G513" s="114"/>
    </row>
    <row r="514" spans="3:7">
      <c r="C514" s="115" t="s">
        <v>457</v>
      </c>
      <c r="D514" s="116"/>
      <c r="E514" s="117"/>
      <c r="F514" s="114"/>
      <c r="G514" s="114"/>
    </row>
    <row r="515" spans="3:7">
      <c r="C515" s="115" t="s">
        <v>331</v>
      </c>
      <c r="D515" s="116"/>
      <c r="E515" s="117">
        <f>E219+E222+E213+E227+E233+E236+E230+E255+E252</f>
        <v>33661.141999999993</v>
      </c>
      <c r="F515" s="114"/>
      <c r="G515" s="114"/>
    </row>
    <row r="516" spans="3:7">
      <c r="C516" s="115" t="s">
        <v>332</v>
      </c>
      <c r="D516" s="116"/>
      <c r="E516" s="117">
        <f>E187+E190+E193</f>
        <v>25796.483999999997</v>
      </c>
      <c r="F516" s="114"/>
      <c r="G516" s="114"/>
    </row>
    <row r="517" spans="3:7">
      <c r="C517" s="115" t="s">
        <v>333</v>
      </c>
      <c r="D517" s="116"/>
      <c r="E517" s="117">
        <f>E241</f>
        <v>231</v>
      </c>
      <c r="F517" s="114"/>
      <c r="G517" s="114"/>
    </row>
    <row r="518" spans="3:7">
      <c r="C518" s="115" t="s">
        <v>334</v>
      </c>
      <c r="D518" s="116"/>
      <c r="E518" s="117">
        <f>E101</f>
        <v>84.519000000000005</v>
      </c>
      <c r="F518" s="114">
        <f>SUM(E480:E518)</f>
        <v>633516.30099999986</v>
      </c>
      <c r="G518" s="114"/>
    </row>
    <row r="519" spans="3:7">
      <c r="C519" s="115" t="s">
        <v>161</v>
      </c>
      <c r="D519" s="116"/>
      <c r="E519" s="117">
        <f>E18+E23+E38+E45+E71+E51+E104+E156+E162+E168+E174+E244+E401+E427+E66+E415+E205</f>
        <v>77393.245999999999</v>
      </c>
      <c r="F519" s="114"/>
      <c r="G519" s="114"/>
    </row>
    <row r="520" spans="3:7">
      <c r="C520" s="115"/>
      <c r="D520" s="116"/>
      <c r="E520" s="117">
        <f>SUM(E480:E519)</f>
        <v>710909.5469999999</v>
      </c>
      <c r="F520" s="114">
        <f>E476-E520</f>
        <v>0</v>
      </c>
      <c r="G520" s="114"/>
    </row>
    <row r="521" spans="3:7">
      <c r="C521" s="75"/>
    </row>
    <row r="522" spans="3:7">
      <c r="C522" s="75"/>
    </row>
    <row r="523" spans="3:7">
      <c r="C523" s="75"/>
    </row>
    <row r="524" spans="3:7">
      <c r="C524" s="75"/>
    </row>
    <row r="525" spans="3:7">
      <c r="C525" s="75"/>
    </row>
    <row r="526" spans="3:7">
      <c r="C526" s="75"/>
    </row>
    <row r="527" spans="3:7">
      <c r="C527" s="75"/>
    </row>
  </sheetData>
  <mergeCells count="7">
    <mergeCell ref="A464:E464"/>
    <mergeCell ref="A9:E9"/>
    <mergeCell ref="A10:E10"/>
    <mergeCell ref="A462:D462"/>
    <mergeCell ref="A11:E11"/>
    <mergeCell ref="A12:E12"/>
    <mergeCell ref="A13:E13"/>
  </mergeCells>
  <pageMargins left="0.98425196850393704" right="0.98425196850393704" top="0.35433070866141736" bottom="0.39370078740157483" header="0.31496062992125984" footer="0.31496062992125984"/>
  <pageSetup paperSize="9" scale="5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5"/>
  <sheetViews>
    <sheetView view="pageBreakPreview" topLeftCell="C1" zoomScale="98" zoomScaleNormal="100" zoomScaleSheetLayoutView="98" workbookViewId="0">
      <selection activeCell="F2" sqref="F2:F4"/>
    </sheetView>
  </sheetViews>
  <sheetFormatPr defaultRowHeight="18" outlineLevelRow="6"/>
  <cols>
    <col min="1" max="1" width="69.88671875" style="150" customWidth="1"/>
    <col min="2" max="2" width="7.6640625" style="68" customWidth="1"/>
    <col min="3" max="3" width="14.5546875" style="68" customWidth="1"/>
    <col min="4" max="4" width="7.6640625" style="68" customWidth="1"/>
    <col min="5" max="5" width="15" style="68" customWidth="1"/>
    <col min="6" max="6" width="14.6640625" style="46" customWidth="1"/>
    <col min="7" max="7" width="13.5546875" style="1" customWidth="1"/>
    <col min="8" max="8" width="14.109375" style="1" customWidth="1"/>
    <col min="9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F1" s="122" t="s">
        <v>425</v>
      </c>
    </row>
    <row r="2" spans="1:7">
      <c r="F2" s="183" t="s">
        <v>644</v>
      </c>
    </row>
    <row r="3" spans="1:7">
      <c r="F3" s="183" t="s">
        <v>705</v>
      </c>
    </row>
    <row r="4" spans="1:7">
      <c r="F4" s="183" t="s">
        <v>706</v>
      </c>
    </row>
    <row r="5" spans="1:7">
      <c r="F5" s="183" t="s">
        <v>468</v>
      </c>
    </row>
    <row r="6" spans="1:7">
      <c r="F6" s="183" t="s">
        <v>644</v>
      </c>
    </row>
    <row r="7" spans="1:7">
      <c r="F7" s="183" t="s">
        <v>645</v>
      </c>
    </row>
    <row r="8" spans="1:7">
      <c r="F8" s="183" t="s">
        <v>646</v>
      </c>
    </row>
    <row r="9" spans="1:7">
      <c r="A9" s="201" t="s">
        <v>281</v>
      </c>
      <c r="B9" s="201"/>
      <c r="C9" s="201"/>
      <c r="D9" s="201"/>
      <c r="E9" s="201"/>
      <c r="F9" s="201"/>
    </row>
    <row r="10" spans="1:7">
      <c r="A10" s="196" t="s">
        <v>487</v>
      </c>
      <c r="B10" s="196"/>
      <c r="C10" s="196"/>
      <c r="D10" s="196"/>
      <c r="E10" s="196"/>
      <c r="F10" s="196"/>
    </row>
    <row r="11" spans="1:7" ht="19.5" customHeight="1">
      <c r="A11" s="196" t="s">
        <v>469</v>
      </c>
      <c r="B11" s="196"/>
      <c r="C11" s="196"/>
      <c r="D11" s="196"/>
      <c r="E11" s="196"/>
      <c r="F11" s="196"/>
    </row>
    <row r="12" spans="1:7" ht="19.5" customHeight="1">
      <c r="A12" s="196" t="s">
        <v>470</v>
      </c>
      <c r="B12" s="196"/>
      <c r="C12" s="196"/>
      <c r="D12" s="196"/>
      <c r="E12" s="196"/>
      <c r="F12" s="196"/>
    </row>
    <row r="13" spans="1:7">
      <c r="A13" s="196" t="s">
        <v>471</v>
      </c>
      <c r="B13" s="196"/>
      <c r="C13" s="196"/>
      <c r="D13" s="196"/>
      <c r="E13" s="196"/>
      <c r="F13" s="196"/>
    </row>
    <row r="14" spans="1:7">
      <c r="A14" s="44"/>
      <c r="B14" s="69"/>
      <c r="C14" s="69"/>
      <c r="D14" s="69"/>
      <c r="F14" s="160" t="s">
        <v>339</v>
      </c>
    </row>
    <row r="15" spans="1:7" ht="36">
      <c r="A15" s="47" t="s">
        <v>0</v>
      </c>
      <c r="B15" s="48" t="s">
        <v>2</v>
      </c>
      <c r="C15" s="48" t="s">
        <v>3</v>
      </c>
      <c r="D15" s="48" t="s">
        <v>4</v>
      </c>
      <c r="E15" s="48" t="s">
        <v>458</v>
      </c>
      <c r="F15" s="48" t="s">
        <v>483</v>
      </c>
    </row>
    <row r="16" spans="1:7" s="3" customFormat="1" ht="17.399999999999999">
      <c r="A16" s="50" t="s">
        <v>9</v>
      </c>
      <c r="B16" s="51" t="s">
        <v>10</v>
      </c>
      <c r="C16" s="51" t="s">
        <v>160</v>
      </c>
      <c r="D16" s="51" t="s">
        <v>8</v>
      </c>
      <c r="E16" s="103">
        <f>E17+E22+E37+E44+E50+E65</f>
        <v>64059.075999999994</v>
      </c>
      <c r="F16" s="103">
        <f>F17+F22+F37+F44+F50+F65</f>
        <v>63692.31</v>
      </c>
      <c r="G16" s="9"/>
    </row>
    <row r="17" spans="1:6" ht="38.25" customHeight="1" outlineLevel="1">
      <c r="A17" s="52" t="s">
        <v>42</v>
      </c>
      <c r="B17" s="53" t="s">
        <v>43</v>
      </c>
      <c r="C17" s="53" t="s">
        <v>160</v>
      </c>
      <c r="D17" s="53" t="s">
        <v>8</v>
      </c>
      <c r="E17" s="104">
        <f t="shared" ref="E17:F20" si="0">E18</f>
        <v>2135.65</v>
      </c>
      <c r="F17" s="104">
        <f t="shared" si="0"/>
        <v>2135.65</v>
      </c>
    </row>
    <row r="18" spans="1:6" outlineLevel="2">
      <c r="A18" s="52" t="s">
        <v>283</v>
      </c>
      <c r="B18" s="53" t="s">
        <v>43</v>
      </c>
      <c r="C18" s="53" t="s">
        <v>161</v>
      </c>
      <c r="D18" s="53" t="s">
        <v>8</v>
      </c>
      <c r="E18" s="104">
        <f t="shared" si="0"/>
        <v>2135.65</v>
      </c>
      <c r="F18" s="104">
        <f t="shared" si="0"/>
        <v>2135.65</v>
      </c>
    </row>
    <row r="19" spans="1:6" outlineLevel="4">
      <c r="A19" s="52" t="s">
        <v>44</v>
      </c>
      <c r="B19" s="53" t="s">
        <v>43</v>
      </c>
      <c r="C19" s="53" t="s">
        <v>169</v>
      </c>
      <c r="D19" s="53" t="s">
        <v>8</v>
      </c>
      <c r="E19" s="104">
        <f t="shared" si="0"/>
        <v>2135.65</v>
      </c>
      <c r="F19" s="104">
        <f t="shared" si="0"/>
        <v>2135.65</v>
      </c>
    </row>
    <row r="20" spans="1:6" ht="75.75" customHeight="1" outlineLevel="5">
      <c r="A20" s="52" t="s">
        <v>14</v>
      </c>
      <c r="B20" s="53" t="s">
        <v>43</v>
      </c>
      <c r="C20" s="53" t="s">
        <v>169</v>
      </c>
      <c r="D20" s="53" t="s">
        <v>15</v>
      </c>
      <c r="E20" s="104">
        <f t="shared" si="0"/>
        <v>2135.65</v>
      </c>
      <c r="F20" s="104">
        <f t="shared" si="0"/>
        <v>2135.65</v>
      </c>
    </row>
    <row r="21" spans="1:6" ht="36" outlineLevel="6">
      <c r="A21" s="52" t="s">
        <v>472</v>
      </c>
      <c r="B21" s="53" t="s">
        <v>43</v>
      </c>
      <c r="C21" s="53" t="s">
        <v>169</v>
      </c>
      <c r="D21" s="53" t="s">
        <v>17</v>
      </c>
      <c r="E21" s="104">
        <v>2135.65</v>
      </c>
      <c r="F21" s="161">
        <v>2135.65</v>
      </c>
    </row>
    <row r="22" spans="1:6" ht="54.75" customHeight="1" outlineLevel="1">
      <c r="A22" s="52" t="s">
        <v>133</v>
      </c>
      <c r="B22" s="53" t="s">
        <v>134</v>
      </c>
      <c r="C22" s="53" t="s">
        <v>160</v>
      </c>
      <c r="D22" s="53" t="s">
        <v>8</v>
      </c>
      <c r="E22" s="104">
        <f>E23</f>
        <v>4092.3700000000003</v>
      </c>
      <c r="F22" s="104">
        <f>F23</f>
        <v>4092.3700000000003</v>
      </c>
    </row>
    <row r="23" spans="1:6" outlineLevel="3">
      <c r="A23" s="52" t="s">
        <v>283</v>
      </c>
      <c r="B23" s="53" t="s">
        <v>134</v>
      </c>
      <c r="C23" s="53" t="s">
        <v>161</v>
      </c>
      <c r="D23" s="53" t="s">
        <v>8</v>
      </c>
      <c r="E23" s="104">
        <f>E24+E27+E34</f>
        <v>4092.3700000000003</v>
      </c>
      <c r="F23" s="104">
        <f>F24+F27+F34</f>
        <v>4092.3700000000003</v>
      </c>
    </row>
    <row r="24" spans="1:6" ht="18.75" customHeight="1" outlineLevel="4">
      <c r="A24" s="52" t="s">
        <v>135</v>
      </c>
      <c r="B24" s="53" t="s">
        <v>134</v>
      </c>
      <c r="C24" s="53" t="s">
        <v>196</v>
      </c>
      <c r="D24" s="53" t="s">
        <v>8</v>
      </c>
      <c r="E24" s="104">
        <f>E25</f>
        <v>1850.94</v>
      </c>
      <c r="F24" s="104">
        <f>F25</f>
        <v>1850.94</v>
      </c>
    </row>
    <row r="25" spans="1:6" ht="76.5" customHeight="1" outlineLevel="5">
      <c r="A25" s="52" t="s">
        <v>14</v>
      </c>
      <c r="B25" s="53" t="s">
        <v>134</v>
      </c>
      <c r="C25" s="53" t="s">
        <v>196</v>
      </c>
      <c r="D25" s="53" t="s">
        <v>15</v>
      </c>
      <c r="E25" s="104">
        <f>E26</f>
        <v>1850.94</v>
      </c>
      <c r="F25" s="104">
        <f>F26</f>
        <v>1850.94</v>
      </c>
    </row>
    <row r="26" spans="1:6" ht="36" outlineLevel="6">
      <c r="A26" s="52" t="s">
        <v>16</v>
      </c>
      <c r="B26" s="53" t="s">
        <v>134</v>
      </c>
      <c r="C26" s="53" t="s">
        <v>196</v>
      </c>
      <c r="D26" s="53" t="s">
        <v>17</v>
      </c>
      <c r="E26" s="104">
        <v>1850.94</v>
      </c>
      <c r="F26" s="161">
        <v>1850.94</v>
      </c>
    </row>
    <row r="27" spans="1:6" ht="54" outlineLevel="4">
      <c r="A27" s="52" t="s">
        <v>13</v>
      </c>
      <c r="B27" s="53" t="s">
        <v>134</v>
      </c>
      <c r="C27" s="53" t="s">
        <v>162</v>
      </c>
      <c r="D27" s="53" t="s">
        <v>8</v>
      </c>
      <c r="E27" s="104">
        <f>E28+E30+E32</f>
        <v>2061.4300000000003</v>
      </c>
      <c r="F27" s="104">
        <f>F28+F30+F32</f>
        <v>2061.4300000000003</v>
      </c>
    </row>
    <row r="28" spans="1:6" ht="76.5" customHeight="1" outlineLevel="5">
      <c r="A28" s="52" t="s">
        <v>14</v>
      </c>
      <c r="B28" s="53" t="s">
        <v>134</v>
      </c>
      <c r="C28" s="53" t="s">
        <v>162</v>
      </c>
      <c r="D28" s="53" t="s">
        <v>15</v>
      </c>
      <c r="E28" s="104">
        <f>E29</f>
        <v>1912.93</v>
      </c>
      <c r="F28" s="104">
        <f>F29</f>
        <v>1912.93</v>
      </c>
    </row>
    <row r="29" spans="1:6" ht="36" outlineLevel="6">
      <c r="A29" s="52" t="s">
        <v>16</v>
      </c>
      <c r="B29" s="53" t="s">
        <v>134</v>
      </c>
      <c r="C29" s="53" t="s">
        <v>162</v>
      </c>
      <c r="D29" s="53" t="s">
        <v>17</v>
      </c>
      <c r="E29" s="104">
        <v>1912.93</v>
      </c>
      <c r="F29" s="161">
        <v>1912.93</v>
      </c>
    </row>
    <row r="30" spans="1:6" ht="36" outlineLevel="5">
      <c r="A30" s="52" t="s">
        <v>18</v>
      </c>
      <c r="B30" s="53" t="s">
        <v>134</v>
      </c>
      <c r="C30" s="53" t="s">
        <v>162</v>
      </c>
      <c r="D30" s="53" t="s">
        <v>19</v>
      </c>
      <c r="E30" s="104">
        <f>E31</f>
        <v>143</v>
      </c>
      <c r="F30" s="104">
        <f>F31</f>
        <v>143</v>
      </c>
    </row>
    <row r="31" spans="1:6" ht="36" outlineLevel="6">
      <c r="A31" s="52" t="s">
        <v>20</v>
      </c>
      <c r="B31" s="53" t="s">
        <v>134</v>
      </c>
      <c r="C31" s="53" t="s">
        <v>162</v>
      </c>
      <c r="D31" s="53" t="s">
        <v>21</v>
      </c>
      <c r="E31" s="104">
        <v>143</v>
      </c>
      <c r="F31" s="161">
        <v>143</v>
      </c>
    </row>
    <row r="32" spans="1:6" outlineLevel="5">
      <c r="A32" s="52" t="s">
        <v>22</v>
      </c>
      <c r="B32" s="53" t="s">
        <v>134</v>
      </c>
      <c r="C32" s="53" t="s">
        <v>162</v>
      </c>
      <c r="D32" s="53" t="s">
        <v>23</v>
      </c>
      <c r="E32" s="104">
        <f>E33</f>
        <v>5.5</v>
      </c>
      <c r="F32" s="104">
        <f>F33</f>
        <v>5.5</v>
      </c>
    </row>
    <row r="33" spans="1:6" outlineLevel="6">
      <c r="A33" s="52" t="s">
        <v>24</v>
      </c>
      <c r="B33" s="53" t="s">
        <v>134</v>
      </c>
      <c r="C33" s="53" t="s">
        <v>162</v>
      </c>
      <c r="D33" s="53" t="s">
        <v>25</v>
      </c>
      <c r="E33" s="104">
        <v>5.5</v>
      </c>
      <c r="F33" s="161">
        <v>5.5</v>
      </c>
    </row>
    <row r="34" spans="1:6" outlineLevel="4">
      <c r="A34" s="52" t="s">
        <v>136</v>
      </c>
      <c r="B34" s="53" t="s">
        <v>134</v>
      </c>
      <c r="C34" s="53" t="s">
        <v>197</v>
      </c>
      <c r="D34" s="53" t="s">
        <v>8</v>
      </c>
      <c r="E34" s="104">
        <f>E35</f>
        <v>180</v>
      </c>
      <c r="F34" s="104">
        <f>F35</f>
        <v>180</v>
      </c>
    </row>
    <row r="35" spans="1:6" ht="76.5" customHeight="1" outlineLevel="5">
      <c r="A35" s="52" t="s">
        <v>14</v>
      </c>
      <c r="B35" s="53" t="s">
        <v>134</v>
      </c>
      <c r="C35" s="53" t="s">
        <v>197</v>
      </c>
      <c r="D35" s="53" t="s">
        <v>15</v>
      </c>
      <c r="E35" s="104">
        <f>E36</f>
        <v>180</v>
      </c>
      <c r="F35" s="104">
        <f>F36</f>
        <v>180</v>
      </c>
    </row>
    <row r="36" spans="1:6" ht="36" outlineLevel="6">
      <c r="A36" s="52" t="s">
        <v>16</v>
      </c>
      <c r="B36" s="53" t="s">
        <v>134</v>
      </c>
      <c r="C36" s="53" t="s">
        <v>197</v>
      </c>
      <c r="D36" s="53" t="s">
        <v>17</v>
      </c>
      <c r="E36" s="104">
        <v>180</v>
      </c>
      <c r="F36" s="161">
        <v>180</v>
      </c>
    </row>
    <row r="37" spans="1:6" ht="58.5" customHeight="1" outlineLevel="1">
      <c r="A37" s="52" t="s">
        <v>45</v>
      </c>
      <c r="B37" s="53" t="s">
        <v>46</v>
      </c>
      <c r="C37" s="53" t="s">
        <v>160</v>
      </c>
      <c r="D37" s="53" t="s">
        <v>8</v>
      </c>
      <c r="E37" s="104">
        <f>E38</f>
        <v>12911.87</v>
      </c>
      <c r="F37" s="104">
        <f>F38</f>
        <v>12911.87</v>
      </c>
    </row>
    <row r="38" spans="1:6" outlineLevel="3">
      <c r="A38" s="52" t="s">
        <v>283</v>
      </c>
      <c r="B38" s="53" t="s">
        <v>46</v>
      </c>
      <c r="C38" s="53" t="s">
        <v>161</v>
      </c>
      <c r="D38" s="53" t="s">
        <v>8</v>
      </c>
      <c r="E38" s="104">
        <f>E39</f>
        <v>12911.87</v>
      </c>
      <c r="F38" s="104">
        <f>F39</f>
        <v>12911.87</v>
      </c>
    </row>
    <row r="39" spans="1:6" ht="54" outlineLevel="4">
      <c r="A39" s="52" t="s">
        <v>13</v>
      </c>
      <c r="B39" s="53" t="s">
        <v>46</v>
      </c>
      <c r="C39" s="53" t="s">
        <v>162</v>
      </c>
      <c r="D39" s="53" t="s">
        <v>8</v>
      </c>
      <c r="E39" s="104">
        <f>E40+E42</f>
        <v>12911.87</v>
      </c>
      <c r="F39" s="104">
        <f>F40+F42</f>
        <v>12911.87</v>
      </c>
    </row>
    <row r="40" spans="1:6" ht="75.75" customHeight="1" outlineLevel="5">
      <c r="A40" s="52" t="s">
        <v>14</v>
      </c>
      <c r="B40" s="53" t="s">
        <v>46</v>
      </c>
      <c r="C40" s="53" t="s">
        <v>162</v>
      </c>
      <c r="D40" s="53" t="s">
        <v>15</v>
      </c>
      <c r="E40" s="104">
        <f>E41</f>
        <v>12844.87</v>
      </c>
      <c r="F40" s="104">
        <f>F41</f>
        <v>12844.87</v>
      </c>
    </row>
    <row r="41" spans="1:6" ht="36" outlineLevel="6">
      <c r="A41" s="52" t="s">
        <v>16</v>
      </c>
      <c r="B41" s="53" t="s">
        <v>46</v>
      </c>
      <c r="C41" s="53" t="s">
        <v>162</v>
      </c>
      <c r="D41" s="53" t="s">
        <v>17</v>
      </c>
      <c r="E41" s="104">
        <v>12844.87</v>
      </c>
      <c r="F41" s="161">
        <v>12844.87</v>
      </c>
    </row>
    <row r="42" spans="1:6" ht="36" outlineLevel="5">
      <c r="A42" s="52" t="s">
        <v>18</v>
      </c>
      <c r="B42" s="53" t="s">
        <v>46</v>
      </c>
      <c r="C42" s="53" t="s">
        <v>162</v>
      </c>
      <c r="D42" s="53" t="s">
        <v>19</v>
      </c>
      <c r="E42" s="104">
        <f>E43</f>
        <v>67</v>
      </c>
      <c r="F42" s="104">
        <f>F43</f>
        <v>67</v>
      </c>
    </row>
    <row r="43" spans="1:6" ht="36" outlineLevel="6">
      <c r="A43" s="52" t="s">
        <v>20</v>
      </c>
      <c r="B43" s="53" t="s">
        <v>46</v>
      </c>
      <c r="C43" s="53" t="s">
        <v>162</v>
      </c>
      <c r="D43" s="53" t="s">
        <v>21</v>
      </c>
      <c r="E43" s="104">
        <v>67</v>
      </c>
      <c r="F43" s="161">
        <v>67</v>
      </c>
    </row>
    <row r="44" spans="1:6" outlineLevel="6">
      <c r="A44" s="52" t="s">
        <v>393</v>
      </c>
      <c r="B44" s="53" t="s">
        <v>394</v>
      </c>
      <c r="C44" s="53" t="s">
        <v>160</v>
      </c>
      <c r="D44" s="53" t="s">
        <v>8</v>
      </c>
      <c r="E44" s="104">
        <f t="shared" ref="E44:F48" si="1">E45</f>
        <v>21.920999999999999</v>
      </c>
      <c r="F44" s="104">
        <f t="shared" si="1"/>
        <v>23.055</v>
      </c>
    </row>
    <row r="45" spans="1:6" ht="36" outlineLevel="6">
      <c r="A45" s="52" t="s">
        <v>175</v>
      </c>
      <c r="B45" s="53" t="s">
        <v>394</v>
      </c>
      <c r="C45" s="53" t="s">
        <v>161</v>
      </c>
      <c r="D45" s="53" t="s">
        <v>8</v>
      </c>
      <c r="E45" s="104">
        <f>E46</f>
        <v>21.920999999999999</v>
      </c>
      <c r="F45" s="104">
        <f>F46</f>
        <v>23.055</v>
      </c>
    </row>
    <row r="46" spans="1:6" outlineLevel="6">
      <c r="A46" s="52" t="s">
        <v>517</v>
      </c>
      <c r="B46" s="53" t="s">
        <v>394</v>
      </c>
      <c r="C46" s="53" t="s">
        <v>516</v>
      </c>
      <c r="D46" s="53" t="s">
        <v>8</v>
      </c>
      <c r="E46" s="104">
        <f>E47</f>
        <v>21.920999999999999</v>
      </c>
      <c r="F46" s="104">
        <f>F47</f>
        <v>23.055</v>
      </c>
    </row>
    <row r="47" spans="1:6" ht="114.75" customHeight="1" outlineLevel="6">
      <c r="A47" s="52" t="s">
        <v>561</v>
      </c>
      <c r="B47" s="53" t="s">
        <v>394</v>
      </c>
      <c r="C47" s="53" t="s">
        <v>534</v>
      </c>
      <c r="D47" s="53" t="s">
        <v>8</v>
      </c>
      <c r="E47" s="104">
        <f t="shared" si="1"/>
        <v>21.920999999999999</v>
      </c>
      <c r="F47" s="104">
        <f t="shared" si="1"/>
        <v>23.055</v>
      </c>
    </row>
    <row r="48" spans="1:6" ht="36" outlineLevel="6">
      <c r="A48" s="52" t="s">
        <v>18</v>
      </c>
      <c r="B48" s="53" t="s">
        <v>394</v>
      </c>
      <c r="C48" s="53" t="s">
        <v>534</v>
      </c>
      <c r="D48" s="53" t="s">
        <v>19</v>
      </c>
      <c r="E48" s="104">
        <f t="shared" si="1"/>
        <v>21.920999999999999</v>
      </c>
      <c r="F48" s="104">
        <f t="shared" si="1"/>
        <v>23.055</v>
      </c>
    </row>
    <row r="49" spans="1:6" ht="36" outlineLevel="6">
      <c r="A49" s="52" t="s">
        <v>20</v>
      </c>
      <c r="B49" s="53" t="s">
        <v>394</v>
      </c>
      <c r="C49" s="53" t="s">
        <v>534</v>
      </c>
      <c r="D49" s="53" t="s">
        <v>21</v>
      </c>
      <c r="E49" s="104">
        <v>21.920999999999999</v>
      </c>
      <c r="F49" s="161">
        <v>23.055</v>
      </c>
    </row>
    <row r="50" spans="1:6" ht="54" outlineLevel="1">
      <c r="A50" s="52" t="s">
        <v>11</v>
      </c>
      <c r="B50" s="53" t="s">
        <v>12</v>
      </c>
      <c r="C50" s="53" t="s">
        <v>160</v>
      </c>
      <c r="D50" s="53" t="s">
        <v>8</v>
      </c>
      <c r="E50" s="104">
        <f>E51</f>
        <v>6773.66</v>
      </c>
      <c r="F50" s="104">
        <f>F51</f>
        <v>6773.66</v>
      </c>
    </row>
    <row r="51" spans="1:6" outlineLevel="3">
      <c r="A51" s="52" t="s">
        <v>283</v>
      </c>
      <c r="B51" s="53" t="s">
        <v>12</v>
      </c>
      <c r="C51" s="53" t="s">
        <v>161</v>
      </c>
      <c r="D51" s="53" t="s">
        <v>8</v>
      </c>
      <c r="E51" s="104">
        <f>E52+E59+E62</f>
        <v>6773.66</v>
      </c>
      <c r="F51" s="104">
        <f>F52+F59+F62</f>
        <v>6773.66</v>
      </c>
    </row>
    <row r="52" spans="1:6" ht="54" outlineLevel="4">
      <c r="A52" s="52" t="s">
        <v>13</v>
      </c>
      <c r="B52" s="53" t="s">
        <v>12</v>
      </c>
      <c r="C52" s="53" t="s">
        <v>162</v>
      </c>
      <c r="D52" s="53" t="s">
        <v>8</v>
      </c>
      <c r="E52" s="104">
        <f>E53+E55+E57</f>
        <v>5159</v>
      </c>
      <c r="F52" s="104">
        <f>F53+F55+F57</f>
        <v>5159</v>
      </c>
    </row>
    <row r="53" spans="1:6" ht="72" outlineLevel="5">
      <c r="A53" s="52" t="s">
        <v>14</v>
      </c>
      <c r="B53" s="53" t="s">
        <v>12</v>
      </c>
      <c r="C53" s="53" t="s">
        <v>162</v>
      </c>
      <c r="D53" s="53" t="s">
        <v>15</v>
      </c>
      <c r="E53" s="104">
        <f>E54</f>
        <v>5025.6000000000004</v>
      </c>
      <c r="F53" s="104">
        <f>F54</f>
        <v>5025.6000000000004</v>
      </c>
    </row>
    <row r="54" spans="1:6" ht="36" outlineLevel="6">
      <c r="A54" s="52" t="s">
        <v>16</v>
      </c>
      <c r="B54" s="53" t="s">
        <v>12</v>
      </c>
      <c r="C54" s="53" t="s">
        <v>162</v>
      </c>
      <c r="D54" s="53" t="s">
        <v>17</v>
      </c>
      <c r="E54" s="104">
        <v>5025.6000000000004</v>
      </c>
      <c r="F54" s="161">
        <v>5025.6000000000004</v>
      </c>
    </row>
    <row r="55" spans="1:6" ht="36" outlineLevel="5">
      <c r="A55" s="52" t="s">
        <v>18</v>
      </c>
      <c r="B55" s="53" t="s">
        <v>12</v>
      </c>
      <c r="C55" s="53" t="s">
        <v>162</v>
      </c>
      <c r="D55" s="53" t="s">
        <v>19</v>
      </c>
      <c r="E55" s="104">
        <f>E56</f>
        <v>132.4</v>
      </c>
      <c r="F55" s="104">
        <f>F56</f>
        <v>132.4</v>
      </c>
    </row>
    <row r="56" spans="1:6" ht="36" outlineLevel="6">
      <c r="A56" s="52" t="s">
        <v>20</v>
      </c>
      <c r="B56" s="53" t="s">
        <v>12</v>
      </c>
      <c r="C56" s="53" t="s">
        <v>162</v>
      </c>
      <c r="D56" s="53" t="s">
        <v>21</v>
      </c>
      <c r="E56" s="104">
        <v>132.4</v>
      </c>
      <c r="F56" s="161">
        <v>132.4</v>
      </c>
    </row>
    <row r="57" spans="1:6" outlineLevel="5">
      <c r="A57" s="52" t="s">
        <v>22</v>
      </c>
      <c r="B57" s="53" t="s">
        <v>12</v>
      </c>
      <c r="C57" s="53" t="s">
        <v>162</v>
      </c>
      <c r="D57" s="53" t="s">
        <v>23</v>
      </c>
      <c r="E57" s="104">
        <f>E58</f>
        <v>1</v>
      </c>
      <c r="F57" s="104">
        <f>F58</f>
        <v>1</v>
      </c>
    </row>
    <row r="58" spans="1:6" outlineLevel="6">
      <c r="A58" s="52" t="s">
        <v>24</v>
      </c>
      <c r="B58" s="53" t="s">
        <v>12</v>
      </c>
      <c r="C58" s="53" t="s">
        <v>162</v>
      </c>
      <c r="D58" s="53" t="s">
        <v>25</v>
      </c>
      <c r="E58" s="104">
        <v>1</v>
      </c>
      <c r="F58" s="161">
        <v>1</v>
      </c>
    </row>
    <row r="59" spans="1:6" outlineLevel="4">
      <c r="A59" s="52" t="s">
        <v>284</v>
      </c>
      <c r="B59" s="53" t="s">
        <v>12</v>
      </c>
      <c r="C59" s="53" t="s">
        <v>198</v>
      </c>
      <c r="D59" s="53" t="s">
        <v>8</v>
      </c>
      <c r="E59" s="104">
        <f>E60</f>
        <v>1020.42</v>
      </c>
      <c r="F59" s="104">
        <f>F60</f>
        <v>1020.42</v>
      </c>
    </row>
    <row r="60" spans="1:6" ht="75.75" customHeight="1" outlineLevel="5">
      <c r="A60" s="52" t="s">
        <v>14</v>
      </c>
      <c r="B60" s="53" t="s">
        <v>12</v>
      </c>
      <c r="C60" s="53" t="s">
        <v>198</v>
      </c>
      <c r="D60" s="53" t="s">
        <v>15</v>
      </c>
      <c r="E60" s="104">
        <f>E61</f>
        <v>1020.42</v>
      </c>
      <c r="F60" s="104">
        <f>F61</f>
        <v>1020.42</v>
      </c>
    </row>
    <row r="61" spans="1:6" ht="36" outlineLevel="6">
      <c r="A61" s="52" t="s">
        <v>16</v>
      </c>
      <c r="B61" s="53" t="s">
        <v>12</v>
      </c>
      <c r="C61" s="53" t="s">
        <v>198</v>
      </c>
      <c r="D61" s="53" t="s">
        <v>17</v>
      </c>
      <c r="E61" s="104">
        <v>1020.42</v>
      </c>
      <c r="F61" s="161">
        <v>1020.42</v>
      </c>
    </row>
    <row r="62" spans="1:6" ht="36" outlineLevel="4">
      <c r="A62" s="52" t="s">
        <v>47</v>
      </c>
      <c r="B62" s="53" t="s">
        <v>12</v>
      </c>
      <c r="C62" s="53" t="s">
        <v>170</v>
      </c>
      <c r="D62" s="53" t="s">
        <v>8</v>
      </c>
      <c r="E62" s="104">
        <f>E63</f>
        <v>594.24</v>
      </c>
      <c r="F62" s="104">
        <f>F63</f>
        <v>594.24</v>
      </c>
    </row>
    <row r="63" spans="1:6" ht="76.5" customHeight="1" outlineLevel="5">
      <c r="A63" s="52" t="s">
        <v>14</v>
      </c>
      <c r="B63" s="53" t="s">
        <v>12</v>
      </c>
      <c r="C63" s="53" t="s">
        <v>170</v>
      </c>
      <c r="D63" s="53" t="s">
        <v>15</v>
      </c>
      <c r="E63" s="104">
        <f>E64</f>
        <v>594.24</v>
      </c>
      <c r="F63" s="104">
        <f>F64</f>
        <v>594.24</v>
      </c>
    </row>
    <row r="64" spans="1:6" ht="36" outlineLevel="6">
      <c r="A64" s="52" t="s">
        <v>16</v>
      </c>
      <c r="B64" s="53" t="s">
        <v>12</v>
      </c>
      <c r="C64" s="53" t="s">
        <v>170</v>
      </c>
      <c r="D64" s="53" t="s">
        <v>17</v>
      </c>
      <c r="E64" s="104">
        <v>594.24</v>
      </c>
      <c r="F64" s="161">
        <v>594.24</v>
      </c>
    </row>
    <row r="65" spans="1:6" outlineLevel="1">
      <c r="A65" s="52" t="s">
        <v>26</v>
      </c>
      <c r="B65" s="53" t="s">
        <v>27</v>
      </c>
      <c r="C65" s="53" t="s">
        <v>160</v>
      </c>
      <c r="D65" s="53" t="s">
        <v>8</v>
      </c>
      <c r="E65" s="104">
        <f>E66+E86</f>
        <v>38123.604999999996</v>
      </c>
      <c r="F65" s="104">
        <f>F66+F86</f>
        <v>37755.705000000002</v>
      </c>
    </row>
    <row r="66" spans="1:6" ht="54" outlineLevel="2">
      <c r="A66" s="52" t="s">
        <v>537</v>
      </c>
      <c r="B66" s="53" t="s">
        <v>27</v>
      </c>
      <c r="C66" s="53" t="s">
        <v>163</v>
      </c>
      <c r="D66" s="53" t="s">
        <v>8</v>
      </c>
      <c r="E66" s="104">
        <f>E67+E74+E79</f>
        <v>16685.249</v>
      </c>
      <c r="F66" s="104">
        <f>F67+F74+F79</f>
        <v>16685.249</v>
      </c>
    </row>
    <row r="67" spans="1:6" ht="36" outlineLevel="3">
      <c r="A67" s="52" t="s">
        <v>538</v>
      </c>
      <c r="B67" s="53" t="s">
        <v>27</v>
      </c>
      <c r="C67" s="53" t="s">
        <v>171</v>
      </c>
      <c r="D67" s="53" t="s">
        <v>8</v>
      </c>
      <c r="E67" s="104">
        <f>E68+E71</f>
        <v>990.59999999999991</v>
      </c>
      <c r="F67" s="104">
        <f>F68+F71</f>
        <v>990.59999999999991</v>
      </c>
    </row>
    <row r="68" spans="1:6" ht="54" outlineLevel="4">
      <c r="A68" s="52" t="s">
        <v>28</v>
      </c>
      <c r="B68" s="53" t="s">
        <v>27</v>
      </c>
      <c r="C68" s="53" t="s">
        <v>165</v>
      </c>
      <c r="D68" s="53" t="s">
        <v>8</v>
      </c>
      <c r="E68" s="104">
        <f>E69</f>
        <v>692.3</v>
      </c>
      <c r="F68" s="104">
        <f>F69</f>
        <v>692.3</v>
      </c>
    </row>
    <row r="69" spans="1:6" ht="36" outlineLevel="5">
      <c r="A69" s="52" t="s">
        <v>18</v>
      </c>
      <c r="B69" s="53" t="s">
        <v>27</v>
      </c>
      <c r="C69" s="53" t="s">
        <v>165</v>
      </c>
      <c r="D69" s="53" t="s">
        <v>19</v>
      </c>
      <c r="E69" s="104">
        <f>E70</f>
        <v>692.3</v>
      </c>
      <c r="F69" s="104">
        <f>F70</f>
        <v>692.3</v>
      </c>
    </row>
    <row r="70" spans="1:6" ht="36" outlineLevel="6">
      <c r="A70" s="52" t="s">
        <v>20</v>
      </c>
      <c r="B70" s="53" t="s">
        <v>27</v>
      </c>
      <c r="C70" s="53" t="s">
        <v>165</v>
      </c>
      <c r="D70" s="53" t="s">
        <v>21</v>
      </c>
      <c r="E70" s="104">
        <f>452.3+240</f>
        <v>692.3</v>
      </c>
      <c r="F70" s="161">
        <f>452.3+240</f>
        <v>692.3</v>
      </c>
    </row>
    <row r="71" spans="1:6" outlineLevel="4">
      <c r="A71" s="52" t="s">
        <v>29</v>
      </c>
      <c r="B71" s="53" t="s">
        <v>27</v>
      </c>
      <c r="C71" s="53" t="s">
        <v>166</v>
      </c>
      <c r="D71" s="53" t="s">
        <v>8</v>
      </c>
      <c r="E71" s="104">
        <f>E72</f>
        <v>298.3</v>
      </c>
      <c r="F71" s="104">
        <f>F72</f>
        <v>298.3</v>
      </c>
    </row>
    <row r="72" spans="1:6" ht="36" outlineLevel="5">
      <c r="A72" s="52" t="s">
        <v>18</v>
      </c>
      <c r="B72" s="53" t="s">
        <v>27</v>
      </c>
      <c r="C72" s="53" t="s">
        <v>166</v>
      </c>
      <c r="D72" s="53" t="s">
        <v>19</v>
      </c>
      <c r="E72" s="104">
        <f>E73</f>
        <v>298.3</v>
      </c>
      <c r="F72" s="104">
        <f>F73</f>
        <v>298.3</v>
      </c>
    </row>
    <row r="73" spans="1:6" ht="36" outlineLevel="6">
      <c r="A73" s="52" t="s">
        <v>20</v>
      </c>
      <c r="B73" s="53" t="s">
        <v>27</v>
      </c>
      <c r="C73" s="53" t="s">
        <v>166</v>
      </c>
      <c r="D73" s="53" t="s">
        <v>21</v>
      </c>
      <c r="E73" s="104">
        <f>29.3+250+19</f>
        <v>298.3</v>
      </c>
      <c r="F73" s="161">
        <f>29.3+250+19</f>
        <v>298.3</v>
      </c>
    </row>
    <row r="74" spans="1:6" ht="55.5" customHeight="1" outlineLevel="4">
      <c r="A74" s="52" t="s">
        <v>48</v>
      </c>
      <c r="B74" s="53" t="s">
        <v>27</v>
      </c>
      <c r="C74" s="53" t="s">
        <v>172</v>
      </c>
      <c r="D74" s="53" t="s">
        <v>8</v>
      </c>
      <c r="E74" s="104">
        <f>E75+E77</f>
        <v>1050.0899999999999</v>
      </c>
      <c r="F74" s="104">
        <f>F75+F77</f>
        <v>1050.0899999999999</v>
      </c>
    </row>
    <row r="75" spans="1:6" ht="36" outlineLevel="5">
      <c r="A75" s="52" t="s">
        <v>18</v>
      </c>
      <c r="B75" s="53" t="s">
        <v>27</v>
      </c>
      <c r="C75" s="53" t="s">
        <v>172</v>
      </c>
      <c r="D75" s="53" t="s">
        <v>19</v>
      </c>
      <c r="E75" s="104">
        <f>E76</f>
        <v>857.41</v>
      </c>
      <c r="F75" s="104">
        <f>F76</f>
        <v>857.41</v>
      </c>
    </row>
    <row r="76" spans="1:6" ht="36" outlineLevel="6">
      <c r="A76" s="52" t="s">
        <v>20</v>
      </c>
      <c r="B76" s="53" t="s">
        <v>27</v>
      </c>
      <c r="C76" s="53" t="s">
        <v>172</v>
      </c>
      <c r="D76" s="53" t="s">
        <v>21</v>
      </c>
      <c r="E76" s="104">
        <v>857.41</v>
      </c>
      <c r="F76" s="161">
        <v>857.41</v>
      </c>
    </row>
    <row r="77" spans="1:6" outlineLevel="5">
      <c r="A77" s="52" t="s">
        <v>22</v>
      </c>
      <c r="B77" s="53" t="s">
        <v>27</v>
      </c>
      <c r="C77" s="53" t="s">
        <v>172</v>
      </c>
      <c r="D77" s="53" t="s">
        <v>23</v>
      </c>
      <c r="E77" s="104">
        <f>E78</f>
        <v>192.68</v>
      </c>
      <c r="F77" s="104">
        <f>F78</f>
        <v>192.68</v>
      </c>
    </row>
    <row r="78" spans="1:6" outlineLevel="6">
      <c r="A78" s="52" t="s">
        <v>24</v>
      </c>
      <c r="B78" s="53" t="s">
        <v>27</v>
      </c>
      <c r="C78" s="53" t="s">
        <v>172</v>
      </c>
      <c r="D78" s="53" t="s">
        <v>25</v>
      </c>
      <c r="E78" s="104">
        <v>192.68</v>
      </c>
      <c r="F78" s="161">
        <v>192.68</v>
      </c>
    </row>
    <row r="79" spans="1:6" ht="36" outlineLevel="4">
      <c r="A79" s="52" t="s">
        <v>49</v>
      </c>
      <c r="B79" s="53" t="s">
        <v>27</v>
      </c>
      <c r="C79" s="53" t="s">
        <v>173</v>
      </c>
      <c r="D79" s="53" t="s">
        <v>8</v>
      </c>
      <c r="E79" s="104">
        <f>E80+E82+E84</f>
        <v>14644.558999999999</v>
      </c>
      <c r="F79" s="104">
        <f>F80+F82+F84</f>
        <v>14644.558999999999</v>
      </c>
    </row>
    <row r="80" spans="1:6" ht="77.25" customHeight="1" outlineLevel="5">
      <c r="A80" s="52" t="s">
        <v>14</v>
      </c>
      <c r="B80" s="53" t="s">
        <v>27</v>
      </c>
      <c r="C80" s="53" t="s">
        <v>173</v>
      </c>
      <c r="D80" s="53" t="s">
        <v>15</v>
      </c>
      <c r="E80" s="104">
        <f>E81</f>
        <v>6727.6</v>
      </c>
      <c r="F80" s="104">
        <f>F81</f>
        <v>6727.6</v>
      </c>
    </row>
    <row r="81" spans="1:6" outlineLevel="6">
      <c r="A81" s="52" t="s">
        <v>50</v>
      </c>
      <c r="B81" s="53" t="s">
        <v>27</v>
      </c>
      <c r="C81" s="53" t="s">
        <v>173</v>
      </c>
      <c r="D81" s="53" t="s">
        <v>51</v>
      </c>
      <c r="E81" s="104">
        <v>6727.6</v>
      </c>
      <c r="F81" s="161">
        <v>6727.6</v>
      </c>
    </row>
    <row r="82" spans="1:6" ht="36" outlineLevel="5">
      <c r="A82" s="52" t="s">
        <v>18</v>
      </c>
      <c r="B82" s="53" t="s">
        <v>27</v>
      </c>
      <c r="C82" s="53" t="s">
        <v>173</v>
      </c>
      <c r="D82" s="53" t="s">
        <v>19</v>
      </c>
      <c r="E82" s="104">
        <f>E83</f>
        <v>7211.2389999999996</v>
      </c>
      <c r="F82" s="104">
        <f>F83</f>
        <v>7211.2389999999996</v>
      </c>
    </row>
    <row r="83" spans="1:6" ht="36" outlineLevel="6">
      <c r="A83" s="52" t="s">
        <v>20</v>
      </c>
      <c r="B83" s="53" t="s">
        <v>27</v>
      </c>
      <c r="C83" s="53" t="s">
        <v>173</v>
      </c>
      <c r="D83" s="53" t="s">
        <v>21</v>
      </c>
      <c r="E83" s="104">
        <v>7211.2389999999996</v>
      </c>
      <c r="F83" s="161">
        <v>7211.2389999999996</v>
      </c>
    </row>
    <row r="84" spans="1:6" outlineLevel="5">
      <c r="A84" s="52" t="s">
        <v>22</v>
      </c>
      <c r="B84" s="53" t="s">
        <v>27</v>
      </c>
      <c r="C84" s="53" t="s">
        <v>173</v>
      </c>
      <c r="D84" s="53" t="s">
        <v>23</v>
      </c>
      <c r="E84" s="104">
        <f>E85</f>
        <v>705.72</v>
      </c>
      <c r="F84" s="104">
        <f>F85</f>
        <v>705.72</v>
      </c>
    </row>
    <row r="85" spans="1:6" outlineLevel="6">
      <c r="A85" s="52" t="s">
        <v>24</v>
      </c>
      <c r="B85" s="53" t="s">
        <v>27</v>
      </c>
      <c r="C85" s="53" t="s">
        <v>173</v>
      </c>
      <c r="D85" s="53" t="s">
        <v>25</v>
      </c>
      <c r="E85" s="104">
        <v>705.72</v>
      </c>
      <c r="F85" s="161">
        <v>705.72</v>
      </c>
    </row>
    <row r="86" spans="1:6" outlineLevel="2">
      <c r="A86" s="52" t="s">
        <v>283</v>
      </c>
      <c r="B86" s="53" t="s">
        <v>27</v>
      </c>
      <c r="C86" s="53" t="s">
        <v>161</v>
      </c>
      <c r="D86" s="53" t="s">
        <v>8</v>
      </c>
      <c r="E86" s="104">
        <f>E87+E90+E93+E96+E99</f>
        <v>21438.355999999996</v>
      </c>
      <c r="F86" s="104">
        <f>F87+F90+F93+F96+F99</f>
        <v>21070.455999999998</v>
      </c>
    </row>
    <row r="87" spans="1:6" ht="54" outlineLevel="4">
      <c r="A87" s="52" t="s">
        <v>13</v>
      </c>
      <c r="B87" s="53" t="s">
        <v>27</v>
      </c>
      <c r="C87" s="53" t="s">
        <v>162</v>
      </c>
      <c r="D87" s="53" t="s">
        <v>8</v>
      </c>
      <c r="E87" s="104">
        <f>E88</f>
        <v>16592.37</v>
      </c>
      <c r="F87" s="104">
        <f>F88</f>
        <v>16592.37</v>
      </c>
    </row>
    <row r="88" spans="1:6" ht="75.75" customHeight="1" outlineLevel="5">
      <c r="A88" s="52" t="s">
        <v>14</v>
      </c>
      <c r="B88" s="53" t="s">
        <v>27</v>
      </c>
      <c r="C88" s="53" t="s">
        <v>162</v>
      </c>
      <c r="D88" s="53" t="s">
        <v>15</v>
      </c>
      <c r="E88" s="104">
        <f>E89</f>
        <v>16592.37</v>
      </c>
      <c r="F88" s="104">
        <f>F89</f>
        <v>16592.37</v>
      </c>
    </row>
    <row r="89" spans="1:6" ht="36" outlineLevel="6">
      <c r="A89" s="52" t="s">
        <v>16</v>
      </c>
      <c r="B89" s="53" t="s">
        <v>27</v>
      </c>
      <c r="C89" s="53" t="s">
        <v>162</v>
      </c>
      <c r="D89" s="53" t="s">
        <v>17</v>
      </c>
      <c r="E89" s="104">
        <v>16592.37</v>
      </c>
      <c r="F89" s="161">
        <v>16592.37</v>
      </c>
    </row>
    <row r="90" spans="1:6" ht="54" outlineLevel="6">
      <c r="A90" s="52" t="s">
        <v>349</v>
      </c>
      <c r="B90" s="53" t="s">
        <v>27</v>
      </c>
      <c r="C90" s="53" t="s">
        <v>350</v>
      </c>
      <c r="D90" s="53" t="s">
        <v>8</v>
      </c>
      <c r="E90" s="104">
        <f>E91</f>
        <v>76.349999999999994</v>
      </c>
      <c r="F90" s="104">
        <f>F91</f>
        <v>76.349999999999994</v>
      </c>
    </row>
    <row r="91" spans="1:6" ht="75.75" customHeight="1" outlineLevel="6">
      <c r="A91" s="52" t="s">
        <v>14</v>
      </c>
      <c r="B91" s="53" t="s">
        <v>27</v>
      </c>
      <c r="C91" s="53" t="s">
        <v>350</v>
      </c>
      <c r="D91" s="53" t="s">
        <v>15</v>
      </c>
      <c r="E91" s="104">
        <f>E92</f>
        <v>76.349999999999994</v>
      </c>
      <c r="F91" s="104">
        <f>F92</f>
        <v>76.349999999999994</v>
      </c>
    </row>
    <row r="92" spans="1:6" ht="36" outlineLevel="6">
      <c r="A92" s="52" t="s">
        <v>16</v>
      </c>
      <c r="B92" s="53" t="s">
        <v>27</v>
      </c>
      <c r="C92" s="53" t="s">
        <v>350</v>
      </c>
      <c r="D92" s="53" t="s">
        <v>17</v>
      </c>
      <c r="E92" s="104">
        <v>76.349999999999994</v>
      </c>
      <c r="F92" s="161">
        <v>76.349999999999994</v>
      </c>
    </row>
    <row r="93" spans="1:6" ht="36" outlineLevel="6">
      <c r="A93" s="52" t="s">
        <v>366</v>
      </c>
      <c r="B93" s="53" t="s">
        <v>27</v>
      </c>
      <c r="C93" s="53" t="s">
        <v>367</v>
      </c>
      <c r="D93" s="53" t="s">
        <v>8</v>
      </c>
      <c r="E93" s="104">
        <f>E94</f>
        <v>188</v>
      </c>
      <c r="F93" s="104">
        <f>F94</f>
        <v>188</v>
      </c>
    </row>
    <row r="94" spans="1:6" ht="36" outlineLevel="6">
      <c r="A94" s="52" t="s">
        <v>18</v>
      </c>
      <c r="B94" s="53" t="s">
        <v>27</v>
      </c>
      <c r="C94" s="53" t="s">
        <v>367</v>
      </c>
      <c r="D94" s="53" t="s">
        <v>19</v>
      </c>
      <c r="E94" s="104">
        <f>E95</f>
        <v>188</v>
      </c>
      <c r="F94" s="104">
        <f>F95</f>
        <v>188</v>
      </c>
    </row>
    <row r="95" spans="1:6" ht="36" outlineLevel="6">
      <c r="A95" s="52" t="s">
        <v>20</v>
      </c>
      <c r="B95" s="53" t="s">
        <v>27</v>
      </c>
      <c r="C95" s="53" t="s">
        <v>367</v>
      </c>
      <c r="D95" s="53" t="s">
        <v>21</v>
      </c>
      <c r="E95" s="104">
        <v>188</v>
      </c>
      <c r="F95" s="161">
        <v>188</v>
      </c>
    </row>
    <row r="96" spans="1:6" ht="36" outlineLevel="6">
      <c r="A96" s="52" t="s">
        <v>403</v>
      </c>
      <c r="B96" s="53" t="s">
        <v>27</v>
      </c>
      <c r="C96" s="121">
        <v>9909970200</v>
      </c>
      <c r="D96" s="53" t="s">
        <v>8</v>
      </c>
      <c r="E96" s="104">
        <f>E97</f>
        <v>100</v>
      </c>
      <c r="F96" s="104">
        <f>F97</f>
        <v>100</v>
      </c>
    </row>
    <row r="97" spans="1:6" ht="36" outlineLevel="6">
      <c r="A97" s="52" t="s">
        <v>18</v>
      </c>
      <c r="B97" s="53" t="s">
        <v>27</v>
      </c>
      <c r="C97" s="121">
        <v>9909970200</v>
      </c>
      <c r="D97" s="53" t="s">
        <v>19</v>
      </c>
      <c r="E97" s="104">
        <f>E98</f>
        <v>100</v>
      </c>
      <c r="F97" s="104">
        <f>F98</f>
        <v>100</v>
      </c>
    </row>
    <row r="98" spans="1:6" ht="36" outlineLevel="6">
      <c r="A98" s="52" t="s">
        <v>20</v>
      </c>
      <c r="B98" s="53" t="s">
        <v>27</v>
      </c>
      <c r="C98" s="121">
        <v>9909970200</v>
      </c>
      <c r="D98" s="53" t="s">
        <v>21</v>
      </c>
      <c r="E98" s="104">
        <v>100</v>
      </c>
      <c r="F98" s="161">
        <v>100</v>
      </c>
    </row>
    <row r="99" spans="1:6" outlineLevel="6">
      <c r="A99" s="52" t="s">
        <v>517</v>
      </c>
      <c r="B99" s="53" t="s">
        <v>27</v>
      </c>
      <c r="C99" s="53" t="s">
        <v>516</v>
      </c>
      <c r="D99" s="53" t="s">
        <v>8</v>
      </c>
      <c r="E99" s="104">
        <f>E100+E105+E110+E115</f>
        <v>4481.6359999999995</v>
      </c>
      <c r="F99" s="104">
        <f>F100+F105+F110+F115</f>
        <v>4113.7359999999999</v>
      </c>
    </row>
    <row r="100" spans="1:6" ht="90" outlineLevel="4">
      <c r="A100" s="32" t="s">
        <v>514</v>
      </c>
      <c r="B100" s="53" t="s">
        <v>27</v>
      </c>
      <c r="C100" s="53" t="s">
        <v>564</v>
      </c>
      <c r="D100" s="53" t="s">
        <v>8</v>
      </c>
      <c r="E100" s="104">
        <f>E101+E103</f>
        <v>1858.6999999999998</v>
      </c>
      <c r="F100" s="104">
        <f>F101+F103</f>
        <v>1490.8</v>
      </c>
    </row>
    <row r="101" spans="1:6" ht="74.25" customHeight="1" outlineLevel="5">
      <c r="A101" s="52" t="s">
        <v>14</v>
      </c>
      <c r="B101" s="53" t="s">
        <v>27</v>
      </c>
      <c r="C101" s="53" t="s">
        <v>564</v>
      </c>
      <c r="D101" s="53" t="s">
        <v>15</v>
      </c>
      <c r="E101" s="104">
        <f>E102</f>
        <v>1186.0999999999999</v>
      </c>
      <c r="F101" s="104">
        <f>F102</f>
        <v>1186.0999999999999</v>
      </c>
    </row>
    <row r="102" spans="1:6" ht="36" outlineLevel="6">
      <c r="A102" s="52" t="s">
        <v>16</v>
      </c>
      <c r="B102" s="53" t="s">
        <v>27</v>
      </c>
      <c r="C102" s="53" t="s">
        <v>564</v>
      </c>
      <c r="D102" s="53" t="s">
        <v>17</v>
      </c>
      <c r="E102" s="104">
        <v>1186.0999999999999</v>
      </c>
      <c r="F102" s="161">
        <v>1186.0999999999999</v>
      </c>
    </row>
    <row r="103" spans="1:6" ht="36" outlineLevel="5">
      <c r="A103" s="52" t="s">
        <v>18</v>
      </c>
      <c r="B103" s="53" t="s">
        <v>27</v>
      </c>
      <c r="C103" s="53" t="s">
        <v>564</v>
      </c>
      <c r="D103" s="53" t="s">
        <v>19</v>
      </c>
      <c r="E103" s="104">
        <f>E104</f>
        <v>672.6</v>
      </c>
      <c r="F103" s="104">
        <f>F104</f>
        <v>304.7</v>
      </c>
    </row>
    <row r="104" spans="1:6" ht="36" outlineLevel="6">
      <c r="A104" s="52" t="s">
        <v>20</v>
      </c>
      <c r="B104" s="53" t="s">
        <v>27</v>
      </c>
      <c r="C104" s="53" t="s">
        <v>564</v>
      </c>
      <c r="D104" s="53" t="s">
        <v>21</v>
      </c>
      <c r="E104" s="104">
        <v>672.6</v>
      </c>
      <c r="F104" s="161">
        <v>304.7</v>
      </c>
    </row>
    <row r="105" spans="1:6" ht="94.5" customHeight="1" outlineLevel="4">
      <c r="A105" s="32" t="s">
        <v>511</v>
      </c>
      <c r="B105" s="53" t="s">
        <v>27</v>
      </c>
      <c r="C105" s="53" t="s">
        <v>565</v>
      </c>
      <c r="D105" s="53" t="s">
        <v>8</v>
      </c>
      <c r="E105" s="104">
        <f>E106+E108</f>
        <v>1137.9059999999999</v>
      </c>
      <c r="F105" s="104">
        <f>F106+F108</f>
        <v>1137.9059999999999</v>
      </c>
    </row>
    <row r="106" spans="1:6" ht="76.5" customHeight="1" outlineLevel="5">
      <c r="A106" s="52" t="s">
        <v>14</v>
      </c>
      <c r="B106" s="53" t="s">
        <v>27</v>
      </c>
      <c r="C106" s="53" t="s">
        <v>565</v>
      </c>
      <c r="D106" s="53" t="s">
        <v>15</v>
      </c>
      <c r="E106" s="104">
        <f>E107</f>
        <v>1099.2159999999999</v>
      </c>
      <c r="F106" s="104">
        <f>F107</f>
        <v>1099.2159999999999</v>
      </c>
    </row>
    <row r="107" spans="1:6" ht="36" outlineLevel="6">
      <c r="A107" s="52" t="s">
        <v>16</v>
      </c>
      <c r="B107" s="53" t="s">
        <v>27</v>
      </c>
      <c r="C107" s="53" t="s">
        <v>565</v>
      </c>
      <c r="D107" s="53" t="s">
        <v>17</v>
      </c>
      <c r="E107" s="104">
        <v>1099.2159999999999</v>
      </c>
      <c r="F107" s="161">
        <v>1099.2159999999999</v>
      </c>
    </row>
    <row r="108" spans="1:6" ht="36" outlineLevel="5">
      <c r="A108" s="52" t="s">
        <v>18</v>
      </c>
      <c r="B108" s="53" t="s">
        <v>27</v>
      </c>
      <c r="C108" s="53" t="s">
        <v>565</v>
      </c>
      <c r="D108" s="53" t="s">
        <v>19</v>
      </c>
      <c r="E108" s="104">
        <f>E109</f>
        <v>38.69</v>
      </c>
      <c r="F108" s="104">
        <f>F109</f>
        <v>38.69</v>
      </c>
    </row>
    <row r="109" spans="1:6" ht="36" outlineLevel="6">
      <c r="A109" s="52" t="s">
        <v>20</v>
      </c>
      <c r="B109" s="53" t="s">
        <v>27</v>
      </c>
      <c r="C109" s="53" t="s">
        <v>565</v>
      </c>
      <c r="D109" s="53" t="s">
        <v>21</v>
      </c>
      <c r="E109" s="104">
        <v>38.69</v>
      </c>
      <c r="F109" s="161">
        <v>38.69</v>
      </c>
    </row>
    <row r="110" spans="1:6" ht="90" outlineLevel="4">
      <c r="A110" s="32" t="s">
        <v>510</v>
      </c>
      <c r="B110" s="53" t="s">
        <v>27</v>
      </c>
      <c r="C110" s="53" t="s">
        <v>566</v>
      </c>
      <c r="D110" s="53" t="s">
        <v>8</v>
      </c>
      <c r="E110" s="104">
        <f>E111+E113</f>
        <v>737.87300000000005</v>
      </c>
      <c r="F110" s="104">
        <f>F111+F113</f>
        <v>737.87300000000005</v>
      </c>
    </row>
    <row r="111" spans="1:6" ht="77.25" customHeight="1" outlineLevel="5">
      <c r="A111" s="52" t="s">
        <v>14</v>
      </c>
      <c r="B111" s="53" t="s">
        <v>27</v>
      </c>
      <c r="C111" s="53" t="s">
        <v>566</v>
      </c>
      <c r="D111" s="53" t="s">
        <v>15</v>
      </c>
      <c r="E111" s="104">
        <f>E112</f>
        <v>709.947</v>
      </c>
      <c r="F111" s="104">
        <f>F112</f>
        <v>709.947</v>
      </c>
    </row>
    <row r="112" spans="1:6" ht="36" outlineLevel="6">
      <c r="A112" s="52" t="s">
        <v>16</v>
      </c>
      <c r="B112" s="53" t="s">
        <v>27</v>
      </c>
      <c r="C112" s="53" t="s">
        <v>566</v>
      </c>
      <c r="D112" s="53" t="s">
        <v>17</v>
      </c>
      <c r="E112" s="104">
        <v>709.947</v>
      </c>
      <c r="F112" s="161">
        <v>709.947</v>
      </c>
    </row>
    <row r="113" spans="1:6" ht="36" outlineLevel="6">
      <c r="A113" s="52" t="s">
        <v>18</v>
      </c>
      <c r="B113" s="53" t="s">
        <v>27</v>
      </c>
      <c r="C113" s="53" t="s">
        <v>566</v>
      </c>
      <c r="D113" s="53" t="s">
        <v>19</v>
      </c>
      <c r="E113" s="104">
        <f>E114</f>
        <v>27.925999999999998</v>
      </c>
      <c r="F113" s="104">
        <f>F114</f>
        <v>27.925999999999998</v>
      </c>
    </row>
    <row r="114" spans="1:6" ht="36" outlineLevel="6">
      <c r="A114" s="52" t="s">
        <v>20</v>
      </c>
      <c r="B114" s="53" t="s">
        <v>27</v>
      </c>
      <c r="C114" s="53" t="s">
        <v>566</v>
      </c>
      <c r="D114" s="53" t="s">
        <v>21</v>
      </c>
      <c r="E114" s="104">
        <v>27.925999999999998</v>
      </c>
      <c r="F114" s="161">
        <v>27.925999999999998</v>
      </c>
    </row>
    <row r="115" spans="1:6" ht="90" outlineLevel="4">
      <c r="A115" s="32" t="s">
        <v>512</v>
      </c>
      <c r="B115" s="53" t="s">
        <v>27</v>
      </c>
      <c r="C115" s="53" t="s">
        <v>567</v>
      </c>
      <c r="D115" s="53" t="s">
        <v>8</v>
      </c>
      <c r="E115" s="104">
        <f>E116+E118</f>
        <v>747.15699999999993</v>
      </c>
      <c r="F115" s="104">
        <f>F116+F118</f>
        <v>747.15699999999993</v>
      </c>
    </row>
    <row r="116" spans="1:6" ht="72" outlineLevel="5">
      <c r="A116" s="52" t="s">
        <v>14</v>
      </c>
      <c r="B116" s="53" t="s">
        <v>27</v>
      </c>
      <c r="C116" s="53" t="s">
        <v>567</v>
      </c>
      <c r="D116" s="53" t="s">
        <v>15</v>
      </c>
      <c r="E116" s="104">
        <f>E117</f>
        <v>733.33299999999997</v>
      </c>
      <c r="F116" s="104">
        <f>F117</f>
        <v>733.33299999999997</v>
      </c>
    </row>
    <row r="117" spans="1:6" ht="36" outlineLevel="6">
      <c r="A117" s="52" t="s">
        <v>16</v>
      </c>
      <c r="B117" s="53" t="s">
        <v>27</v>
      </c>
      <c r="C117" s="53" t="s">
        <v>567</v>
      </c>
      <c r="D117" s="53" t="s">
        <v>17</v>
      </c>
      <c r="E117" s="104">
        <v>733.33299999999997</v>
      </c>
      <c r="F117" s="161">
        <v>733.33299999999997</v>
      </c>
    </row>
    <row r="118" spans="1:6" ht="36" outlineLevel="5">
      <c r="A118" s="52" t="s">
        <v>18</v>
      </c>
      <c r="B118" s="53" t="s">
        <v>27</v>
      </c>
      <c r="C118" s="53" t="s">
        <v>567</v>
      </c>
      <c r="D118" s="53" t="s">
        <v>19</v>
      </c>
      <c r="E118" s="104">
        <f>E119</f>
        <v>13.824</v>
      </c>
      <c r="F118" s="104">
        <f>F119</f>
        <v>13.824</v>
      </c>
    </row>
    <row r="119" spans="1:6" ht="36" outlineLevel="6">
      <c r="A119" s="52" t="s">
        <v>20</v>
      </c>
      <c r="B119" s="53" t="s">
        <v>27</v>
      </c>
      <c r="C119" s="53" t="s">
        <v>567</v>
      </c>
      <c r="D119" s="53" t="s">
        <v>21</v>
      </c>
      <c r="E119" s="104">
        <v>13.824</v>
      </c>
      <c r="F119" s="161">
        <v>13.824</v>
      </c>
    </row>
    <row r="120" spans="1:6" s="3" customFormat="1" ht="17.399999999999999">
      <c r="A120" s="50" t="s">
        <v>154</v>
      </c>
      <c r="B120" s="51" t="s">
        <v>30</v>
      </c>
      <c r="C120" s="51" t="s">
        <v>160</v>
      </c>
      <c r="D120" s="51" t="s">
        <v>8</v>
      </c>
      <c r="E120" s="103">
        <f t="shared" ref="E120:F125" si="2">E121</f>
        <v>1110.6479999999999</v>
      </c>
      <c r="F120" s="103">
        <f t="shared" si="2"/>
        <v>1110.6479999999999</v>
      </c>
    </row>
    <row r="121" spans="1:6" outlineLevel="1">
      <c r="A121" s="52" t="s">
        <v>155</v>
      </c>
      <c r="B121" s="53" t="s">
        <v>156</v>
      </c>
      <c r="C121" s="53" t="s">
        <v>160</v>
      </c>
      <c r="D121" s="53" t="s">
        <v>8</v>
      </c>
      <c r="E121" s="104">
        <f t="shared" si="2"/>
        <v>1110.6479999999999</v>
      </c>
      <c r="F121" s="104">
        <f t="shared" si="2"/>
        <v>1110.6479999999999</v>
      </c>
    </row>
    <row r="122" spans="1:6" outlineLevel="3">
      <c r="A122" s="52" t="s">
        <v>283</v>
      </c>
      <c r="B122" s="53" t="s">
        <v>156</v>
      </c>
      <c r="C122" s="53" t="s">
        <v>161</v>
      </c>
      <c r="D122" s="53" t="s">
        <v>8</v>
      </c>
      <c r="E122" s="104">
        <f>E123</f>
        <v>1110.6479999999999</v>
      </c>
      <c r="F122" s="104">
        <f>F123</f>
        <v>1110.6479999999999</v>
      </c>
    </row>
    <row r="123" spans="1:6" outlineLevel="3">
      <c r="A123" s="52" t="s">
        <v>517</v>
      </c>
      <c r="B123" s="53" t="s">
        <v>156</v>
      </c>
      <c r="C123" s="53" t="s">
        <v>516</v>
      </c>
      <c r="D123" s="53" t="s">
        <v>8</v>
      </c>
      <c r="E123" s="104">
        <f>E124</f>
        <v>1110.6479999999999</v>
      </c>
      <c r="F123" s="104">
        <f>F124</f>
        <v>1110.6479999999999</v>
      </c>
    </row>
    <row r="124" spans="1:6" ht="90" outlineLevel="4">
      <c r="A124" s="32" t="s">
        <v>493</v>
      </c>
      <c r="B124" s="53" t="s">
        <v>156</v>
      </c>
      <c r="C124" s="53" t="s">
        <v>582</v>
      </c>
      <c r="D124" s="53" t="s">
        <v>8</v>
      </c>
      <c r="E124" s="104">
        <f t="shared" si="2"/>
        <v>1110.6479999999999</v>
      </c>
      <c r="F124" s="104">
        <f t="shared" si="2"/>
        <v>1110.6479999999999</v>
      </c>
    </row>
    <row r="125" spans="1:6" outlineLevel="5">
      <c r="A125" s="52" t="s">
        <v>31</v>
      </c>
      <c r="B125" s="53" t="s">
        <v>156</v>
      </c>
      <c r="C125" s="53" t="s">
        <v>582</v>
      </c>
      <c r="D125" s="53" t="s">
        <v>32</v>
      </c>
      <c r="E125" s="104">
        <f t="shared" si="2"/>
        <v>1110.6479999999999</v>
      </c>
      <c r="F125" s="104">
        <f t="shared" si="2"/>
        <v>1110.6479999999999</v>
      </c>
    </row>
    <row r="126" spans="1:6" outlineLevel="6">
      <c r="A126" s="52" t="s">
        <v>157</v>
      </c>
      <c r="B126" s="53" t="s">
        <v>156</v>
      </c>
      <c r="C126" s="53" t="s">
        <v>582</v>
      </c>
      <c r="D126" s="53" t="s">
        <v>158</v>
      </c>
      <c r="E126" s="104">
        <v>1110.6479999999999</v>
      </c>
      <c r="F126" s="161">
        <v>1110.6479999999999</v>
      </c>
    </row>
    <row r="127" spans="1:6" s="3" customFormat="1" ht="34.799999999999997">
      <c r="A127" s="50" t="s">
        <v>57</v>
      </c>
      <c r="B127" s="51" t="s">
        <v>58</v>
      </c>
      <c r="C127" s="51" t="s">
        <v>160</v>
      </c>
      <c r="D127" s="51" t="s">
        <v>8</v>
      </c>
      <c r="E127" s="103">
        <f t="shared" ref="E127:F131" si="3">E128</f>
        <v>65</v>
      </c>
      <c r="F127" s="103">
        <f t="shared" si="3"/>
        <v>65</v>
      </c>
    </row>
    <row r="128" spans="1:6" ht="42" customHeight="1" outlineLevel="1">
      <c r="A128" s="52" t="s">
        <v>59</v>
      </c>
      <c r="B128" s="53" t="s">
        <v>60</v>
      </c>
      <c r="C128" s="53" t="s">
        <v>160</v>
      </c>
      <c r="D128" s="53" t="s">
        <v>8</v>
      </c>
      <c r="E128" s="104">
        <f t="shared" si="3"/>
        <v>65</v>
      </c>
      <c r="F128" s="104">
        <f t="shared" si="3"/>
        <v>65</v>
      </c>
    </row>
    <row r="129" spans="1:6" outlineLevel="3">
      <c r="A129" s="52" t="s">
        <v>283</v>
      </c>
      <c r="B129" s="53" t="s">
        <v>60</v>
      </c>
      <c r="C129" s="53" t="s">
        <v>161</v>
      </c>
      <c r="D129" s="53" t="s">
        <v>8</v>
      </c>
      <c r="E129" s="104">
        <f t="shared" si="3"/>
        <v>65</v>
      </c>
      <c r="F129" s="104">
        <f t="shared" si="3"/>
        <v>65</v>
      </c>
    </row>
    <row r="130" spans="1:6" ht="36" outlineLevel="4">
      <c r="A130" s="52" t="s">
        <v>61</v>
      </c>
      <c r="B130" s="53" t="s">
        <v>60</v>
      </c>
      <c r="C130" s="53" t="s">
        <v>176</v>
      </c>
      <c r="D130" s="53" t="s">
        <v>8</v>
      </c>
      <c r="E130" s="104">
        <f t="shared" si="3"/>
        <v>65</v>
      </c>
      <c r="F130" s="104">
        <f t="shared" si="3"/>
        <v>65</v>
      </c>
    </row>
    <row r="131" spans="1:6" ht="36" outlineLevel="5">
      <c r="A131" s="52" t="s">
        <v>18</v>
      </c>
      <c r="B131" s="53" t="s">
        <v>60</v>
      </c>
      <c r="C131" s="53" t="s">
        <v>176</v>
      </c>
      <c r="D131" s="53" t="s">
        <v>19</v>
      </c>
      <c r="E131" s="104">
        <f t="shared" si="3"/>
        <v>65</v>
      </c>
      <c r="F131" s="104">
        <f t="shared" si="3"/>
        <v>65</v>
      </c>
    </row>
    <row r="132" spans="1:6" ht="36" outlineLevel="6">
      <c r="A132" s="52" t="s">
        <v>20</v>
      </c>
      <c r="B132" s="53" t="s">
        <v>60</v>
      </c>
      <c r="C132" s="53" t="s">
        <v>176</v>
      </c>
      <c r="D132" s="53" t="s">
        <v>21</v>
      </c>
      <c r="E132" s="104">
        <v>65</v>
      </c>
      <c r="F132" s="161">
        <v>65</v>
      </c>
    </row>
    <row r="133" spans="1:6" s="3" customFormat="1" ht="17.399999999999999">
      <c r="A133" s="50" t="s">
        <v>148</v>
      </c>
      <c r="B133" s="51" t="s">
        <v>62</v>
      </c>
      <c r="C133" s="51" t="s">
        <v>160</v>
      </c>
      <c r="D133" s="51" t="s">
        <v>8</v>
      </c>
      <c r="E133" s="103">
        <f>E151+E140+E134+E145</f>
        <v>11578.713</v>
      </c>
      <c r="F133" s="103">
        <f>F151+F140+F134+F145</f>
        <v>12473.713</v>
      </c>
    </row>
    <row r="134" spans="1:6" s="3" customFormat="1">
      <c r="A134" s="52" t="s">
        <v>150</v>
      </c>
      <c r="B134" s="53" t="s">
        <v>151</v>
      </c>
      <c r="C134" s="53" t="s">
        <v>160</v>
      </c>
      <c r="D134" s="53" t="s">
        <v>8</v>
      </c>
      <c r="E134" s="104">
        <f t="shared" ref="E134:F136" si="4">E135</f>
        <v>374.49</v>
      </c>
      <c r="F134" s="104">
        <f t="shared" si="4"/>
        <v>374.49</v>
      </c>
    </row>
    <row r="135" spans="1:6" s="3" customFormat="1">
      <c r="A135" s="52" t="s">
        <v>283</v>
      </c>
      <c r="B135" s="53" t="s">
        <v>151</v>
      </c>
      <c r="C135" s="53" t="s">
        <v>161</v>
      </c>
      <c r="D135" s="53" t="s">
        <v>8</v>
      </c>
      <c r="E135" s="104">
        <f t="shared" si="4"/>
        <v>374.49</v>
      </c>
      <c r="F135" s="104">
        <f t="shared" si="4"/>
        <v>374.49</v>
      </c>
    </row>
    <row r="136" spans="1:6" s="3" customFormat="1">
      <c r="A136" s="52" t="s">
        <v>517</v>
      </c>
      <c r="B136" s="53" t="s">
        <v>151</v>
      </c>
      <c r="C136" s="53" t="s">
        <v>516</v>
      </c>
      <c r="D136" s="53" t="s">
        <v>8</v>
      </c>
      <c r="E136" s="104">
        <f t="shared" si="4"/>
        <v>374.49</v>
      </c>
      <c r="F136" s="104">
        <f t="shared" si="4"/>
        <v>374.49</v>
      </c>
    </row>
    <row r="137" spans="1:6" s="3" customFormat="1" ht="150" customHeight="1">
      <c r="A137" s="32" t="s">
        <v>513</v>
      </c>
      <c r="B137" s="53" t="s">
        <v>151</v>
      </c>
      <c r="C137" s="53" t="s">
        <v>535</v>
      </c>
      <c r="D137" s="53" t="s">
        <v>8</v>
      </c>
      <c r="E137" s="104">
        <f t="shared" ref="E137:F138" si="5">E138</f>
        <v>374.49</v>
      </c>
      <c r="F137" s="104">
        <f t="shared" si="5"/>
        <v>374.49</v>
      </c>
    </row>
    <row r="138" spans="1:6" s="3" customFormat="1" ht="36">
      <c r="A138" s="52" t="s">
        <v>18</v>
      </c>
      <c r="B138" s="53" t="s">
        <v>151</v>
      </c>
      <c r="C138" s="53" t="s">
        <v>535</v>
      </c>
      <c r="D138" s="53" t="s">
        <v>19</v>
      </c>
      <c r="E138" s="104">
        <f t="shared" si="5"/>
        <v>374.49</v>
      </c>
      <c r="F138" s="104">
        <f t="shared" si="5"/>
        <v>374.49</v>
      </c>
    </row>
    <row r="139" spans="1:6" s="3" customFormat="1" ht="36">
      <c r="A139" s="52" t="s">
        <v>20</v>
      </c>
      <c r="B139" s="53" t="s">
        <v>151</v>
      </c>
      <c r="C139" s="53" t="s">
        <v>535</v>
      </c>
      <c r="D139" s="53" t="s">
        <v>21</v>
      </c>
      <c r="E139" s="104">
        <v>374.49</v>
      </c>
      <c r="F139" s="161">
        <v>374.49</v>
      </c>
    </row>
    <row r="140" spans="1:6" s="3" customFormat="1">
      <c r="A140" s="52" t="s">
        <v>626</v>
      </c>
      <c r="B140" s="53" t="s">
        <v>627</v>
      </c>
      <c r="C140" s="53" t="s">
        <v>160</v>
      </c>
      <c r="D140" s="53" t="s">
        <v>8</v>
      </c>
      <c r="E140" s="104">
        <f t="shared" ref="E140:F143" si="6">E141</f>
        <v>3.2229999999999999</v>
      </c>
      <c r="F140" s="104">
        <f t="shared" si="6"/>
        <v>3.2229999999999999</v>
      </c>
    </row>
    <row r="141" spans="1:6" s="3" customFormat="1" ht="35.25" customHeight="1">
      <c r="A141" s="52" t="s">
        <v>544</v>
      </c>
      <c r="B141" s="53" t="s">
        <v>627</v>
      </c>
      <c r="C141" s="53" t="s">
        <v>167</v>
      </c>
      <c r="D141" s="53" t="s">
        <v>8</v>
      </c>
      <c r="E141" s="104">
        <f t="shared" si="6"/>
        <v>3.2229999999999999</v>
      </c>
      <c r="F141" s="104">
        <f t="shared" si="6"/>
        <v>3.2229999999999999</v>
      </c>
    </row>
    <row r="142" spans="1:6" s="3" customFormat="1" ht="134.25" customHeight="1">
      <c r="A142" s="32" t="s">
        <v>619</v>
      </c>
      <c r="B142" s="53" t="s">
        <v>627</v>
      </c>
      <c r="C142" s="53" t="s">
        <v>628</v>
      </c>
      <c r="D142" s="53" t="s">
        <v>8</v>
      </c>
      <c r="E142" s="104">
        <f t="shared" si="6"/>
        <v>3.2229999999999999</v>
      </c>
      <c r="F142" s="104">
        <f t="shared" si="6"/>
        <v>3.2229999999999999</v>
      </c>
    </row>
    <row r="143" spans="1:6" s="3" customFormat="1" ht="36">
      <c r="A143" s="52" t="s">
        <v>18</v>
      </c>
      <c r="B143" s="53" t="s">
        <v>627</v>
      </c>
      <c r="C143" s="53" t="s">
        <v>628</v>
      </c>
      <c r="D143" s="53" t="s">
        <v>19</v>
      </c>
      <c r="E143" s="104">
        <f t="shared" si="6"/>
        <v>3.2229999999999999</v>
      </c>
      <c r="F143" s="104">
        <f t="shared" si="6"/>
        <v>3.2229999999999999</v>
      </c>
    </row>
    <row r="144" spans="1:6" s="3" customFormat="1" ht="36">
      <c r="A144" s="52" t="s">
        <v>20</v>
      </c>
      <c r="B144" s="53" t="s">
        <v>627</v>
      </c>
      <c r="C144" s="53" t="s">
        <v>628</v>
      </c>
      <c r="D144" s="53" t="s">
        <v>21</v>
      </c>
      <c r="E144" s="104">
        <v>3.2229999999999999</v>
      </c>
      <c r="F144" s="161">
        <v>3.2229999999999999</v>
      </c>
    </row>
    <row r="145" spans="1:6" outlineLevel="6">
      <c r="A145" s="52" t="s">
        <v>65</v>
      </c>
      <c r="B145" s="53" t="s">
        <v>66</v>
      </c>
      <c r="C145" s="53" t="s">
        <v>160</v>
      </c>
      <c r="D145" s="53" t="s">
        <v>8</v>
      </c>
      <c r="E145" s="104">
        <f t="shared" ref="E145:F149" si="7">E146</f>
        <v>9766</v>
      </c>
      <c r="F145" s="104">
        <f t="shared" si="7"/>
        <v>10661</v>
      </c>
    </row>
    <row r="146" spans="1:6" ht="55.5" customHeight="1" outlineLevel="6">
      <c r="A146" s="52" t="s">
        <v>542</v>
      </c>
      <c r="B146" s="53" t="s">
        <v>66</v>
      </c>
      <c r="C146" s="53" t="s">
        <v>177</v>
      </c>
      <c r="D146" s="53" t="s">
        <v>8</v>
      </c>
      <c r="E146" s="104">
        <f t="shared" si="7"/>
        <v>9766</v>
      </c>
      <c r="F146" s="104">
        <f t="shared" si="7"/>
        <v>10661</v>
      </c>
    </row>
    <row r="147" spans="1:6" ht="36.75" customHeight="1" outlineLevel="6">
      <c r="A147" s="52" t="s">
        <v>543</v>
      </c>
      <c r="B147" s="53" t="s">
        <v>66</v>
      </c>
      <c r="C147" s="53" t="s">
        <v>178</v>
      </c>
      <c r="D147" s="53" t="s">
        <v>8</v>
      </c>
      <c r="E147" s="104">
        <f t="shared" si="7"/>
        <v>9766</v>
      </c>
      <c r="F147" s="104">
        <f t="shared" si="7"/>
        <v>10661</v>
      </c>
    </row>
    <row r="148" spans="1:6" ht="72" outlineLevel="6">
      <c r="A148" s="52" t="s">
        <v>67</v>
      </c>
      <c r="B148" s="53" t="s">
        <v>66</v>
      </c>
      <c r="C148" s="53" t="s">
        <v>179</v>
      </c>
      <c r="D148" s="53" t="s">
        <v>8</v>
      </c>
      <c r="E148" s="104">
        <f t="shared" si="7"/>
        <v>9766</v>
      </c>
      <c r="F148" s="104">
        <f t="shared" si="7"/>
        <v>10661</v>
      </c>
    </row>
    <row r="149" spans="1:6" ht="36" outlineLevel="6">
      <c r="A149" s="52" t="s">
        <v>18</v>
      </c>
      <c r="B149" s="53" t="s">
        <v>66</v>
      </c>
      <c r="C149" s="53" t="s">
        <v>179</v>
      </c>
      <c r="D149" s="53" t="s">
        <v>19</v>
      </c>
      <c r="E149" s="104">
        <f t="shared" si="7"/>
        <v>9766</v>
      </c>
      <c r="F149" s="104">
        <f t="shared" si="7"/>
        <v>10661</v>
      </c>
    </row>
    <row r="150" spans="1:6" ht="36" outlineLevel="6">
      <c r="A150" s="52" t="s">
        <v>20</v>
      </c>
      <c r="B150" s="53" t="s">
        <v>66</v>
      </c>
      <c r="C150" s="53" t="s">
        <v>179</v>
      </c>
      <c r="D150" s="53" t="s">
        <v>21</v>
      </c>
      <c r="E150" s="104">
        <v>9766</v>
      </c>
      <c r="F150" s="161">
        <v>10661</v>
      </c>
    </row>
    <row r="151" spans="1:6" outlineLevel="1">
      <c r="A151" s="52" t="s">
        <v>69</v>
      </c>
      <c r="B151" s="53" t="s">
        <v>70</v>
      </c>
      <c r="C151" s="53" t="s">
        <v>160</v>
      </c>
      <c r="D151" s="53" t="s">
        <v>8</v>
      </c>
      <c r="E151" s="104">
        <f>E152</f>
        <v>1435</v>
      </c>
      <c r="F151" s="104">
        <f>F152</f>
        <v>1435</v>
      </c>
    </row>
    <row r="152" spans="1:6" ht="39" customHeight="1" outlineLevel="1">
      <c r="A152" s="52" t="s">
        <v>544</v>
      </c>
      <c r="B152" s="53" t="s">
        <v>70</v>
      </c>
      <c r="C152" s="53" t="s">
        <v>167</v>
      </c>
      <c r="D152" s="53" t="s">
        <v>8</v>
      </c>
      <c r="E152" s="104">
        <f>E153</f>
        <v>1435</v>
      </c>
      <c r="F152" s="104">
        <f>F153</f>
        <v>1435</v>
      </c>
    </row>
    <row r="153" spans="1:6" ht="55.5" customHeight="1" outlineLevel="1">
      <c r="A153" s="52" t="s">
        <v>577</v>
      </c>
      <c r="B153" s="53" t="s">
        <v>70</v>
      </c>
      <c r="C153" s="53" t="s">
        <v>288</v>
      </c>
      <c r="D153" s="53" t="s">
        <v>8</v>
      </c>
      <c r="E153" s="104">
        <f>E154+E157</f>
        <v>1435</v>
      </c>
      <c r="F153" s="104">
        <f>F154+F157</f>
        <v>1435</v>
      </c>
    </row>
    <row r="154" spans="1:6" ht="36" outlineLevel="1">
      <c r="A154" s="52" t="s">
        <v>336</v>
      </c>
      <c r="B154" s="53" t="s">
        <v>70</v>
      </c>
      <c r="C154" s="53" t="s">
        <v>337</v>
      </c>
      <c r="D154" s="53" t="s">
        <v>8</v>
      </c>
      <c r="E154" s="104">
        <f>E155</f>
        <v>30</v>
      </c>
      <c r="F154" s="104">
        <f>F155</f>
        <v>30</v>
      </c>
    </row>
    <row r="155" spans="1:6" ht="36" outlineLevel="1">
      <c r="A155" s="52" t="s">
        <v>18</v>
      </c>
      <c r="B155" s="53" t="s">
        <v>70</v>
      </c>
      <c r="C155" s="53" t="s">
        <v>337</v>
      </c>
      <c r="D155" s="53" t="s">
        <v>19</v>
      </c>
      <c r="E155" s="104">
        <f>E156</f>
        <v>30</v>
      </c>
      <c r="F155" s="104">
        <f>F156</f>
        <v>30</v>
      </c>
    </row>
    <row r="156" spans="1:6" ht="36" outlineLevel="1">
      <c r="A156" s="52" t="s">
        <v>20</v>
      </c>
      <c r="B156" s="53" t="s">
        <v>70</v>
      </c>
      <c r="C156" s="53" t="s">
        <v>337</v>
      </c>
      <c r="D156" s="53" t="s">
        <v>21</v>
      </c>
      <c r="E156" s="104">
        <v>30</v>
      </c>
      <c r="F156" s="161">
        <v>30</v>
      </c>
    </row>
    <row r="157" spans="1:6" ht="18" customHeight="1" outlineLevel="4">
      <c r="A157" s="52" t="s">
        <v>71</v>
      </c>
      <c r="B157" s="53" t="s">
        <v>70</v>
      </c>
      <c r="C157" s="53" t="s">
        <v>180</v>
      </c>
      <c r="D157" s="53" t="s">
        <v>8</v>
      </c>
      <c r="E157" s="104">
        <f>E158</f>
        <v>1405</v>
      </c>
      <c r="F157" s="104">
        <f>F158</f>
        <v>1405</v>
      </c>
    </row>
    <row r="158" spans="1:6" ht="36" outlineLevel="5">
      <c r="A158" s="52" t="s">
        <v>18</v>
      </c>
      <c r="B158" s="53" t="s">
        <v>70</v>
      </c>
      <c r="C158" s="53" t="s">
        <v>180</v>
      </c>
      <c r="D158" s="53" t="s">
        <v>19</v>
      </c>
      <c r="E158" s="104">
        <f>E159</f>
        <v>1405</v>
      </c>
      <c r="F158" s="104">
        <f>F159</f>
        <v>1405</v>
      </c>
    </row>
    <row r="159" spans="1:6" ht="36" outlineLevel="6">
      <c r="A159" s="52" t="s">
        <v>20</v>
      </c>
      <c r="B159" s="53" t="s">
        <v>70</v>
      </c>
      <c r="C159" s="53" t="s">
        <v>180</v>
      </c>
      <c r="D159" s="53" t="s">
        <v>21</v>
      </c>
      <c r="E159" s="104">
        <v>1405</v>
      </c>
      <c r="F159" s="161">
        <v>1405</v>
      </c>
    </row>
    <row r="160" spans="1:6" s="3" customFormat="1" ht="17.399999999999999">
      <c r="A160" s="50" t="s">
        <v>72</v>
      </c>
      <c r="B160" s="51" t="s">
        <v>73</v>
      </c>
      <c r="C160" s="51" t="s">
        <v>160</v>
      </c>
      <c r="D160" s="51" t="s">
        <v>8</v>
      </c>
      <c r="E160" s="103">
        <f>E161+E167+E182</f>
        <v>7348.4490000000005</v>
      </c>
      <c r="F160" s="103">
        <f>F161+F167+F182</f>
        <v>5300</v>
      </c>
    </row>
    <row r="161" spans="1:6" s="3" customFormat="1">
      <c r="A161" s="52" t="s">
        <v>74</v>
      </c>
      <c r="B161" s="53" t="s">
        <v>75</v>
      </c>
      <c r="C161" s="53" t="s">
        <v>160</v>
      </c>
      <c r="D161" s="53" t="s">
        <v>8</v>
      </c>
      <c r="E161" s="104">
        <f t="shared" ref="E161:F165" si="8">E162</f>
        <v>1000</v>
      </c>
      <c r="F161" s="104">
        <f t="shared" si="8"/>
        <v>1000</v>
      </c>
    </row>
    <row r="162" spans="1:6" s="3" customFormat="1" ht="57" customHeight="1">
      <c r="A162" s="52" t="s">
        <v>542</v>
      </c>
      <c r="B162" s="53" t="s">
        <v>75</v>
      </c>
      <c r="C162" s="53" t="s">
        <v>177</v>
      </c>
      <c r="D162" s="53" t="s">
        <v>8</v>
      </c>
      <c r="E162" s="104">
        <f t="shared" si="8"/>
        <v>1000</v>
      </c>
      <c r="F162" s="104">
        <f t="shared" si="8"/>
        <v>1000</v>
      </c>
    </row>
    <row r="163" spans="1:6" s="3" customFormat="1" ht="54">
      <c r="A163" s="52" t="s">
        <v>545</v>
      </c>
      <c r="B163" s="53" t="s">
        <v>75</v>
      </c>
      <c r="C163" s="53" t="s">
        <v>181</v>
      </c>
      <c r="D163" s="53" t="s">
        <v>8</v>
      </c>
      <c r="E163" s="104">
        <f t="shared" si="8"/>
        <v>1000</v>
      </c>
      <c r="F163" s="104">
        <f t="shared" si="8"/>
        <v>1000</v>
      </c>
    </row>
    <row r="164" spans="1:6" s="3" customFormat="1" ht="75.75" customHeight="1">
      <c r="A164" s="58" t="s">
        <v>76</v>
      </c>
      <c r="B164" s="53" t="s">
        <v>75</v>
      </c>
      <c r="C164" s="53" t="s">
        <v>182</v>
      </c>
      <c r="D164" s="53" t="s">
        <v>8</v>
      </c>
      <c r="E164" s="104">
        <f t="shared" si="8"/>
        <v>1000</v>
      </c>
      <c r="F164" s="104">
        <f t="shared" si="8"/>
        <v>1000</v>
      </c>
    </row>
    <row r="165" spans="1:6" s="3" customFormat="1" ht="36">
      <c r="A165" s="52" t="s">
        <v>18</v>
      </c>
      <c r="B165" s="53" t="s">
        <v>75</v>
      </c>
      <c r="C165" s="53" t="s">
        <v>182</v>
      </c>
      <c r="D165" s="53" t="s">
        <v>19</v>
      </c>
      <c r="E165" s="104">
        <f t="shared" si="8"/>
        <v>1000</v>
      </c>
      <c r="F165" s="104">
        <f t="shared" si="8"/>
        <v>1000</v>
      </c>
    </row>
    <row r="166" spans="1:6" s="3" customFormat="1" ht="36">
      <c r="A166" s="52" t="s">
        <v>20</v>
      </c>
      <c r="B166" s="53" t="s">
        <v>75</v>
      </c>
      <c r="C166" s="53" t="s">
        <v>182</v>
      </c>
      <c r="D166" s="53" t="s">
        <v>21</v>
      </c>
      <c r="E166" s="104">
        <v>1000</v>
      </c>
      <c r="F166" s="161">
        <v>1000</v>
      </c>
    </row>
    <row r="167" spans="1:6" s="3" customFormat="1">
      <c r="A167" s="52" t="s">
        <v>77</v>
      </c>
      <c r="B167" s="53" t="s">
        <v>78</v>
      </c>
      <c r="C167" s="53" t="s">
        <v>160</v>
      </c>
      <c r="D167" s="53" t="s">
        <v>8</v>
      </c>
      <c r="E167" s="104">
        <f t="shared" ref="E167:F171" si="9">E168</f>
        <v>6098.4490000000005</v>
      </c>
      <c r="F167" s="104">
        <f t="shared" si="9"/>
        <v>4050</v>
      </c>
    </row>
    <row r="168" spans="1:6" s="3" customFormat="1" ht="57.75" customHeight="1">
      <c r="A168" s="52" t="s">
        <v>542</v>
      </c>
      <c r="B168" s="53" t="s">
        <v>78</v>
      </c>
      <c r="C168" s="53" t="s">
        <v>177</v>
      </c>
      <c r="D168" s="53" t="s">
        <v>8</v>
      </c>
      <c r="E168" s="104">
        <f t="shared" si="9"/>
        <v>6098.4490000000005</v>
      </c>
      <c r="F168" s="104">
        <f t="shared" si="9"/>
        <v>4050</v>
      </c>
    </row>
    <row r="169" spans="1:6" s="3" customFormat="1" ht="54">
      <c r="A169" s="52" t="s">
        <v>545</v>
      </c>
      <c r="B169" s="53" t="s">
        <v>78</v>
      </c>
      <c r="C169" s="53" t="s">
        <v>181</v>
      </c>
      <c r="D169" s="53" t="s">
        <v>8</v>
      </c>
      <c r="E169" s="104">
        <f>E170+E173+E176+E179</f>
        <v>6098.4490000000005</v>
      </c>
      <c r="F169" s="104">
        <f>F170+F173+F179</f>
        <v>4050</v>
      </c>
    </row>
    <row r="170" spans="1:6" s="3" customFormat="1" ht="73.5" customHeight="1">
      <c r="A170" s="58" t="s">
        <v>79</v>
      </c>
      <c r="B170" s="53" t="s">
        <v>78</v>
      </c>
      <c r="C170" s="53" t="s">
        <v>183</v>
      </c>
      <c r="D170" s="53" t="s">
        <v>8</v>
      </c>
      <c r="E170" s="104">
        <f t="shared" si="9"/>
        <v>948.78899999999999</v>
      </c>
      <c r="F170" s="104">
        <f t="shared" si="9"/>
        <v>1000</v>
      </c>
    </row>
    <row r="171" spans="1:6" s="3" customFormat="1" ht="36">
      <c r="A171" s="52" t="s">
        <v>18</v>
      </c>
      <c r="B171" s="53" t="s">
        <v>78</v>
      </c>
      <c r="C171" s="53" t="s">
        <v>183</v>
      </c>
      <c r="D171" s="53" t="s">
        <v>19</v>
      </c>
      <c r="E171" s="104">
        <f t="shared" si="9"/>
        <v>948.78899999999999</v>
      </c>
      <c r="F171" s="104">
        <f t="shared" si="9"/>
        <v>1000</v>
      </c>
    </row>
    <row r="172" spans="1:6" s="3" customFormat="1" ht="36">
      <c r="A172" s="52" t="s">
        <v>20</v>
      </c>
      <c r="B172" s="53" t="s">
        <v>78</v>
      </c>
      <c r="C172" s="53" t="s">
        <v>183</v>
      </c>
      <c r="D172" s="53" t="s">
        <v>21</v>
      </c>
      <c r="E172" s="104">
        <v>948.78899999999999</v>
      </c>
      <c r="F172" s="161">
        <v>1000</v>
      </c>
    </row>
    <row r="173" spans="1:6" s="3" customFormat="1" ht="54">
      <c r="A173" s="52" t="s">
        <v>369</v>
      </c>
      <c r="B173" s="53" t="s">
        <v>78</v>
      </c>
      <c r="C173" s="53" t="s">
        <v>370</v>
      </c>
      <c r="D173" s="53" t="s">
        <v>8</v>
      </c>
      <c r="E173" s="106">
        <f>E174</f>
        <v>1050</v>
      </c>
      <c r="F173" s="106">
        <f>F174</f>
        <v>1050</v>
      </c>
    </row>
    <row r="174" spans="1:6" s="3" customFormat="1">
      <c r="A174" s="52" t="s">
        <v>22</v>
      </c>
      <c r="B174" s="53" t="s">
        <v>78</v>
      </c>
      <c r="C174" s="53" t="s">
        <v>370</v>
      </c>
      <c r="D174" s="53" t="s">
        <v>23</v>
      </c>
      <c r="E174" s="106">
        <f>E175</f>
        <v>1050</v>
      </c>
      <c r="F174" s="106">
        <f>F175</f>
        <v>1050</v>
      </c>
    </row>
    <row r="175" spans="1:6" s="3" customFormat="1" ht="54">
      <c r="A175" s="52" t="s">
        <v>63</v>
      </c>
      <c r="B175" s="53" t="s">
        <v>78</v>
      </c>
      <c r="C175" s="53" t="s">
        <v>370</v>
      </c>
      <c r="D175" s="53" t="s">
        <v>64</v>
      </c>
      <c r="E175" s="106">
        <v>1050</v>
      </c>
      <c r="F175" s="106">
        <v>1050</v>
      </c>
    </row>
    <row r="176" spans="1:6" s="3" customFormat="1" ht="54">
      <c r="A176" s="188" t="s">
        <v>676</v>
      </c>
      <c r="B176" s="53" t="s">
        <v>78</v>
      </c>
      <c r="C176" s="53" t="s">
        <v>677</v>
      </c>
      <c r="D176" s="53" t="s">
        <v>8</v>
      </c>
      <c r="E176" s="106">
        <f>E177</f>
        <v>108.626</v>
      </c>
      <c r="F176" s="106">
        <f>F177</f>
        <v>0</v>
      </c>
    </row>
    <row r="177" spans="1:6" s="3" customFormat="1" ht="36">
      <c r="A177" s="52" t="s">
        <v>18</v>
      </c>
      <c r="B177" s="53" t="s">
        <v>78</v>
      </c>
      <c r="C177" s="53" t="s">
        <v>677</v>
      </c>
      <c r="D177" s="53" t="s">
        <v>19</v>
      </c>
      <c r="E177" s="106">
        <f>E178</f>
        <v>108.626</v>
      </c>
      <c r="F177" s="106">
        <f>F178</f>
        <v>0</v>
      </c>
    </row>
    <row r="178" spans="1:6" s="3" customFormat="1" ht="36">
      <c r="A178" s="52" t="s">
        <v>20</v>
      </c>
      <c r="B178" s="53" t="s">
        <v>78</v>
      </c>
      <c r="C178" s="53" t="s">
        <v>677</v>
      </c>
      <c r="D178" s="53" t="s">
        <v>21</v>
      </c>
      <c r="E178" s="106">
        <v>108.626</v>
      </c>
      <c r="F178" s="106">
        <v>0</v>
      </c>
    </row>
    <row r="179" spans="1:6" s="3" customFormat="1" ht="54">
      <c r="A179" s="52" t="s">
        <v>397</v>
      </c>
      <c r="B179" s="53" t="s">
        <v>78</v>
      </c>
      <c r="C179" s="53" t="s">
        <v>398</v>
      </c>
      <c r="D179" s="53" t="s">
        <v>8</v>
      </c>
      <c r="E179" s="106">
        <f>E180</f>
        <v>3991.0340000000001</v>
      </c>
      <c r="F179" s="106">
        <f>F180</f>
        <v>2000</v>
      </c>
    </row>
    <row r="180" spans="1:6" s="3" customFormat="1" ht="39" customHeight="1">
      <c r="A180" s="52" t="s">
        <v>399</v>
      </c>
      <c r="B180" s="53" t="s">
        <v>78</v>
      </c>
      <c r="C180" s="53" t="s">
        <v>398</v>
      </c>
      <c r="D180" s="53" t="s">
        <v>400</v>
      </c>
      <c r="E180" s="106">
        <f>E181</f>
        <v>3991.0340000000001</v>
      </c>
      <c r="F180" s="106">
        <f>F181</f>
        <v>2000</v>
      </c>
    </row>
    <row r="181" spans="1:6" s="3" customFormat="1">
      <c r="A181" s="52" t="s">
        <v>401</v>
      </c>
      <c r="B181" s="53" t="s">
        <v>78</v>
      </c>
      <c r="C181" s="53" t="s">
        <v>398</v>
      </c>
      <c r="D181" s="53" t="s">
        <v>402</v>
      </c>
      <c r="E181" s="106">
        <v>3991.0340000000001</v>
      </c>
      <c r="F181" s="106">
        <v>2000</v>
      </c>
    </row>
    <row r="182" spans="1:6" s="3" customFormat="1">
      <c r="A182" s="52" t="s">
        <v>80</v>
      </c>
      <c r="B182" s="53" t="s">
        <v>81</v>
      </c>
      <c r="C182" s="53" t="s">
        <v>160</v>
      </c>
      <c r="D182" s="53" t="s">
        <v>8</v>
      </c>
      <c r="E182" s="104">
        <f t="shared" ref="E182:F185" si="10">E183</f>
        <v>250</v>
      </c>
      <c r="F182" s="104">
        <f t="shared" si="10"/>
        <v>250</v>
      </c>
    </row>
    <row r="183" spans="1:6" s="3" customFormat="1" ht="58.5" customHeight="1">
      <c r="A183" s="52" t="s">
        <v>542</v>
      </c>
      <c r="B183" s="53" t="s">
        <v>81</v>
      </c>
      <c r="C183" s="53" t="s">
        <v>177</v>
      </c>
      <c r="D183" s="53" t="s">
        <v>8</v>
      </c>
      <c r="E183" s="104">
        <f t="shared" si="10"/>
        <v>250</v>
      </c>
      <c r="F183" s="104">
        <f t="shared" si="10"/>
        <v>250</v>
      </c>
    </row>
    <row r="184" spans="1:6" s="3" customFormat="1" ht="90">
      <c r="A184" s="58" t="s">
        <v>285</v>
      </c>
      <c r="B184" s="53" t="s">
        <v>81</v>
      </c>
      <c r="C184" s="53" t="s">
        <v>184</v>
      </c>
      <c r="D184" s="53" t="s">
        <v>8</v>
      </c>
      <c r="E184" s="104">
        <f t="shared" si="10"/>
        <v>250</v>
      </c>
      <c r="F184" s="104">
        <f t="shared" si="10"/>
        <v>250</v>
      </c>
    </row>
    <row r="185" spans="1:6" s="3" customFormat="1" ht="36">
      <c r="A185" s="52" t="s">
        <v>18</v>
      </c>
      <c r="B185" s="53" t="s">
        <v>81</v>
      </c>
      <c r="C185" s="53" t="s">
        <v>184</v>
      </c>
      <c r="D185" s="53" t="s">
        <v>19</v>
      </c>
      <c r="E185" s="104">
        <f t="shared" si="10"/>
        <v>250</v>
      </c>
      <c r="F185" s="104">
        <f t="shared" si="10"/>
        <v>250</v>
      </c>
    </row>
    <row r="186" spans="1:6" s="3" customFormat="1" ht="36">
      <c r="A186" s="52" t="s">
        <v>20</v>
      </c>
      <c r="B186" s="53" t="s">
        <v>81</v>
      </c>
      <c r="C186" s="53" t="s">
        <v>184</v>
      </c>
      <c r="D186" s="53" t="s">
        <v>21</v>
      </c>
      <c r="E186" s="104">
        <v>250</v>
      </c>
      <c r="F186" s="161">
        <v>250</v>
      </c>
    </row>
    <row r="187" spans="1:6" s="3" customFormat="1" ht="17.399999999999999">
      <c r="A187" s="50" t="s">
        <v>83</v>
      </c>
      <c r="B187" s="51" t="s">
        <v>84</v>
      </c>
      <c r="C187" s="51" t="s">
        <v>160</v>
      </c>
      <c r="D187" s="51" t="s">
        <v>8</v>
      </c>
      <c r="E187" s="103">
        <f>E188</f>
        <v>175</v>
      </c>
      <c r="F187" s="103">
        <f>F188</f>
        <v>175</v>
      </c>
    </row>
    <row r="188" spans="1:6" outlineLevel="1">
      <c r="A188" s="52" t="s">
        <v>85</v>
      </c>
      <c r="B188" s="53" t="s">
        <v>86</v>
      </c>
      <c r="C188" s="53" t="s">
        <v>160</v>
      </c>
      <c r="D188" s="53" t="s">
        <v>8</v>
      </c>
      <c r="E188" s="104">
        <f>E189</f>
        <v>175</v>
      </c>
      <c r="F188" s="104">
        <f>F189</f>
        <v>175</v>
      </c>
    </row>
    <row r="189" spans="1:6" ht="39" customHeight="1" outlineLevel="2">
      <c r="A189" s="52" t="s">
        <v>546</v>
      </c>
      <c r="B189" s="53" t="s">
        <v>86</v>
      </c>
      <c r="C189" s="53" t="s">
        <v>185</v>
      </c>
      <c r="D189" s="53" t="s">
        <v>8</v>
      </c>
      <c r="E189" s="104">
        <f>E194+E197+E190</f>
        <v>175</v>
      </c>
      <c r="F189" s="104">
        <f>F194+F197+F190</f>
        <v>175</v>
      </c>
    </row>
    <row r="190" spans="1:6" ht="55.5" customHeight="1" outlineLevel="2">
      <c r="A190" s="52" t="s">
        <v>578</v>
      </c>
      <c r="B190" s="53" t="s">
        <v>86</v>
      </c>
      <c r="C190" s="53" t="s">
        <v>352</v>
      </c>
      <c r="D190" s="53" t="s">
        <v>8</v>
      </c>
      <c r="E190" s="104">
        <f t="shared" ref="E190:F192" si="11">E191</f>
        <v>100</v>
      </c>
      <c r="F190" s="104">
        <f t="shared" si="11"/>
        <v>100</v>
      </c>
    </row>
    <row r="191" spans="1:6" ht="36" outlineLevel="2">
      <c r="A191" s="52" t="s">
        <v>353</v>
      </c>
      <c r="B191" s="53" t="s">
        <v>86</v>
      </c>
      <c r="C191" s="53" t="s">
        <v>354</v>
      </c>
      <c r="D191" s="53" t="s">
        <v>8</v>
      </c>
      <c r="E191" s="104">
        <f t="shared" si="11"/>
        <v>100</v>
      </c>
      <c r="F191" s="104">
        <f t="shared" si="11"/>
        <v>100</v>
      </c>
    </row>
    <row r="192" spans="1:6" ht="36" outlineLevel="2">
      <c r="A192" s="52" t="s">
        <v>18</v>
      </c>
      <c r="B192" s="53" t="s">
        <v>86</v>
      </c>
      <c r="C192" s="53" t="s">
        <v>354</v>
      </c>
      <c r="D192" s="53" t="s">
        <v>19</v>
      </c>
      <c r="E192" s="104">
        <f t="shared" si="11"/>
        <v>100</v>
      </c>
      <c r="F192" s="104">
        <f t="shared" si="11"/>
        <v>100</v>
      </c>
    </row>
    <row r="193" spans="1:6" ht="36" outlineLevel="2">
      <c r="A193" s="52" t="s">
        <v>20</v>
      </c>
      <c r="B193" s="53" t="s">
        <v>86</v>
      </c>
      <c r="C193" s="53" t="s">
        <v>354</v>
      </c>
      <c r="D193" s="53" t="s">
        <v>21</v>
      </c>
      <c r="E193" s="104">
        <v>100</v>
      </c>
      <c r="F193" s="104">
        <v>100</v>
      </c>
    </row>
    <row r="194" spans="1:6" ht="36" outlineLevel="4">
      <c r="A194" s="52" t="s">
        <v>88</v>
      </c>
      <c r="B194" s="53" t="s">
        <v>86</v>
      </c>
      <c r="C194" s="53" t="s">
        <v>186</v>
      </c>
      <c r="D194" s="53" t="s">
        <v>8</v>
      </c>
      <c r="E194" s="104">
        <f>E195</f>
        <v>45</v>
      </c>
      <c r="F194" s="104">
        <f>F195</f>
        <v>45</v>
      </c>
    </row>
    <row r="195" spans="1:6" ht="36" outlineLevel="5">
      <c r="A195" s="52" t="s">
        <v>18</v>
      </c>
      <c r="B195" s="53" t="s">
        <v>86</v>
      </c>
      <c r="C195" s="53" t="s">
        <v>186</v>
      </c>
      <c r="D195" s="53" t="s">
        <v>19</v>
      </c>
      <c r="E195" s="104">
        <f>E196</f>
        <v>45</v>
      </c>
      <c r="F195" s="104">
        <f>F196</f>
        <v>45</v>
      </c>
    </row>
    <row r="196" spans="1:6" ht="36" outlineLevel="6">
      <c r="A196" s="52" t="s">
        <v>20</v>
      </c>
      <c r="B196" s="53" t="s">
        <v>86</v>
      </c>
      <c r="C196" s="53" t="s">
        <v>186</v>
      </c>
      <c r="D196" s="53" t="s">
        <v>21</v>
      </c>
      <c r="E196" s="104">
        <v>45</v>
      </c>
      <c r="F196" s="161">
        <v>45</v>
      </c>
    </row>
    <row r="197" spans="1:6" outlineLevel="4">
      <c r="A197" s="52" t="s">
        <v>87</v>
      </c>
      <c r="B197" s="53" t="s">
        <v>86</v>
      </c>
      <c r="C197" s="53" t="s">
        <v>355</v>
      </c>
      <c r="D197" s="53" t="s">
        <v>8</v>
      </c>
      <c r="E197" s="104">
        <f>E198</f>
        <v>30</v>
      </c>
      <c r="F197" s="104">
        <f>F198</f>
        <v>30</v>
      </c>
    </row>
    <row r="198" spans="1:6" ht="36" outlineLevel="5">
      <c r="A198" s="52" t="s">
        <v>18</v>
      </c>
      <c r="B198" s="53" t="s">
        <v>86</v>
      </c>
      <c r="C198" s="53" t="s">
        <v>355</v>
      </c>
      <c r="D198" s="53" t="s">
        <v>19</v>
      </c>
      <c r="E198" s="104">
        <f>E199</f>
        <v>30</v>
      </c>
      <c r="F198" s="104">
        <f>F199</f>
        <v>30</v>
      </c>
    </row>
    <row r="199" spans="1:6" ht="36" outlineLevel="6">
      <c r="A199" s="52" t="s">
        <v>20</v>
      </c>
      <c r="B199" s="53" t="s">
        <v>86</v>
      </c>
      <c r="C199" s="53" t="s">
        <v>355</v>
      </c>
      <c r="D199" s="53" t="s">
        <v>21</v>
      </c>
      <c r="E199" s="104">
        <v>30</v>
      </c>
      <c r="F199" s="161">
        <v>30</v>
      </c>
    </row>
    <row r="200" spans="1:6" s="3" customFormat="1" ht="17.399999999999999">
      <c r="A200" s="50" t="s">
        <v>89</v>
      </c>
      <c r="B200" s="51" t="s">
        <v>90</v>
      </c>
      <c r="C200" s="51" t="s">
        <v>160</v>
      </c>
      <c r="D200" s="51" t="s">
        <v>8</v>
      </c>
      <c r="E200" s="103">
        <f>E201+E219+E250+E264+E234</f>
        <v>470518.79300000006</v>
      </c>
      <c r="F200" s="103">
        <f>F201+F219+F250+F264+F234</f>
        <v>463127.39600000007</v>
      </c>
    </row>
    <row r="201" spans="1:6" outlineLevel="1">
      <c r="A201" s="52" t="s">
        <v>139</v>
      </c>
      <c r="B201" s="53" t="s">
        <v>140</v>
      </c>
      <c r="C201" s="53" t="s">
        <v>160</v>
      </c>
      <c r="D201" s="53" t="s">
        <v>8</v>
      </c>
      <c r="E201" s="104">
        <f>E202</f>
        <v>113402.90700000001</v>
      </c>
      <c r="F201" s="104">
        <f>F202</f>
        <v>108014.357</v>
      </c>
    </row>
    <row r="202" spans="1:6" ht="36" customHeight="1" outlineLevel="2">
      <c r="A202" s="52" t="s">
        <v>554</v>
      </c>
      <c r="B202" s="53" t="s">
        <v>140</v>
      </c>
      <c r="C202" s="53" t="s">
        <v>189</v>
      </c>
      <c r="D202" s="53" t="s">
        <v>8</v>
      </c>
      <c r="E202" s="104">
        <f>E203</f>
        <v>113402.90700000001</v>
      </c>
      <c r="F202" s="104">
        <f>F203</f>
        <v>108014.357</v>
      </c>
    </row>
    <row r="203" spans="1:6" ht="36" outlineLevel="3">
      <c r="A203" s="52" t="s">
        <v>555</v>
      </c>
      <c r="B203" s="53" t="s">
        <v>140</v>
      </c>
      <c r="C203" s="53" t="s">
        <v>190</v>
      </c>
      <c r="D203" s="53" t="s">
        <v>8</v>
      </c>
      <c r="E203" s="104">
        <f>E204+E210+E213+E207+E216</f>
        <v>113402.90700000001</v>
      </c>
      <c r="F203" s="104">
        <f>F204+F210+F213+F207+F216</f>
        <v>108014.357</v>
      </c>
    </row>
    <row r="204" spans="1:6" ht="54" outlineLevel="4">
      <c r="A204" s="52" t="s">
        <v>142</v>
      </c>
      <c r="B204" s="53" t="s">
        <v>140</v>
      </c>
      <c r="C204" s="53" t="s">
        <v>199</v>
      </c>
      <c r="D204" s="53" t="s">
        <v>8</v>
      </c>
      <c r="E204" s="104">
        <f>E205</f>
        <v>39250.906999999999</v>
      </c>
      <c r="F204" s="104">
        <f>F205</f>
        <v>33862.357000000004</v>
      </c>
    </row>
    <row r="205" spans="1:6" ht="36" outlineLevel="5">
      <c r="A205" s="52" t="s">
        <v>53</v>
      </c>
      <c r="B205" s="53" t="s">
        <v>140</v>
      </c>
      <c r="C205" s="53" t="s">
        <v>199</v>
      </c>
      <c r="D205" s="53" t="s">
        <v>54</v>
      </c>
      <c r="E205" s="104">
        <f>E206</f>
        <v>39250.906999999999</v>
      </c>
      <c r="F205" s="104">
        <f>F206</f>
        <v>33862.357000000004</v>
      </c>
    </row>
    <row r="206" spans="1:6" outlineLevel="6">
      <c r="A206" s="52" t="s">
        <v>94</v>
      </c>
      <c r="B206" s="53" t="s">
        <v>140</v>
      </c>
      <c r="C206" s="53" t="s">
        <v>199</v>
      </c>
      <c r="D206" s="53" t="s">
        <v>95</v>
      </c>
      <c r="E206" s="104">
        <v>39250.906999999999</v>
      </c>
      <c r="F206" s="161">
        <v>33862.357000000004</v>
      </c>
    </row>
    <row r="207" spans="1:6" ht="112.5" customHeight="1" outlineLevel="4">
      <c r="A207" s="32" t="s">
        <v>508</v>
      </c>
      <c r="B207" s="53" t="s">
        <v>140</v>
      </c>
      <c r="C207" s="53" t="s">
        <v>200</v>
      </c>
      <c r="D207" s="53" t="s">
        <v>8</v>
      </c>
      <c r="E207" s="104">
        <f>E208</f>
        <v>72007</v>
      </c>
      <c r="F207" s="104">
        <f>F208</f>
        <v>72007</v>
      </c>
    </row>
    <row r="208" spans="1:6" ht="36" outlineLevel="5">
      <c r="A208" s="52" t="s">
        <v>53</v>
      </c>
      <c r="B208" s="53" t="s">
        <v>140</v>
      </c>
      <c r="C208" s="53" t="s">
        <v>200</v>
      </c>
      <c r="D208" s="53" t="s">
        <v>54</v>
      </c>
      <c r="E208" s="104">
        <f>E209</f>
        <v>72007</v>
      </c>
      <c r="F208" s="104">
        <f>F209</f>
        <v>72007</v>
      </c>
    </row>
    <row r="209" spans="1:6" outlineLevel="6">
      <c r="A209" s="52" t="s">
        <v>94</v>
      </c>
      <c r="B209" s="53" t="s">
        <v>140</v>
      </c>
      <c r="C209" s="53" t="s">
        <v>200</v>
      </c>
      <c r="D209" s="53" t="s">
        <v>95</v>
      </c>
      <c r="E209" s="104">
        <v>72007</v>
      </c>
      <c r="F209" s="161">
        <v>72007</v>
      </c>
    </row>
    <row r="210" spans="1:6" ht="36" outlineLevel="6">
      <c r="A210" s="52" t="s">
        <v>529</v>
      </c>
      <c r="B210" s="53" t="s">
        <v>140</v>
      </c>
      <c r="C210" s="53" t="s">
        <v>530</v>
      </c>
      <c r="D210" s="53" t="s">
        <v>8</v>
      </c>
      <c r="E210" s="104">
        <f>E211</f>
        <v>100</v>
      </c>
      <c r="F210" s="104">
        <f>F211</f>
        <v>100</v>
      </c>
    </row>
    <row r="211" spans="1:6" ht="36" outlineLevel="6">
      <c r="A211" s="52" t="s">
        <v>53</v>
      </c>
      <c r="B211" s="53" t="s">
        <v>140</v>
      </c>
      <c r="C211" s="53" t="s">
        <v>530</v>
      </c>
      <c r="D211" s="53" t="s">
        <v>54</v>
      </c>
      <c r="E211" s="104">
        <f>E212</f>
        <v>100</v>
      </c>
      <c r="F211" s="104">
        <f>F212</f>
        <v>100</v>
      </c>
    </row>
    <row r="212" spans="1:6" outlineLevel="6">
      <c r="A212" s="52" t="s">
        <v>94</v>
      </c>
      <c r="B212" s="53" t="s">
        <v>140</v>
      </c>
      <c r="C212" s="53" t="s">
        <v>530</v>
      </c>
      <c r="D212" s="53" t="s">
        <v>95</v>
      </c>
      <c r="E212" s="104">
        <v>100</v>
      </c>
      <c r="F212" s="161">
        <v>100</v>
      </c>
    </row>
    <row r="213" spans="1:6" ht="22.5" customHeight="1" outlineLevel="6">
      <c r="A213" s="52" t="s">
        <v>406</v>
      </c>
      <c r="B213" s="53" t="s">
        <v>140</v>
      </c>
      <c r="C213" s="53" t="s">
        <v>531</v>
      </c>
      <c r="D213" s="53" t="s">
        <v>8</v>
      </c>
      <c r="E213" s="104">
        <f>E214</f>
        <v>45</v>
      </c>
      <c r="F213" s="104">
        <f>F214</f>
        <v>45</v>
      </c>
    </row>
    <row r="214" spans="1:6" ht="36" outlineLevel="6">
      <c r="A214" s="52" t="s">
        <v>53</v>
      </c>
      <c r="B214" s="53" t="s">
        <v>140</v>
      </c>
      <c r="C214" s="53" t="s">
        <v>531</v>
      </c>
      <c r="D214" s="53" t="s">
        <v>54</v>
      </c>
      <c r="E214" s="104">
        <f>E215</f>
        <v>45</v>
      </c>
      <c r="F214" s="104">
        <f>F215</f>
        <v>45</v>
      </c>
    </row>
    <row r="215" spans="1:6" outlineLevel="6">
      <c r="A215" s="52" t="s">
        <v>94</v>
      </c>
      <c r="B215" s="53" t="s">
        <v>140</v>
      </c>
      <c r="C215" s="53" t="s">
        <v>531</v>
      </c>
      <c r="D215" s="53" t="s">
        <v>95</v>
      </c>
      <c r="E215" s="104">
        <v>45</v>
      </c>
      <c r="F215" s="161">
        <v>45</v>
      </c>
    </row>
    <row r="216" spans="1:6" ht="78.75" customHeight="1" outlineLevel="6">
      <c r="A216" s="52" t="s">
        <v>533</v>
      </c>
      <c r="B216" s="53" t="s">
        <v>140</v>
      </c>
      <c r="C216" s="53" t="s">
        <v>532</v>
      </c>
      <c r="D216" s="53" t="s">
        <v>8</v>
      </c>
      <c r="E216" s="104">
        <f>E217</f>
        <v>2000</v>
      </c>
      <c r="F216" s="104">
        <f>F217</f>
        <v>2000</v>
      </c>
    </row>
    <row r="217" spans="1:6" ht="40.5" customHeight="1" outlineLevel="6">
      <c r="A217" s="52" t="s">
        <v>399</v>
      </c>
      <c r="B217" s="53" t="s">
        <v>140</v>
      </c>
      <c r="C217" s="53" t="s">
        <v>532</v>
      </c>
      <c r="D217" s="53" t="s">
        <v>400</v>
      </c>
      <c r="E217" s="104">
        <f>E218</f>
        <v>2000</v>
      </c>
      <c r="F217" s="104">
        <f>F218</f>
        <v>2000</v>
      </c>
    </row>
    <row r="218" spans="1:6" outlineLevel="6">
      <c r="A218" s="52" t="s">
        <v>401</v>
      </c>
      <c r="B218" s="53" t="s">
        <v>140</v>
      </c>
      <c r="C218" s="53" t="s">
        <v>532</v>
      </c>
      <c r="D218" s="53" t="s">
        <v>402</v>
      </c>
      <c r="E218" s="104">
        <v>2000</v>
      </c>
      <c r="F218" s="161">
        <v>2000</v>
      </c>
    </row>
    <row r="219" spans="1:6" outlineLevel="1">
      <c r="A219" s="52" t="s">
        <v>91</v>
      </c>
      <c r="B219" s="53" t="s">
        <v>92</v>
      </c>
      <c r="C219" s="53" t="s">
        <v>160</v>
      </c>
      <c r="D219" s="53" t="s">
        <v>8</v>
      </c>
      <c r="E219" s="104">
        <f>E220</f>
        <v>303645.06400000001</v>
      </c>
      <c r="F219" s="104">
        <f>F220</f>
        <v>303204.92700000003</v>
      </c>
    </row>
    <row r="220" spans="1:6" ht="37.5" customHeight="1" outlineLevel="2">
      <c r="A220" s="52" t="s">
        <v>554</v>
      </c>
      <c r="B220" s="53" t="s">
        <v>92</v>
      </c>
      <c r="C220" s="53" t="s">
        <v>189</v>
      </c>
      <c r="D220" s="53" t="s">
        <v>8</v>
      </c>
      <c r="E220" s="104">
        <f>E221</f>
        <v>303645.06400000001</v>
      </c>
      <c r="F220" s="104">
        <f>F221</f>
        <v>303204.92700000003</v>
      </c>
    </row>
    <row r="221" spans="1:6" ht="41.25" customHeight="1" outlineLevel="3">
      <c r="A221" s="52" t="s">
        <v>557</v>
      </c>
      <c r="B221" s="53" t="s">
        <v>92</v>
      </c>
      <c r="C221" s="53" t="s">
        <v>201</v>
      </c>
      <c r="D221" s="53" t="s">
        <v>8</v>
      </c>
      <c r="E221" s="104">
        <f>+E222+E231+E228+E225</f>
        <v>303645.06400000001</v>
      </c>
      <c r="F221" s="104">
        <f>+F222+F231+F228+F225</f>
        <v>303204.92700000003</v>
      </c>
    </row>
    <row r="222" spans="1:6" ht="54" outlineLevel="4">
      <c r="A222" s="52" t="s">
        <v>143</v>
      </c>
      <c r="B222" s="53" t="s">
        <v>92</v>
      </c>
      <c r="C222" s="53" t="s">
        <v>202</v>
      </c>
      <c r="D222" s="53" t="s">
        <v>8</v>
      </c>
      <c r="E222" s="104">
        <f>E223</f>
        <v>72884.718000000008</v>
      </c>
      <c r="F222" s="104">
        <f>F223</f>
        <v>72503.781000000003</v>
      </c>
    </row>
    <row r="223" spans="1:6" ht="36" outlineLevel="5">
      <c r="A223" s="52" t="s">
        <v>53</v>
      </c>
      <c r="B223" s="53" t="s">
        <v>92</v>
      </c>
      <c r="C223" s="53" t="s">
        <v>202</v>
      </c>
      <c r="D223" s="53" t="s">
        <v>54</v>
      </c>
      <c r="E223" s="104">
        <f>E224</f>
        <v>72884.718000000008</v>
      </c>
      <c r="F223" s="104">
        <f>F224</f>
        <v>72503.781000000003</v>
      </c>
    </row>
    <row r="224" spans="1:6" outlineLevel="6">
      <c r="A224" s="52" t="s">
        <v>94</v>
      </c>
      <c r="B224" s="53" t="s">
        <v>92</v>
      </c>
      <c r="C224" s="53" t="s">
        <v>202</v>
      </c>
      <c r="D224" s="53" t="s">
        <v>95</v>
      </c>
      <c r="E224" s="104">
        <f>72918.596-33.878</f>
        <v>72884.718000000008</v>
      </c>
      <c r="F224" s="161">
        <f>72612.543-108.762</f>
        <v>72503.781000000003</v>
      </c>
    </row>
    <row r="225" spans="1:6" ht="150" customHeight="1" outlineLevel="4">
      <c r="A225" s="32" t="s">
        <v>507</v>
      </c>
      <c r="B225" s="53" t="s">
        <v>92</v>
      </c>
      <c r="C225" s="53" t="s">
        <v>203</v>
      </c>
      <c r="D225" s="53" t="s">
        <v>8</v>
      </c>
      <c r="E225" s="104">
        <f>E226</f>
        <v>217508</v>
      </c>
      <c r="F225" s="104">
        <f>F226</f>
        <v>217508</v>
      </c>
    </row>
    <row r="226" spans="1:6" ht="36" outlineLevel="5">
      <c r="A226" s="52" t="s">
        <v>53</v>
      </c>
      <c r="B226" s="53" t="s">
        <v>92</v>
      </c>
      <c r="C226" s="53" t="s">
        <v>203</v>
      </c>
      <c r="D226" s="53" t="s">
        <v>54</v>
      </c>
      <c r="E226" s="104">
        <f>E227</f>
        <v>217508</v>
      </c>
      <c r="F226" s="104">
        <f>F227</f>
        <v>217508</v>
      </c>
    </row>
    <row r="227" spans="1:6" outlineLevel="6">
      <c r="A227" s="52" t="s">
        <v>94</v>
      </c>
      <c r="B227" s="53" t="s">
        <v>92</v>
      </c>
      <c r="C227" s="53" t="s">
        <v>203</v>
      </c>
      <c r="D227" s="53" t="s">
        <v>95</v>
      </c>
      <c r="E227" s="104">
        <v>217508</v>
      </c>
      <c r="F227" s="161">
        <v>217508</v>
      </c>
    </row>
    <row r="228" spans="1:6" ht="21.75" customHeight="1" outlineLevel="6">
      <c r="A228" s="52" t="s">
        <v>406</v>
      </c>
      <c r="B228" s="53" t="s">
        <v>92</v>
      </c>
      <c r="C228" s="53" t="s">
        <v>407</v>
      </c>
      <c r="D228" s="53" t="s">
        <v>8</v>
      </c>
      <c r="E228" s="104">
        <f>E229</f>
        <v>238.6</v>
      </c>
      <c r="F228" s="104">
        <f>F229</f>
        <v>179.4</v>
      </c>
    </row>
    <row r="229" spans="1:6" ht="36" outlineLevel="6">
      <c r="A229" s="52" t="s">
        <v>53</v>
      </c>
      <c r="B229" s="53" t="s">
        <v>92</v>
      </c>
      <c r="C229" s="53" t="s">
        <v>407</v>
      </c>
      <c r="D229" s="53" t="s">
        <v>54</v>
      </c>
      <c r="E229" s="104">
        <f>E230</f>
        <v>238.6</v>
      </c>
      <c r="F229" s="104">
        <f>F230</f>
        <v>179.4</v>
      </c>
    </row>
    <row r="230" spans="1:6" outlineLevel="6">
      <c r="A230" s="52" t="s">
        <v>94</v>
      </c>
      <c r="B230" s="53" t="s">
        <v>92</v>
      </c>
      <c r="C230" s="53" t="s">
        <v>407</v>
      </c>
      <c r="D230" s="53" t="s">
        <v>95</v>
      </c>
      <c r="E230" s="104">
        <v>238.6</v>
      </c>
      <c r="F230" s="161">
        <v>179.4</v>
      </c>
    </row>
    <row r="231" spans="1:6" ht="90.75" customHeight="1" outlineLevel="4">
      <c r="A231" s="59" t="s">
        <v>640</v>
      </c>
      <c r="B231" s="53" t="s">
        <v>92</v>
      </c>
      <c r="C231" s="53" t="s">
        <v>641</v>
      </c>
      <c r="D231" s="53" t="s">
        <v>8</v>
      </c>
      <c r="E231" s="104">
        <f>E232</f>
        <v>13013.745999999999</v>
      </c>
      <c r="F231" s="104">
        <f>F232</f>
        <v>13013.745999999999</v>
      </c>
    </row>
    <row r="232" spans="1:6" ht="36" outlineLevel="5">
      <c r="A232" s="52" t="s">
        <v>53</v>
      </c>
      <c r="B232" s="53" t="s">
        <v>92</v>
      </c>
      <c r="C232" s="53" t="s">
        <v>641</v>
      </c>
      <c r="D232" s="53" t="s">
        <v>54</v>
      </c>
      <c r="E232" s="104">
        <f>E233</f>
        <v>13013.745999999999</v>
      </c>
      <c r="F232" s="104">
        <f>F233</f>
        <v>13013.745999999999</v>
      </c>
    </row>
    <row r="233" spans="1:6" outlineLevel="6">
      <c r="A233" s="52" t="s">
        <v>94</v>
      </c>
      <c r="B233" s="53" t="s">
        <v>92</v>
      </c>
      <c r="C233" s="53" t="s">
        <v>641</v>
      </c>
      <c r="D233" s="53" t="s">
        <v>95</v>
      </c>
      <c r="E233" s="104">
        <v>13013.745999999999</v>
      </c>
      <c r="F233" s="161">
        <v>13013.745999999999</v>
      </c>
    </row>
    <row r="234" spans="1:6" outlineLevel="6">
      <c r="A234" s="52" t="s">
        <v>379</v>
      </c>
      <c r="B234" s="53" t="s">
        <v>378</v>
      </c>
      <c r="C234" s="53" t="s">
        <v>160</v>
      </c>
      <c r="D234" s="53" t="s">
        <v>8</v>
      </c>
      <c r="E234" s="104">
        <f>E235+E246</f>
        <v>32657.374</v>
      </c>
      <c r="F234" s="104">
        <f>F235+F246</f>
        <v>31407.864000000001</v>
      </c>
    </row>
    <row r="235" spans="1:6" ht="37.5" customHeight="1" outlineLevel="6">
      <c r="A235" s="52" t="s">
        <v>559</v>
      </c>
      <c r="B235" s="53" t="s">
        <v>378</v>
      </c>
      <c r="C235" s="53" t="s">
        <v>189</v>
      </c>
      <c r="D235" s="53" t="s">
        <v>8</v>
      </c>
      <c r="E235" s="104">
        <f>E236</f>
        <v>19672.41</v>
      </c>
      <c r="F235" s="104">
        <f>F236</f>
        <v>19322.900000000001</v>
      </c>
    </row>
    <row r="236" spans="1:6" ht="54" outlineLevel="3">
      <c r="A236" s="52" t="s">
        <v>558</v>
      </c>
      <c r="B236" s="53" t="s">
        <v>378</v>
      </c>
      <c r="C236" s="53" t="s">
        <v>204</v>
      </c>
      <c r="D236" s="53" t="s">
        <v>8</v>
      </c>
      <c r="E236" s="104">
        <f>E243+E240+E237</f>
        <v>19672.41</v>
      </c>
      <c r="F236" s="104">
        <f>F243+F240+F237</f>
        <v>19322.900000000001</v>
      </c>
    </row>
    <row r="237" spans="1:6" ht="54" outlineLevel="4">
      <c r="A237" s="52" t="s">
        <v>144</v>
      </c>
      <c r="B237" s="53" t="s">
        <v>378</v>
      </c>
      <c r="C237" s="53" t="s">
        <v>206</v>
      </c>
      <c r="D237" s="53" t="s">
        <v>8</v>
      </c>
      <c r="E237" s="104">
        <f>E238</f>
        <v>19577.509999999998</v>
      </c>
      <c r="F237" s="104">
        <f>F238</f>
        <v>19177</v>
      </c>
    </row>
    <row r="238" spans="1:6" ht="36" outlineLevel="5">
      <c r="A238" s="52" t="s">
        <v>53</v>
      </c>
      <c r="B238" s="53" t="s">
        <v>378</v>
      </c>
      <c r="C238" s="53" t="s">
        <v>206</v>
      </c>
      <c r="D238" s="53" t="s">
        <v>54</v>
      </c>
      <c r="E238" s="104">
        <f>E239</f>
        <v>19577.509999999998</v>
      </c>
      <c r="F238" s="104">
        <f>F239</f>
        <v>19177</v>
      </c>
    </row>
    <row r="239" spans="1:6" outlineLevel="6">
      <c r="A239" s="52" t="s">
        <v>94</v>
      </c>
      <c r="B239" s="53" t="s">
        <v>378</v>
      </c>
      <c r="C239" s="53" t="s">
        <v>206</v>
      </c>
      <c r="D239" s="53" t="s">
        <v>95</v>
      </c>
      <c r="E239" s="104">
        <v>19577.509999999998</v>
      </c>
      <c r="F239" s="161">
        <v>19177</v>
      </c>
    </row>
    <row r="240" spans="1:6" ht="23.25" customHeight="1" outlineLevel="6">
      <c r="A240" s="52" t="s">
        <v>406</v>
      </c>
      <c r="B240" s="53" t="s">
        <v>378</v>
      </c>
      <c r="C240" s="53" t="s">
        <v>606</v>
      </c>
      <c r="D240" s="53" t="s">
        <v>8</v>
      </c>
      <c r="E240" s="104">
        <f>E241</f>
        <v>15</v>
      </c>
      <c r="F240" s="104">
        <f>F241</f>
        <v>66</v>
      </c>
    </row>
    <row r="241" spans="1:6" ht="36" outlineLevel="6">
      <c r="A241" s="52" t="s">
        <v>53</v>
      </c>
      <c r="B241" s="53" t="s">
        <v>378</v>
      </c>
      <c r="C241" s="53" t="s">
        <v>606</v>
      </c>
      <c r="D241" s="53" t="s">
        <v>54</v>
      </c>
      <c r="E241" s="104">
        <f>E242</f>
        <v>15</v>
      </c>
      <c r="F241" s="104">
        <f>F242</f>
        <v>66</v>
      </c>
    </row>
    <row r="242" spans="1:6" outlineLevel="6">
      <c r="A242" s="52" t="s">
        <v>94</v>
      </c>
      <c r="B242" s="53" t="s">
        <v>378</v>
      </c>
      <c r="C242" s="53" t="s">
        <v>606</v>
      </c>
      <c r="D242" s="53" t="s">
        <v>95</v>
      </c>
      <c r="E242" s="104">
        <v>15</v>
      </c>
      <c r="F242" s="161">
        <v>66</v>
      </c>
    </row>
    <row r="243" spans="1:6" outlineLevel="4">
      <c r="A243" s="52" t="s">
        <v>141</v>
      </c>
      <c r="B243" s="53" t="s">
        <v>378</v>
      </c>
      <c r="C243" s="53" t="s">
        <v>205</v>
      </c>
      <c r="D243" s="53" t="s">
        <v>8</v>
      </c>
      <c r="E243" s="104">
        <f>E244</f>
        <v>79.900000000000006</v>
      </c>
      <c r="F243" s="104">
        <f>F244</f>
        <v>79.900000000000006</v>
      </c>
    </row>
    <row r="244" spans="1:6" ht="36" outlineLevel="5">
      <c r="A244" s="52" t="s">
        <v>53</v>
      </c>
      <c r="B244" s="53" t="s">
        <v>378</v>
      </c>
      <c r="C244" s="53" t="s">
        <v>205</v>
      </c>
      <c r="D244" s="53" t="s">
        <v>54</v>
      </c>
      <c r="E244" s="104">
        <f>E245</f>
        <v>79.900000000000006</v>
      </c>
      <c r="F244" s="104">
        <f>F245</f>
        <v>79.900000000000006</v>
      </c>
    </row>
    <row r="245" spans="1:6" outlineLevel="6">
      <c r="A245" s="52" t="s">
        <v>94</v>
      </c>
      <c r="B245" s="53" t="s">
        <v>378</v>
      </c>
      <c r="C245" s="53" t="s">
        <v>205</v>
      </c>
      <c r="D245" s="53" t="s">
        <v>95</v>
      </c>
      <c r="E245" s="104">
        <v>79.900000000000006</v>
      </c>
      <c r="F245" s="161">
        <v>79.900000000000006</v>
      </c>
    </row>
    <row r="246" spans="1:6" ht="37.5" customHeight="1" outlineLevel="2">
      <c r="A246" s="52" t="s">
        <v>548</v>
      </c>
      <c r="B246" s="53" t="s">
        <v>378</v>
      </c>
      <c r="C246" s="53" t="s">
        <v>187</v>
      </c>
      <c r="D246" s="53" t="s">
        <v>8</v>
      </c>
      <c r="E246" s="104">
        <f t="shared" ref="E246:F248" si="12">E247</f>
        <v>12984.964</v>
      </c>
      <c r="F246" s="104">
        <f t="shared" si="12"/>
        <v>12084.964</v>
      </c>
    </row>
    <row r="247" spans="1:6" ht="54" outlineLevel="4">
      <c r="A247" s="52" t="s">
        <v>93</v>
      </c>
      <c r="B247" s="53" t="s">
        <v>378</v>
      </c>
      <c r="C247" s="53" t="s">
        <v>188</v>
      </c>
      <c r="D247" s="53" t="s">
        <v>8</v>
      </c>
      <c r="E247" s="104">
        <f t="shared" si="12"/>
        <v>12984.964</v>
      </c>
      <c r="F247" s="104">
        <f t="shared" si="12"/>
        <v>12084.964</v>
      </c>
    </row>
    <row r="248" spans="1:6" ht="36" outlineLevel="5">
      <c r="A248" s="52" t="s">
        <v>53</v>
      </c>
      <c r="B248" s="53" t="s">
        <v>378</v>
      </c>
      <c r="C248" s="53" t="s">
        <v>188</v>
      </c>
      <c r="D248" s="53" t="s">
        <v>54</v>
      </c>
      <c r="E248" s="104">
        <f t="shared" si="12"/>
        <v>12984.964</v>
      </c>
      <c r="F248" s="104">
        <f t="shared" si="12"/>
        <v>12084.964</v>
      </c>
    </row>
    <row r="249" spans="1:6" outlineLevel="6">
      <c r="A249" s="52" t="s">
        <v>94</v>
      </c>
      <c r="B249" s="53" t="s">
        <v>378</v>
      </c>
      <c r="C249" s="53" t="s">
        <v>188</v>
      </c>
      <c r="D249" s="53" t="s">
        <v>95</v>
      </c>
      <c r="E249" s="104">
        <v>12984.964</v>
      </c>
      <c r="F249" s="161">
        <v>12084.964</v>
      </c>
    </row>
    <row r="250" spans="1:6" outlineLevel="1">
      <c r="A250" s="52" t="s">
        <v>96</v>
      </c>
      <c r="B250" s="53" t="s">
        <v>97</v>
      </c>
      <c r="C250" s="53" t="s">
        <v>160</v>
      </c>
      <c r="D250" s="53" t="s">
        <v>8</v>
      </c>
      <c r="E250" s="104">
        <f>E251</f>
        <v>3502.058</v>
      </c>
      <c r="F250" s="104">
        <f>F251</f>
        <v>3502.058</v>
      </c>
    </row>
    <row r="251" spans="1:6" ht="36.75" customHeight="1" outlineLevel="2">
      <c r="A251" s="52" t="s">
        <v>554</v>
      </c>
      <c r="B251" s="53" t="s">
        <v>97</v>
      </c>
      <c r="C251" s="53" t="s">
        <v>189</v>
      </c>
      <c r="D251" s="53" t="s">
        <v>8</v>
      </c>
      <c r="E251" s="104">
        <f>E252+E261</f>
        <v>3502.058</v>
      </c>
      <c r="F251" s="104">
        <f>F252+F261</f>
        <v>3502.058</v>
      </c>
    </row>
    <row r="252" spans="1:6" ht="39.75" customHeight="1" outlineLevel="3">
      <c r="A252" s="52" t="s">
        <v>557</v>
      </c>
      <c r="B252" s="53" t="s">
        <v>97</v>
      </c>
      <c r="C252" s="53" t="s">
        <v>201</v>
      </c>
      <c r="D252" s="53" t="s">
        <v>8</v>
      </c>
      <c r="E252" s="104">
        <f>E256+E253</f>
        <v>3428.058</v>
      </c>
      <c r="F252" s="104">
        <f>F256+F253</f>
        <v>3428.058</v>
      </c>
    </row>
    <row r="253" spans="1:6" ht="36" outlineLevel="3">
      <c r="A253" s="52" t="s">
        <v>98</v>
      </c>
      <c r="B253" s="53" t="s">
        <v>97</v>
      </c>
      <c r="C253" s="53" t="s">
        <v>338</v>
      </c>
      <c r="D253" s="53" t="s">
        <v>8</v>
      </c>
      <c r="E253" s="104">
        <f>E254</f>
        <v>70</v>
      </c>
      <c r="F253" s="104">
        <f>F254</f>
        <v>70</v>
      </c>
    </row>
    <row r="254" spans="1:6" ht="36" outlineLevel="3">
      <c r="A254" s="52" t="s">
        <v>18</v>
      </c>
      <c r="B254" s="53" t="s">
        <v>97</v>
      </c>
      <c r="C254" s="53" t="s">
        <v>338</v>
      </c>
      <c r="D254" s="53" t="s">
        <v>19</v>
      </c>
      <c r="E254" s="104">
        <f>E255</f>
        <v>70</v>
      </c>
      <c r="F254" s="104">
        <f>F255</f>
        <v>70</v>
      </c>
    </row>
    <row r="255" spans="1:6" ht="36" outlineLevel="3">
      <c r="A255" s="52" t="s">
        <v>20</v>
      </c>
      <c r="B255" s="53" t="s">
        <v>97</v>
      </c>
      <c r="C255" s="53" t="s">
        <v>338</v>
      </c>
      <c r="D255" s="53" t="s">
        <v>21</v>
      </c>
      <c r="E255" s="104">
        <v>70</v>
      </c>
      <c r="F255" s="161">
        <v>70</v>
      </c>
    </row>
    <row r="256" spans="1:6" ht="116.25" customHeight="1" outlineLevel="4">
      <c r="A256" s="32" t="s">
        <v>509</v>
      </c>
      <c r="B256" s="53" t="s">
        <v>97</v>
      </c>
      <c r="C256" s="53" t="s">
        <v>207</v>
      </c>
      <c r="D256" s="53" t="s">
        <v>8</v>
      </c>
      <c r="E256" s="104">
        <f>E259+E257</f>
        <v>3358.058</v>
      </c>
      <c r="F256" s="104">
        <f>F259+F257</f>
        <v>3358.058</v>
      </c>
    </row>
    <row r="257" spans="1:9" outlineLevel="6">
      <c r="A257" s="52" t="s">
        <v>111</v>
      </c>
      <c r="B257" s="53" t="s">
        <v>97</v>
      </c>
      <c r="C257" s="53" t="s">
        <v>207</v>
      </c>
      <c r="D257" s="53" t="s">
        <v>112</v>
      </c>
      <c r="E257" s="104">
        <f>E258</f>
        <v>300</v>
      </c>
      <c r="F257" s="104">
        <f>F258</f>
        <v>300</v>
      </c>
    </row>
    <row r="258" spans="1:9" ht="36" outlineLevel="6">
      <c r="A258" s="52" t="s">
        <v>118</v>
      </c>
      <c r="B258" s="53" t="s">
        <v>97</v>
      </c>
      <c r="C258" s="53" t="s">
        <v>207</v>
      </c>
      <c r="D258" s="53" t="s">
        <v>119</v>
      </c>
      <c r="E258" s="104">
        <v>300</v>
      </c>
      <c r="F258" s="161">
        <v>300</v>
      </c>
    </row>
    <row r="259" spans="1:9" ht="36" outlineLevel="5">
      <c r="A259" s="52" t="s">
        <v>53</v>
      </c>
      <c r="B259" s="53" t="s">
        <v>97</v>
      </c>
      <c r="C259" s="53" t="s">
        <v>207</v>
      </c>
      <c r="D259" s="53" t="s">
        <v>54</v>
      </c>
      <c r="E259" s="104">
        <f>E260</f>
        <v>3058.058</v>
      </c>
      <c r="F259" s="104">
        <f>F260</f>
        <v>3058.058</v>
      </c>
    </row>
    <row r="260" spans="1:9" outlineLevel="6">
      <c r="A260" s="52" t="s">
        <v>94</v>
      </c>
      <c r="B260" s="53" t="s">
        <v>97</v>
      </c>
      <c r="C260" s="53" t="s">
        <v>207</v>
      </c>
      <c r="D260" s="53" t="s">
        <v>95</v>
      </c>
      <c r="E260" s="104">
        <v>3058.058</v>
      </c>
      <c r="F260" s="161">
        <v>3058.058</v>
      </c>
    </row>
    <row r="261" spans="1:9" outlineLevel="4">
      <c r="A261" s="52" t="s">
        <v>99</v>
      </c>
      <c r="B261" s="53" t="s">
        <v>97</v>
      </c>
      <c r="C261" s="53" t="s">
        <v>208</v>
      </c>
      <c r="D261" s="53" t="s">
        <v>8</v>
      </c>
      <c r="E261" s="104">
        <f>E262</f>
        <v>74</v>
      </c>
      <c r="F261" s="104">
        <f>F262</f>
        <v>74</v>
      </c>
    </row>
    <row r="262" spans="1:9" ht="36" outlineLevel="5">
      <c r="A262" s="52" t="s">
        <v>18</v>
      </c>
      <c r="B262" s="53" t="s">
        <v>97</v>
      </c>
      <c r="C262" s="53" t="s">
        <v>208</v>
      </c>
      <c r="D262" s="53" t="s">
        <v>19</v>
      </c>
      <c r="E262" s="104">
        <f>E263</f>
        <v>74</v>
      </c>
      <c r="F262" s="104">
        <f>F263</f>
        <v>74</v>
      </c>
    </row>
    <row r="263" spans="1:9" ht="36" outlineLevel="6">
      <c r="A263" s="52" t="s">
        <v>20</v>
      </c>
      <c r="B263" s="53" t="s">
        <v>97</v>
      </c>
      <c r="C263" s="53" t="s">
        <v>208</v>
      </c>
      <c r="D263" s="53" t="s">
        <v>21</v>
      </c>
      <c r="E263" s="104">
        <v>74</v>
      </c>
      <c r="F263" s="161">
        <v>74</v>
      </c>
    </row>
    <row r="264" spans="1:9" outlineLevel="1">
      <c r="A264" s="52" t="s">
        <v>145</v>
      </c>
      <c r="B264" s="53" t="s">
        <v>146</v>
      </c>
      <c r="C264" s="53" t="s">
        <v>160</v>
      </c>
      <c r="D264" s="53" t="s">
        <v>8</v>
      </c>
      <c r="E264" s="104">
        <f>E265</f>
        <v>17311.39</v>
      </c>
      <c r="F264" s="104">
        <f>F265</f>
        <v>16998.189999999999</v>
      </c>
    </row>
    <row r="265" spans="1:9" ht="38.25" customHeight="1" outlineLevel="2">
      <c r="A265" s="52" t="s">
        <v>579</v>
      </c>
      <c r="B265" s="53" t="s">
        <v>146</v>
      </c>
      <c r="C265" s="53" t="s">
        <v>189</v>
      </c>
      <c r="D265" s="53" t="s">
        <v>8</v>
      </c>
      <c r="E265" s="104">
        <f>E266+E271+E278</f>
        <v>17311.39</v>
      </c>
      <c r="F265" s="104">
        <f>F266+F271+F278</f>
        <v>16998.189999999999</v>
      </c>
    </row>
    <row r="266" spans="1:9" ht="54" outlineLevel="4">
      <c r="A266" s="52" t="s">
        <v>13</v>
      </c>
      <c r="B266" s="53" t="s">
        <v>146</v>
      </c>
      <c r="C266" s="53" t="s">
        <v>209</v>
      </c>
      <c r="D266" s="53" t="s">
        <v>8</v>
      </c>
      <c r="E266" s="104">
        <f>E267+E269</f>
        <v>2715.1000000000004</v>
      </c>
      <c r="F266" s="104">
        <f>F267+F269</f>
        <v>2715.1000000000004</v>
      </c>
    </row>
    <row r="267" spans="1:9" ht="72" outlineLevel="5">
      <c r="A267" s="52" t="s">
        <v>14</v>
      </c>
      <c r="B267" s="53" t="s">
        <v>146</v>
      </c>
      <c r="C267" s="53" t="s">
        <v>209</v>
      </c>
      <c r="D267" s="53" t="s">
        <v>15</v>
      </c>
      <c r="E267" s="104">
        <f>E268</f>
        <v>2672.3</v>
      </c>
      <c r="F267" s="104">
        <f>F268</f>
        <v>2672.3</v>
      </c>
    </row>
    <row r="268" spans="1:9" ht="36" outlineLevel="6">
      <c r="A268" s="52" t="s">
        <v>16</v>
      </c>
      <c r="B268" s="53" t="s">
        <v>146</v>
      </c>
      <c r="C268" s="53" t="s">
        <v>209</v>
      </c>
      <c r="D268" s="53" t="s">
        <v>17</v>
      </c>
      <c r="E268" s="104">
        <v>2672.3</v>
      </c>
      <c r="F268" s="161">
        <v>2672.3</v>
      </c>
    </row>
    <row r="269" spans="1:9" ht="36" outlineLevel="5">
      <c r="A269" s="52" t="s">
        <v>18</v>
      </c>
      <c r="B269" s="53" t="s">
        <v>146</v>
      </c>
      <c r="C269" s="53" t="s">
        <v>209</v>
      </c>
      <c r="D269" s="53" t="s">
        <v>19</v>
      </c>
      <c r="E269" s="104">
        <f>E270</f>
        <v>42.8</v>
      </c>
      <c r="F269" s="104">
        <f>F270</f>
        <v>42.8</v>
      </c>
    </row>
    <row r="270" spans="1:9" ht="36" outlineLevel="6">
      <c r="A270" s="52" t="s">
        <v>20</v>
      </c>
      <c r="B270" s="53" t="s">
        <v>146</v>
      </c>
      <c r="C270" s="53" t="s">
        <v>209</v>
      </c>
      <c r="D270" s="53" t="s">
        <v>21</v>
      </c>
      <c r="E270" s="104">
        <v>42.8</v>
      </c>
      <c r="F270" s="161">
        <v>42.8</v>
      </c>
    </row>
    <row r="271" spans="1:9" ht="36" outlineLevel="4">
      <c r="A271" s="52" t="s">
        <v>49</v>
      </c>
      <c r="B271" s="53" t="s">
        <v>146</v>
      </c>
      <c r="C271" s="53" t="s">
        <v>210</v>
      </c>
      <c r="D271" s="53" t="s">
        <v>8</v>
      </c>
      <c r="E271" s="104">
        <f>E272+E274+E276</f>
        <v>12902.5</v>
      </c>
      <c r="F271" s="104">
        <f>F272+F274+F276</f>
        <v>12589.3</v>
      </c>
      <c r="I271" s="1" t="s">
        <v>68</v>
      </c>
    </row>
    <row r="272" spans="1:9" ht="72" outlineLevel="5">
      <c r="A272" s="52" t="s">
        <v>14</v>
      </c>
      <c r="B272" s="53" t="s">
        <v>146</v>
      </c>
      <c r="C272" s="53" t="s">
        <v>210</v>
      </c>
      <c r="D272" s="53" t="s">
        <v>15</v>
      </c>
      <c r="E272" s="104">
        <f>E273</f>
        <v>10242.799999999999</v>
      </c>
      <c r="F272" s="104">
        <f>F273</f>
        <v>10242.799999999999</v>
      </c>
    </row>
    <row r="273" spans="1:6" outlineLevel="6">
      <c r="A273" s="52" t="s">
        <v>50</v>
      </c>
      <c r="B273" s="53" t="s">
        <v>146</v>
      </c>
      <c r="C273" s="53" t="s">
        <v>210</v>
      </c>
      <c r="D273" s="53" t="s">
        <v>51</v>
      </c>
      <c r="E273" s="104">
        <v>10242.799999999999</v>
      </c>
      <c r="F273" s="161">
        <v>10242.799999999999</v>
      </c>
    </row>
    <row r="274" spans="1:6" ht="36" outlineLevel="5">
      <c r="A274" s="52" t="s">
        <v>18</v>
      </c>
      <c r="B274" s="53" t="s">
        <v>146</v>
      </c>
      <c r="C274" s="53" t="s">
        <v>210</v>
      </c>
      <c r="D274" s="53" t="s">
        <v>19</v>
      </c>
      <c r="E274" s="104">
        <f>E275</f>
        <v>2613.1999999999998</v>
      </c>
      <c r="F274" s="104">
        <f>F275</f>
        <v>2300</v>
      </c>
    </row>
    <row r="275" spans="1:6" ht="36" outlineLevel="6">
      <c r="A275" s="52" t="s">
        <v>20</v>
      </c>
      <c r="B275" s="53" t="s">
        <v>146</v>
      </c>
      <c r="C275" s="53" t="s">
        <v>210</v>
      </c>
      <c r="D275" s="53" t="s">
        <v>21</v>
      </c>
      <c r="E275" s="104">
        <v>2613.1999999999998</v>
      </c>
      <c r="F275" s="161">
        <v>2300</v>
      </c>
    </row>
    <row r="276" spans="1:6" outlineLevel="5">
      <c r="A276" s="52" t="s">
        <v>22</v>
      </c>
      <c r="B276" s="53" t="s">
        <v>146</v>
      </c>
      <c r="C276" s="53" t="s">
        <v>210</v>
      </c>
      <c r="D276" s="53" t="s">
        <v>23</v>
      </c>
      <c r="E276" s="104">
        <f>E277</f>
        <v>46.5</v>
      </c>
      <c r="F276" s="104">
        <f>F277</f>
        <v>46.5</v>
      </c>
    </row>
    <row r="277" spans="1:6" outlineLevel="6">
      <c r="A277" s="52" t="s">
        <v>24</v>
      </c>
      <c r="B277" s="53" t="s">
        <v>146</v>
      </c>
      <c r="C277" s="53" t="s">
        <v>210</v>
      </c>
      <c r="D277" s="53" t="s">
        <v>25</v>
      </c>
      <c r="E277" s="104">
        <v>46.5</v>
      </c>
      <c r="F277" s="161">
        <v>46.5</v>
      </c>
    </row>
    <row r="278" spans="1:6" ht="36" outlineLevel="6">
      <c r="A278" s="60" t="s">
        <v>52</v>
      </c>
      <c r="B278" s="53" t="s">
        <v>146</v>
      </c>
      <c r="C278" s="53" t="s">
        <v>211</v>
      </c>
      <c r="D278" s="53" t="s">
        <v>8</v>
      </c>
      <c r="E278" s="104">
        <f>E279</f>
        <v>1693.79</v>
      </c>
      <c r="F278" s="104">
        <f>F279</f>
        <v>1693.79</v>
      </c>
    </row>
    <row r="279" spans="1:6" ht="36" outlineLevel="6">
      <c r="A279" s="52" t="s">
        <v>53</v>
      </c>
      <c r="B279" s="53" t="s">
        <v>146</v>
      </c>
      <c r="C279" s="53" t="s">
        <v>211</v>
      </c>
      <c r="D279" s="53" t="s">
        <v>54</v>
      </c>
      <c r="E279" s="104">
        <f>E280</f>
        <v>1693.79</v>
      </c>
      <c r="F279" s="104">
        <f>F280</f>
        <v>1693.79</v>
      </c>
    </row>
    <row r="280" spans="1:6" outlineLevel="6">
      <c r="A280" s="52" t="s">
        <v>55</v>
      </c>
      <c r="B280" s="53" t="s">
        <v>146</v>
      </c>
      <c r="C280" s="53" t="s">
        <v>211</v>
      </c>
      <c r="D280" s="53" t="s">
        <v>56</v>
      </c>
      <c r="E280" s="104">
        <v>1693.79</v>
      </c>
      <c r="F280" s="161">
        <v>1693.79</v>
      </c>
    </row>
    <row r="281" spans="1:6" s="3" customFormat="1" ht="17.399999999999999">
      <c r="A281" s="50" t="s">
        <v>100</v>
      </c>
      <c r="B281" s="51" t="s">
        <v>101</v>
      </c>
      <c r="C281" s="51" t="s">
        <v>160</v>
      </c>
      <c r="D281" s="51" t="s">
        <v>8</v>
      </c>
      <c r="E281" s="103">
        <f>E282</f>
        <v>7591.5029999999997</v>
      </c>
      <c r="F281" s="103">
        <f>F282</f>
        <v>6691.5029999999997</v>
      </c>
    </row>
    <row r="282" spans="1:6" outlineLevel="1">
      <c r="A282" s="52" t="s">
        <v>102</v>
      </c>
      <c r="B282" s="53" t="s">
        <v>103</v>
      </c>
      <c r="C282" s="53" t="s">
        <v>160</v>
      </c>
      <c r="D282" s="53" t="s">
        <v>8</v>
      </c>
      <c r="E282" s="104">
        <f>E283</f>
        <v>7591.5029999999997</v>
      </c>
      <c r="F282" s="104">
        <f>F283</f>
        <v>6691.5029999999997</v>
      </c>
    </row>
    <row r="283" spans="1:6" ht="39" customHeight="1" outlineLevel="2">
      <c r="A283" s="52" t="s">
        <v>548</v>
      </c>
      <c r="B283" s="53" t="s">
        <v>103</v>
      </c>
      <c r="C283" s="53" t="s">
        <v>187</v>
      </c>
      <c r="D283" s="53" t="s">
        <v>8</v>
      </c>
      <c r="E283" s="104">
        <f>E287+E284</f>
        <v>7591.5029999999997</v>
      </c>
      <c r="F283" s="104">
        <f>F287+F284</f>
        <v>6691.5029999999997</v>
      </c>
    </row>
    <row r="284" spans="1:6" ht="41.25" customHeight="1" outlineLevel="6">
      <c r="A284" s="60" t="s">
        <v>105</v>
      </c>
      <c r="B284" s="53" t="s">
        <v>103</v>
      </c>
      <c r="C284" s="53" t="s">
        <v>192</v>
      </c>
      <c r="D284" s="53" t="s">
        <v>8</v>
      </c>
      <c r="E284" s="104">
        <f>E285</f>
        <v>6920.5029999999997</v>
      </c>
      <c r="F284" s="104">
        <f>F285</f>
        <v>6020.5029999999997</v>
      </c>
    </row>
    <row r="285" spans="1:6" ht="36" outlineLevel="6">
      <c r="A285" s="52" t="s">
        <v>53</v>
      </c>
      <c r="B285" s="53" t="s">
        <v>103</v>
      </c>
      <c r="C285" s="53" t="s">
        <v>192</v>
      </c>
      <c r="D285" s="53" t="s">
        <v>54</v>
      </c>
      <c r="E285" s="104">
        <f>E286</f>
        <v>6920.5029999999997</v>
      </c>
      <c r="F285" s="104">
        <f>F286</f>
        <v>6020.5029999999997</v>
      </c>
    </row>
    <row r="286" spans="1:6" outlineLevel="6">
      <c r="A286" s="52" t="s">
        <v>94</v>
      </c>
      <c r="B286" s="53" t="s">
        <v>103</v>
      </c>
      <c r="C286" s="53" t="s">
        <v>192</v>
      </c>
      <c r="D286" s="53" t="s">
        <v>95</v>
      </c>
      <c r="E286" s="104">
        <v>6920.5029999999997</v>
      </c>
      <c r="F286" s="161">
        <v>6020.5029999999997</v>
      </c>
    </row>
    <row r="287" spans="1:6" outlineLevel="4">
      <c r="A287" s="52" t="s">
        <v>104</v>
      </c>
      <c r="B287" s="53" t="s">
        <v>103</v>
      </c>
      <c r="C287" s="53" t="s">
        <v>191</v>
      </c>
      <c r="D287" s="53" t="s">
        <v>8</v>
      </c>
      <c r="E287" s="104">
        <f>E288</f>
        <v>671</v>
      </c>
      <c r="F287" s="104">
        <f>F288</f>
        <v>671</v>
      </c>
    </row>
    <row r="288" spans="1:6" ht="36" outlineLevel="5">
      <c r="A288" s="52" t="s">
        <v>53</v>
      </c>
      <c r="B288" s="53" t="s">
        <v>103</v>
      </c>
      <c r="C288" s="53" t="s">
        <v>191</v>
      </c>
      <c r="D288" s="53" t="s">
        <v>54</v>
      </c>
      <c r="E288" s="104">
        <f>E289+E290</f>
        <v>671</v>
      </c>
      <c r="F288" s="104">
        <f>F289+F290</f>
        <v>671</v>
      </c>
    </row>
    <row r="289" spans="1:6" outlineLevel="6">
      <c r="A289" s="52" t="s">
        <v>94</v>
      </c>
      <c r="B289" s="53" t="s">
        <v>103</v>
      </c>
      <c r="C289" s="53" t="s">
        <v>191</v>
      </c>
      <c r="D289" s="53" t="s">
        <v>95</v>
      </c>
      <c r="E289" s="104">
        <v>557</v>
      </c>
      <c r="F289" s="161">
        <v>557</v>
      </c>
    </row>
    <row r="290" spans="1:6" ht="41.25" customHeight="1" outlineLevel="6">
      <c r="A290" s="52" t="s">
        <v>465</v>
      </c>
      <c r="B290" s="53" t="s">
        <v>103</v>
      </c>
      <c r="C290" s="53" t="s">
        <v>191</v>
      </c>
      <c r="D290" s="53" t="s">
        <v>372</v>
      </c>
      <c r="E290" s="104">
        <v>114</v>
      </c>
      <c r="F290" s="161">
        <v>114</v>
      </c>
    </row>
    <row r="291" spans="1:6" s="3" customFormat="1" ht="17.399999999999999">
      <c r="A291" s="50" t="s">
        <v>106</v>
      </c>
      <c r="B291" s="51" t="s">
        <v>107</v>
      </c>
      <c r="C291" s="51" t="s">
        <v>160</v>
      </c>
      <c r="D291" s="51" t="s">
        <v>8</v>
      </c>
      <c r="E291" s="103">
        <f>E292+E311+E297</f>
        <v>10321.790000000001</v>
      </c>
      <c r="F291" s="103">
        <f>F292+F311+F297</f>
        <v>9421.7900000000009</v>
      </c>
    </row>
    <row r="292" spans="1:6" outlineLevel="1">
      <c r="A292" s="52" t="s">
        <v>108</v>
      </c>
      <c r="B292" s="53" t="s">
        <v>109</v>
      </c>
      <c r="C292" s="53" t="s">
        <v>160</v>
      </c>
      <c r="D292" s="53" t="s">
        <v>8</v>
      </c>
      <c r="E292" s="104">
        <f t="shared" ref="E292:F295" si="13">E293</f>
        <v>3294.29</v>
      </c>
      <c r="F292" s="104">
        <f t="shared" si="13"/>
        <v>2394.29</v>
      </c>
    </row>
    <row r="293" spans="1:6" outlineLevel="3">
      <c r="A293" s="52" t="s">
        <v>283</v>
      </c>
      <c r="B293" s="53" t="s">
        <v>109</v>
      </c>
      <c r="C293" s="53" t="s">
        <v>161</v>
      </c>
      <c r="D293" s="53" t="s">
        <v>8</v>
      </c>
      <c r="E293" s="104">
        <f t="shared" si="13"/>
        <v>3294.29</v>
      </c>
      <c r="F293" s="104">
        <f t="shared" si="13"/>
        <v>2394.29</v>
      </c>
    </row>
    <row r="294" spans="1:6" outlineLevel="4">
      <c r="A294" s="52" t="s">
        <v>110</v>
      </c>
      <c r="B294" s="53" t="s">
        <v>109</v>
      </c>
      <c r="C294" s="53" t="s">
        <v>193</v>
      </c>
      <c r="D294" s="53" t="s">
        <v>8</v>
      </c>
      <c r="E294" s="104">
        <f t="shared" si="13"/>
        <v>3294.29</v>
      </c>
      <c r="F294" s="104">
        <f t="shared" si="13"/>
        <v>2394.29</v>
      </c>
    </row>
    <row r="295" spans="1:6" outlineLevel="5">
      <c r="A295" s="52" t="s">
        <v>111</v>
      </c>
      <c r="B295" s="53" t="s">
        <v>109</v>
      </c>
      <c r="C295" s="53" t="s">
        <v>193</v>
      </c>
      <c r="D295" s="53" t="s">
        <v>112</v>
      </c>
      <c r="E295" s="104">
        <f t="shared" si="13"/>
        <v>3294.29</v>
      </c>
      <c r="F295" s="104">
        <f t="shared" si="13"/>
        <v>2394.29</v>
      </c>
    </row>
    <row r="296" spans="1:6" ht="22.5" customHeight="1" outlineLevel="6">
      <c r="A296" s="52" t="s">
        <v>113</v>
      </c>
      <c r="B296" s="53" t="s">
        <v>109</v>
      </c>
      <c r="C296" s="53" t="s">
        <v>193</v>
      </c>
      <c r="D296" s="53" t="s">
        <v>114</v>
      </c>
      <c r="E296" s="104">
        <v>3294.29</v>
      </c>
      <c r="F296" s="161">
        <v>2394.29</v>
      </c>
    </row>
    <row r="297" spans="1:6" outlineLevel="6">
      <c r="A297" s="52" t="s">
        <v>115</v>
      </c>
      <c r="B297" s="53" t="s">
        <v>116</v>
      </c>
      <c r="C297" s="53" t="s">
        <v>160</v>
      </c>
      <c r="D297" s="53" t="s">
        <v>8</v>
      </c>
      <c r="E297" s="104">
        <f>E298+E302</f>
        <v>2933.5</v>
      </c>
      <c r="F297" s="104">
        <f>F298+F302</f>
        <v>2933.5</v>
      </c>
    </row>
    <row r="298" spans="1:6" ht="36" outlineLevel="6">
      <c r="A298" s="52" t="s">
        <v>554</v>
      </c>
      <c r="B298" s="53" t="s">
        <v>116</v>
      </c>
      <c r="C298" s="53" t="s">
        <v>189</v>
      </c>
      <c r="D298" s="53" t="s">
        <v>8</v>
      </c>
      <c r="E298" s="104">
        <f>E299</f>
        <v>2550</v>
      </c>
      <c r="F298" s="104">
        <f>F299</f>
        <v>2550</v>
      </c>
    </row>
    <row r="299" spans="1:6" ht="108" outlineLevel="6">
      <c r="A299" s="32" t="s">
        <v>620</v>
      </c>
      <c r="B299" s="53" t="s">
        <v>116</v>
      </c>
      <c r="C299" s="53" t="s">
        <v>649</v>
      </c>
      <c r="D299" s="53" t="s">
        <v>8</v>
      </c>
      <c r="E299" s="104">
        <f t="shared" ref="E299:F300" si="14">E300</f>
        <v>2550</v>
      </c>
      <c r="F299" s="104">
        <f t="shared" si="14"/>
        <v>2550</v>
      </c>
    </row>
    <row r="300" spans="1:6" outlineLevel="6">
      <c r="A300" s="52" t="s">
        <v>111</v>
      </c>
      <c r="B300" s="53" t="s">
        <v>116</v>
      </c>
      <c r="C300" s="53" t="s">
        <v>649</v>
      </c>
      <c r="D300" s="53" t="s">
        <v>112</v>
      </c>
      <c r="E300" s="104">
        <f t="shared" si="14"/>
        <v>2550</v>
      </c>
      <c r="F300" s="104">
        <f t="shared" si="14"/>
        <v>2550</v>
      </c>
    </row>
    <row r="301" spans="1:6" ht="36" outlineLevel="6">
      <c r="A301" s="52" t="s">
        <v>118</v>
      </c>
      <c r="B301" s="53" t="s">
        <v>116</v>
      </c>
      <c r="C301" s="53" t="s">
        <v>649</v>
      </c>
      <c r="D301" s="53" t="s">
        <v>119</v>
      </c>
      <c r="E301" s="104">
        <v>2550</v>
      </c>
      <c r="F301" s="104">
        <v>2550</v>
      </c>
    </row>
    <row r="302" spans="1:6" ht="38.25" customHeight="1" outlineLevel="6">
      <c r="A302" s="52" t="s">
        <v>544</v>
      </c>
      <c r="B302" s="53" t="s">
        <v>116</v>
      </c>
      <c r="C302" s="53" t="s">
        <v>167</v>
      </c>
      <c r="D302" s="53" t="s">
        <v>8</v>
      </c>
      <c r="E302" s="104">
        <f>E303+E307</f>
        <v>383.5</v>
      </c>
      <c r="F302" s="104">
        <f>F303+F307</f>
        <v>383.5</v>
      </c>
    </row>
    <row r="303" spans="1:6" ht="36" outlineLevel="6">
      <c r="A303" s="52" t="s">
        <v>550</v>
      </c>
      <c r="B303" s="53" t="s">
        <v>116</v>
      </c>
      <c r="C303" s="53" t="s">
        <v>194</v>
      </c>
      <c r="D303" s="53" t="s">
        <v>8</v>
      </c>
      <c r="E303" s="104">
        <f t="shared" ref="E303:F305" si="15">E304</f>
        <v>210</v>
      </c>
      <c r="F303" s="104">
        <f t="shared" si="15"/>
        <v>210</v>
      </c>
    </row>
    <row r="304" spans="1:6" ht="36" outlineLevel="6">
      <c r="A304" s="52" t="s">
        <v>120</v>
      </c>
      <c r="B304" s="53" t="s">
        <v>116</v>
      </c>
      <c r="C304" s="53" t="s">
        <v>195</v>
      </c>
      <c r="D304" s="53" t="s">
        <v>8</v>
      </c>
      <c r="E304" s="104">
        <f t="shared" si="15"/>
        <v>210</v>
      </c>
      <c r="F304" s="104">
        <f t="shared" si="15"/>
        <v>210</v>
      </c>
    </row>
    <row r="305" spans="1:6" outlineLevel="6">
      <c r="A305" s="52" t="s">
        <v>111</v>
      </c>
      <c r="B305" s="53" t="s">
        <v>116</v>
      </c>
      <c r="C305" s="53" t="s">
        <v>195</v>
      </c>
      <c r="D305" s="53" t="s">
        <v>112</v>
      </c>
      <c r="E305" s="104">
        <f t="shared" si="15"/>
        <v>210</v>
      </c>
      <c r="F305" s="104">
        <f t="shared" si="15"/>
        <v>210</v>
      </c>
    </row>
    <row r="306" spans="1:6" ht="36" outlineLevel="6">
      <c r="A306" s="52" t="s">
        <v>118</v>
      </c>
      <c r="B306" s="53" t="s">
        <v>116</v>
      </c>
      <c r="C306" s="53" t="s">
        <v>195</v>
      </c>
      <c r="D306" s="53" t="s">
        <v>119</v>
      </c>
      <c r="E306" s="104">
        <v>210</v>
      </c>
      <c r="F306" s="161">
        <v>210</v>
      </c>
    </row>
    <row r="307" spans="1:6" ht="36" outlineLevel="6">
      <c r="A307" s="52" t="s">
        <v>117</v>
      </c>
      <c r="B307" s="53" t="s">
        <v>116</v>
      </c>
      <c r="C307" s="53" t="s">
        <v>473</v>
      </c>
      <c r="D307" s="53" t="s">
        <v>8</v>
      </c>
      <c r="E307" s="104">
        <f>E308</f>
        <v>173.5</v>
      </c>
      <c r="F307" s="104">
        <f>F308</f>
        <v>173.5</v>
      </c>
    </row>
    <row r="308" spans="1:6" outlineLevel="6">
      <c r="A308" s="52" t="s">
        <v>111</v>
      </c>
      <c r="B308" s="53" t="s">
        <v>116</v>
      </c>
      <c r="C308" s="53" t="s">
        <v>473</v>
      </c>
      <c r="D308" s="53" t="s">
        <v>112</v>
      </c>
      <c r="E308" s="104">
        <f>E309</f>
        <v>173.5</v>
      </c>
      <c r="F308" s="104">
        <f>F309</f>
        <v>173.5</v>
      </c>
    </row>
    <row r="309" spans="1:6" ht="36" outlineLevel="6">
      <c r="A309" s="52" t="s">
        <v>118</v>
      </c>
      <c r="B309" s="53" t="s">
        <v>116</v>
      </c>
      <c r="C309" s="53" t="s">
        <v>473</v>
      </c>
      <c r="D309" s="53" t="s">
        <v>119</v>
      </c>
      <c r="E309" s="104">
        <v>173.5</v>
      </c>
      <c r="F309" s="161">
        <v>173.5</v>
      </c>
    </row>
    <row r="310" spans="1:6" outlineLevel="1">
      <c r="A310" s="52" t="s">
        <v>152</v>
      </c>
      <c r="B310" s="53" t="s">
        <v>153</v>
      </c>
      <c r="C310" s="53" t="s">
        <v>160</v>
      </c>
      <c r="D310" s="53" t="s">
        <v>8</v>
      </c>
      <c r="E310" s="104">
        <f t="shared" ref="E310:F312" si="16">E311</f>
        <v>4094</v>
      </c>
      <c r="F310" s="104">
        <f t="shared" si="16"/>
        <v>4094</v>
      </c>
    </row>
    <row r="311" spans="1:6" ht="39" customHeight="1" outlineLevel="2">
      <c r="A311" s="52" t="s">
        <v>579</v>
      </c>
      <c r="B311" s="53" t="s">
        <v>153</v>
      </c>
      <c r="C311" s="53" t="s">
        <v>189</v>
      </c>
      <c r="D311" s="53" t="s">
        <v>8</v>
      </c>
      <c r="E311" s="104">
        <f t="shared" si="16"/>
        <v>4094</v>
      </c>
      <c r="F311" s="104">
        <f t="shared" si="16"/>
        <v>4094</v>
      </c>
    </row>
    <row r="312" spans="1:6" ht="36" outlineLevel="3">
      <c r="A312" s="52" t="s">
        <v>568</v>
      </c>
      <c r="B312" s="53" t="s">
        <v>153</v>
      </c>
      <c r="C312" s="53" t="s">
        <v>190</v>
      </c>
      <c r="D312" s="53" t="s">
        <v>8</v>
      </c>
      <c r="E312" s="104">
        <f t="shared" si="16"/>
        <v>4094</v>
      </c>
      <c r="F312" s="104">
        <f t="shared" si="16"/>
        <v>4094</v>
      </c>
    </row>
    <row r="313" spans="1:6" ht="149.25" customHeight="1" outlineLevel="4">
      <c r="A313" s="32" t="s">
        <v>515</v>
      </c>
      <c r="B313" s="53" t="s">
        <v>153</v>
      </c>
      <c r="C313" s="53" t="s">
        <v>212</v>
      </c>
      <c r="D313" s="53" t="s">
        <v>8</v>
      </c>
      <c r="E313" s="104">
        <f>E314+E316</f>
        <v>4094</v>
      </c>
      <c r="F313" s="104">
        <f>F314+F316</f>
        <v>4094</v>
      </c>
    </row>
    <row r="314" spans="1:6" ht="36" outlineLevel="5">
      <c r="A314" s="52" t="s">
        <v>18</v>
      </c>
      <c r="B314" s="53" t="s">
        <v>153</v>
      </c>
      <c r="C314" s="53" t="s">
        <v>212</v>
      </c>
      <c r="D314" s="53" t="s">
        <v>19</v>
      </c>
      <c r="E314" s="104">
        <f>E315</f>
        <v>24</v>
      </c>
      <c r="F314" s="104">
        <f>F315</f>
        <v>24</v>
      </c>
    </row>
    <row r="315" spans="1:6" ht="36" outlineLevel="6">
      <c r="A315" s="52" t="s">
        <v>20</v>
      </c>
      <c r="B315" s="53" t="s">
        <v>153</v>
      </c>
      <c r="C315" s="53" t="s">
        <v>212</v>
      </c>
      <c r="D315" s="53" t="s">
        <v>21</v>
      </c>
      <c r="E315" s="104">
        <v>24</v>
      </c>
      <c r="F315" s="161">
        <v>24</v>
      </c>
    </row>
    <row r="316" spans="1:6" outlineLevel="5">
      <c r="A316" s="52" t="s">
        <v>111</v>
      </c>
      <c r="B316" s="53" t="s">
        <v>153</v>
      </c>
      <c r="C316" s="53" t="s">
        <v>212</v>
      </c>
      <c r="D316" s="53" t="s">
        <v>112</v>
      </c>
      <c r="E316" s="104">
        <f>E317</f>
        <v>4070</v>
      </c>
      <c r="F316" s="104">
        <f>F317</f>
        <v>4070</v>
      </c>
    </row>
    <row r="317" spans="1:6" ht="36" outlineLevel="6">
      <c r="A317" s="52" t="s">
        <v>118</v>
      </c>
      <c r="B317" s="53" t="s">
        <v>153</v>
      </c>
      <c r="C317" s="53" t="s">
        <v>212</v>
      </c>
      <c r="D317" s="53" t="s">
        <v>119</v>
      </c>
      <c r="E317" s="104">
        <v>4070</v>
      </c>
      <c r="F317" s="161">
        <v>4070</v>
      </c>
    </row>
    <row r="318" spans="1:6" s="3" customFormat="1" ht="17.399999999999999">
      <c r="A318" s="50" t="s">
        <v>121</v>
      </c>
      <c r="B318" s="51" t="s">
        <v>122</v>
      </c>
      <c r="C318" s="51" t="s">
        <v>160</v>
      </c>
      <c r="D318" s="51" t="s">
        <v>8</v>
      </c>
      <c r="E318" s="103">
        <f t="shared" ref="E318:F322" si="17">E319</f>
        <v>561</v>
      </c>
      <c r="F318" s="103">
        <f t="shared" si="17"/>
        <v>561</v>
      </c>
    </row>
    <row r="319" spans="1:6" ht="22.5" customHeight="1" outlineLevel="1">
      <c r="A319" s="52" t="s">
        <v>123</v>
      </c>
      <c r="B319" s="53" t="s">
        <v>124</v>
      </c>
      <c r="C319" s="53" t="s">
        <v>160</v>
      </c>
      <c r="D319" s="53" t="s">
        <v>8</v>
      </c>
      <c r="E319" s="104">
        <f t="shared" si="17"/>
        <v>561</v>
      </c>
      <c r="F319" s="104">
        <f t="shared" si="17"/>
        <v>561</v>
      </c>
    </row>
    <row r="320" spans="1:6" ht="54" outlineLevel="2">
      <c r="A320" s="52" t="s">
        <v>580</v>
      </c>
      <c r="B320" s="53" t="s">
        <v>124</v>
      </c>
      <c r="C320" s="53" t="s">
        <v>286</v>
      </c>
      <c r="D320" s="53" t="s">
        <v>8</v>
      </c>
      <c r="E320" s="104">
        <f t="shared" si="17"/>
        <v>561</v>
      </c>
      <c r="F320" s="104">
        <f t="shared" si="17"/>
        <v>561</v>
      </c>
    </row>
    <row r="321" spans="1:6" ht="36" outlineLevel="4">
      <c r="A321" s="52" t="s">
        <v>125</v>
      </c>
      <c r="B321" s="53" t="s">
        <v>124</v>
      </c>
      <c r="C321" s="53" t="s">
        <v>287</v>
      </c>
      <c r="D321" s="53" t="s">
        <v>8</v>
      </c>
      <c r="E321" s="104">
        <f>E322+E324</f>
        <v>561</v>
      </c>
      <c r="F321" s="104">
        <f>F322+F324</f>
        <v>561</v>
      </c>
    </row>
    <row r="322" spans="1:6" ht="36" outlineLevel="5">
      <c r="A322" s="52" t="s">
        <v>18</v>
      </c>
      <c r="B322" s="53" t="s">
        <v>124</v>
      </c>
      <c r="C322" s="53" t="s">
        <v>287</v>
      </c>
      <c r="D322" s="53" t="s">
        <v>19</v>
      </c>
      <c r="E322" s="104">
        <f t="shared" si="17"/>
        <v>531</v>
      </c>
      <c r="F322" s="104">
        <f t="shared" si="17"/>
        <v>531</v>
      </c>
    </row>
    <row r="323" spans="1:6" ht="36" outlineLevel="6">
      <c r="A323" s="52" t="s">
        <v>20</v>
      </c>
      <c r="B323" s="53" t="s">
        <v>124</v>
      </c>
      <c r="C323" s="53" t="s">
        <v>287</v>
      </c>
      <c r="D323" s="53" t="s">
        <v>21</v>
      </c>
      <c r="E323" s="104">
        <v>531</v>
      </c>
      <c r="F323" s="161">
        <v>531</v>
      </c>
    </row>
    <row r="324" spans="1:6" ht="21" customHeight="1" outlineLevel="6">
      <c r="A324" s="52" t="s">
        <v>413</v>
      </c>
      <c r="B324" s="53" t="s">
        <v>124</v>
      </c>
      <c r="C324" s="53" t="s">
        <v>287</v>
      </c>
      <c r="D324" s="53" t="s">
        <v>23</v>
      </c>
      <c r="E324" s="104">
        <f>E325</f>
        <v>30</v>
      </c>
      <c r="F324" s="104">
        <f>F325</f>
        <v>30</v>
      </c>
    </row>
    <row r="325" spans="1:6" ht="21" customHeight="1" outlineLevel="6">
      <c r="A325" s="52" t="s">
        <v>414</v>
      </c>
      <c r="B325" s="53" t="s">
        <v>124</v>
      </c>
      <c r="C325" s="53" t="s">
        <v>287</v>
      </c>
      <c r="D325" s="53" t="s">
        <v>25</v>
      </c>
      <c r="E325" s="104">
        <v>30</v>
      </c>
      <c r="F325" s="161">
        <v>30</v>
      </c>
    </row>
    <row r="326" spans="1:6" s="3" customFormat="1" ht="17.399999999999999">
      <c r="A326" s="50" t="s">
        <v>126</v>
      </c>
      <c r="B326" s="51" t="s">
        <v>127</v>
      </c>
      <c r="C326" s="51" t="s">
        <v>160</v>
      </c>
      <c r="D326" s="51" t="s">
        <v>8</v>
      </c>
      <c r="E326" s="103">
        <f t="shared" ref="E326:F331" si="18">E327</f>
        <v>881.25</v>
      </c>
      <c r="F326" s="103">
        <f t="shared" si="18"/>
        <v>881.25</v>
      </c>
    </row>
    <row r="327" spans="1:6" outlineLevel="1">
      <c r="A327" s="52" t="s">
        <v>128</v>
      </c>
      <c r="B327" s="53" t="s">
        <v>129</v>
      </c>
      <c r="C327" s="53" t="s">
        <v>160</v>
      </c>
      <c r="D327" s="53" t="s">
        <v>8</v>
      </c>
      <c r="E327" s="104">
        <f t="shared" si="18"/>
        <v>881.25</v>
      </c>
      <c r="F327" s="104">
        <f t="shared" si="18"/>
        <v>881.25</v>
      </c>
    </row>
    <row r="328" spans="1:6" ht="54" outlineLevel="2">
      <c r="A328" s="52" t="s">
        <v>537</v>
      </c>
      <c r="B328" s="53" t="s">
        <v>129</v>
      </c>
      <c r="C328" s="53" t="s">
        <v>163</v>
      </c>
      <c r="D328" s="53" t="s">
        <v>8</v>
      </c>
      <c r="E328" s="104">
        <f t="shared" si="18"/>
        <v>881.25</v>
      </c>
      <c r="F328" s="104">
        <f t="shared" si="18"/>
        <v>881.25</v>
      </c>
    </row>
    <row r="329" spans="1:6" ht="39.75" customHeight="1" outlineLevel="3">
      <c r="A329" s="57" t="s">
        <v>563</v>
      </c>
      <c r="B329" s="53" t="s">
        <v>129</v>
      </c>
      <c r="C329" s="53" t="s">
        <v>356</v>
      </c>
      <c r="D329" s="53" t="s">
        <v>8</v>
      </c>
      <c r="E329" s="104">
        <f t="shared" si="18"/>
        <v>881.25</v>
      </c>
      <c r="F329" s="104">
        <f t="shared" si="18"/>
        <v>881.25</v>
      </c>
    </row>
    <row r="330" spans="1:6" ht="36" outlineLevel="4">
      <c r="A330" s="52" t="s">
        <v>130</v>
      </c>
      <c r="B330" s="53" t="s">
        <v>129</v>
      </c>
      <c r="C330" s="53" t="s">
        <v>357</v>
      </c>
      <c r="D330" s="53" t="s">
        <v>8</v>
      </c>
      <c r="E330" s="104">
        <f t="shared" si="18"/>
        <v>881.25</v>
      </c>
      <c r="F330" s="104">
        <f t="shared" si="18"/>
        <v>881.25</v>
      </c>
    </row>
    <row r="331" spans="1:6" ht="36" outlineLevel="5">
      <c r="A331" s="52" t="s">
        <v>53</v>
      </c>
      <c r="B331" s="53" t="s">
        <v>129</v>
      </c>
      <c r="C331" s="53" t="s">
        <v>357</v>
      </c>
      <c r="D331" s="53" t="s">
        <v>54</v>
      </c>
      <c r="E331" s="104">
        <f t="shared" si="18"/>
        <v>881.25</v>
      </c>
      <c r="F331" s="104">
        <f t="shared" si="18"/>
        <v>881.25</v>
      </c>
    </row>
    <row r="332" spans="1:6" outlineLevel="6">
      <c r="A332" s="52" t="s">
        <v>55</v>
      </c>
      <c r="B332" s="53" t="s">
        <v>129</v>
      </c>
      <c r="C332" s="53" t="s">
        <v>357</v>
      </c>
      <c r="D332" s="53" t="s">
        <v>56</v>
      </c>
      <c r="E332" s="104">
        <v>881.25</v>
      </c>
      <c r="F332" s="161">
        <v>881.25</v>
      </c>
    </row>
    <row r="333" spans="1:6" s="3" customFormat="1" ht="69.599999999999994">
      <c r="A333" s="50" t="s">
        <v>33</v>
      </c>
      <c r="B333" s="51" t="s">
        <v>34</v>
      </c>
      <c r="C333" s="51" t="s">
        <v>160</v>
      </c>
      <c r="D333" s="51" t="s">
        <v>8</v>
      </c>
      <c r="E333" s="103">
        <f>E334</f>
        <v>16192.941000000001</v>
      </c>
      <c r="F333" s="103">
        <f>F334</f>
        <v>13820</v>
      </c>
    </row>
    <row r="334" spans="1:6" ht="54" outlineLevel="1">
      <c r="A334" s="52" t="s">
        <v>35</v>
      </c>
      <c r="B334" s="53" t="s">
        <v>36</v>
      </c>
      <c r="C334" s="53" t="s">
        <v>160</v>
      </c>
      <c r="D334" s="53" t="s">
        <v>8</v>
      </c>
      <c r="E334" s="104">
        <f>E335</f>
        <v>16192.941000000001</v>
      </c>
      <c r="F334" s="104">
        <f>F335</f>
        <v>13820</v>
      </c>
    </row>
    <row r="335" spans="1:6" ht="36.75" customHeight="1" outlineLevel="2">
      <c r="A335" s="52" t="s">
        <v>544</v>
      </c>
      <c r="B335" s="53" t="s">
        <v>36</v>
      </c>
      <c r="C335" s="53" t="s">
        <v>167</v>
      </c>
      <c r="D335" s="53" t="s">
        <v>8</v>
      </c>
      <c r="E335" s="104">
        <f>E336+E339</f>
        <v>16192.941000000001</v>
      </c>
      <c r="F335" s="104">
        <f>F336+F339</f>
        <v>13820</v>
      </c>
    </row>
    <row r="336" spans="1:6" ht="54" outlineLevel="4">
      <c r="A336" s="52" t="s">
        <v>37</v>
      </c>
      <c r="B336" s="53" t="s">
        <v>36</v>
      </c>
      <c r="C336" s="53" t="s">
        <v>168</v>
      </c>
      <c r="D336" s="53" t="s">
        <v>8</v>
      </c>
      <c r="E336" s="104">
        <f>E337</f>
        <v>2872.1439999999998</v>
      </c>
      <c r="F336" s="104">
        <f>F337</f>
        <v>499.20299999999997</v>
      </c>
    </row>
    <row r="337" spans="1:7" outlineLevel="5">
      <c r="A337" s="52" t="s">
        <v>31</v>
      </c>
      <c r="B337" s="53" t="s">
        <v>36</v>
      </c>
      <c r="C337" s="53" t="s">
        <v>168</v>
      </c>
      <c r="D337" s="53" t="s">
        <v>32</v>
      </c>
      <c r="E337" s="104">
        <f>E338</f>
        <v>2872.1439999999998</v>
      </c>
      <c r="F337" s="104">
        <f>F338</f>
        <v>499.20299999999997</v>
      </c>
    </row>
    <row r="338" spans="1:7" outlineLevel="6">
      <c r="A338" s="52" t="s">
        <v>38</v>
      </c>
      <c r="B338" s="53" t="s">
        <v>36</v>
      </c>
      <c r="C338" s="53" t="s">
        <v>168</v>
      </c>
      <c r="D338" s="53" t="s">
        <v>39</v>
      </c>
      <c r="E338" s="104">
        <v>2872.1439999999998</v>
      </c>
      <c r="F338" s="161">
        <v>499.20299999999997</v>
      </c>
    </row>
    <row r="339" spans="1:7" ht="108" outlineLevel="4">
      <c r="A339" s="32" t="s">
        <v>506</v>
      </c>
      <c r="B339" s="53" t="s">
        <v>36</v>
      </c>
      <c r="C339" s="53" t="s">
        <v>351</v>
      </c>
      <c r="D339" s="53" t="s">
        <v>8</v>
      </c>
      <c r="E339" s="104">
        <f>E340</f>
        <v>13320.797</v>
      </c>
      <c r="F339" s="104">
        <f>F340</f>
        <v>13320.797</v>
      </c>
    </row>
    <row r="340" spans="1:7" outlineLevel="5">
      <c r="A340" s="52" t="s">
        <v>31</v>
      </c>
      <c r="B340" s="53" t="s">
        <v>36</v>
      </c>
      <c r="C340" s="53" t="s">
        <v>351</v>
      </c>
      <c r="D340" s="53" t="s">
        <v>32</v>
      </c>
      <c r="E340" s="104">
        <f>E341</f>
        <v>13320.797</v>
      </c>
      <c r="F340" s="104">
        <f>F341</f>
        <v>13320.797</v>
      </c>
    </row>
    <row r="341" spans="1:7" outlineLevel="6">
      <c r="A341" s="52" t="s">
        <v>38</v>
      </c>
      <c r="B341" s="53" t="s">
        <v>36</v>
      </c>
      <c r="C341" s="53" t="s">
        <v>351</v>
      </c>
      <c r="D341" s="53" t="s">
        <v>39</v>
      </c>
      <c r="E341" s="104">
        <v>13320.797</v>
      </c>
      <c r="F341" s="161">
        <v>13320.797</v>
      </c>
    </row>
    <row r="342" spans="1:7" s="3" customFormat="1" ht="17.399999999999999">
      <c r="A342" s="199" t="s">
        <v>147</v>
      </c>
      <c r="B342" s="199"/>
      <c r="C342" s="199"/>
      <c r="D342" s="199"/>
      <c r="E342" s="103">
        <f>E16+E120+E127+E133+E160+E187+E200+E281+E291+E318+E326+E333</f>
        <v>590404.16300000006</v>
      </c>
      <c r="F342" s="103">
        <f>F16+F120+F127+F133+F160+F187+F200+F281+F291+F318+F326+F333</f>
        <v>577319.6100000001</v>
      </c>
      <c r="G342" s="9"/>
    </row>
    <row r="343" spans="1:7">
      <c r="A343" s="64"/>
      <c r="B343" s="65"/>
      <c r="C343" s="65"/>
      <c r="D343" s="65"/>
      <c r="E343" s="74"/>
    </row>
    <row r="344" spans="1:7">
      <c r="A344" s="200"/>
      <c r="B344" s="200"/>
      <c r="C344" s="200"/>
      <c r="D344" s="200"/>
      <c r="E344" s="200"/>
    </row>
    <row r="345" spans="1:7">
      <c r="C345" s="75" t="s">
        <v>189</v>
      </c>
      <c r="E345" s="162">
        <f>E202+E220+E235+E251+E265+E311+E298</f>
        <v>464177.82900000003</v>
      </c>
      <c r="F345" s="162">
        <f>F202+F220+F235+F251+F265+F311+F298</f>
        <v>457686.43200000009</v>
      </c>
      <c r="G345" s="114"/>
    </row>
    <row r="346" spans="1:7">
      <c r="C346" s="75" t="s">
        <v>187</v>
      </c>
      <c r="E346" s="162">
        <f>E283+E246</f>
        <v>20576.467000000001</v>
      </c>
      <c r="F346" s="162">
        <f>F283+F246</f>
        <v>18776.467000000001</v>
      </c>
      <c r="G346" s="114"/>
    </row>
    <row r="347" spans="1:7">
      <c r="C347" s="75" t="s">
        <v>185</v>
      </c>
      <c r="E347" s="162">
        <f>E189</f>
        <v>175</v>
      </c>
      <c r="F347" s="162">
        <f>F189</f>
        <v>175</v>
      </c>
      <c r="G347" s="114"/>
    </row>
    <row r="348" spans="1:7">
      <c r="C348" s="75" t="s">
        <v>286</v>
      </c>
      <c r="E348" s="162">
        <f>E320</f>
        <v>561</v>
      </c>
      <c r="F348" s="162">
        <f>F320</f>
        <v>561</v>
      </c>
      <c r="G348" s="114"/>
    </row>
    <row r="349" spans="1:7">
      <c r="C349" s="75" t="s">
        <v>167</v>
      </c>
      <c r="E349" s="162">
        <f>E152+E302+E335+E141</f>
        <v>18014.664000000001</v>
      </c>
      <c r="F349" s="162">
        <f>F152+F302+F335+F141</f>
        <v>15641.723</v>
      </c>
      <c r="G349" s="114"/>
    </row>
    <row r="350" spans="1:7">
      <c r="C350" s="75" t="s">
        <v>163</v>
      </c>
      <c r="E350" s="162">
        <f>E66+E328</f>
        <v>17566.499</v>
      </c>
      <c r="F350" s="162">
        <f>F66+F328</f>
        <v>17566.499</v>
      </c>
      <c r="G350" s="114"/>
    </row>
    <row r="351" spans="1:7">
      <c r="C351" s="75" t="s">
        <v>177</v>
      </c>
      <c r="E351" s="162">
        <f>E146+E162+E168+E183</f>
        <v>17114.449000000001</v>
      </c>
      <c r="F351" s="162">
        <f>F146+F162+F168+F183</f>
        <v>15961</v>
      </c>
      <c r="G351" s="114"/>
    </row>
    <row r="352" spans="1:7">
      <c r="C352" s="75" t="s">
        <v>174</v>
      </c>
      <c r="E352" s="162"/>
      <c r="F352" s="162"/>
      <c r="G352" s="114"/>
    </row>
    <row r="353" spans="1:7">
      <c r="C353" s="75" t="s">
        <v>161</v>
      </c>
      <c r="E353" s="162">
        <f>E18+E23+E45+E38+E51+E86+E122+E129+E135+E293</f>
        <v>52218.254999999997</v>
      </c>
      <c r="F353" s="162">
        <f>F18+F23+F45+F38+F51+F86+F122+F129+F135+F293</f>
        <v>50951.489000000001</v>
      </c>
      <c r="G353" s="114"/>
    </row>
    <row r="354" spans="1:7">
      <c r="C354" s="75"/>
      <c r="E354" s="162">
        <f>SUM(E345:E353)</f>
        <v>590404.16300000006</v>
      </c>
      <c r="F354" s="162">
        <f>SUM(F345:F353)</f>
        <v>577319.6100000001</v>
      </c>
      <c r="G354" s="114"/>
    </row>
    <row r="355" spans="1:7">
      <c r="A355" s="1"/>
      <c r="B355" s="1"/>
      <c r="C355" s="75"/>
      <c r="E355" s="162"/>
      <c r="F355" s="162"/>
      <c r="G355" s="114"/>
    </row>
    <row r="356" spans="1:7">
      <c r="A356" s="1"/>
      <c r="B356" s="1"/>
      <c r="C356" s="75" t="s">
        <v>311</v>
      </c>
      <c r="E356" s="162">
        <f>E204+E207</f>
        <v>111257.90700000001</v>
      </c>
      <c r="F356" s="162">
        <f>F204+F207</f>
        <v>105869.357</v>
      </c>
      <c r="G356" s="114"/>
    </row>
    <row r="357" spans="1:7">
      <c r="A357" s="1"/>
      <c r="B357" s="1"/>
      <c r="C357" s="75" t="s">
        <v>313</v>
      </c>
      <c r="E357" s="162">
        <f>E210+E213+E216</f>
        <v>2145</v>
      </c>
      <c r="F357" s="162">
        <f>F210+F213+F216</f>
        <v>2145</v>
      </c>
      <c r="G357" s="114"/>
    </row>
    <row r="358" spans="1:7">
      <c r="A358" s="1"/>
      <c r="B358" s="1"/>
      <c r="C358" s="75" t="s">
        <v>335</v>
      </c>
      <c r="E358" s="162">
        <f>E313</f>
        <v>4094</v>
      </c>
      <c r="F358" s="162">
        <f>F313</f>
        <v>4094</v>
      </c>
      <c r="G358" s="114"/>
    </row>
    <row r="359" spans="1:7">
      <c r="A359" s="1"/>
      <c r="B359" s="1"/>
      <c r="C359" s="75" t="s">
        <v>314</v>
      </c>
      <c r="E359" s="162">
        <f>E222+E225</f>
        <v>290392.71799999999</v>
      </c>
      <c r="F359" s="162">
        <f>F222+F225</f>
        <v>290011.78100000002</v>
      </c>
      <c r="G359" s="114"/>
    </row>
    <row r="360" spans="1:7">
      <c r="A360" s="1"/>
      <c r="B360" s="1"/>
      <c r="C360" s="75" t="s">
        <v>312</v>
      </c>
      <c r="E360" s="162">
        <f>E253+E228</f>
        <v>308.60000000000002</v>
      </c>
      <c r="F360" s="162">
        <f>F253+F228</f>
        <v>249.4</v>
      </c>
      <c r="G360" s="114"/>
    </row>
    <row r="361" spans="1:7">
      <c r="A361" s="1"/>
      <c r="B361" s="1"/>
      <c r="C361" s="75" t="s">
        <v>315</v>
      </c>
      <c r="E361" s="162">
        <f>E231+E256</f>
        <v>16371.804</v>
      </c>
      <c r="F361" s="162">
        <f>F231+F256</f>
        <v>16371.804</v>
      </c>
      <c r="G361" s="114"/>
    </row>
    <row r="362" spans="1:7">
      <c r="A362" s="1"/>
      <c r="B362" s="1"/>
      <c r="C362" s="75" t="s">
        <v>316</v>
      </c>
      <c r="E362" s="162">
        <f>E237</f>
        <v>19577.509999999998</v>
      </c>
      <c r="F362" s="162">
        <f>F237</f>
        <v>19177</v>
      </c>
      <c r="G362" s="114"/>
    </row>
    <row r="363" spans="1:7">
      <c r="A363" s="1"/>
      <c r="B363" s="1"/>
      <c r="C363" s="75" t="s">
        <v>317</v>
      </c>
      <c r="E363" s="162">
        <f>E243+E240</f>
        <v>94.9</v>
      </c>
      <c r="F363" s="162">
        <f>F243+F240</f>
        <v>145.9</v>
      </c>
      <c r="G363" s="114"/>
    </row>
    <row r="364" spans="1:7">
      <c r="A364" s="1"/>
      <c r="B364" s="1"/>
      <c r="C364" s="75" t="s">
        <v>318</v>
      </c>
      <c r="E364" s="162">
        <f>E266+E271+E278</f>
        <v>17311.39</v>
      </c>
      <c r="F364" s="162">
        <f>F266+F271+F278</f>
        <v>16998.189999999999</v>
      </c>
      <c r="G364" s="114"/>
    </row>
    <row r="365" spans="1:7">
      <c r="A365" s="1"/>
      <c r="B365" s="1"/>
      <c r="C365" s="75" t="s">
        <v>341</v>
      </c>
      <c r="E365" s="162">
        <f>E261</f>
        <v>74</v>
      </c>
      <c r="F365" s="162">
        <f>F261</f>
        <v>74</v>
      </c>
      <c r="G365" s="114"/>
    </row>
    <row r="366" spans="1:7">
      <c r="A366" s="1"/>
      <c r="B366" s="1"/>
      <c r="C366" s="75" t="s">
        <v>650</v>
      </c>
      <c r="E366" s="162">
        <f>E299</f>
        <v>2550</v>
      </c>
      <c r="F366" s="162">
        <f>F299</f>
        <v>2550</v>
      </c>
      <c r="G366" s="114"/>
    </row>
    <row r="367" spans="1:7">
      <c r="A367" s="1"/>
      <c r="B367" s="1"/>
      <c r="C367" s="75" t="s">
        <v>319</v>
      </c>
      <c r="E367" s="162">
        <f>E284</f>
        <v>6920.5029999999997</v>
      </c>
      <c r="F367" s="162">
        <f>F284</f>
        <v>6020.5029999999997</v>
      </c>
      <c r="G367" s="114"/>
    </row>
    <row r="368" spans="1:7">
      <c r="A368" s="1"/>
      <c r="B368" s="1"/>
      <c r="C368" s="75" t="s">
        <v>320</v>
      </c>
      <c r="E368" s="162">
        <f>E247</f>
        <v>12984.964</v>
      </c>
      <c r="F368" s="162">
        <f>F247</f>
        <v>12084.964</v>
      </c>
      <c r="G368" s="114"/>
    </row>
    <row r="369" spans="1:7">
      <c r="A369" s="1"/>
      <c r="B369" s="1"/>
      <c r="C369" s="75" t="s">
        <v>321</v>
      </c>
      <c r="E369" s="162">
        <f>E287</f>
        <v>671</v>
      </c>
      <c r="F369" s="162">
        <f>F287</f>
        <v>671</v>
      </c>
      <c r="G369" s="114"/>
    </row>
    <row r="370" spans="1:7">
      <c r="A370" s="1"/>
      <c r="B370" s="1"/>
      <c r="C370" s="75" t="s">
        <v>359</v>
      </c>
      <c r="E370" s="162">
        <f>E191</f>
        <v>100</v>
      </c>
      <c r="F370" s="162">
        <f>F191</f>
        <v>100</v>
      </c>
      <c r="G370" s="114"/>
    </row>
    <row r="371" spans="1:7">
      <c r="A371" s="1"/>
      <c r="B371" s="1"/>
      <c r="C371" s="75" t="s">
        <v>322</v>
      </c>
      <c r="E371" s="162">
        <f>E194</f>
        <v>45</v>
      </c>
      <c r="F371" s="162">
        <f>F194</f>
        <v>45</v>
      </c>
      <c r="G371" s="114"/>
    </row>
    <row r="372" spans="1:7">
      <c r="A372" s="1"/>
      <c r="B372" s="1"/>
      <c r="C372" s="75" t="s">
        <v>360</v>
      </c>
      <c r="E372" s="162">
        <f>E197</f>
        <v>30</v>
      </c>
      <c r="F372" s="162">
        <f>F197</f>
        <v>30</v>
      </c>
      <c r="G372" s="114"/>
    </row>
    <row r="373" spans="1:7">
      <c r="A373" s="1"/>
      <c r="B373" s="1"/>
      <c r="C373" s="75" t="s">
        <v>323</v>
      </c>
      <c r="E373" s="162">
        <f>E321</f>
        <v>561</v>
      </c>
      <c r="F373" s="162">
        <f>F321</f>
        <v>561</v>
      </c>
      <c r="G373" s="114"/>
    </row>
    <row r="374" spans="1:7">
      <c r="A374" s="1"/>
      <c r="B374" s="1"/>
      <c r="C374" s="75" t="s">
        <v>324</v>
      </c>
      <c r="E374" s="162">
        <f>E304</f>
        <v>210</v>
      </c>
      <c r="F374" s="162">
        <f>F304</f>
        <v>210</v>
      </c>
      <c r="G374" s="114"/>
    </row>
    <row r="375" spans="1:7">
      <c r="A375" s="1"/>
      <c r="B375" s="1"/>
      <c r="C375" s="75" t="s">
        <v>453</v>
      </c>
      <c r="E375" s="162"/>
      <c r="F375" s="162"/>
      <c r="G375" s="114"/>
    </row>
    <row r="376" spans="1:7">
      <c r="A376" s="1"/>
      <c r="B376" s="1"/>
      <c r="C376" s="75" t="s">
        <v>325</v>
      </c>
      <c r="E376" s="162">
        <f>E154+E157</f>
        <v>1435</v>
      </c>
      <c r="F376" s="162">
        <f>F154+F157</f>
        <v>1435</v>
      </c>
      <c r="G376" s="114"/>
    </row>
    <row r="377" spans="1:7">
      <c r="A377" s="1"/>
      <c r="B377" s="1"/>
      <c r="C377" s="75" t="s">
        <v>326</v>
      </c>
      <c r="E377" s="162">
        <f>E142</f>
        <v>3.2229999999999999</v>
      </c>
      <c r="F377" s="162">
        <f>F142</f>
        <v>3.2229999999999999</v>
      </c>
      <c r="G377" s="114"/>
    </row>
    <row r="378" spans="1:7">
      <c r="A378" s="1"/>
      <c r="B378" s="1"/>
      <c r="C378" s="75" t="s">
        <v>454</v>
      </c>
      <c r="E378" s="162"/>
      <c r="F378" s="162"/>
      <c r="G378" s="114"/>
    </row>
    <row r="379" spans="1:7">
      <c r="A379" s="1"/>
      <c r="B379" s="1"/>
      <c r="C379" s="75" t="s">
        <v>327</v>
      </c>
      <c r="E379" s="162">
        <f>E336+E339</f>
        <v>16192.941000000001</v>
      </c>
      <c r="F379" s="162">
        <f>F336+F339</f>
        <v>13820</v>
      </c>
      <c r="G379" s="114"/>
    </row>
    <row r="380" spans="1:7">
      <c r="A380" s="1"/>
      <c r="B380" s="1"/>
      <c r="C380" s="75" t="s">
        <v>455</v>
      </c>
      <c r="E380" s="162"/>
      <c r="F380" s="162"/>
      <c r="G380" s="114"/>
    </row>
    <row r="381" spans="1:7">
      <c r="A381" s="1"/>
      <c r="B381" s="1"/>
      <c r="C381" s="75" t="s">
        <v>358</v>
      </c>
      <c r="E381" s="162">
        <f>E307</f>
        <v>173.5</v>
      </c>
      <c r="F381" s="162">
        <f>F307</f>
        <v>173.5</v>
      </c>
      <c r="G381" s="114"/>
    </row>
    <row r="382" spans="1:7">
      <c r="A382" s="1"/>
      <c r="B382" s="1"/>
      <c r="C382" s="75" t="s">
        <v>328</v>
      </c>
      <c r="E382" s="162">
        <f>E68+E71</f>
        <v>990.59999999999991</v>
      </c>
      <c r="F382" s="162">
        <f>F68+F71</f>
        <v>990.59999999999991</v>
      </c>
      <c r="G382" s="114"/>
    </row>
    <row r="383" spans="1:7">
      <c r="A383" s="1"/>
      <c r="B383" s="1"/>
      <c r="C383" s="75" t="s">
        <v>456</v>
      </c>
      <c r="E383" s="162"/>
      <c r="F383" s="162"/>
      <c r="G383" s="114"/>
    </row>
    <row r="384" spans="1:7">
      <c r="A384" s="1"/>
      <c r="B384" s="1"/>
      <c r="C384" s="75" t="s">
        <v>347</v>
      </c>
      <c r="E384" s="162">
        <f>E330</f>
        <v>881.25</v>
      </c>
      <c r="F384" s="162">
        <f>F330</f>
        <v>881.25</v>
      </c>
      <c r="G384" s="114"/>
    </row>
    <row r="385" spans="1:8">
      <c r="A385" s="1"/>
      <c r="B385" s="1"/>
      <c r="C385" s="75" t="s">
        <v>329</v>
      </c>
      <c r="E385" s="162">
        <f>E74</f>
        <v>1050.0899999999999</v>
      </c>
      <c r="F385" s="162">
        <f>F74</f>
        <v>1050.0899999999999</v>
      </c>
      <c r="G385" s="114"/>
    </row>
    <row r="386" spans="1:8">
      <c r="A386" s="1"/>
      <c r="B386" s="1"/>
      <c r="C386" s="75" t="s">
        <v>330</v>
      </c>
      <c r="E386" s="162">
        <f>E79</f>
        <v>14644.558999999999</v>
      </c>
      <c r="F386" s="162">
        <f>F79</f>
        <v>14644.558999999999</v>
      </c>
      <c r="G386" s="114"/>
    </row>
    <row r="387" spans="1:8">
      <c r="A387" s="1"/>
      <c r="B387" s="1"/>
      <c r="C387" s="75" t="s">
        <v>457</v>
      </c>
      <c r="E387" s="162"/>
      <c r="F387" s="162"/>
      <c r="G387" s="114"/>
    </row>
    <row r="388" spans="1:8">
      <c r="A388" s="1"/>
      <c r="B388" s="1"/>
      <c r="C388" s="75" t="s">
        <v>331</v>
      </c>
      <c r="E388" s="162">
        <f>E164+E170+E173+E179+E176</f>
        <v>7098.4490000000005</v>
      </c>
      <c r="F388" s="162">
        <f>F164+F170+F173+F179+F176</f>
        <v>5050</v>
      </c>
      <c r="G388" s="114"/>
    </row>
    <row r="389" spans="1:8">
      <c r="A389" s="1"/>
      <c r="B389" s="1"/>
      <c r="C389" s="75" t="s">
        <v>332</v>
      </c>
      <c r="E389" s="162">
        <f>E148</f>
        <v>9766</v>
      </c>
      <c r="F389" s="162">
        <f>F148</f>
        <v>10661</v>
      </c>
      <c r="G389" s="114"/>
    </row>
    <row r="390" spans="1:8">
      <c r="A390" s="1"/>
      <c r="B390" s="1"/>
      <c r="C390" s="75" t="s">
        <v>333</v>
      </c>
      <c r="E390" s="162">
        <f>E184</f>
        <v>250</v>
      </c>
      <c r="F390" s="162">
        <f>F184</f>
        <v>250</v>
      </c>
      <c r="G390" s="114"/>
    </row>
    <row r="391" spans="1:8">
      <c r="A391" s="1"/>
      <c r="B391" s="1"/>
      <c r="C391" s="75" t="s">
        <v>334</v>
      </c>
      <c r="E391" s="162"/>
      <c r="F391" s="162"/>
      <c r="G391" s="114"/>
    </row>
    <row r="392" spans="1:8">
      <c r="A392" s="1"/>
      <c r="B392" s="1"/>
      <c r="C392" s="75" t="s">
        <v>161</v>
      </c>
      <c r="E392" s="162">
        <f>E19+E24+E45+E27+E34+E39+E52+E59+E62+E87+E90+E100+E93+E105+E110+E115+E124+E130+E137+E294+E96</f>
        <v>52218.254999999997</v>
      </c>
      <c r="F392" s="162">
        <f>F19+F24+F45+F27+F34+F39+F52+F59+F62+F87+F90+F100+F93+F105+F110+F115+F124+F130+F137+F294+F96</f>
        <v>50951.489000000001</v>
      </c>
      <c r="G392" s="114">
        <f>SUM(E356:E391)</f>
        <v>538185.90800000005</v>
      </c>
      <c r="H392" s="114">
        <f>SUM(F356:F391)</f>
        <v>526368.12100000004</v>
      </c>
    </row>
    <row r="393" spans="1:8">
      <c r="A393" s="1"/>
      <c r="B393" s="1"/>
      <c r="C393" s="75"/>
      <c r="E393" s="162">
        <f>SUM(E356:E392)</f>
        <v>590404.16300000006</v>
      </c>
      <c r="F393" s="162">
        <f>SUM(F356:F392)</f>
        <v>577319.6100000001</v>
      </c>
      <c r="G393" s="114"/>
    </row>
    <row r="394" spans="1:8">
      <c r="A394" s="1"/>
      <c r="B394" s="1"/>
      <c r="C394" s="75"/>
      <c r="E394" s="162"/>
      <c r="F394" s="162"/>
      <c r="G394" s="114"/>
      <c r="H394" s="114"/>
    </row>
    <row r="395" spans="1:8">
      <c r="A395" s="1"/>
      <c r="B395" s="1"/>
      <c r="C395" s="75"/>
      <c r="E395" s="76"/>
      <c r="F395" s="76"/>
    </row>
    <row r="396" spans="1:8">
      <c r="A396" s="1"/>
      <c r="B396" s="1"/>
      <c r="C396" s="75"/>
      <c r="E396" s="76"/>
      <c r="F396" s="76"/>
      <c r="G396" s="163"/>
    </row>
    <row r="397" spans="1:8">
      <c r="A397" s="1"/>
      <c r="B397" s="1"/>
      <c r="C397" s="75"/>
      <c r="E397" s="76"/>
      <c r="F397" s="76"/>
    </row>
    <row r="398" spans="1:8">
      <c r="A398" s="1"/>
      <c r="B398" s="1"/>
      <c r="C398" s="75"/>
      <c r="E398" s="76"/>
      <c r="F398" s="76"/>
    </row>
    <row r="399" spans="1:8">
      <c r="A399" s="1"/>
      <c r="B399" s="1"/>
      <c r="C399" s="75"/>
    </row>
    <row r="400" spans="1:8">
      <c r="A400" s="1"/>
      <c r="B400" s="1"/>
      <c r="C400" s="75"/>
    </row>
    <row r="401" spans="1:6">
      <c r="A401" s="1"/>
      <c r="B401" s="1"/>
      <c r="C401" s="75"/>
      <c r="E401" s="76"/>
      <c r="F401" s="76"/>
    </row>
    <row r="402" spans="1:6">
      <c r="A402" s="1"/>
      <c r="B402" s="1"/>
      <c r="C402" s="75"/>
    </row>
    <row r="403" spans="1:6">
      <c r="A403" s="1"/>
      <c r="B403" s="1"/>
      <c r="C403" s="75"/>
    </row>
    <row r="404" spans="1:6">
      <c r="A404" s="1"/>
      <c r="B404" s="1"/>
      <c r="C404" s="75"/>
    </row>
    <row r="405" spans="1:6">
      <c r="A405" s="1"/>
      <c r="B405" s="1"/>
      <c r="C405" s="75"/>
      <c r="F405" s="68"/>
    </row>
  </sheetData>
  <mergeCells count="7">
    <mergeCell ref="A344:E344"/>
    <mergeCell ref="A9:F9"/>
    <mergeCell ref="A10:F10"/>
    <mergeCell ref="A11:F11"/>
    <mergeCell ref="A12:F12"/>
    <mergeCell ref="A13:F13"/>
    <mergeCell ref="A342:D342"/>
  </mergeCells>
  <pageMargins left="0.7" right="0.7" top="0.75" bottom="0.75" header="0.3" footer="0.3"/>
  <pageSetup paperSize="9" scale="67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прил 1</vt:lpstr>
      <vt:lpstr>прил 2</vt:lpstr>
      <vt:lpstr>прил 7 </vt:lpstr>
      <vt:lpstr>прил 8 </vt:lpstr>
      <vt:lpstr>прил 9  </vt:lpstr>
      <vt:lpstr>прил 11</vt:lpstr>
      <vt:lpstr>прил 12</vt:lpstr>
      <vt:lpstr>прил 13</vt:lpstr>
      <vt:lpstr>прил 14</vt:lpstr>
      <vt:lpstr>прил 15</vt:lpstr>
      <vt:lpstr>прил 16</vt:lpstr>
      <vt:lpstr>прил 17</vt:lpstr>
      <vt:lpstr>Лист1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17'!Область_печати</vt:lpstr>
      <vt:lpstr>'прил 2'!Область_печати</vt:lpstr>
      <vt:lpstr>'прил 7 '!Область_печати</vt:lpstr>
      <vt:lpstr>'прил 8 '!Область_печати</vt:lpstr>
      <vt:lpstr>'прил 9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2019-06-28T00:20:48Z</dcterms:modified>
</cp:coreProperties>
</file>