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Инфор. о расход." sheetId="4" r:id="rId1"/>
    <sheet name="Отчет по  мун.зад." sheetId="1" r:id="rId2"/>
    <sheet name="отчет об исполн." sheetId="2" r:id="rId3"/>
  </sheets>
  <calcPr calcId="162913"/>
</workbook>
</file>

<file path=xl/calcChain.xml><?xml version="1.0" encoding="utf-8"?>
<calcChain xmlns="http://schemas.openxmlformats.org/spreadsheetml/2006/main">
  <c r="D170" i="4" l="1"/>
  <c r="D79" i="4"/>
  <c r="J63" i="2" l="1"/>
  <c r="I63" i="2"/>
  <c r="E49" i="4" l="1"/>
  <c r="E183" i="4"/>
  <c r="E184" i="4"/>
  <c r="E185" i="4"/>
  <c r="E186" i="4"/>
  <c r="E187" i="4"/>
  <c r="E188" i="4"/>
  <c r="D183" i="4"/>
  <c r="D184" i="4"/>
  <c r="D185" i="4"/>
  <c r="D186" i="4"/>
  <c r="D187" i="4"/>
  <c r="D188" i="4"/>
  <c r="E245" i="4"/>
  <c r="D245" i="4"/>
  <c r="J43" i="2"/>
  <c r="I43" i="2"/>
  <c r="D59" i="4" l="1"/>
  <c r="D58" i="4"/>
  <c r="I19" i="2"/>
  <c r="H22" i="2" l="1"/>
  <c r="H13" i="2"/>
  <c r="H19" i="2"/>
  <c r="D24" i="4" l="1"/>
  <c r="D23" i="4"/>
  <c r="E23" i="4"/>
  <c r="E301" i="4"/>
  <c r="D301" i="4"/>
  <c r="E255" i="4"/>
  <c r="D255" i="4"/>
  <c r="E254" i="4"/>
  <c r="D254" i="4"/>
  <c r="E85" i="4" l="1"/>
  <c r="E86" i="4"/>
  <c r="E87" i="4"/>
  <c r="D85" i="4"/>
  <c r="D86" i="4"/>
  <c r="D87" i="4"/>
  <c r="E175" i="4"/>
  <c r="D175" i="4"/>
  <c r="E210" i="4"/>
  <c r="E189" i="4" l="1"/>
  <c r="E24" i="4" l="1"/>
  <c r="J14" i="2"/>
  <c r="E77" i="4" l="1"/>
  <c r="E168" i="4"/>
  <c r="D168" i="4"/>
  <c r="E35" i="4" l="1"/>
  <c r="E13" i="1" l="1"/>
  <c r="E12" i="1"/>
  <c r="E11" i="1"/>
  <c r="E10" i="1"/>
  <c r="J23" i="2" l="1"/>
  <c r="J22" i="2" s="1"/>
  <c r="I23" i="2"/>
  <c r="I22" i="2" s="1"/>
  <c r="H23" i="2"/>
  <c r="E287" i="4"/>
  <c r="E238" i="4" l="1"/>
  <c r="E182" i="4" s="1"/>
  <c r="D266" i="4"/>
  <c r="D252" i="4" s="1"/>
  <c r="E294" i="4"/>
  <c r="D294" i="4"/>
  <c r="D287" i="4"/>
  <c r="E280" i="4"/>
  <c r="D280" i="4"/>
  <c r="E273" i="4"/>
  <c r="D273" i="4"/>
  <c r="E266" i="4"/>
  <c r="E259" i="4"/>
  <c r="D259" i="4"/>
  <c r="E258" i="4"/>
  <c r="D258" i="4"/>
  <c r="E257" i="4"/>
  <c r="D257" i="4"/>
  <c r="E256" i="4"/>
  <c r="D256" i="4"/>
  <c r="E253" i="4"/>
  <c r="D253" i="4"/>
  <c r="D238" i="4"/>
  <c r="D182" i="4" s="1"/>
  <c r="E231" i="4"/>
  <c r="D231" i="4"/>
  <c r="E224" i="4"/>
  <c r="D224" i="4"/>
  <c r="E217" i="4"/>
  <c r="D217" i="4"/>
  <c r="D210" i="4"/>
  <c r="E203" i="4"/>
  <c r="D203" i="4"/>
  <c r="E196" i="4"/>
  <c r="D196" i="4"/>
  <c r="D189" i="4"/>
  <c r="E17" i="4"/>
  <c r="D17" i="4"/>
  <c r="E16" i="4"/>
  <c r="D16" i="4"/>
  <c r="E161" i="4"/>
  <c r="D161" i="4"/>
  <c r="E154" i="4"/>
  <c r="D154" i="4"/>
  <c r="E147" i="4"/>
  <c r="D147" i="4"/>
  <c r="E140" i="4"/>
  <c r="D140" i="4"/>
  <c r="E133" i="4"/>
  <c r="D133" i="4"/>
  <c r="E126" i="4"/>
  <c r="D126" i="4"/>
  <c r="E119" i="4"/>
  <c r="D119" i="4"/>
  <c r="E112" i="4"/>
  <c r="D112" i="4"/>
  <c r="E105" i="4"/>
  <c r="D105" i="4"/>
  <c r="E98" i="4"/>
  <c r="D98" i="4"/>
  <c r="E91" i="4"/>
  <c r="D91" i="4"/>
  <c r="E90" i="4"/>
  <c r="D90" i="4"/>
  <c r="E89" i="4"/>
  <c r="D89" i="4"/>
  <c r="E88" i="4"/>
  <c r="D88" i="4"/>
  <c r="D15" i="4"/>
  <c r="D77" i="4"/>
  <c r="E70" i="4"/>
  <c r="D70" i="4"/>
  <c r="E63" i="4"/>
  <c r="D63" i="4"/>
  <c r="E56" i="4"/>
  <c r="D56" i="4"/>
  <c r="D49" i="4"/>
  <c r="E42" i="4"/>
  <c r="D42" i="4"/>
  <c r="D35" i="4"/>
  <c r="E28" i="4"/>
  <c r="D28" i="4"/>
  <c r="E27" i="4"/>
  <c r="D27" i="4"/>
  <c r="E26" i="4"/>
  <c r="E19" i="4" s="1"/>
  <c r="D26" i="4"/>
  <c r="E25" i="4"/>
  <c r="D25" i="4"/>
  <c r="E22" i="4"/>
  <c r="D22" i="4"/>
  <c r="H43" i="2"/>
  <c r="E20" i="4" l="1"/>
  <c r="D18" i="4"/>
  <c r="D20" i="4"/>
  <c r="E252" i="4"/>
  <c r="D21" i="4"/>
  <c r="D84" i="4"/>
  <c r="E18" i="4"/>
  <c r="E84" i="4"/>
  <c r="D19" i="4"/>
  <c r="E15" i="4"/>
  <c r="E21" i="4"/>
  <c r="G13" i="1"/>
  <c r="F13" i="1"/>
  <c r="G12" i="1"/>
  <c r="F12" i="1"/>
  <c r="G11" i="1"/>
  <c r="F11" i="1"/>
  <c r="G10" i="1"/>
  <c r="F10" i="1"/>
  <c r="H63" i="2"/>
  <c r="H56" i="2"/>
  <c r="H14" i="2"/>
  <c r="I14" i="2"/>
  <c r="J56" i="2"/>
  <c r="I56" i="2"/>
  <c r="E14" i="4" l="1"/>
  <c r="D14" i="4"/>
  <c r="D14" i="1"/>
  <c r="E14" i="1"/>
  <c r="F14" i="1"/>
  <c r="G14" i="1"/>
  <c r="C14" i="1"/>
  <c r="I53" i="2"/>
  <c r="J53" i="2" l="1"/>
  <c r="H53" i="2" l="1"/>
  <c r="J13" i="2"/>
  <c r="I13" i="2"/>
</calcChain>
</file>

<file path=xl/sharedStrings.xml><?xml version="1.0" encoding="utf-8"?>
<sst xmlns="http://schemas.openxmlformats.org/spreadsheetml/2006/main" count="643" uniqueCount="175">
  <si>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</si>
  <si>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</si>
  <si>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</si>
  <si>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</si>
  <si>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</si>
  <si>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</si>
  <si>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</si>
  <si>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</si>
  <si>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</si>
  <si>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</si>
  <si>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</si>
  <si>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</si>
  <si>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</si>
  <si>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</si>
  <si>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</si>
  <si>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</si>
  <si>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</si>
  <si>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</si>
  <si>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</si>
  <si>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</si>
  <si>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</si>
  <si>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</si>
  <si>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</si>
  <si>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</si>
  <si>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</si>
  <si>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</si>
  <si>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0112010</t>
  </si>
  <si>
    <t>0112004</t>
  </si>
  <si>
    <t>0117005</t>
  </si>
  <si>
    <t>0702</t>
  </si>
  <si>
    <t>0127003</t>
  </si>
  <si>
    <t>0127005</t>
  </si>
  <si>
    <t>0122003</t>
  </si>
  <si>
    <t>0122010</t>
  </si>
  <si>
    <t>0137006</t>
  </si>
  <si>
    <t>0132004</t>
  </si>
  <si>
    <t>0132010</t>
  </si>
  <si>
    <t>0709</t>
  </si>
  <si>
    <t>0197006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</si>
  <si>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</si>
  <si>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</si>
  <si>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</si>
  <si>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</si>
  <si>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</si>
  <si>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</si>
  <si>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</si>
  <si>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</si>
  <si>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</si>
  <si>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</si>
  <si>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</si>
  <si>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</si>
  <si>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</si>
  <si>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</si>
  <si>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</si>
  <si>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</si>
  <si>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</si>
  <si>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</si>
  <si>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</si>
  <si>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</si>
  <si>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</si>
  <si>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</si>
  <si>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</si>
  <si>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</si>
  <si>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</si>
  <si>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</si>
  <si>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</si>
  <si>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</si>
  <si>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</si>
  <si>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</si>
  <si>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</si>
  <si>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</si>
  <si>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</si>
  <si>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</si>
  <si>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</si>
  <si>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</si>
  <si>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</si>
  <si>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</si>
  <si>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</si>
  <si>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</si>
  <si>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</si>
  <si>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</si>
  <si>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</si>
  <si>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</si>
  <si>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</si>
  <si>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</si>
  <si>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Управление народного образования Администрации Ханкайского муниципального района,комиссия по делам несовершеннолетних</t>
  </si>
  <si>
    <t>2.</t>
  </si>
  <si>
    <t>2.7.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</si>
  <si>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</si>
  <si>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</si>
  <si>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</si>
  <si>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</si>
  <si>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</si>
  <si>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</si>
  <si>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</si>
  <si>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</si>
  <si>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</si>
  <si>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</si>
  <si>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</si>
  <si>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</si>
  <si>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</si>
  <si>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111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</si>
  <si>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</si>
  <si>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</si>
  <si>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</si>
  <si>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</si>
  <si>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</si>
  <si>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</si>
  <si>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</si>
  <si>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План</t>
  </si>
  <si>
    <t>Факт</t>
  </si>
  <si>
    <t>ОТЧЕТ  ОБ ИСПОЛЬЗОВАНИИ БЮДЖЕТНЫХ  АССИГНОВАНИЙ БЮДЖЕТА ХАНКАЙСКОГО МУНИЦИПАЛЬНОГО РАЙОНА НА РЕАЛИЗАЦИЮ МУНИЦИПАЛЬНЫХ ПРОГРАММ, (ТЫС.РУБ.)</t>
  </si>
  <si>
    <t>Объем расходов (тыс.руб.).</t>
  </si>
  <si>
    <t>народного образования</t>
  </si>
  <si>
    <t>исп.Добрынина И.И.</t>
  </si>
  <si>
    <t>3.10</t>
  </si>
  <si>
    <t>Обеспечение деятельности (оказание услуг, выполнение работ) муниципальных автономных  организаций</t>
  </si>
  <si>
    <t>Начальник управления</t>
  </si>
  <si>
    <t>А.Н.Гурулев</t>
  </si>
  <si>
    <t xml:space="preserve">ИНФОРМАЦИЯ О  РАСХОДОВАНИИ БЮДЖЕТНЫХ   И ВНЕБЮДЖЕТНЫХ СРЕДСТВ  НА РЕАЛИЗАЦИЮ МУНИЦИПАЛЬНОЙ  ПРОГРАММЫ, (ТЫС.РУБ.) </t>
  </si>
  <si>
    <t>5,5</t>
  </si>
  <si>
    <t>5.5</t>
  </si>
  <si>
    <t xml:space="preserve">Обеспечение деятельности (оказание услуг, выполнение работ) муниципальных автономных  организаций </t>
  </si>
  <si>
    <t>Организация , проведение и участие в спортивных мероприятиях</t>
  </si>
  <si>
    <t>1105</t>
  </si>
  <si>
    <t xml:space="preserve">Мероприятия для детей и учащейся молодежи </t>
  </si>
  <si>
    <t>5.6</t>
  </si>
  <si>
    <t>4.7.</t>
  </si>
  <si>
    <t>5.6.</t>
  </si>
  <si>
    <t>0111220500</t>
  </si>
  <si>
    <t>0111170020</t>
  </si>
  <si>
    <t xml:space="preserve">Обеспечение беспрепятственного доступа инвалидов к объектам социальной инфраструктуры </t>
  </si>
  <si>
    <t>2.8</t>
  </si>
  <si>
    <t>0111220020</t>
  </si>
  <si>
    <t>0121170030</t>
  </si>
  <si>
    <t>0121270050</t>
  </si>
  <si>
    <t>0121320500</t>
  </si>
  <si>
    <t>0121120700</t>
  </si>
  <si>
    <t>0131120020</t>
  </si>
  <si>
    <t>0121220050</t>
  </si>
  <si>
    <t>0494120170</t>
  </si>
  <si>
    <t>0191110030</t>
  </si>
  <si>
    <t>0191170010</t>
  </si>
  <si>
    <t>0191170070</t>
  </si>
  <si>
    <t>0121120020</t>
  </si>
  <si>
    <t>0131170040</t>
  </si>
  <si>
    <t>0131220500</t>
  </si>
  <si>
    <t>0191220160</t>
  </si>
  <si>
    <t>3.11</t>
  </si>
  <si>
    <t>4.8</t>
  </si>
  <si>
    <t>01212S2040</t>
  </si>
  <si>
    <t>0121220040</t>
  </si>
  <si>
    <t>0131170050</t>
  </si>
  <si>
    <t>3.12</t>
  </si>
  <si>
    <t>Создание в общеобразовательных организациях условий для занятия физической культурой и спортом</t>
  </si>
  <si>
    <t>0121470800</t>
  </si>
  <si>
    <t>Реализация основных общеобразовательных программ  дошкольного образования</t>
  </si>
  <si>
    <t>Реализация основных общеобразовательных   программ начального общего, основного общего,среднего общего образования</t>
  </si>
  <si>
    <t xml:space="preserve">Реализация дополнительных общеобразовательных программ      
</t>
  </si>
  <si>
    <t>Обеспечение питанием обучающихся общеобразовательных организаций  Ханкайского муниципального района</t>
  </si>
  <si>
    <t>0703</t>
  </si>
  <si>
    <t>3.13</t>
  </si>
  <si>
    <t>Мероприятия по пожарной безопасности</t>
  </si>
  <si>
    <t>0121220400</t>
  </si>
  <si>
    <t xml:space="preserve">   "РАЗВИТИЕ ОБРАЗОВАНИЯ В ХАНКАЙСКОМ МУНИЦИПАЛЬНОМ РАЙОНЕ" НА 2014-2021 ГОДЫ </t>
  </si>
  <si>
    <t>Муниципальная программа "Развитие образования в Ханкайском муниципальном районе" на 2014-2021 годы</t>
  </si>
  <si>
    <t>Подпрограмма Развитие дошкольного образования в Ханкайском муниципальном районе» на 2014-2021  годы</t>
  </si>
  <si>
    <t>Подпрограмма «Развитие системы общего образования в Ханкайском муниципальном районе» на 2014-2021 годы</t>
  </si>
  <si>
    <t>Подпрограмма «Развитие системы дополнительного образования в Ханкайском муниципальном районе» на 2014-2021 годы</t>
  </si>
  <si>
    <t>ОТЧЕТ О ВЫПОЛНЕНИИ ПОКАЗАТЕЛЕЙ МУНИЦИПАЛЬНЫХ ЗАДАНИЙ НА ОКАЗАНИЕ МУНИЦИПАЛЬНЫХ УСЛУГ (ВЫПОЛНЕНИЕ РАБОТ) МУНИЦИПАЛЬНЫМИБЮДЖЕТНЫМИ, АВТОНОМНЫМИ  И КАЗЕННЫМИ УЧРЕЖДЕНИЯМИ ПО МУНИЦИПАЛЬНОЙ ПРОГРАММЕ "РАЗВИТИЕ ОБРАЗОВАНИЯ В ХАНКАЙСКОМ МУНИЦИПАЛЬНОМ РАЙОНЕ" НА 2014-2021 ГОДЫ</t>
  </si>
  <si>
    <t>5.7.</t>
  </si>
  <si>
    <t>Обеспечение мер социальной поддержки педагогическим работникам муниципальных образовательных организаций</t>
  </si>
  <si>
    <t>4.9</t>
  </si>
  <si>
    <t xml:space="preserve">Обеспечение спортивным инвентарем, спортивным оборудованием и спортивными транспортными средствами </t>
  </si>
  <si>
    <t>013P5S2630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</si>
</sst>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/>
    <xf numFmtId="14" fontId="1" fillId="0" borderId="0" xfId="0" applyNumberFormat="1" applyFont="1"/>
    <xf numFmtId="14" fontId="5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zoomScaleNormal="100" workbookViewId="0">
      <selection activeCell="D169" sqref="D169"/>
    </sheetView>
  </sheetViews>
  <sheetFormatPr defaultRowHeight="15" x14ac:dyDescent="0.25"/>
  <cols>
    <col min="1" max="1" width="5.140625" customWidth="1"/>
    <col min="2" max="2" width="15" customWidth="1"/>
    <col min="3" max="3" width="57" customWidth="1"/>
    <col min="4" max="4" width="13.140625" customWidth="1"/>
    <col min="5" max="5" width="14" customWidth="1"/>
  </cols>
  <sheetData>
    <row r="1" spans="1:7" ht="12.75" customHeight="1" x14ac:dyDescent="0.25">
      <c r="A1" s="91" t="s">
        <v>119</v>
      </c>
      <c r="B1" s="91"/>
      <c r="C1" s="91"/>
      <c r="D1" s="91"/>
      <c r="E1" s="91"/>
    </row>
    <row r="2" spans="1:7" x14ac:dyDescent="0.25">
      <c r="A2" s="91"/>
      <c r="B2" s="91"/>
      <c r="C2" s="91"/>
      <c r="D2" s="91"/>
      <c r="E2" s="91"/>
    </row>
    <row r="3" spans="1:7" ht="1.5" customHeight="1" x14ac:dyDescent="0.25">
      <c r="A3" s="91"/>
      <c r="B3" s="91"/>
      <c r="C3" s="91"/>
      <c r="D3" s="91"/>
      <c r="E3" s="91"/>
    </row>
    <row r="4" spans="1:7" ht="9.75" customHeight="1" x14ac:dyDescent="0.25">
      <c r="A4" s="91"/>
      <c r="B4" s="91"/>
      <c r="C4" s="91"/>
      <c r="D4" s="91"/>
      <c r="E4" s="91"/>
    </row>
    <row r="5" spans="1:7" ht="9.75" customHeight="1" x14ac:dyDescent="0.25">
      <c r="A5" s="91"/>
      <c r="B5" s="91"/>
      <c r="C5" s="91"/>
      <c r="D5" s="91"/>
      <c r="E5" s="91"/>
    </row>
    <row r="6" spans="1:7" ht="9.75" customHeight="1" x14ac:dyDescent="0.25">
      <c r="A6" s="91"/>
      <c r="B6" s="91"/>
      <c r="C6" s="91"/>
      <c r="D6" s="91"/>
      <c r="E6" s="91"/>
    </row>
    <row r="7" spans="1:7" ht="13.5" customHeight="1" x14ac:dyDescent="0.25">
      <c r="A7" s="52"/>
      <c r="B7" s="52"/>
      <c r="C7" s="52"/>
      <c r="D7" s="52"/>
      <c r="E7" s="52"/>
    </row>
    <row r="8" spans="1:7" ht="25.5" customHeight="1" x14ac:dyDescent="0.25">
      <c r="A8" s="92" t="s">
        <v>164</v>
      </c>
      <c r="B8" s="92"/>
      <c r="C8" s="92"/>
      <c r="D8" s="92"/>
      <c r="E8" s="92"/>
      <c r="F8" s="53"/>
      <c r="G8" s="53"/>
    </row>
    <row r="9" spans="1:7" ht="6" customHeight="1" x14ac:dyDescent="0.25">
      <c r="A9" s="92"/>
      <c r="B9" s="92"/>
      <c r="C9" s="92"/>
      <c r="D9" s="92"/>
      <c r="E9" s="92"/>
      <c r="F9" s="53"/>
      <c r="G9" s="53"/>
    </row>
    <row r="10" spans="1:7" ht="15" customHeight="1" x14ac:dyDescent="0.25">
      <c r="A10" s="93" t="s">
        <v>108</v>
      </c>
      <c r="B10" s="93"/>
      <c r="C10" s="93"/>
      <c r="D10" s="93"/>
      <c r="E10" s="93"/>
      <c r="F10" s="29"/>
      <c r="G10" s="29"/>
    </row>
    <row r="11" spans="1:7" ht="15" customHeight="1" x14ac:dyDescent="0.25">
      <c r="A11" s="55"/>
      <c r="B11" s="55"/>
      <c r="C11" s="32">
        <v>43647</v>
      </c>
      <c r="D11" s="55"/>
      <c r="E11" s="55"/>
      <c r="F11" s="29"/>
      <c r="G11" s="29"/>
    </row>
    <row r="12" spans="1:7" ht="41.25" customHeight="1" x14ac:dyDescent="0.25">
      <c r="A12" s="5" t="s">
        <v>0</v>
      </c>
      <c r="B12" s="94" t="s">
        <v>4</v>
      </c>
      <c r="C12" s="94" t="s">
        <v>40</v>
      </c>
      <c r="D12" s="96" t="s">
        <v>106</v>
      </c>
      <c r="E12" s="96" t="s">
        <v>107</v>
      </c>
    </row>
    <row r="13" spans="1:7" ht="53.25" customHeight="1" x14ac:dyDescent="0.25">
      <c r="A13" s="5"/>
      <c r="B13" s="95"/>
      <c r="C13" s="95"/>
      <c r="D13" s="96"/>
      <c r="E13" s="96"/>
    </row>
    <row r="14" spans="1:7" ht="15" customHeight="1" x14ac:dyDescent="0.25">
      <c r="A14" s="97">
        <v>1</v>
      </c>
      <c r="B14" s="76" t="s">
        <v>165</v>
      </c>
      <c r="C14" s="12" t="s">
        <v>41</v>
      </c>
      <c r="D14" s="54">
        <f>D21+D84+D182+D252</f>
        <v>502588.89999999997</v>
      </c>
      <c r="E14" s="64">
        <f>E21+E84+E182+E252</f>
        <v>272917.49999999994</v>
      </c>
    </row>
    <row r="15" spans="1:7" ht="33.75" customHeight="1" x14ac:dyDescent="0.25">
      <c r="A15" s="97"/>
      <c r="B15" s="76"/>
      <c r="C15" s="13" t="s">
        <v>42</v>
      </c>
      <c r="D15" s="54">
        <f>D22+D85+D183+D253+D78</f>
        <v>0</v>
      </c>
      <c r="E15" s="54">
        <f>E22+E85+E183+E253+E78</f>
        <v>0</v>
      </c>
    </row>
    <row r="16" spans="1:7" ht="32.25" customHeight="1" x14ac:dyDescent="0.25">
      <c r="A16" s="97"/>
      <c r="B16" s="76"/>
      <c r="C16" s="13" t="s">
        <v>43</v>
      </c>
      <c r="D16" s="71">
        <f>D23+D86+D184+D254</f>
        <v>338258.50000000006</v>
      </c>
      <c r="E16" s="71">
        <f>E23+E86+E184+E254</f>
        <v>188180.19999999995</v>
      </c>
    </row>
    <row r="17" spans="1:5" ht="15.75" x14ac:dyDescent="0.25">
      <c r="A17" s="97"/>
      <c r="B17" s="76"/>
      <c r="C17" s="12" t="s">
        <v>44</v>
      </c>
      <c r="D17" s="71">
        <f>D24+D87+D185+D255</f>
        <v>164330.4</v>
      </c>
      <c r="E17" s="64">
        <f>E24+E87+E185+E255</f>
        <v>84737.3</v>
      </c>
    </row>
    <row r="18" spans="1:5" ht="31.5" x14ac:dyDescent="0.25">
      <c r="A18" s="97"/>
      <c r="B18" s="76"/>
      <c r="C18" s="13" t="s">
        <v>45</v>
      </c>
      <c r="D18" s="54">
        <f t="shared" ref="D18:E20" si="0">D25+D88+D186+D256+D81</f>
        <v>0</v>
      </c>
      <c r="E18" s="54">
        <f t="shared" si="0"/>
        <v>0</v>
      </c>
    </row>
    <row r="19" spans="1:5" ht="19.5" customHeight="1" x14ac:dyDescent="0.25">
      <c r="A19" s="97"/>
      <c r="B19" s="76"/>
      <c r="C19" s="13" t="s">
        <v>46</v>
      </c>
      <c r="D19" s="54">
        <f t="shared" si="0"/>
        <v>0</v>
      </c>
      <c r="E19" s="54">
        <f t="shared" si="0"/>
        <v>0</v>
      </c>
    </row>
    <row r="20" spans="1:5" ht="15.75" x14ac:dyDescent="0.25">
      <c r="A20" s="97"/>
      <c r="B20" s="76"/>
      <c r="C20" s="12" t="s">
        <v>47</v>
      </c>
      <c r="D20" s="54">
        <f t="shared" si="0"/>
        <v>0</v>
      </c>
      <c r="E20" s="54">
        <f t="shared" si="0"/>
        <v>0</v>
      </c>
    </row>
    <row r="21" spans="1:5" ht="20.25" customHeight="1" x14ac:dyDescent="0.25">
      <c r="A21" s="90" t="s">
        <v>86</v>
      </c>
      <c r="B21" s="76" t="s">
        <v>166</v>
      </c>
      <c r="C21" s="12" t="s">
        <v>41</v>
      </c>
      <c r="D21" s="23">
        <f>D28+D35+D42+D49+D56+D63+D70+D77</f>
        <v>136549</v>
      </c>
      <c r="E21" s="23">
        <f>E28+E35+E42+E49+E56+E63+E70+E77</f>
        <v>57531.899999999994</v>
      </c>
    </row>
    <row r="22" spans="1:5" ht="35.25" customHeight="1" x14ac:dyDescent="0.25">
      <c r="A22" s="90"/>
      <c r="B22" s="76"/>
      <c r="C22" s="13" t="s">
        <v>42</v>
      </c>
      <c r="D22" s="23">
        <f t="shared" ref="D22:E27" si="1">D29+D36+D43+D50+D57+D64</f>
        <v>0</v>
      </c>
      <c r="E22" s="54">
        <f t="shared" si="1"/>
        <v>0</v>
      </c>
    </row>
    <row r="23" spans="1:5" ht="30.75" customHeight="1" x14ac:dyDescent="0.25">
      <c r="A23" s="90"/>
      <c r="B23" s="76"/>
      <c r="C23" s="13" t="s">
        <v>43</v>
      </c>
      <c r="D23" s="64">
        <f>D30+D37+D44+D51+D58+D65+D72+D79</f>
        <v>96159</v>
      </c>
      <c r="E23" s="71">
        <f>E30+E37+E44+E51+E58+E65+E72+E79</f>
        <v>37128.799999999996</v>
      </c>
    </row>
    <row r="24" spans="1:5" ht="15.75" customHeight="1" x14ac:dyDescent="0.25">
      <c r="A24" s="90"/>
      <c r="B24" s="76"/>
      <c r="C24" s="12" t="s">
        <v>44</v>
      </c>
      <c r="D24" s="23">
        <f>D31+D38+D45+D52+D59+D66+D80</f>
        <v>40390</v>
      </c>
      <c r="E24" s="23">
        <f>E31+E38+E45+E52+E59+E66+E80</f>
        <v>20403.099999999999</v>
      </c>
    </row>
    <row r="25" spans="1:5" ht="31.5" x14ac:dyDescent="0.25">
      <c r="A25" s="90"/>
      <c r="B25" s="76"/>
      <c r="C25" s="13" t="s">
        <v>45</v>
      </c>
      <c r="D25" s="23">
        <f t="shared" si="1"/>
        <v>0</v>
      </c>
      <c r="E25" s="54">
        <f t="shared" si="1"/>
        <v>0</v>
      </c>
    </row>
    <row r="26" spans="1:5" ht="18" customHeight="1" x14ac:dyDescent="0.25">
      <c r="A26" s="90"/>
      <c r="B26" s="76"/>
      <c r="C26" s="13" t="s">
        <v>46</v>
      </c>
      <c r="D26" s="23">
        <f t="shared" si="1"/>
        <v>0</v>
      </c>
      <c r="E26" s="54">
        <f t="shared" si="1"/>
        <v>0</v>
      </c>
    </row>
    <row r="27" spans="1:5" ht="16.5" customHeight="1" x14ac:dyDescent="0.25">
      <c r="A27" s="90"/>
      <c r="B27" s="76"/>
      <c r="C27" s="12" t="s">
        <v>47</v>
      </c>
      <c r="D27" s="23">
        <f t="shared" si="1"/>
        <v>0</v>
      </c>
      <c r="E27" s="54">
        <f t="shared" si="1"/>
        <v>0</v>
      </c>
    </row>
    <row r="28" spans="1:5" ht="20.25" customHeight="1" x14ac:dyDescent="0.25">
      <c r="A28" s="75" t="s">
        <v>17</v>
      </c>
      <c r="B28" s="76" t="s">
        <v>64</v>
      </c>
      <c r="C28" s="12" t="s">
        <v>41</v>
      </c>
      <c r="D28" s="23">
        <f>D29+D30+D31+D32+D33+D34</f>
        <v>0</v>
      </c>
      <c r="E28" s="54">
        <f t="shared" ref="E28" si="2">E29+E30+E31+E32+E33+E34</f>
        <v>0</v>
      </c>
    </row>
    <row r="29" spans="1:5" ht="32.25" customHeight="1" x14ac:dyDescent="0.25">
      <c r="A29" s="75"/>
      <c r="B29" s="76"/>
      <c r="C29" s="13" t="s">
        <v>42</v>
      </c>
      <c r="D29" s="23"/>
      <c r="E29" s="54"/>
    </row>
    <row r="30" spans="1:5" ht="30.75" customHeight="1" x14ac:dyDescent="0.25">
      <c r="A30" s="75"/>
      <c r="B30" s="76"/>
      <c r="C30" s="13" t="s">
        <v>43</v>
      </c>
      <c r="D30" s="23"/>
      <c r="E30" s="54"/>
    </row>
    <row r="31" spans="1:5" ht="15.75" x14ac:dyDescent="0.25">
      <c r="A31" s="75"/>
      <c r="B31" s="76"/>
      <c r="C31" s="12" t="s">
        <v>44</v>
      </c>
      <c r="D31" s="23"/>
      <c r="E31" s="54"/>
    </row>
    <row r="32" spans="1:5" ht="31.5" x14ac:dyDescent="0.25">
      <c r="A32" s="75"/>
      <c r="B32" s="76"/>
      <c r="C32" s="13" t="s">
        <v>45</v>
      </c>
      <c r="D32" s="23"/>
      <c r="E32" s="54"/>
    </row>
    <row r="33" spans="1:5" ht="19.5" customHeight="1" x14ac:dyDescent="0.25">
      <c r="A33" s="75"/>
      <c r="B33" s="76"/>
      <c r="C33" s="13" t="s">
        <v>46</v>
      </c>
      <c r="D33" s="23"/>
      <c r="E33" s="54"/>
    </row>
    <row r="34" spans="1:5" ht="35.25" customHeight="1" x14ac:dyDescent="0.25">
      <c r="A34" s="75"/>
      <c r="B34" s="76"/>
      <c r="C34" s="12" t="s">
        <v>47</v>
      </c>
      <c r="D34" s="23"/>
      <c r="E34" s="54"/>
    </row>
    <row r="35" spans="1:5" ht="21" customHeight="1" x14ac:dyDescent="0.25">
      <c r="A35" s="75" t="s">
        <v>13</v>
      </c>
      <c r="B35" s="76" t="s">
        <v>15</v>
      </c>
      <c r="C35" s="12" t="s">
        <v>41</v>
      </c>
      <c r="D35" s="23">
        <f>D36+D37+D38+D39+D40+D41</f>
        <v>0</v>
      </c>
      <c r="E35" s="54">
        <f t="shared" ref="E35" si="3">E36+E37+E38+E39+E40+E41</f>
        <v>0</v>
      </c>
    </row>
    <row r="36" spans="1:5" ht="30" customHeight="1" x14ac:dyDescent="0.25">
      <c r="A36" s="75"/>
      <c r="B36" s="76"/>
      <c r="C36" s="13" t="s">
        <v>42</v>
      </c>
      <c r="D36" s="23"/>
      <c r="E36" s="54"/>
    </row>
    <row r="37" spans="1:5" ht="30" customHeight="1" x14ac:dyDescent="0.25">
      <c r="A37" s="75"/>
      <c r="B37" s="76"/>
      <c r="C37" s="13" t="s">
        <v>43</v>
      </c>
      <c r="D37" s="23"/>
      <c r="E37" s="54"/>
    </row>
    <row r="38" spans="1:5" ht="18.75" customHeight="1" x14ac:dyDescent="0.25">
      <c r="A38" s="75"/>
      <c r="B38" s="76"/>
      <c r="C38" s="12" t="s">
        <v>44</v>
      </c>
      <c r="D38" s="23"/>
      <c r="E38" s="54"/>
    </row>
    <row r="39" spans="1:5" ht="30" customHeight="1" x14ac:dyDescent="0.25">
      <c r="A39" s="75"/>
      <c r="B39" s="76"/>
      <c r="C39" s="13" t="s">
        <v>45</v>
      </c>
      <c r="D39" s="23"/>
      <c r="E39" s="54"/>
    </row>
    <row r="40" spans="1:5" ht="14.25" customHeight="1" x14ac:dyDescent="0.25">
      <c r="A40" s="75"/>
      <c r="B40" s="76"/>
      <c r="C40" s="13" t="s">
        <v>46</v>
      </c>
      <c r="D40" s="23"/>
      <c r="E40" s="54"/>
    </row>
    <row r="41" spans="1:5" ht="20.25" customHeight="1" x14ac:dyDescent="0.25">
      <c r="A41" s="75"/>
      <c r="B41" s="76"/>
      <c r="C41" s="12" t="s">
        <v>47</v>
      </c>
      <c r="D41" s="23"/>
      <c r="E41" s="54"/>
    </row>
    <row r="42" spans="1:5" ht="19.5" customHeight="1" x14ac:dyDescent="0.25">
      <c r="A42" s="75" t="s">
        <v>51</v>
      </c>
      <c r="B42" s="76" t="s">
        <v>69</v>
      </c>
      <c r="C42" s="12" t="s">
        <v>41</v>
      </c>
      <c r="D42" s="23">
        <f>D43+D44+D45+D46+D47+D48</f>
        <v>0</v>
      </c>
      <c r="E42" s="54">
        <f t="shared" ref="E42" si="4">E43+E44+E45+E46+E47+E48</f>
        <v>0</v>
      </c>
    </row>
    <row r="43" spans="1:5" ht="34.5" customHeight="1" x14ac:dyDescent="0.25">
      <c r="A43" s="75"/>
      <c r="B43" s="76"/>
      <c r="C43" s="13" t="s">
        <v>42</v>
      </c>
      <c r="D43" s="23"/>
      <c r="E43" s="54"/>
    </row>
    <row r="44" spans="1:5" ht="35.25" customHeight="1" x14ac:dyDescent="0.25">
      <c r="A44" s="75"/>
      <c r="B44" s="76"/>
      <c r="C44" s="13" t="s">
        <v>43</v>
      </c>
      <c r="D44" s="23"/>
      <c r="E44" s="54"/>
    </row>
    <row r="45" spans="1:5" ht="15.75" x14ac:dyDescent="0.25">
      <c r="A45" s="75"/>
      <c r="B45" s="76"/>
      <c r="C45" s="12" t="s">
        <v>44</v>
      </c>
      <c r="D45" s="23"/>
      <c r="E45" s="54"/>
    </row>
    <row r="46" spans="1:5" ht="31.5" x14ac:dyDescent="0.25">
      <c r="A46" s="75"/>
      <c r="B46" s="76"/>
      <c r="C46" s="13" t="s">
        <v>45</v>
      </c>
      <c r="D46" s="23"/>
      <c r="E46" s="54"/>
    </row>
    <row r="47" spans="1:5" ht="17.25" customHeight="1" x14ac:dyDescent="0.25">
      <c r="A47" s="75"/>
      <c r="B47" s="76"/>
      <c r="C47" s="13" t="s">
        <v>46</v>
      </c>
      <c r="D47" s="23"/>
      <c r="E47" s="54"/>
    </row>
    <row r="48" spans="1:5" ht="18.75" customHeight="1" x14ac:dyDescent="0.25">
      <c r="A48" s="75"/>
      <c r="B48" s="76"/>
      <c r="C48" s="12" t="s">
        <v>47</v>
      </c>
      <c r="D48" s="23"/>
      <c r="E48" s="54"/>
    </row>
    <row r="49" spans="1:5" ht="18.75" customHeight="1" x14ac:dyDescent="0.25">
      <c r="A49" s="75" t="s">
        <v>53</v>
      </c>
      <c r="B49" s="76" t="s">
        <v>11</v>
      </c>
      <c r="C49" s="12" t="s">
        <v>41</v>
      </c>
      <c r="D49" s="23">
        <f>D50+D51+D52+D53+D54+D55</f>
        <v>45</v>
      </c>
      <c r="E49" s="23">
        <f>E50+E51+E52+E53+E54+E55</f>
        <v>21.1</v>
      </c>
    </row>
    <row r="50" spans="1:5" ht="36" customHeight="1" x14ac:dyDescent="0.25">
      <c r="A50" s="75"/>
      <c r="B50" s="76"/>
      <c r="C50" s="13" t="s">
        <v>42</v>
      </c>
      <c r="D50" s="23"/>
      <c r="E50" s="54"/>
    </row>
    <row r="51" spans="1:5" ht="30" customHeight="1" x14ac:dyDescent="0.25">
      <c r="A51" s="75"/>
      <c r="B51" s="76"/>
      <c r="C51" s="13" t="s">
        <v>43</v>
      </c>
      <c r="D51" s="23"/>
      <c r="E51" s="54"/>
    </row>
    <row r="52" spans="1:5" ht="15.75" x14ac:dyDescent="0.25">
      <c r="A52" s="75"/>
      <c r="B52" s="76"/>
      <c r="C52" s="12" t="s">
        <v>44</v>
      </c>
      <c r="D52" s="23">
        <v>45</v>
      </c>
      <c r="E52" s="54">
        <v>21.1</v>
      </c>
    </row>
    <row r="53" spans="1:5" ht="31.5" x14ac:dyDescent="0.25">
      <c r="A53" s="75"/>
      <c r="B53" s="76"/>
      <c r="C53" s="13" t="s">
        <v>45</v>
      </c>
      <c r="D53" s="23"/>
      <c r="E53" s="54"/>
    </row>
    <row r="54" spans="1:5" ht="17.25" customHeight="1" x14ac:dyDescent="0.25">
      <c r="A54" s="75"/>
      <c r="B54" s="76"/>
      <c r="C54" s="13" t="s">
        <v>46</v>
      </c>
      <c r="D54" s="23"/>
      <c r="E54" s="54"/>
    </row>
    <row r="55" spans="1:5" ht="15.75" x14ac:dyDescent="0.25">
      <c r="A55" s="75"/>
      <c r="B55" s="76"/>
      <c r="C55" s="12" t="s">
        <v>47</v>
      </c>
      <c r="D55" s="23"/>
      <c r="E55" s="54"/>
    </row>
    <row r="56" spans="1:5" ht="22.5" customHeight="1" x14ac:dyDescent="0.25">
      <c r="A56" s="75" t="s">
        <v>54</v>
      </c>
      <c r="B56" s="76" t="s">
        <v>12</v>
      </c>
      <c r="C56" s="12" t="s">
        <v>41</v>
      </c>
      <c r="D56" s="23">
        <f>D57+D58+D59+D60+D61+D62</f>
        <v>19248.2</v>
      </c>
      <c r="E56" s="54">
        <f t="shared" ref="E56" si="5">E57+E58+E59+E60+E61+E62</f>
        <v>338.09999999999997</v>
      </c>
    </row>
    <row r="57" spans="1:5" ht="35.25" customHeight="1" x14ac:dyDescent="0.25">
      <c r="A57" s="75"/>
      <c r="B57" s="76"/>
      <c r="C57" s="13" t="s">
        <v>42</v>
      </c>
      <c r="D57" s="23"/>
      <c r="E57" s="54"/>
    </row>
    <row r="58" spans="1:5" ht="34.5" customHeight="1" x14ac:dyDescent="0.25">
      <c r="A58" s="75"/>
      <c r="B58" s="76"/>
      <c r="C58" s="13" t="s">
        <v>43</v>
      </c>
      <c r="D58" s="23">
        <f>7462.5+11630.7</f>
        <v>19093.2</v>
      </c>
      <c r="E58" s="54">
        <v>334.7</v>
      </c>
    </row>
    <row r="59" spans="1:5" ht="15.75" x14ac:dyDescent="0.25">
      <c r="A59" s="75"/>
      <c r="B59" s="76"/>
      <c r="C59" s="12" t="s">
        <v>44</v>
      </c>
      <c r="D59" s="23">
        <f>37.5+117.5</f>
        <v>155</v>
      </c>
      <c r="E59" s="54">
        <v>3.4</v>
      </c>
    </row>
    <row r="60" spans="1:5" ht="31.5" x14ac:dyDescent="0.25">
      <c r="A60" s="75"/>
      <c r="B60" s="76"/>
      <c r="C60" s="13" t="s">
        <v>45</v>
      </c>
      <c r="D60" s="23"/>
      <c r="E60" s="54"/>
    </row>
    <row r="61" spans="1:5" ht="21.75" customHeight="1" x14ac:dyDescent="0.25">
      <c r="A61" s="75"/>
      <c r="B61" s="76"/>
      <c r="C61" s="13" t="s">
        <v>46</v>
      </c>
      <c r="D61" s="23"/>
      <c r="E61" s="54"/>
    </row>
    <row r="62" spans="1:5" ht="27" customHeight="1" x14ac:dyDescent="0.25">
      <c r="A62" s="75"/>
      <c r="B62" s="76"/>
      <c r="C62" s="12" t="s">
        <v>47</v>
      </c>
      <c r="D62" s="23"/>
      <c r="E62" s="54"/>
    </row>
    <row r="63" spans="1:5" ht="22.5" customHeight="1" x14ac:dyDescent="0.25">
      <c r="A63" s="75" t="s">
        <v>55</v>
      </c>
      <c r="B63" s="76" t="s">
        <v>92</v>
      </c>
      <c r="C63" s="12" t="s">
        <v>41</v>
      </c>
      <c r="D63" s="23">
        <f>D64+D65+D66+D67+D68+D69</f>
        <v>112195.8</v>
      </c>
      <c r="E63" s="54">
        <f t="shared" ref="E63" si="6">E64+E65+E66+E67+E68+E69</f>
        <v>55875.5</v>
      </c>
    </row>
    <row r="64" spans="1:5" ht="38.25" customHeight="1" x14ac:dyDescent="0.25">
      <c r="A64" s="75"/>
      <c r="B64" s="76"/>
      <c r="C64" s="13" t="s">
        <v>42</v>
      </c>
      <c r="D64" s="23"/>
      <c r="E64" s="54"/>
    </row>
    <row r="65" spans="1:5" ht="36" customHeight="1" x14ac:dyDescent="0.25">
      <c r="A65" s="75"/>
      <c r="B65" s="76"/>
      <c r="C65" s="13" t="s">
        <v>43</v>
      </c>
      <c r="D65" s="23">
        <v>72007</v>
      </c>
      <c r="E65" s="54">
        <v>35496.9</v>
      </c>
    </row>
    <row r="66" spans="1:5" ht="15.75" x14ac:dyDescent="0.25">
      <c r="A66" s="75"/>
      <c r="B66" s="76"/>
      <c r="C66" s="12" t="s">
        <v>44</v>
      </c>
      <c r="D66" s="23">
        <v>40188.800000000003</v>
      </c>
      <c r="E66" s="54">
        <v>20378.599999999999</v>
      </c>
    </row>
    <row r="67" spans="1:5" ht="31.5" x14ac:dyDescent="0.25">
      <c r="A67" s="75"/>
      <c r="B67" s="76"/>
      <c r="C67" s="13" t="s">
        <v>45</v>
      </c>
      <c r="D67" s="23"/>
      <c r="E67" s="54"/>
    </row>
    <row r="68" spans="1:5" ht="19.5" customHeight="1" x14ac:dyDescent="0.25">
      <c r="A68" s="75"/>
      <c r="B68" s="76"/>
      <c r="C68" s="13" t="s">
        <v>46</v>
      </c>
      <c r="D68" s="23"/>
      <c r="E68" s="54"/>
    </row>
    <row r="69" spans="1:5" ht="15.75" x14ac:dyDescent="0.25">
      <c r="A69" s="75"/>
      <c r="B69" s="76"/>
      <c r="C69" s="12" t="s">
        <v>47</v>
      </c>
      <c r="D69" s="23"/>
      <c r="E69" s="54"/>
    </row>
    <row r="70" spans="1:5" ht="15.75" x14ac:dyDescent="0.25">
      <c r="A70" s="75" t="s">
        <v>87</v>
      </c>
      <c r="B70" s="76" t="s">
        <v>48</v>
      </c>
      <c r="C70" s="12" t="s">
        <v>41</v>
      </c>
      <c r="D70" s="23">
        <f>D71+D72+D73+D74+D75+D76</f>
        <v>4094</v>
      </c>
      <c r="E70" s="54">
        <f t="shared" ref="E70" si="7">E71+E72+E73+E74+E75+E76</f>
        <v>1297.2</v>
      </c>
    </row>
    <row r="71" spans="1:5" ht="30" customHeight="1" x14ac:dyDescent="0.25">
      <c r="A71" s="75"/>
      <c r="B71" s="76"/>
      <c r="C71" s="13" t="s">
        <v>42</v>
      </c>
      <c r="D71" s="23"/>
      <c r="E71" s="54"/>
    </row>
    <row r="72" spans="1:5" ht="34.5" customHeight="1" x14ac:dyDescent="0.25">
      <c r="A72" s="75"/>
      <c r="B72" s="76"/>
      <c r="C72" s="13" t="s">
        <v>43</v>
      </c>
      <c r="D72" s="23">
        <v>4094</v>
      </c>
      <c r="E72" s="54">
        <v>1297.2</v>
      </c>
    </row>
    <row r="73" spans="1:5" ht="15.75" x14ac:dyDescent="0.25">
      <c r="A73" s="75"/>
      <c r="B73" s="76"/>
      <c r="C73" s="12" t="s">
        <v>44</v>
      </c>
      <c r="D73" s="23"/>
      <c r="E73" s="54"/>
    </row>
    <row r="74" spans="1:5" ht="31.5" x14ac:dyDescent="0.25">
      <c r="A74" s="75"/>
      <c r="B74" s="76"/>
      <c r="C74" s="13" t="s">
        <v>45</v>
      </c>
      <c r="D74" s="23"/>
      <c r="E74" s="54"/>
    </row>
    <row r="75" spans="1:5" ht="17.25" customHeight="1" x14ac:dyDescent="0.25">
      <c r="A75" s="75"/>
      <c r="B75" s="76"/>
      <c r="C75" s="13" t="s">
        <v>46</v>
      </c>
      <c r="D75" s="23"/>
      <c r="E75" s="54"/>
    </row>
    <row r="76" spans="1:5" ht="17.25" customHeight="1" x14ac:dyDescent="0.25">
      <c r="A76" s="75"/>
      <c r="B76" s="76"/>
      <c r="C76" s="12" t="s">
        <v>47</v>
      </c>
      <c r="D76" s="23"/>
      <c r="E76" s="54"/>
    </row>
    <row r="77" spans="1:5" ht="22.5" customHeight="1" x14ac:dyDescent="0.25">
      <c r="A77" s="84" t="s">
        <v>132</v>
      </c>
      <c r="B77" s="76" t="s">
        <v>94</v>
      </c>
      <c r="C77" s="12" t="s">
        <v>41</v>
      </c>
      <c r="D77" s="54">
        <f>D78+D79+D80+D81+D82+D83</f>
        <v>966</v>
      </c>
      <c r="E77" s="63">
        <f>E78+E79+E80+E81+E82+E83</f>
        <v>0</v>
      </c>
    </row>
    <row r="78" spans="1:5" ht="33" customHeight="1" x14ac:dyDescent="0.25">
      <c r="A78" s="85"/>
      <c r="B78" s="76"/>
      <c r="C78" s="13" t="s">
        <v>42</v>
      </c>
      <c r="D78" s="54"/>
      <c r="E78" s="54"/>
    </row>
    <row r="79" spans="1:5" ht="27.75" customHeight="1" x14ac:dyDescent="0.25">
      <c r="A79" s="85"/>
      <c r="B79" s="76"/>
      <c r="C79" s="13" t="s">
        <v>43</v>
      </c>
      <c r="D79" s="54">
        <f>115.8+849</f>
        <v>964.8</v>
      </c>
      <c r="E79" s="54"/>
    </row>
    <row r="80" spans="1:5" ht="21.75" customHeight="1" x14ac:dyDescent="0.25">
      <c r="A80" s="85"/>
      <c r="B80" s="76"/>
      <c r="C80" s="12" t="s">
        <v>44</v>
      </c>
      <c r="D80" s="54">
        <v>1.2</v>
      </c>
      <c r="E80" s="54"/>
    </row>
    <row r="81" spans="1:5" ht="35.25" customHeight="1" x14ac:dyDescent="0.25">
      <c r="A81" s="85"/>
      <c r="B81" s="76"/>
      <c r="C81" s="13" t="s">
        <v>45</v>
      </c>
      <c r="D81" s="54"/>
      <c r="E81" s="54"/>
    </row>
    <row r="82" spans="1:5" ht="16.5" customHeight="1" x14ac:dyDescent="0.25">
      <c r="A82" s="85"/>
      <c r="B82" s="76"/>
      <c r="C82" s="13" t="s">
        <v>46</v>
      </c>
      <c r="D82" s="54"/>
      <c r="E82" s="54"/>
    </row>
    <row r="83" spans="1:5" ht="16.5" customHeight="1" x14ac:dyDescent="0.25">
      <c r="A83" s="86"/>
      <c r="B83" s="76"/>
      <c r="C83" s="12" t="s">
        <v>47</v>
      </c>
      <c r="D83" s="54"/>
      <c r="E83" s="54"/>
    </row>
    <row r="84" spans="1:5" ht="21" customHeight="1" x14ac:dyDescent="0.25">
      <c r="A84" s="90" t="s">
        <v>56</v>
      </c>
      <c r="B84" s="76" t="s">
        <v>167</v>
      </c>
      <c r="C84" s="12" t="s">
        <v>41</v>
      </c>
      <c r="D84" s="23">
        <f>D91+D98+D105+D112+D119+D126+D133+D140+D147+D154+D161+D168+D175</f>
        <v>325759.59999999998</v>
      </c>
      <c r="E84" s="23">
        <f>E91+E98+E105+E112+E119+E126+E133+E140+E147+E154+E161+E168+E175</f>
        <v>195640.59999999995</v>
      </c>
    </row>
    <row r="85" spans="1:5" ht="34.5" customHeight="1" x14ac:dyDescent="0.25">
      <c r="A85" s="90"/>
      <c r="B85" s="76"/>
      <c r="C85" s="13" t="s">
        <v>42</v>
      </c>
      <c r="D85" s="23">
        <f t="shared" ref="D85:E87" si="8">D92+D99+D106+D113+D120+D127+D134+D141+D148+D155+D162+D169+D176</f>
        <v>0</v>
      </c>
      <c r="E85" s="23">
        <f t="shared" si="8"/>
        <v>0</v>
      </c>
    </row>
    <row r="86" spans="1:5" ht="28.5" customHeight="1" x14ac:dyDescent="0.25">
      <c r="A86" s="90"/>
      <c r="B86" s="76"/>
      <c r="C86" s="13" t="s">
        <v>43</v>
      </c>
      <c r="D86" s="23">
        <f t="shared" si="8"/>
        <v>239460.30000000002</v>
      </c>
      <c r="E86" s="23">
        <f t="shared" si="8"/>
        <v>150896.39999999997</v>
      </c>
    </row>
    <row r="87" spans="1:5" ht="15.75" x14ac:dyDescent="0.25">
      <c r="A87" s="90"/>
      <c r="B87" s="76"/>
      <c r="C87" s="12" t="s">
        <v>44</v>
      </c>
      <c r="D87" s="23">
        <f t="shared" si="8"/>
        <v>86299.299999999988</v>
      </c>
      <c r="E87" s="23">
        <f t="shared" si="8"/>
        <v>44744.200000000004</v>
      </c>
    </row>
    <row r="88" spans="1:5" ht="30.75" customHeight="1" x14ac:dyDescent="0.25">
      <c r="A88" s="90"/>
      <c r="B88" s="76"/>
      <c r="C88" s="13" t="s">
        <v>45</v>
      </c>
      <c r="D88" s="23">
        <f t="shared" ref="D88:E90" si="9">D95+D102+D109+D116+D123+D130+D137+D144+D151+D158</f>
        <v>0</v>
      </c>
      <c r="E88" s="23">
        <f t="shared" si="9"/>
        <v>0</v>
      </c>
    </row>
    <row r="89" spans="1:5" ht="18.75" customHeight="1" x14ac:dyDescent="0.25">
      <c r="A89" s="90"/>
      <c r="B89" s="76"/>
      <c r="C89" s="13" t="s">
        <v>46</v>
      </c>
      <c r="D89" s="23">
        <f t="shared" si="9"/>
        <v>0</v>
      </c>
      <c r="E89" s="23">
        <f t="shared" si="9"/>
        <v>0</v>
      </c>
    </row>
    <row r="90" spans="1:5" ht="15.75" x14ac:dyDescent="0.25">
      <c r="A90" s="90"/>
      <c r="B90" s="76"/>
      <c r="C90" s="12" t="s">
        <v>47</v>
      </c>
      <c r="D90" s="23">
        <f t="shared" si="9"/>
        <v>0</v>
      </c>
      <c r="E90" s="23">
        <f t="shared" si="9"/>
        <v>0</v>
      </c>
    </row>
    <row r="91" spans="1:5" ht="19.5" customHeight="1" x14ac:dyDescent="0.25">
      <c r="A91" s="75" t="s">
        <v>57</v>
      </c>
      <c r="B91" s="76" t="s">
        <v>65</v>
      </c>
      <c r="C91" s="12" t="s">
        <v>41</v>
      </c>
      <c r="D91" s="23">
        <f>D92+D93+D94+D95+D96+D97</f>
        <v>298801.90000000002</v>
      </c>
      <c r="E91" s="54">
        <f t="shared" ref="E91" si="10">E92+E93+E94+E95+E96+E97</f>
        <v>187400.8</v>
      </c>
    </row>
    <row r="92" spans="1:5" ht="35.25" customHeight="1" x14ac:dyDescent="0.25">
      <c r="A92" s="75"/>
      <c r="B92" s="76"/>
      <c r="C92" s="13" t="s">
        <v>42</v>
      </c>
      <c r="D92" s="23"/>
      <c r="E92" s="54"/>
    </row>
    <row r="93" spans="1:5" ht="36" customHeight="1" x14ac:dyDescent="0.25">
      <c r="A93" s="75"/>
      <c r="B93" s="76"/>
      <c r="C93" s="13" t="s">
        <v>43</v>
      </c>
      <c r="D93" s="23">
        <v>217508</v>
      </c>
      <c r="E93" s="54">
        <v>142693.29999999999</v>
      </c>
    </row>
    <row r="94" spans="1:5" ht="15.75" x14ac:dyDescent="0.25">
      <c r="A94" s="75"/>
      <c r="B94" s="76"/>
      <c r="C94" s="12" t="s">
        <v>44</v>
      </c>
      <c r="D94" s="23">
        <v>81293.899999999994</v>
      </c>
      <c r="E94" s="54">
        <v>44707.5</v>
      </c>
    </row>
    <row r="95" spans="1:5" ht="31.5" x14ac:dyDescent="0.25">
      <c r="A95" s="75"/>
      <c r="B95" s="76"/>
      <c r="C95" s="13" t="s">
        <v>45</v>
      </c>
      <c r="D95" s="23"/>
      <c r="E95" s="54"/>
    </row>
    <row r="96" spans="1:5" ht="18.75" customHeight="1" x14ac:dyDescent="0.25">
      <c r="A96" s="75"/>
      <c r="B96" s="76"/>
      <c r="C96" s="13" t="s">
        <v>46</v>
      </c>
      <c r="D96" s="23"/>
      <c r="E96" s="54"/>
    </row>
    <row r="97" spans="1:5" ht="15.75" x14ac:dyDescent="0.25">
      <c r="A97" s="75"/>
      <c r="B97" s="76"/>
      <c r="C97" s="12" t="s">
        <v>47</v>
      </c>
      <c r="D97" s="23"/>
      <c r="E97" s="54"/>
    </row>
    <row r="98" spans="1:5" ht="23.25" customHeight="1" x14ac:dyDescent="0.25">
      <c r="A98" s="75" t="s">
        <v>58</v>
      </c>
      <c r="B98" s="76" t="s">
        <v>14</v>
      </c>
      <c r="C98" s="12" t="s">
        <v>41</v>
      </c>
      <c r="D98" s="23">
        <f>D99+D100+D101+D102+D103+D104</f>
        <v>2835.6</v>
      </c>
      <c r="E98" s="54">
        <f t="shared" ref="E98" si="11">E99+E100+E101+E102+E103+E104</f>
        <v>285.29999999999995</v>
      </c>
    </row>
    <row r="99" spans="1:5" ht="33.75" customHeight="1" x14ac:dyDescent="0.25">
      <c r="A99" s="75"/>
      <c r="B99" s="76"/>
      <c r="C99" s="13" t="s">
        <v>42</v>
      </c>
      <c r="D99" s="23"/>
      <c r="E99" s="54"/>
    </row>
    <row r="100" spans="1:5" ht="33.75" customHeight="1" x14ac:dyDescent="0.25">
      <c r="A100" s="75"/>
      <c r="B100" s="76"/>
      <c r="C100" s="13" t="s">
        <v>43</v>
      </c>
      <c r="D100" s="23">
        <v>2804.4</v>
      </c>
      <c r="E100" s="54">
        <v>282.39999999999998</v>
      </c>
    </row>
    <row r="101" spans="1:5" ht="15.75" x14ac:dyDescent="0.25">
      <c r="A101" s="75"/>
      <c r="B101" s="76"/>
      <c r="C101" s="12" t="s">
        <v>44</v>
      </c>
      <c r="D101" s="23">
        <v>31.2</v>
      </c>
      <c r="E101" s="54">
        <v>2.9</v>
      </c>
    </row>
    <row r="102" spans="1:5" ht="31.5" x14ac:dyDescent="0.25">
      <c r="A102" s="75"/>
      <c r="B102" s="76"/>
      <c r="C102" s="13" t="s">
        <v>45</v>
      </c>
      <c r="D102" s="23"/>
      <c r="E102" s="54"/>
    </row>
    <row r="103" spans="1:5" ht="18.75" customHeight="1" x14ac:dyDescent="0.25">
      <c r="A103" s="75"/>
      <c r="B103" s="76"/>
      <c r="C103" s="13" t="s">
        <v>46</v>
      </c>
      <c r="D103" s="23"/>
      <c r="E103" s="54"/>
    </row>
    <row r="104" spans="1:5" ht="20.25" customHeight="1" x14ac:dyDescent="0.25">
      <c r="A104" s="75"/>
      <c r="B104" s="76"/>
      <c r="C104" s="12" t="s">
        <v>47</v>
      </c>
      <c r="D104" s="23"/>
      <c r="E104" s="54"/>
    </row>
    <row r="105" spans="1:5" ht="24" customHeight="1" x14ac:dyDescent="0.25">
      <c r="A105" s="75" t="s">
        <v>59</v>
      </c>
      <c r="B105" s="76" t="s">
        <v>60</v>
      </c>
      <c r="C105" s="12" t="s">
        <v>41</v>
      </c>
      <c r="D105" s="23">
        <f>D106+D107+D108+D109+D110+D111</f>
        <v>0</v>
      </c>
      <c r="E105" s="54">
        <f t="shared" ref="E105" si="12">E106+E107+E108+E109+E110+E111</f>
        <v>0</v>
      </c>
    </row>
    <row r="106" spans="1:5" ht="36" customHeight="1" x14ac:dyDescent="0.25">
      <c r="A106" s="75"/>
      <c r="B106" s="76"/>
      <c r="C106" s="13" t="s">
        <v>42</v>
      </c>
      <c r="D106" s="23"/>
      <c r="E106" s="54"/>
    </row>
    <row r="107" spans="1:5" ht="33" customHeight="1" x14ac:dyDescent="0.25">
      <c r="A107" s="75"/>
      <c r="B107" s="76"/>
      <c r="C107" s="13" t="s">
        <v>43</v>
      </c>
      <c r="D107" s="23"/>
      <c r="E107" s="54"/>
    </row>
    <row r="108" spans="1:5" ht="15.75" x14ac:dyDescent="0.25">
      <c r="A108" s="75"/>
      <c r="B108" s="76"/>
      <c r="C108" s="12" t="s">
        <v>44</v>
      </c>
      <c r="D108" s="23"/>
      <c r="E108" s="54"/>
    </row>
    <row r="109" spans="1:5" ht="31.5" x14ac:dyDescent="0.25">
      <c r="A109" s="75"/>
      <c r="B109" s="76"/>
      <c r="C109" s="13" t="s">
        <v>45</v>
      </c>
      <c r="D109" s="23"/>
      <c r="E109" s="54"/>
    </row>
    <row r="110" spans="1:5" ht="34.5" customHeight="1" x14ac:dyDescent="0.25">
      <c r="A110" s="75"/>
      <c r="B110" s="76"/>
      <c r="C110" s="13" t="s">
        <v>46</v>
      </c>
      <c r="D110" s="23"/>
      <c r="E110" s="54"/>
    </row>
    <row r="111" spans="1:5" ht="15.75" x14ac:dyDescent="0.25">
      <c r="A111" s="75"/>
      <c r="B111" s="76"/>
      <c r="C111" s="12" t="s">
        <v>47</v>
      </c>
      <c r="D111" s="23"/>
      <c r="E111" s="54"/>
    </row>
    <row r="112" spans="1:5" ht="22.5" customHeight="1" x14ac:dyDescent="0.25">
      <c r="A112" s="75" t="s">
        <v>61</v>
      </c>
      <c r="B112" s="76" t="s">
        <v>15</v>
      </c>
      <c r="C112" s="12" t="s">
        <v>41</v>
      </c>
      <c r="D112" s="23">
        <f>D113+D114+D115+D116+D117+D118</f>
        <v>0</v>
      </c>
      <c r="E112" s="54">
        <f t="shared" ref="E112" si="13">E113+E114+E115+E116+E117+E118</f>
        <v>0</v>
      </c>
    </row>
    <row r="113" spans="1:5" ht="36" customHeight="1" x14ac:dyDescent="0.25">
      <c r="A113" s="75"/>
      <c r="B113" s="76"/>
      <c r="C113" s="13" t="s">
        <v>42</v>
      </c>
      <c r="D113" s="23"/>
      <c r="E113" s="54"/>
    </row>
    <row r="114" spans="1:5" ht="32.25" customHeight="1" x14ac:dyDescent="0.25">
      <c r="A114" s="75"/>
      <c r="B114" s="76"/>
      <c r="C114" s="13" t="s">
        <v>43</v>
      </c>
      <c r="D114" s="23"/>
      <c r="E114" s="54"/>
    </row>
    <row r="115" spans="1:5" ht="15.75" x14ac:dyDescent="0.25">
      <c r="A115" s="75"/>
      <c r="B115" s="76"/>
      <c r="C115" s="12" t="s">
        <v>44</v>
      </c>
      <c r="D115" s="23"/>
      <c r="E115" s="54"/>
    </row>
    <row r="116" spans="1:5" ht="31.5" x14ac:dyDescent="0.25">
      <c r="A116" s="75"/>
      <c r="B116" s="76"/>
      <c r="C116" s="13" t="s">
        <v>45</v>
      </c>
      <c r="D116" s="23"/>
      <c r="E116" s="54"/>
    </row>
    <row r="117" spans="1:5" ht="16.5" customHeight="1" x14ac:dyDescent="0.25">
      <c r="A117" s="75"/>
      <c r="B117" s="76"/>
      <c r="C117" s="13" t="s">
        <v>46</v>
      </c>
      <c r="D117" s="23"/>
      <c r="E117" s="54"/>
    </row>
    <row r="118" spans="1:5" ht="15.75" x14ac:dyDescent="0.25">
      <c r="A118" s="75"/>
      <c r="B118" s="76"/>
      <c r="C118" s="12" t="s">
        <v>47</v>
      </c>
      <c r="D118" s="23"/>
      <c r="E118" s="54"/>
    </row>
    <row r="119" spans="1:5" ht="23.25" customHeight="1" x14ac:dyDescent="0.25">
      <c r="A119" s="75" t="s">
        <v>62</v>
      </c>
      <c r="B119" s="76" t="s">
        <v>63</v>
      </c>
      <c r="C119" s="12" t="s">
        <v>41</v>
      </c>
      <c r="D119" s="23">
        <f>D120+D121+D122+D123+D124+D125</f>
        <v>13013.7</v>
      </c>
      <c r="E119" s="54">
        <f t="shared" ref="E119" si="14">E120+E121+E122+E123+E124+E125</f>
        <v>5744.9</v>
      </c>
    </row>
    <row r="120" spans="1:5" ht="33" customHeight="1" x14ac:dyDescent="0.25">
      <c r="A120" s="75"/>
      <c r="B120" s="76"/>
      <c r="C120" s="13" t="s">
        <v>42</v>
      </c>
      <c r="D120" s="23"/>
      <c r="E120" s="54"/>
    </row>
    <row r="121" spans="1:5" ht="33" customHeight="1" x14ac:dyDescent="0.25">
      <c r="A121" s="75"/>
      <c r="B121" s="76"/>
      <c r="C121" s="13" t="s">
        <v>43</v>
      </c>
      <c r="D121" s="23">
        <v>13013.7</v>
      </c>
      <c r="E121" s="23">
        <v>5744.9</v>
      </c>
    </row>
    <row r="122" spans="1:5" ht="15.75" x14ac:dyDescent="0.25">
      <c r="A122" s="75"/>
      <c r="B122" s="76"/>
      <c r="C122" s="12" t="s">
        <v>44</v>
      </c>
      <c r="D122" s="23"/>
      <c r="E122" s="54"/>
    </row>
    <row r="123" spans="1:5" ht="31.5" x14ac:dyDescent="0.25">
      <c r="A123" s="75"/>
      <c r="B123" s="76"/>
      <c r="C123" s="13" t="s">
        <v>45</v>
      </c>
      <c r="D123" s="23"/>
      <c r="E123" s="54"/>
    </row>
    <row r="124" spans="1:5" ht="21.75" customHeight="1" x14ac:dyDescent="0.25">
      <c r="A124" s="75"/>
      <c r="B124" s="76"/>
      <c r="C124" s="13" t="s">
        <v>46</v>
      </c>
      <c r="D124" s="23"/>
      <c r="E124" s="54"/>
    </row>
    <row r="125" spans="1:5" ht="15.75" x14ac:dyDescent="0.25">
      <c r="A125" s="75"/>
      <c r="B125" s="76"/>
      <c r="C125" s="12" t="s">
        <v>47</v>
      </c>
      <c r="D125" s="23"/>
      <c r="E125" s="54"/>
    </row>
    <row r="126" spans="1:5" ht="20.25" customHeight="1" x14ac:dyDescent="0.25">
      <c r="A126" s="75" t="s">
        <v>66</v>
      </c>
      <c r="B126" s="76" t="s">
        <v>11</v>
      </c>
      <c r="C126" s="12" t="s">
        <v>41</v>
      </c>
      <c r="D126" s="23">
        <f>D127+D128+D129+D130+D131+D132</f>
        <v>301.39999999999998</v>
      </c>
      <c r="E126" s="54">
        <f t="shared" ref="E126" si="15">E127+E128+E129+E130+E131+E132</f>
        <v>27.8</v>
      </c>
    </row>
    <row r="127" spans="1:5" ht="30.75" customHeight="1" x14ac:dyDescent="0.25">
      <c r="A127" s="75"/>
      <c r="B127" s="76"/>
      <c r="C127" s="13" t="s">
        <v>42</v>
      </c>
      <c r="D127" s="23"/>
      <c r="E127" s="54"/>
    </row>
    <row r="128" spans="1:5" ht="33" customHeight="1" x14ac:dyDescent="0.25">
      <c r="A128" s="75"/>
      <c r="B128" s="76"/>
      <c r="C128" s="13" t="s">
        <v>43</v>
      </c>
      <c r="D128" s="23"/>
      <c r="E128" s="54"/>
    </row>
    <row r="129" spans="1:5" ht="15.75" x14ac:dyDescent="0.25">
      <c r="A129" s="75"/>
      <c r="B129" s="76"/>
      <c r="C129" s="12" t="s">
        <v>44</v>
      </c>
      <c r="D129" s="23">
        <v>301.39999999999998</v>
      </c>
      <c r="E129" s="54">
        <v>27.8</v>
      </c>
    </row>
    <row r="130" spans="1:5" ht="31.5" x14ac:dyDescent="0.25">
      <c r="A130" s="75"/>
      <c r="B130" s="76"/>
      <c r="C130" s="13" t="s">
        <v>45</v>
      </c>
      <c r="D130" s="23"/>
      <c r="E130" s="54"/>
    </row>
    <row r="131" spans="1:5" ht="15" customHeight="1" x14ac:dyDescent="0.25">
      <c r="A131" s="75"/>
      <c r="B131" s="76"/>
      <c r="C131" s="13" t="s">
        <v>46</v>
      </c>
      <c r="D131" s="23"/>
      <c r="E131" s="54"/>
    </row>
    <row r="132" spans="1:5" ht="15.75" x14ac:dyDescent="0.25">
      <c r="A132" s="75"/>
      <c r="B132" s="76"/>
      <c r="C132" s="12" t="s">
        <v>47</v>
      </c>
      <c r="D132" s="23"/>
      <c r="E132" s="54"/>
    </row>
    <row r="133" spans="1:5" ht="22.5" customHeight="1" x14ac:dyDescent="0.25">
      <c r="A133" s="75" t="s">
        <v>67</v>
      </c>
      <c r="B133" s="76" t="s">
        <v>16</v>
      </c>
      <c r="C133" s="12" t="s">
        <v>41</v>
      </c>
      <c r="D133" s="23">
        <f>D134+D135+D136+D137+D138+D139</f>
        <v>0</v>
      </c>
      <c r="E133" s="54">
        <f t="shared" ref="E133" si="16">E134+E135+E136+E137+E138+E139</f>
        <v>0</v>
      </c>
    </row>
    <row r="134" spans="1:5" ht="30" customHeight="1" x14ac:dyDescent="0.25">
      <c r="A134" s="75"/>
      <c r="B134" s="76"/>
      <c r="C134" s="13" t="s">
        <v>42</v>
      </c>
      <c r="D134" s="23"/>
      <c r="E134" s="54"/>
    </row>
    <row r="135" spans="1:5" ht="34.5" customHeight="1" x14ac:dyDescent="0.25">
      <c r="A135" s="75"/>
      <c r="B135" s="76"/>
      <c r="C135" s="13" t="s">
        <v>43</v>
      </c>
      <c r="D135" s="23"/>
      <c r="E135" s="54"/>
    </row>
    <row r="136" spans="1:5" ht="15.75" x14ac:dyDescent="0.25">
      <c r="A136" s="75"/>
      <c r="B136" s="76"/>
      <c r="C136" s="12" t="s">
        <v>44</v>
      </c>
      <c r="D136" s="23"/>
      <c r="E136" s="54"/>
    </row>
    <row r="137" spans="1:5" ht="31.5" x14ac:dyDescent="0.25">
      <c r="A137" s="75"/>
      <c r="B137" s="76"/>
      <c r="C137" s="13" t="s">
        <v>45</v>
      </c>
      <c r="D137" s="23"/>
      <c r="E137" s="54"/>
    </row>
    <row r="138" spans="1:5" ht="16.5" customHeight="1" x14ac:dyDescent="0.25">
      <c r="A138" s="75"/>
      <c r="B138" s="76"/>
      <c r="C138" s="13" t="s">
        <v>46</v>
      </c>
      <c r="D138" s="23"/>
      <c r="E138" s="54"/>
    </row>
    <row r="139" spans="1:5" ht="15.75" x14ac:dyDescent="0.25">
      <c r="A139" s="75"/>
      <c r="B139" s="76"/>
      <c r="C139" s="12" t="s">
        <v>47</v>
      </c>
      <c r="D139" s="23"/>
      <c r="E139" s="54"/>
    </row>
    <row r="140" spans="1:5" ht="21.75" customHeight="1" x14ac:dyDescent="0.25">
      <c r="A140" s="75" t="s">
        <v>68</v>
      </c>
      <c r="B140" s="76" t="s">
        <v>52</v>
      </c>
      <c r="C140" s="12" t="s">
        <v>41</v>
      </c>
      <c r="D140" s="23">
        <f>D141+D142+D143+D144+D145+D146</f>
        <v>0</v>
      </c>
      <c r="E140" s="54">
        <f t="shared" ref="E140" si="17">E141+E142+E143+E144+E145+E146</f>
        <v>0</v>
      </c>
    </row>
    <row r="141" spans="1:5" ht="36.75" customHeight="1" x14ac:dyDescent="0.25">
      <c r="A141" s="75"/>
      <c r="B141" s="76"/>
      <c r="C141" s="13" t="s">
        <v>42</v>
      </c>
      <c r="D141" s="23"/>
      <c r="E141" s="54"/>
    </row>
    <row r="142" spans="1:5" ht="34.5" customHeight="1" x14ac:dyDescent="0.25">
      <c r="A142" s="75"/>
      <c r="B142" s="76"/>
      <c r="C142" s="13" t="s">
        <v>43</v>
      </c>
      <c r="D142" s="54"/>
      <c r="E142" s="54"/>
    </row>
    <row r="143" spans="1:5" ht="15.75" x14ac:dyDescent="0.25">
      <c r="A143" s="75"/>
      <c r="B143" s="76"/>
      <c r="C143" s="12" t="s">
        <v>44</v>
      </c>
      <c r="D143" s="54"/>
      <c r="E143" s="54"/>
    </row>
    <row r="144" spans="1:5" ht="31.5" x14ac:dyDescent="0.25">
      <c r="A144" s="75"/>
      <c r="B144" s="76"/>
      <c r="C144" s="13" t="s">
        <v>45</v>
      </c>
      <c r="D144" s="54"/>
      <c r="E144" s="54"/>
    </row>
    <row r="145" spans="1:5" ht="19.5" customHeight="1" x14ac:dyDescent="0.25">
      <c r="A145" s="75"/>
      <c r="B145" s="76"/>
      <c r="C145" s="13" t="s">
        <v>46</v>
      </c>
      <c r="D145" s="54"/>
      <c r="E145" s="54"/>
    </row>
    <row r="146" spans="1:5" ht="15.75" x14ac:dyDescent="0.25">
      <c r="A146" s="75"/>
      <c r="B146" s="76"/>
      <c r="C146" s="12" t="s">
        <v>47</v>
      </c>
      <c r="D146" s="54"/>
      <c r="E146" s="54"/>
    </row>
    <row r="147" spans="1:5" ht="16.5" customHeight="1" x14ac:dyDescent="0.25">
      <c r="A147" s="75" t="s">
        <v>70</v>
      </c>
      <c r="B147" s="76" t="s">
        <v>94</v>
      </c>
      <c r="C147" s="12" t="s">
        <v>41</v>
      </c>
      <c r="D147" s="54">
        <f>D148+D149+D150+D151+D152+D153</f>
        <v>0</v>
      </c>
      <c r="E147" s="54">
        <f t="shared" ref="E147" si="18">E148+E149+E150+E151+E152+E153</f>
        <v>0</v>
      </c>
    </row>
    <row r="148" spans="1:5" ht="31.5" x14ac:dyDescent="0.25">
      <c r="A148" s="75"/>
      <c r="B148" s="76"/>
      <c r="C148" s="13" t="s">
        <v>42</v>
      </c>
      <c r="D148" s="54"/>
      <c r="E148" s="54"/>
    </row>
    <row r="149" spans="1:5" ht="33" customHeight="1" x14ac:dyDescent="0.25">
      <c r="A149" s="75"/>
      <c r="B149" s="76"/>
      <c r="C149" s="13" t="s">
        <v>43</v>
      </c>
      <c r="D149" s="54"/>
      <c r="E149" s="54"/>
    </row>
    <row r="150" spans="1:5" ht="15.75" x14ac:dyDescent="0.25">
      <c r="A150" s="75"/>
      <c r="B150" s="76"/>
      <c r="C150" s="12" t="s">
        <v>44</v>
      </c>
      <c r="D150" s="54"/>
      <c r="E150" s="54"/>
    </row>
    <row r="151" spans="1:5" ht="31.5" x14ac:dyDescent="0.25">
      <c r="A151" s="75"/>
      <c r="B151" s="76"/>
      <c r="C151" s="13" t="s">
        <v>45</v>
      </c>
      <c r="D151" s="54"/>
      <c r="E151" s="54"/>
    </row>
    <row r="152" spans="1:5" ht="15" customHeight="1" x14ac:dyDescent="0.25">
      <c r="A152" s="75"/>
      <c r="B152" s="76"/>
      <c r="C152" s="13" t="s">
        <v>46</v>
      </c>
      <c r="D152" s="54"/>
      <c r="E152" s="54"/>
    </row>
    <row r="153" spans="1:5" ht="15.75" x14ac:dyDescent="0.25">
      <c r="A153" s="75"/>
      <c r="B153" s="76"/>
      <c r="C153" s="12" t="s">
        <v>47</v>
      </c>
      <c r="D153" s="54"/>
      <c r="E153" s="54"/>
    </row>
    <row r="154" spans="1:5" ht="18.75" customHeight="1" x14ac:dyDescent="0.25">
      <c r="A154" s="84" t="s">
        <v>115</v>
      </c>
      <c r="B154" s="80" t="s">
        <v>49</v>
      </c>
      <c r="C154" s="12" t="s">
        <v>41</v>
      </c>
      <c r="D154" s="54">
        <f>D155+D156+D157+D158+D159+D160</f>
        <v>3358.1</v>
      </c>
      <c r="E154" s="54">
        <f>E155+E156+E157+E158+E159+E160</f>
        <v>2175.8000000000002</v>
      </c>
    </row>
    <row r="155" spans="1:5" ht="33" customHeight="1" x14ac:dyDescent="0.25">
      <c r="A155" s="85"/>
      <c r="B155" s="81"/>
      <c r="C155" s="13" t="s">
        <v>42</v>
      </c>
      <c r="D155" s="54"/>
      <c r="E155" s="54"/>
    </row>
    <row r="156" spans="1:5" ht="31.5" customHeight="1" x14ac:dyDescent="0.25">
      <c r="A156" s="85"/>
      <c r="B156" s="81"/>
      <c r="C156" s="13" t="s">
        <v>43</v>
      </c>
      <c r="D156" s="54">
        <v>3358.1</v>
      </c>
      <c r="E156" s="54">
        <v>2175.8000000000002</v>
      </c>
    </row>
    <row r="157" spans="1:5" ht="15.75" x14ac:dyDescent="0.25">
      <c r="A157" s="85"/>
      <c r="B157" s="81"/>
      <c r="C157" s="12" t="s">
        <v>44</v>
      </c>
      <c r="D157" s="54"/>
      <c r="E157" s="54"/>
    </row>
    <row r="158" spans="1:5" ht="31.5" x14ac:dyDescent="0.25">
      <c r="A158" s="85"/>
      <c r="B158" s="81"/>
      <c r="C158" s="13" t="s">
        <v>45</v>
      </c>
      <c r="D158" s="54"/>
      <c r="E158" s="54"/>
    </row>
    <row r="159" spans="1:5" ht="19.5" customHeight="1" x14ac:dyDescent="0.25">
      <c r="A159" s="85"/>
      <c r="B159" s="81"/>
      <c r="C159" s="13" t="s">
        <v>46</v>
      </c>
      <c r="D159" s="54"/>
      <c r="E159" s="54"/>
    </row>
    <row r="160" spans="1:5" ht="15.75" x14ac:dyDescent="0.25">
      <c r="A160" s="86"/>
      <c r="B160" s="82"/>
      <c r="C160" s="12" t="s">
        <v>47</v>
      </c>
      <c r="D160" s="54"/>
      <c r="E160" s="54"/>
    </row>
    <row r="161" spans="1:5" ht="15.75" x14ac:dyDescent="0.25">
      <c r="A161" s="84" t="s">
        <v>148</v>
      </c>
      <c r="B161" s="80" t="s">
        <v>20</v>
      </c>
      <c r="C161" s="12" t="s">
        <v>41</v>
      </c>
      <c r="D161" s="54">
        <f>D162+D163+D164+D165+D166+D167</f>
        <v>70</v>
      </c>
      <c r="E161" s="54">
        <f t="shared" ref="E161" si="19">E162+E163+E164+E165+E166+E167</f>
        <v>6</v>
      </c>
    </row>
    <row r="162" spans="1:5" ht="36.75" customHeight="1" x14ac:dyDescent="0.25">
      <c r="A162" s="85"/>
      <c r="B162" s="81"/>
      <c r="C162" s="13" t="s">
        <v>42</v>
      </c>
      <c r="D162" s="54"/>
      <c r="E162" s="54"/>
    </row>
    <row r="163" spans="1:5" ht="32.25" customHeight="1" x14ac:dyDescent="0.25">
      <c r="A163" s="85"/>
      <c r="B163" s="81"/>
      <c r="C163" s="13" t="s">
        <v>43</v>
      </c>
      <c r="D163" s="54"/>
      <c r="E163" s="54"/>
    </row>
    <row r="164" spans="1:5" ht="15.75" x14ac:dyDescent="0.25">
      <c r="A164" s="85"/>
      <c r="B164" s="81"/>
      <c r="C164" s="12" t="s">
        <v>44</v>
      </c>
      <c r="D164" s="54">
        <v>70</v>
      </c>
      <c r="E164" s="54">
        <v>6</v>
      </c>
    </row>
    <row r="165" spans="1:5" ht="31.5" x14ac:dyDescent="0.25">
      <c r="A165" s="85"/>
      <c r="B165" s="81"/>
      <c r="C165" s="13" t="s">
        <v>45</v>
      </c>
      <c r="D165" s="54"/>
      <c r="E165" s="54"/>
    </row>
    <row r="166" spans="1:5" ht="16.5" customHeight="1" x14ac:dyDescent="0.25">
      <c r="A166" s="85"/>
      <c r="B166" s="81"/>
      <c r="C166" s="13" t="s">
        <v>46</v>
      </c>
      <c r="D166" s="54"/>
      <c r="E166" s="54"/>
    </row>
    <row r="167" spans="1:5" ht="15.75" x14ac:dyDescent="0.25">
      <c r="A167" s="86"/>
      <c r="B167" s="82"/>
      <c r="C167" s="12" t="s">
        <v>47</v>
      </c>
      <c r="D167" s="54"/>
      <c r="E167" s="54"/>
    </row>
    <row r="168" spans="1:5" ht="15.75" x14ac:dyDescent="0.25">
      <c r="A168" s="84" t="s">
        <v>153</v>
      </c>
      <c r="B168" s="80" t="s">
        <v>154</v>
      </c>
      <c r="C168" s="12" t="s">
        <v>41</v>
      </c>
      <c r="D168" s="62">
        <f>D169+D170+D171+D172+D173+D174</f>
        <v>2991.7999999999997</v>
      </c>
      <c r="E168" s="62">
        <f>E169+E170+E171+E172+E173+E174</f>
        <v>0</v>
      </c>
    </row>
    <row r="169" spans="1:5" ht="31.5" x14ac:dyDescent="0.25">
      <c r="A169" s="85"/>
      <c r="B169" s="81"/>
      <c r="C169" s="13" t="s">
        <v>42</v>
      </c>
      <c r="D169" s="62"/>
      <c r="E169" s="62"/>
    </row>
    <row r="170" spans="1:5" ht="31.5" x14ac:dyDescent="0.25">
      <c r="A170" s="85"/>
      <c r="B170" s="81"/>
      <c r="C170" s="13" t="s">
        <v>43</v>
      </c>
      <c r="D170" s="62">
        <f>333.1+2443</f>
        <v>2776.1</v>
      </c>
      <c r="E170" s="62"/>
    </row>
    <row r="171" spans="1:5" ht="15.75" x14ac:dyDescent="0.25">
      <c r="A171" s="85"/>
      <c r="B171" s="81"/>
      <c r="C171" s="12" t="s">
        <v>44</v>
      </c>
      <c r="D171" s="62">
        <v>215.7</v>
      </c>
      <c r="E171" s="62"/>
    </row>
    <row r="172" spans="1:5" ht="31.5" x14ac:dyDescent="0.25">
      <c r="A172" s="85"/>
      <c r="B172" s="81"/>
      <c r="C172" s="13" t="s">
        <v>45</v>
      </c>
      <c r="D172" s="62"/>
      <c r="E172" s="62"/>
    </row>
    <row r="173" spans="1:5" ht="31.5" x14ac:dyDescent="0.25">
      <c r="A173" s="85"/>
      <c r="B173" s="81"/>
      <c r="C173" s="13" t="s">
        <v>46</v>
      </c>
      <c r="D173" s="62"/>
      <c r="E173" s="62"/>
    </row>
    <row r="174" spans="1:5" ht="15.75" x14ac:dyDescent="0.25">
      <c r="A174" s="86"/>
      <c r="B174" s="82"/>
      <c r="C174" s="12" t="s">
        <v>47</v>
      </c>
      <c r="D174" s="62"/>
      <c r="E174" s="62"/>
    </row>
    <row r="175" spans="1:5" ht="24.75" customHeight="1" x14ac:dyDescent="0.25">
      <c r="A175" s="69"/>
      <c r="B175" s="87" t="s">
        <v>162</v>
      </c>
      <c r="C175" s="12" t="s">
        <v>41</v>
      </c>
      <c r="D175" s="70">
        <f>D176+D177+D178+D179+D180+D181</f>
        <v>4387.1000000000004</v>
      </c>
      <c r="E175" s="70">
        <f>E176+E177+E178+E179+E180+E181</f>
        <v>0</v>
      </c>
    </row>
    <row r="176" spans="1:5" ht="31.5" x14ac:dyDescent="0.25">
      <c r="A176" s="69"/>
      <c r="B176" s="88"/>
      <c r="C176" s="13" t="s">
        <v>42</v>
      </c>
      <c r="D176" s="70"/>
      <c r="E176" s="70"/>
    </row>
    <row r="177" spans="1:5" ht="31.5" x14ac:dyDescent="0.25">
      <c r="A177" s="69"/>
      <c r="B177" s="88"/>
      <c r="C177" s="13" t="s">
        <v>43</v>
      </c>
      <c r="D177" s="70"/>
      <c r="E177" s="70"/>
    </row>
    <row r="178" spans="1:5" ht="15.75" x14ac:dyDescent="0.25">
      <c r="A178" s="69"/>
      <c r="B178" s="88"/>
      <c r="C178" s="12" t="s">
        <v>44</v>
      </c>
      <c r="D178" s="70">
        <v>4387.1000000000004</v>
      </c>
      <c r="E178" s="70"/>
    </row>
    <row r="179" spans="1:5" ht="31.5" x14ac:dyDescent="0.25">
      <c r="A179" s="69"/>
      <c r="B179" s="88"/>
      <c r="C179" s="13" t="s">
        <v>45</v>
      </c>
      <c r="D179" s="70"/>
      <c r="E179" s="70"/>
    </row>
    <row r="180" spans="1:5" ht="31.5" x14ac:dyDescent="0.25">
      <c r="A180" s="69"/>
      <c r="B180" s="88"/>
      <c r="C180" s="13" t="s">
        <v>46</v>
      </c>
      <c r="D180" s="70"/>
      <c r="E180" s="70"/>
    </row>
    <row r="181" spans="1:5" ht="15.75" x14ac:dyDescent="0.25">
      <c r="A181" s="69"/>
      <c r="B181" s="89"/>
      <c r="C181" s="12" t="s">
        <v>47</v>
      </c>
      <c r="D181" s="70"/>
      <c r="E181" s="70"/>
    </row>
    <row r="182" spans="1:5" ht="21.75" customHeight="1" x14ac:dyDescent="0.25">
      <c r="A182" s="75" t="s">
        <v>71</v>
      </c>
      <c r="B182" s="76" t="s">
        <v>168</v>
      </c>
      <c r="C182" s="12" t="s">
        <v>41</v>
      </c>
      <c r="D182" s="54">
        <f>D189+D196+D203+D210+D217+D224+D231+D238+D245</f>
        <v>20207.600000000002</v>
      </c>
      <c r="E182" s="74">
        <f>E189+E196+E203+E210+E217+E224+E231+E238+E245</f>
        <v>10989.199999999999</v>
      </c>
    </row>
    <row r="183" spans="1:5" ht="31.5" x14ac:dyDescent="0.25">
      <c r="A183" s="75"/>
      <c r="B183" s="76"/>
      <c r="C183" s="13" t="s">
        <v>42</v>
      </c>
      <c r="D183" s="74">
        <f t="shared" ref="D183:E188" si="20">D190+D197+D204+D211+D218+D225+D232+D239+D246</f>
        <v>0</v>
      </c>
      <c r="E183" s="74">
        <f t="shared" si="20"/>
        <v>0</v>
      </c>
    </row>
    <row r="184" spans="1:5" ht="31.5" customHeight="1" x14ac:dyDescent="0.25">
      <c r="A184" s="75"/>
      <c r="B184" s="76"/>
      <c r="C184" s="13" t="s">
        <v>43</v>
      </c>
      <c r="D184" s="74">
        <f t="shared" si="20"/>
        <v>89.2</v>
      </c>
      <c r="E184" s="74">
        <f t="shared" si="20"/>
        <v>0</v>
      </c>
    </row>
    <row r="185" spans="1:5" ht="15.75" x14ac:dyDescent="0.25">
      <c r="A185" s="75"/>
      <c r="B185" s="76"/>
      <c r="C185" s="12" t="s">
        <v>44</v>
      </c>
      <c r="D185" s="74">
        <f t="shared" si="20"/>
        <v>20118.400000000001</v>
      </c>
      <c r="E185" s="74">
        <f t="shared" si="20"/>
        <v>10989.199999999999</v>
      </c>
    </row>
    <row r="186" spans="1:5" ht="31.5" x14ac:dyDescent="0.25">
      <c r="A186" s="75"/>
      <c r="B186" s="76"/>
      <c r="C186" s="13" t="s">
        <v>45</v>
      </c>
      <c r="D186" s="74">
        <f t="shared" si="20"/>
        <v>0</v>
      </c>
      <c r="E186" s="74">
        <f t="shared" si="20"/>
        <v>0</v>
      </c>
    </row>
    <row r="187" spans="1:5" ht="19.5" customHeight="1" x14ac:dyDescent="0.25">
      <c r="A187" s="75"/>
      <c r="B187" s="76"/>
      <c r="C187" s="13" t="s">
        <v>46</v>
      </c>
      <c r="D187" s="74">
        <f t="shared" si="20"/>
        <v>0</v>
      </c>
      <c r="E187" s="74">
        <f t="shared" si="20"/>
        <v>0</v>
      </c>
    </row>
    <row r="188" spans="1:5" ht="15.75" x14ac:dyDescent="0.25">
      <c r="A188" s="75"/>
      <c r="B188" s="76"/>
      <c r="C188" s="12" t="s">
        <v>47</v>
      </c>
      <c r="D188" s="74">
        <f t="shared" si="20"/>
        <v>0</v>
      </c>
      <c r="E188" s="74">
        <f t="shared" si="20"/>
        <v>0</v>
      </c>
    </row>
    <row r="189" spans="1:5" ht="20.25" customHeight="1" x14ac:dyDescent="0.25">
      <c r="A189" s="75" t="s">
        <v>72</v>
      </c>
      <c r="B189" s="76" t="s">
        <v>88</v>
      </c>
      <c r="C189" s="12" t="s">
        <v>41</v>
      </c>
      <c r="D189" s="54">
        <f>D190+D191+D192+D193+D194+D195</f>
        <v>19987.5</v>
      </c>
      <c r="E189" s="54">
        <f>E190+E191+E192+E193+E194+E195</f>
        <v>10948.8</v>
      </c>
    </row>
    <row r="190" spans="1:5" ht="34.5" customHeight="1" x14ac:dyDescent="0.25">
      <c r="A190" s="75"/>
      <c r="B190" s="76"/>
      <c r="C190" s="13" t="s">
        <v>42</v>
      </c>
      <c r="D190" s="54"/>
      <c r="E190" s="54"/>
    </row>
    <row r="191" spans="1:5" ht="30.75" customHeight="1" x14ac:dyDescent="0.25">
      <c r="A191" s="75"/>
      <c r="B191" s="76"/>
      <c r="C191" s="13" t="s">
        <v>43</v>
      </c>
      <c r="D191" s="54"/>
      <c r="E191" s="54"/>
    </row>
    <row r="192" spans="1:5" ht="15.75" x14ac:dyDescent="0.25">
      <c r="A192" s="75"/>
      <c r="B192" s="76"/>
      <c r="C192" s="12" t="s">
        <v>44</v>
      </c>
      <c r="D192" s="54">
        <v>19987.5</v>
      </c>
      <c r="E192" s="23">
        <v>10948.8</v>
      </c>
    </row>
    <row r="193" spans="1:5" ht="31.5" x14ac:dyDescent="0.25">
      <c r="A193" s="75"/>
      <c r="B193" s="76"/>
      <c r="C193" s="13" t="s">
        <v>45</v>
      </c>
      <c r="D193" s="54"/>
      <c r="E193" s="54"/>
    </row>
    <row r="194" spans="1:5" ht="21.75" customHeight="1" x14ac:dyDescent="0.25">
      <c r="A194" s="75"/>
      <c r="B194" s="76"/>
      <c r="C194" s="13" t="s">
        <v>46</v>
      </c>
      <c r="D194" s="54"/>
      <c r="E194" s="54"/>
    </row>
    <row r="195" spans="1:5" ht="15.75" x14ac:dyDescent="0.25">
      <c r="A195" s="75"/>
      <c r="B195" s="76"/>
      <c r="C195" s="12" t="s">
        <v>47</v>
      </c>
      <c r="D195" s="54"/>
      <c r="E195" s="54"/>
    </row>
    <row r="196" spans="1:5" ht="19.5" customHeight="1" x14ac:dyDescent="0.25">
      <c r="A196" s="83" t="s">
        <v>74</v>
      </c>
      <c r="B196" s="76" t="s">
        <v>12</v>
      </c>
      <c r="C196" s="12" t="s">
        <v>41</v>
      </c>
      <c r="D196" s="54">
        <f>D197+D198+D199+D200+D201+D202</f>
        <v>0</v>
      </c>
      <c r="E196" s="54">
        <f t="shared" ref="E196" si="21">E197+E198+E199+E200+E201+E202</f>
        <v>0</v>
      </c>
    </row>
    <row r="197" spans="1:5" ht="33.75" customHeight="1" x14ac:dyDescent="0.25">
      <c r="A197" s="83"/>
      <c r="B197" s="76"/>
      <c r="C197" s="13" t="s">
        <v>42</v>
      </c>
      <c r="D197" s="54"/>
      <c r="E197" s="54"/>
    </row>
    <row r="198" spans="1:5" ht="36.75" customHeight="1" x14ac:dyDescent="0.25">
      <c r="A198" s="83"/>
      <c r="B198" s="76"/>
      <c r="C198" s="13" t="s">
        <v>43</v>
      </c>
      <c r="D198" s="54"/>
      <c r="E198" s="54"/>
    </row>
    <row r="199" spans="1:5" ht="13.5" customHeight="1" x14ac:dyDescent="0.25">
      <c r="A199" s="83"/>
      <c r="B199" s="76"/>
      <c r="C199" s="12" t="s">
        <v>44</v>
      </c>
      <c r="D199" s="54"/>
      <c r="E199" s="54"/>
    </row>
    <row r="200" spans="1:5" ht="31.5" x14ac:dyDescent="0.25">
      <c r="A200" s="83"/>
      <c r="B200" s="76"/>
      <c r="C200" s="13" t="s">
        <v>45</v>
      </c>
      <c r="D200" s="54"/>
      <c r="E200" s="54"/>
    </row>
    <row r="201" spans="1:5" ht="20.25" customHeight="1" x14ac:dyDescent="0.25">
      <c r="A201" s="83"/>
      <c r="B201" s="76"/>
      <c r="C201" s="13" t="s">
        <v>46</v>
      </c>
      <c r="D201" s="54"/>
      <c r="E201" s="54"/>
    </row>
    <row r="202" spans="1:5" ht="21.75" customHeight="1" x14ac:dyDescent="0.25">
      <c r="A202" s="83"/>
      <c r="B202" s="76"/>
      <c r="C202" s="12" t="s">
        <v>47</v>
      </c>
      <c r="D202" s="54"/>
      <c r="E202" s="54"/>
    </row>
    <row r="203" spans="1:5" ht="18.75" customHeight="1" x14ac:dyDescent="0.25">
      <c r="A203" s="83" t="s">
        <v>75</v>
      </c>
      <c r="B203" s="76" t="s">
        <v>90</v>
      </c>
      <c r="C203" s="12" t="s">
        <v>41</v>
      </c>
      <c r="D203" s="54">
        <f>D204+D205+D206+D207+D208+D209</f>
        <v>0</v>
      </c>
      <c r="E203" s="54">
        <f t="shared" ref="E203" si="22">E204+E205+E206+E207+E208+E209</f>
        <v>0</v>
      </c>
    </row>
    <row r="204" spans="1:5" ht="31.5" customHeight="1" x14ac:dyDescent="0.25">
      <c r="A204" s="83"/>
      <c r="B204" s="76"/>
      <c r="C204" s="13" t="s">
        <v>42</v>
      </c>
      <c r="D204" s="54"/>
      <c r="E204" s="54"/>
    </row>
    <row r="205" spans="1:5" ht="31.5" x14ac:dyDescent="0.25">
      <c r="A205" s="83"/>
      <c r="B205" s="76"/>
      <c r="C205" s="13" t="s">
        <v>43</v>
      </c>
      <c r="D205" s="54"/>
      <c r="E205" s="54"/>
    </row>
    <row r="206" spans="1:5" ht="15.75" customHeight="1" x14ac:dyDescent="0.25">
      <c r="A206" s="83"/>
      <c r="B206" s="76"/>
      <c r="C206" s="12" t="s">
        <v>44</v>
      </c>
      <c r="D206" s="54"/>
      <c r="E206" s="54"/>
    </row>
    <row r="207" spans="1:5" ht="31.5" x14ac:dyDescent="0.25">
      <c r="A207" s="83"/>
      <c r="B207" s="76"/>
      <c r="C207" s="13" t="s">
        <v>45</v>
      </c>
      <c r="D207" s="54"/>
      <c r="E207" s="54"/>
    </row>
    <row r="208" spans="1:5" ht="13.5" customHeight="1" x14ac:dyDescent="0.25">
      <c r="A208" s="83"/>
      <c r="B208" s="76"/>
      <c r="C208" s="13" t="s">
        <v>46</v>
      </c>
      <c r="D208" s="54"/>
      <c r="E208" s="54"/>
    </row>
    <row r="209" spans="1:5" ht="15.75" customHeight="1" x14ac:dyDescent="0.25">
      <c r="A209" s="83"/>
      <c r="B209" s="76"/>
      <c r="C209" s="12" t="s">
        <v>47</v>
      </c>
      <c r="D209" s="54"/>
      <c r="E209" s="54"/>
    </row>
    <row r="210" spans="1:5" ht="17.25" customHeight="1" x14ac:dyDescent="0.25">
      <c r="A210" s="83" t="s">
        <v>77</v>
      </c>
      <c r="B210" s="76" t="s">
        <v>15</v>
      </c>
      <c r="C210" s="12" t="s">
        <v>41</v>
      </c>
      <c r="D210" s="54">
        <f>D211+D212+D213+D214+D215+D216</f>
        <v>79.900000000000006</v>
      </c>
      <c r="E210" s="54">
        <f t="shared" ref="E210" si="23">E211+E212+E213+E214+E215+E216</f>
        <v>39.5</v>
      </c>
    </row>
    <row r="211" spans="1:5" ht="32.25" customHeight="1" x14ac:dyDescent="0.25">
      <c r="A211" s="83"/>
      <c r="B211" s="76"/>
      <c r="C211" s="13" t="s">
        <v>42</v>
      </c>
      <c r="D211" s="54"/>
      <c r="E211" s="54"/>
    </row>
    <row r="212" spans="1:5" ht="30.75" customHeight="1" x14ac:dyDescent="0.25">
      <c r="A212" s="83"/>
      <c r="B212" s="76"/>
      <c r="C212" s="13" t="s">
        <v>43</v>
      </c>
      <c r="D212" s="54"/>
      <c r="E212" s="54"/>
    </row>
    <row r="213" spans="1:5" ht="15.75" customHeight="1" x14ac:dyDescent="0.25">
      <c r="A213" s="83"/>
      <c r="B213" s="76"/>
      <c r="C213" s="12" t="s">
        <v>44</v>
      </c>
      <c r="D213" s="54">
        <v>79.900000000000006</v>
      </c>
      <c r="E213" s="54">
        <v>39.5</v>
      </c>
    </row>
    <row r="214" spans="1:5" ht="31.5" x14ac:dyDescent="0.25">
      <c r="A214" s="83"/>
      <c r="B214" s="76"/>
      <c r="C214" s="13" t="s">
        <v>45</v>
      </c>
      <c r="D214" s="54"/>
      <c r="E214" s="54"/>
    </row>
    <row r="215" spans="1:5" ht="16.5" customHeight="1" x14ac:dyDescent="0.25">
      <c r="A215" s="83"/>
      <c r="B215" s="76"/>
      <c r="C215" s="13" t="s">
        <v>46</v>
      </c>
      <c r="D215" s="54"/>
      <c r="E215" s="54"/>
    </row>
    <row r="216" spans="1:5" ht="15.75" customHeight="1" x14ac:dyDescent="0.25">
      <c r="A216" s="83"/>
      <c r="B216" s="76"/>
      <c r="C216" s="12" t="s">
        <v>47</v>
      </c>
      <c r="D216" s="54"/>
      <c r="E216" s="54"/>
    </row>
    <row r="217" spans="1:5" ht="22.5" customHeight="1" x14ac:dyDescent="0.25">
      <c r="A217" s="83" t="s">
        <v>78</v>
      </c>
      <c r="B217" s="76" t="s">
        <v>11</v>
      </c>
      <c r="C217" s="12" t="s">
        <v>41</v>
      </c>
      <c r="D217" s="54">
        <f>D218+D219+D220+D221+D222+D223</f>
        <v>50</v>
      </c>
      <c r="E217" s="54">
        <f t="shared" ref="E217" si="24">E218+E219+E220+E221+E222+E223</f>
        <v>0</v>
      </c>
    </row>
    <row r="218" spans="1:5" ht="29.25" customHeight="1" x14ac:dyDescent="0.25">
      <c r="A218" s="83"/>
      <c r="B218" s="76"/>
      <c r="C218" s="13" t="s">
        <v>42</v>
      </c>
      <c r="D218" s="54"/>
      <c r="E218" s="54"/>
    </row>
    <row r="219" spans="1:5" ht="34.5" customHeight="1" x14ac:dyDescent="0.25">
      <c r="A219" s="83"/>
      <c r="B219" s="76"/>
      <c r="C219" s="13" t="s">
        <v>43</v>
      </c>
      <c r="D219" s="54"/>
      <c r="E219" s="54"/>
    </row>
    <row r="220" spans="1:5" ht="15.75" customHeight="1" x14ac:dyDescent="0.25">
      <c r="A220" s="83"/>
      <c r="B220" s="76"/>
      <c r="C220" s="12" t="s">
        <v>44</v>
      </c>
      <c r="D220" s="54">
        <v>50</v>
      </c>
      <c r="E220" s="54"/>
    </row>
    <row r="221" spans="1:5" ht="31.5" x14ac:dyDescent="0.25">
      <c r="A221" s="83"/>
      <c r="B221" s="76"/>
      <c r="C221" s="13" t="s">
        <v>45</v>
      </c>
      <c r="D221" s="54"/>
      <c r="E221" s="54"/>
    </row>
    <row r="222" spans="1:5" ht="21.75" customHeight="1" x14ac:dyDescent="0.25">
      <c r="A222" s="83"/>
      <c r="B222" s="76"/>
      <c r="C222" s="13" t="s">
        <v>46</v>
      </c>
      <c r="D222" s="54"/>
      <c r="E222" s="54"/>
    </row>
    <row r="223" spans="1:5" ht="15.75" customHeight="1" x14ac:dyDescent="0.25">
      <c r="A223" s="83"/>
      <c r="B223" s="76"/>
      <c r="C223" s="12" t="s">
        <v>47</v>
      </c>
      <c r="D223" s="54"/>
      <c r="E223" s="54"/>
    </row>
    <row r="224" spans="1:5" ht="20.25" customHeight="1" x14ac:dyDescent="0.25">
      <c r="A224" s="83" t="s">
        <v>79</v>
      </c>
      <c r="B224" s="76" t="s">
        <v>69</v>
      </c>
      <c r="C224" s="12" t="s">
        <v>41</v>
      </c>
      <c r="D224" s="54">
        <f>D225+D226+D227+D228+D229+D230</f>
        <v>0</v>
      </c>
      <c r="E224" s="54">
        <f t="shared" ref="E224" si="25">E225+E226+E227+E228+E229+E230</f>
        <v>0</v>
      </c>
    </row>
    <row r="225" spans="1:5" ht="35.25" customHeight="1" x14ac:dyDescent="0.25">
      <c r="A225" s="83"/>
      <c r="B225" s="76"/>
      <c r="C225" s="13" t="s">
        <v>42</v>
      </c>
      <c r="D225" s="54"/>
      <c r="E225" s="54"/>
    </row>
    <row r="226" spans="1:5" ht="35.25" customHeight="1" x14ac:dyDescent="0.25">
      <c r="A226" s="83"/>
      <c r="B226" s="76"/>
      <c r="C226" s="13" t="s">
        <v>43</v>
      </c>
      <c r="D226" s="54"/>
      <c r="E226" s="54"/>
    </row>
    <row r="227" spans="1:5" ht="15.75" customHeight="1" x14ac:dyDescent="0.25">
      <c r="A227" s="83"/>
      <c r="B227" s="76"/>
      <c r="C227" s="12" t="s">
        <v>44</v>
      </c>
      <c r="D227" s="54"/>
      <c r="E227" s="54"/>
    </row>
    <row r="228" spans="1:5" ht="31.5" x14ac:dyDescent="0.25">
      <c r="A228" s="83"/>
      <c r="B228" s="76"/>
      <c r="C228" s="13" t="s">
        <v>45</v>
      </c>
      <c r="D228" s="54"/>
      <c r="E228" s="54"/>
    </row>
    <row r="229" spans="1:5" ht="18.75" customHeight="1" x14ac:dyDescent="0.25">
      <c r="A229" s="83"/>
      <c r="B229" s="76"/>
      <c r="C229" s="13" t="s">
        <v>46</v>
      </c>
      <c r="D229" s="54"/>
      <c r="E229" s="54"/>
    </row>
    <row r="230" spans="1:5" ht="15.75" customHeight="1" x14ac:dyDescent="0.25">
      <c r="A230" s="83"/>
      <c r="B230" s="76"/>
      <c r="C230" s="12" t="s">
        <v>47</v>
      </c>
      <c r="D230" s="54"/>
      <c r="E230" s="54"/>
    </row>
    <row r="231" spans="1:5" ht="15.75" customHeight="1" x14ac:dyDescent="0.25">
      <c r="A231" s="77" t="s">
        <v>127</v>
      </c>
      <c r="B231" s="80" t="s">
        <v>123</v>
      </c>
      <c r="C231" s="12" t="s">
        <v>41</v>
      </c>
      <c r="D231" s="54">
        <f>D232+D233+D234+D235+D236+D237</f>
        <v>0</v>
      </c>
      <c r="E231" s="54">
        <f>E232+E233+E234+E235+E236+E237</f>
        <v>0</v>
      </c>
    </row>
    <row r="232" spans="1:5" ht="31.5" customHeight="1" x14ac:dyDescent="0.25">
      <c r="A232" s="78"/>
      <c r="B232" s="81"/>
      <c r="C232" s="13" t="s">
        <v>42</v>
      </c>
      <c r="D232" s="54"/>
      <c r="E232" s="54"/>
    </row>
    <row r="233" spans="1:5" ht="33" customHeight="1" x14ac:dyDescent="0.25">
      <c r="A233" s="78"/>
      <c r="B233" s="81"/>
      <c r="C233" s="13" t="s">
        <v>43</v>
      </c>
      <c r="D233" s="54"/>
      <c r="E233" s="54"/>
    </row>
    <row r="234" spans="1:5" ht="15.75" customHeight="1" x14ac:dyDescent="0.25">
      <c r="A234" s="78"/>
      <c r="B234" s="81"/>
      <c r="C234" s="12" t="s">
        <v>44</v>
      </c>
      <c r="D234" s="54"/>
      <c r="E234" s="54"/>
    </row>
    <row r="235" spans="1:5" ht="15.75" customHeight="1" x14ac:dyDescent="0.25">
      <c r="A235" s="78"/>
      <c r="B235" s="81"/>
      <c r="C235" s="13" t="s">
        <v>45</v>
      </c>
      <c r="D235" s="54"/>
      <c r="E235" s="54"/>
    </row>
    <row r="236" spans="1:5" ht="15.75" customHeight="1" x14ac:dyDescent="0.25">
      <c r="A236" s="78"/>
      <c r="B236" s="81"/>
      <c r="C236" s="13" t="s">
        <v>46</v>
      </c>
      <c r="D236" s="54"/>
      <c r="E236" s="54"/>
    </row>
    <row r="237" spans="1:5" ht="15.75" customHeight="1" x14ac:dyDescent="0.25">
      <c r="A237" s="79"/>
      <c r="B237" s="82"/>
      <c r="C237" s="12" t="s">
        <v>47</v>
      </c>
      <c r="D237" s="54"/>
      <c r="E237" s="54"/>
    </row>
    <row r="238" spans="1:5" ht="20.25" customHeight="1" x14ac:dyDescent="0.25">
      <c r="A238" s="77" t="s">
        <v>149</v>
      </c>
      <c r="B238" s="76" t="s">
        <v>94</v>
      </c>
      <c r="C238" s="12" t="s">
        <v>41</v>
      </c>
      <c r="D238" s="54">
        <f>D239+D240+D241+D242+D243+D244</f>
        <v>0</v>
      </c>
      <c r="E238" s="56">
        <f>E239+E240+E241+E242+E243+E244</f>
        <v>0</v>
      </c>
    </row>
    <row r="239" spans="1:5" ht="15.75" customHeight="1" x14ac:dyDescent="0.25">
      <c r="A239" s="78"/>
      <c r="B239" s="76"/>
      <c r="C239" s="13" t="s">
        <v>42</v>
      </c>
      <c r="D239" s="54"/>
      <c r="E239" s="54"/>
    </row>
    <row r="240" spans="1:5" ht="15.75" customHeight="1" x14ac:dyDescent="0.25">
      <c r="A240" s="78"/>
      <c r="B240" s="76"/>
      <c r="C240" s="13" t="s">
        <v>43</v>
      </c>
      <c r="D240" s="54"/>
      <c r="E240" s="54"/>
    </row>
    <row r="241" spans="1:5" ht="15.75" customHeight="1" x14ac:dyDescent="0.25">
      <c r="A241" s="78"/>
      <c r="B241" s="76"/>
      <c r="C241" s="12" t="s">
        <v>44</v>
      </c>
      <c r="D241" s="54"/>
      <c r="E241" s="54"/>
    </row>
    <row r="242" spans="1:5" ht="31.5" customHeight="1" x14ac:dyDescent="0.25">
      <c r="A242" s="78"/>
      <c r="B242" s="76"/>
      <c r="C242" s="13" t="s">
        <v>45</v>
      </c>
      <c r="D242" s="54"/>
      <c r="E242" s="54"/>
    </row>
    <row r="243" spans="1:5" ht="20.25" customHeight="1" x14ac:dyDescent="0.25">
      <c r="A243" s="78"/>
      <c r="B243" s="76"/>
      <c r="C243" s="13" t="s">
        <v>46</v>
      </c>
      <c r="D243" s="54"/>
      <c r="E243" s="54"/>
    </row>
    <row r="244" spans="1:5" ht="24" customHeight="1" x14ac:dyDescent="0.25">
      <c r="A244" s="79"/>
      <c r="B244" s="76"/>
      <c r="C244" s="12" t="s">
        <v>47</v>
      </c>
      <c r="D244" s="54"/>
      <c r="E244" s="54"/>
    </row>
    <row r="245" spans="1:5" ht="24" customHeight="1" x14ac:dyDescent="0.25">
      <c r="A245" s="77" t="s">
        <v>172</v>
      </c>
      <c r="B245" s="80" t="s">
        <v>173</v>
      </c>
      <c r="C245" s="12" t="s">
        <v>41</v>
      </c>
      <c r="D245" s="74">
        <f>D246+D247+D248+D249+D250+D251</f>
        <v>90.2</v>
      </c>
      <c r="E245" s="74">
        <f>E246+E247+E248+E249+E250+E251</f>
        <v>0.9</v>
      </c>
    </row>
    <row r="246" spans="1:5" ht="24" customHeight="1" x14ac:dyDescent="0.25">
      <c r="A246" s="78"/>
      <c r="B246" s="81"/>
      <c r="C246" s="13" t="s">
        <v>42</v>
      </c>
      <c r="D246" s="74"/>
      <c r="E246" s="74"/>
    </row>
    <row r="247" spans="1:5" ht="24" customHeight="1" x14ac:dyDescent="0.25">
      <c r="A247" s="78"/>
      <c r="B247" s="81"/>
      <c r="C247" s="13" t="s">
        <v>43</v>
      </c>
      <c r="D247" s="74">
        <v>89.2</v>
      </c>
      <c r="E247" s="74"/>
    </row>
    <row r="248" spans="1:5" ht="24" customHeight="1" x14ac:dyDescent="0.25">
      <c r="A248" s="78"/>
      <c r="B248" s="81"/>
      <c r="C248" s="12" t="s">
        <v>44</v>
      </c>
      <c r="D248" s="74">
        <v>1</v>
      </c>
      <c r="E248" s="74">
        <v>0.9</v>
      </c>
    </row>
    <row r="249" spans="1:5" ht="24" customHeight="1" x14ac:dyDescent="0.25">
      <c r="A249" s="78"/>
      <c r="B249" s="81"/>
      <c r="C249" s="13" t="s">
        <v>45</v>
      </c>
      <c r="D249" s="74"/>
      <c r="E249" s="74"/>
    </row>
    <row r="250" spans="1:5" ht="24" customHeight="1" x14ac:dyDescent="0.25">
      <c r="A250" s="78"/>
      <c r="B250" s="81"/>
      <c r="C250" s="13" t="s">
        <v>46</v>
      </c>
      <c r="D250" s="74"/>
      <c r="E250" s="74"/>
    </row>
    <row r="251" spans="1:5" ht="24" customHeight="1" x14ac:dyDescent="0.25">
      <c r="A251" s="79"/>
      <c r="B251" s="82"/>
      <c r="C251" s="12" t="s">
        <v>47</v>
      </c>
      <c r="D251" s="74"/>
      <c r="E251" s="74"/>
    </row>
    <row r="252" spans="1:5" ht="18.75" customHeight="1" x14ac:dyDescent="0.25">
      <c r="A252" s="83" t="s">
        <v>89</v>
      </c>
      <c r="B252" s="76" t="s">
        <v>19</v>
      </c>
      <c r="C252" s="12" t="s">
        <v>41</v>
      </c>
      <c r="D252" s="54">
        <f>D259+D266+D273+D280+D287+D294+D301</f>
        <v>20072.7</v>
      </c>
      <c r="E252" s="71">
        <f>E259+E266+E273+E280+E287+E294+E301</f>
        <v>8755.8000000000011</v>
      </c>
    </row>
    <row r="253" spans="1:5" ht="29.25" customHeight="1" x14ac:dyDescent="0.25">
      <c r="A253" s="83"/>
      <c r="B253" s="76"/>
      <c r="C253" s="13" t="s">
        <v>42</v>
      </c>
      <c r="D253" s="54">
        <f t="shared" ref="D253:E258" si="26">D260+D267+D274+D281+D288+D295</f>
        <v>0</v>
      </c>
      <c r="E253" s="54">
        <f t="shared" si="26"/>
        <v>0</v>
      </c>
    </row>
    <row r="254" spans="1:5" ht="38.25" customHeight="1" x14ac:dyDescent="0.25">
      <c r="A254" s="83"/>
      <c r="B254" s="76"/>
      <c r="C254" s="13" t="s">
        <v>43</v>
      </c>
      <c r="D254" s="54">
        <f>D261+D268+D275+D282+D289+D296+D303</f>
        <v>2550</v>
      </c>
      <c r="E254" s="71">
        <f>E261+E268+E275+E282+E289+E296+E303</f>
        <v>155</v>
      </c>
    </row>
    <row r="255" spans="1:5" ht="15.75" customHeight="1" x14ac:dyDescent="0.25">
      <c r="A255" s="83"/>
      <c r="B255" s="76"/>
      <c r="C255" s="12" t="s">
        <v>44</v>
      </c>
      <c r="D255" s="54">
        <f>D262+D269+D276+D283+D290+D297</f>
        <v>17522.7</v>
      </c>
      <c r="E255" s="71">
        <f>E262+E269+E276+E283+E290+E297</f>
        <v>8600.8000000000011</v>
      </c>
    </row>
    <row r="256" spans="1:5" ht="31.5" x14ac:dyDescent="0.25">
      <c r="A256" s="83"/>
      <c r="B256" s="76"/>
      <c r="C256" s="13" t="s">
        <v>45</v>
      </c>
      <c r="D256" s="54">
        <f t="shared" si="26"/>
        <v>0</v>
      </c>
      <c r="E256" s="54">
        <f t="shared" si="26"/>
        <v>0</v>
      </c>
    </row>
    <row r="257" spans="1:5" ht="15.75" customHeight="1" x14ac:dyDescent="0.25">
      <c r="A257" s="83"/>
      <c r="B257" s="76"/>
      <c r="C257" s="13" t="s">
        <v>46</v>
      </c>
      <c r="D257" s="54">
        <f t="shared" si="26"/>
        <v>0</v>
      </c>
      <c r="E257" s="54">
        <f t="shared" si="26"/>
        <v>0</v>
      </c>
    </row>
    <row r="258" spans="1:5" ht="15.75" customHeight="1" x14ac:dyDescent="0.25">
      <c r="A258" s="83"/>
      <c r="B258" s="76"/>
      <c r="C258" s="12" t="s">
        <v>47</v>
      </c>
      <c r="D258" s="54">
        <f t="shared" si="26"/>
        <v>0</v>
      </c>
      <c r="E258" s="54">
        <f t="shared" si="26"/>
        <v>0</v>
      </c>
    </row>
    <row r="259" spans="1:5" ht="21" customHeight="1" x14ac:dyDescent="0.25">
      <c r="A259" s="83" t="s">
        <v>81</v>
      </c>
      <c r="B259" s="76" t="s">
        <v>20</v>
      </c>
      <c r="C259" s="12" t="s">
        <v>41</v>
      </c>
      <c r="D259" s="54">
        <f>D260+D261+D262+D263+D264+D265</f>
        <v>0</v>
      </c>
      <c r="E259" s="54">
        <f t="shared" ref="E259" si="27">E260+E261+E262+E263+E264+E265</f>
        <v>0</v>
      </c>
    </row>
    <row r="260" spans="1:5" ht="34.5" customHeight="1" x14ac:dyDescent="0.25">
      <c r="A260" s="83"/>
      <c r="B260" s="76"/>
      <c r="C260" s="13" t="s">
        <v>42</v>
      </c>
      <c r="D260" s="54"/>
      <c r="E260" s="54"/>
    </row>
    <row r="261" spans="1:5" ht="28.5" customHeight="1" x14ac:dyDescent="0.25">
      <c r="A261" s="83"/>
      <c r="B261" s="76"/>
      <c r="C261" s="13" t="s">
        <v>43</v>
      </c>
      <c r="D261" s="54"/>
      <c r="E261" s="54"/>
    </row>
    <row r="262" spans="1:5" ht="15.75" customHeight="1" x14ac:dyDescent="0.25">
      <c r="A262" s="83"/>
      <c r="B262" s="76"/>
      <c r="C262" s="12" t="s">
        <v>44</v>
      </c>
      <c r="D262" s="54"/>
      <c r="E262" s="54"/>
    </row>
    <row r="263" spans="1:5" ht="31.5" x14ac:dyDescent="0.25">
      <c r="A263" s="83"/>
      <c r="B263" s="76"/>
      <c r="C263" s="13" t="s">
        <v>45</v>
      </c>
      <c r="D263" s="54"/>
      <c r="E263" s="54"/>
    </row>
    <row r="264" spans="1:5" ht="16.5" customHeight="1" x14ac:dyDescent="0.25">
      <c r="A264" s="83"/>
      <c r="B264" s="76"/>
      <c r="C264" s="13" t="s">
        <v>46</v>
      </c>
      <c r="D264" s="54"/>
      <c r="E264" s="54"/>
    </row>
    <row r="265" spans="1:5" ht="15.75" customHeight="1" x14ac:dyDescent="0.25">
      <c r="A265" s="83"/>
      <c r="B265" s="76"/>
      <c r="C265" s="12" t="s">
        <v>47</v>
      </c>
      <c r="D265" s="54"/>
      <c r="E265" s="54"/>
    </row>
    <row r="266" spans="1:5" ht="15.75" x14ac:dyDescent="0.25">
      <c r="A266" s="83" t="s">
        <v>82</v>
      </c>
      <c r="B266" s="76" t="s">
        <v>21</v>
      </c>
      <c r="C266" s="12" t="s">
        <v>41</v>
      </c>
      <c r="D266" s="54">
        <f>D267+D268+D269+D270+D271+D272</f>
        <v>2848.1</v>
      </c>
      <c r="E266" s="54">
        <f t="shared" ref="E266" si="28">E267+E268+E269+E270+E271+E272</f>
        <v>1574.3</v>
      </c>
    </row>
    <row r="267" spans="1:5" ht="35.25" customHeight="1" x14ac:dyDescent="0.25">
      <c r="A267" s="83"/>
      <c r="B267" s="76"/>
      <c r="C267" s="13" t="s">
        <v>42</v>
      </c>
      <c r="D267" s="54"/>
      <c r="E267" s="54"/>
    </row>
    <row r="268" spans="1:5" ht="30.75" customHeight="1" x14ac:dyDescent="0.25">
      <c r="A268" s="83"/>
      <c r="B268" s="76"/>
      <c r="C268" s="13" t="s">
        <v>43</v>
      </c>
      <c r="D268" s="54"/>
      <c r="E268" s="54"/>
    </row>
    <row r="269" spans="1:5" ht="15.75" x14ac:dyDescent="0.25">
      <c r="A269" s="83"/>
      <c r="B269" s="76"/>
      <c r="C269" s="12" t="s">
        <v>44</v>
      </c>
      <c r="D269" s="54">
        <v>2848.1</v>
      </c>
      <c r="E269" s="54">
        <v>1574.3</v>
      </c>
    </row>
    <row r="270" spans="1:5" ht="31.5" x14ac:dyDescent="0.25">
      <c r="A270" s="83"/>
      <c r="B270" s="76"/>
      <c r="C270" s="13" t="s">
        <v>45</v>
      </c>
      <c r="D270" s="54"/>
      <c r="E270" s="54"/>
    </row>
    <row r="271" spans="1:5" ht="23.25" customHeight="1" x14ac:dyDescent="0.25">
      <c r="A271" s="83"/>
      <c r="B271" s="76"/>
      <c r="C271" s="13" t="s">
        <v>46</v>
      </c>
      <c r="D271" s="54"/>
      <c r="E271" s="54"/>
    </row>
    <row r="272" spans="1:5" ht="15.75" x14ac:dyDescent="0.25">
      <c r="A272" s="83"/>
      <c r="B272" s="76"/>
      <c r="C272" s="12" t="s">
        <v>47</v>
      </c>
      <c r="D272" s="54"/>
      <c r="E272" s="54"/>
    </row>
    <row r="273" spans="1:5" ht="15.75" x14ac:dyDescent="0.25">
      <c r="A273" s="83" t="s">
        <v>83</v>
      </c>
      <c r="B273" s="76" t="s">
        <v>22</v>
      </c>
      <c r="C273" s="12" t="s">
        <v>41</v>
      </c>
      <c r="D273" s="54">
        <f>D274+D275+D276+D277+D278+D279</f>
        <v>12906.8</v>
      </c>
      <c r="E273" s="54">
        <f t="shared" ref="E273" si="29">E274+E275+E276+E277+E278+E279</f>
        <v>6126.6</v>
      </c>
    </row>
    <row r="274" spans="1:5" ht="34.5" customHeight="1" x14ac:dyDescent="0.25">
      <c r="A274" s="83"/>
      <c r="B274" s="76"/>
      <c r="C274" s="13" t="s">
        <v>42</v>
      </c>
      <c r="D274" s="54"/>
      <c r="E274" s="54"/>
    </row>
    <row r="275" spans="1:5" ht="36" customHeight="1" x14ac:dyDescent="0.25">
      <c r="A275" s="83"/>
      <c r="B275" s="76"/>
      <c r="C275" s="13" t="s">
        <v>43</v>
      </c>
      <c r="D275" s="54"/>
      <c r="E275" s="54"/>
    </row>
    <row r="276" spans="1:5" ht="15.75" x14ac:dyDescent="0.25">
      <c r="A276" s="83"/>
      <c r="B276" s="76"/>
      <c r="C276" s="12" t="s">
        <v>44</v>
      </c>
      <c r="D276" s="54">
        <v>12906.8</v>
      </c>
      <c r="E276" s="54">
        <v>6126.6</v>
      </c>
    </row>
    <row r="277" spans="1:5" ht="31.5" x14ac:dyDescent="0.25">
      <c r="A277" s="83"/>
      <c r="B277" s="76"/>
      <c r="C277" s="13" t="s">
        <v>45</v>
      </c>
      <c r="D277" s="54"/>
      <c r="E277" s="54"/>
    </row>
    <row r="278" spans="1:5" ht="20.25" customHeight="1" x14ac:dyDescent="0.25">
      <c r="A278" s="83"/>
      <c r="B278" s="76"/>
      <c r="C278" s="13" t="s">
        <v>46</v>
      </c>
      <c r="D278" s="54"/>
      <c r="E278" s="54"/>
    </row>
    <row r="279" spans="1:5" ht="15.75" x14ac:dyDescent="0.25">
      <c r="A279" s="83"/>
      <c r="B279" s="76"/>
      <c r="C279" s="12" t="s">
        <v>47</v>
      </c>
      <c r="D279" s="54"/>
      <c r="E279" s="54"/>
    </row>
    <row r="280" spans="1:5" ht="22.5" customHeight="1" x14ac:dyDescent="0.25">
      <c r="A280" s="83" t="s">
        <v>84</v>
      </c>
      <c r="B280" s="76" t="s">
        <v>18</v>
      </c>
      <c r="C280" s="12" t="s">
        <v>41</v>
      </c>
      <c r="D280" s="54">
        <f>D281+D282+D283+D284+D285+D286</f>
        <v>0</v>
      </c>
      <c r="E280" s="54">
        <f t="shared" ref="E280" si="30">E281+E282+E283+E284+E285+E286</f>
        <v>0</v>
      </c>
    </row>
    <row r="281" spans="1:5" ht="30.75" customHeight="1" x14ac:dyDescent="0.25">
      <c r="A281" s="83"/>
      <c r="B281" s="76"/>
      <c r="C281" s="13" t="s">
        <v>42</v>
      </c>
      <c r="D281" s="54"/>
      <c r="E281" s="54"/>
    </row>
    <row r="282" spans="1:5" ht="27.75" customHeight="1" x14ac:dyDescent="0.25">
      <c r="A282" s="83"/>
      <c r="B282" s="76"/>
      <c r="C282" s="13" t="s">
        <v>43</v>
      </c>
      <c r="D282" s="54"/>
      <c r="E282" s="54"/>
    </row>
    <row r="283" spans="1:5" ht="15.75" customHeight="1" x14ac:dyDescent="0.25">
      <c r="A283" s="83"/>
      <c r="B283" s="76"/>
      <c r="C283" s="12" t="s">
        <v>44</v>
      </c>
      <c r="D283" s="54"/>
      <c r="E283" s="54"/>
    </row>
    <row r="284" spans="1:5" ht="31.5" x14ac:dyDescent="0.25">
      <c r="A284" s="83"/>
      <c r="B284" s="76"/>
      <c r="C284" s="13" t="s">
        <v>45</v>
      </c>
      <c r="D284" s="54"/>
      <c r="E284" s="54"/>
    </row>
    <row r="285" spans="1:5" ht="21" customHeight="1" x14ac:dyDescent="0.25">
      <c r="A285" s="83"/>
      <c r="B285" s="76"/>
      <c r="C285" s="13" t="s">
        <v>46</v>
      </c>
      <c r="D285" s="54"/>
      <c r="E285" s="54"/>
    </row>
    <row r="286" spans="1:5" ht="15.75" x14ac:dyDescent="0.25">
      <c r="A286" s="83"/>
      <c r="B286" s="76"/>
      <c r="C286" s="12" t="s">
        <v>47</v>
      </c>
      <c r="D286" s="54"/>
      <c r="E286" s="54"/>
    </row>
    <row r="287" spans="1:5" ht="15.75" customHeight="1" x14ac:dyDescent="0.25">
      <c r="A287" s="75" t="s">
        <v>121</v>
      </c>
      <c r="B287" s="76" t="s">
        <v>122</v>
      </c>
      <c r="C287" s="12" t="s">
        <v>41</v>
      </c>
      <c r="D287" s="54">
        <f>D288+D289+D290+D291+D292+D293</f>
        <v>1693.8</v>
      </c>
      <c r="E287" s="54">
        <f>E288+E289+E290+E291+E292+E293</f>
        <v>847.7</v>
      </c>
    </row>
    <row r="288" spans="1:5" ht="36" customHeight="1" x14ac:dyDescent="0.25">
      <c r="A288" s="75"/>
      <c r="B288" s="76"/>
      <c r="C288" s="13" t="s">
        <v>42</v>
      </c>
      <c r="D288" s="54"/>
      <c r="E288" s="54"/>
    </row>
    <row r="289" spans="1:5" ht="33" customHeight="1" x14ac:dyDescent="0.25">
      <c r="A289" s="75"/>
      <c r="B289" s="76"/>
      <c r="C289" s="13" t="s">
        <v>43</v>
      </c>
      <c r="D289" s="54"/>
      <c r="E289" s="54"/>
    </row>
    <row r="290" spans="1:5" ht="15.75" x14ac:dyDescent="0.25">
      <c r="A290" s="75"/>
      <c r="B290" s="76"/>
      <c r="C290" s="12" t="s">
        <v>44</v>
      </c>
      <c r="D290" s="54">
        <v>1693.8</v>
      </c>
      <c r="E290" s="54">
        <v>847.7</v>
      </c>
    </row>
    <row r="291" spans="1:5" ht="31.5" x14ac:dyDescent="0.25">
      <c r="A291" s="75"/>
      <c r="B291" s="76"/>
      <c r="C291" s="13" t="s">
        <v>45</v>
      </c>
      <c r="D291" s="54"/>
      <c r="E291" s="54"/>
    </row>
    <row r="292" spans="1:5" ht="18.75" customHeight="1" x14ac:dyDescent="0.25">
      <c r="A292" s="75"/>
      <c r="B292" s="76"/>
      <c r="C292" s="13" t="s">
        <v>46</v>
      </c>
      <c r="D292" s="54"/>
      <c r="E292" s="54"/>
    </row>
    <row r="293" spans="1:5" ht="15.75" x14ac:dyDescent="0.25">
      <c r="A293" s="75"/>
      <c r="B293" s="76"/>
      <c r="C293" s="12" t="s">
        <v>47</v>
      </c>
      <c r="D293" s="54"/>
      <c r="E293" s="54"/>
    </row>
    <row r="294" spans="1:5" ht="20.25" customHeight="1" x14ac:dyDescent="0.25">
      <c r="A294" s="77" t="s">
        <v>128</v>
      </c>
      <c r="B294" s="80" t="s">
        <v>125</v>
      </c>
      <c r="C294" s="5" t="s">
        <v>41</v>
      </c>
      <c r="D294" s="54">
        <f>D295+D296+D297+D298+D299+D300</f>
        <v>74</v>
      </c>
      <c r="E294" s="54">
        <f>E295+E296+E297+E298+E299+E300</f>
        <v>52.2</v>
      </c>
    </row>
    <row r="295" spans="1:5" ht="29.25" customHeight="1" x14ac:dyDescent="0.25">
      <c r="A295" s="78"/>
      <c r="B295" s="81"/>
      <c r="C295" s="4" t="s">
        <v>42</v>
      </c>
      <c r="D295" s="54"/>
      <c r="E295" s="54"/>
    </row>
    <row r="296" spans="1:5" ht="33.75" customHeight="1" x14ac:dyDescent="0.25">
      <c r="A296" s="78"/>
      <c r="B296" s="81"/>
      <c r="C296" s="4" t="s">
        <v>43</v>
      </c>
      <c r="D296" s="54"/>
      <c r="E296" s="54"/>
    </row>
    <row r="297" spans="1:5" ht="15.75" x14ac:dyDescent="0.25">
      <c r="A297" s="78"/>
      <c r="B297" s="81"/>
      <c r="C297" s="5" t="s">
        <v>44</v>
      </c>
      <c r="D297" s="54">
        <v>74</v>
      </c>
      <c r="E297" s="54">
        <v>52.2</v>
      </c>
    </row>
    <row r="298" spans="1:5" ht="31.5" x14ac:dyDescent="0.25">
      <c r="A298" s="78"/>
      <c r="B298" s="81"/>
      <c r="C298" s="4" t="s">
        <v>45</v>
      </c>
      <c r="D298" s="54"/>
      <c r="E298" s="54"/>
    </row>
    <row r="299" spans="1:5" ht="21" customHeight="1" x14ac:dyDescent="0.25">
      <c r="A299" s="78"/>
      <c r="B299" s="81"/>
      <c r="C299" s="4" t="s">
        <v>46</v>
      </c>
      <c r="D299" s="54"/>
      <c r="E299" s="54"/>
    </row>
    <row r="300" spans="1:5" ht="15.75" x14ac:dyDescent="0.25">
      <c r="A300" s="79"/>
      <c r="B300" s="82"/>
      <c r="C300" s="5" t="s">
        <v>47</v>
      </c>
      <c r="D300" s="54"/>
      <c r="E300" s="54"/>
    </row>
    <row r="301" spans="1:5" ht="31.5" customHeight="1" x14ac:dyDescent="0.25">
      <c r="A301" s="77" t="s">
        <v>170</v>
      </c>
      <c r="B301" s="80" t="s">
        <v>171</v>
      </c>
      <c r="C301" s="5" t="s">
        <v>41</v>
      </c>
      <c r="D301" s="71">
        <f>D302+D303+D304+D305+D306+D307</f>
        <v>2550</v>
      </c>
      <c r="E301" s="71">
        <f>E302+E303+E304+E305+E306+E307</f>
        <v>155</v>
      </c>
    </row>
    <row r="302" spans="1:5" ht="30" x14ac:dyDescent="0.25">
      <c r="A302" s="78"/>
      <c r="B302" s="81"/>
      <c r="C302" s="72" t="s">
        <v>42</v>
      </c>
      <c r="D302" s="71"/>
      <c r="E302" s="71"/>
    </row>
    <row r="303" spans="1:5" ht="39.75" customHeight="1" x14ac:dyDescent="0.25">
      <c r="A303" s="78"/>
      <c r="B303" s="81"/>
      <c r="C303" s="72" t="s">
        <v>43</v>
      </c>
      <c r="D303" s="41">
        <v>2550</v>
      </c>
      <c r="E303" s="71">
        <v>155</v>
      </c>
    </row>
    <row r="304" spans="1:5" ht="15.75" x14ac:dyDescent="0.25">
      <c r="A304" s="78"/>
      <c r="B304" s="81"/>
      <c r="C304" s="4" t="s">
        <v>44</v>
      </c>
      <c r="D304" s="71"/>
      <c r="E304" s="71"/>
    </row>
    <row r="305" spans="1:6" ht="31.5" x14ac:dyDescent="0.25">
      <c r="A305" s="78"/>
      <c r="B305" s="81"/>
      <c r="C305" s="4" t="s">
        <v>45</v>
      </c>
      <c r="D305" s="71"/>
      <c r="E305" s="71"/>
    </row>
    <row r="306" spans="1:6" x14ac:dyDescent="0.25">
      <c r="A306" s="78"/>
      <c r="B306" s="81"/>
      <c r="C306" s="72" t="s">
        <v>46</v>
      </c>
      <c r="D306" s="41"/>
      <c r="E306" s="41"/>
    </row>
    <row r="307" spans="1:6" ht="27" customHeight="1" x14ac:dyDescent="0.25">
      <c r="A307" s="79"/>
      <c r="B307" s="82"/>
      <c r="C307" s="72" t="s">
        <v>47</v>
      </c>
      <c r="D307" s="41"/>
      <c r="E307" s="41"/>
    </row>
    <row r="309" spans="1:6" x14ac:dyDescent="0.25">
      <c r="B309" t="s">
        <v>117</v>
      </c>
    </row>
    <row r="310" spans="1:6" x14ac:dyDescent="0.25">
      <c r="B310" t="s">
        <v>113</v>
      </c>
      <c r="F310" t="s">
        <v>118</v>
      </c>
    </row>
    <row r="311" spans="1:6" x14ac:dyDescent="0.25">
      <c r="B311" t="s">
        <v>114</v>
      </c>
    </row>
  </sheetData>
  <mergeCells count="90">
    <mergeCell ref="B301:B307"/>
    <mergeCell ref="A301:A307"/>
    <mergeCell ref="A1:E6"/>
    <mergeCell ref="A8:E9"/>
    <mergeCell ref="A10:E10"/>
    <mergeCell ref="B12:B13"/>
    <mergeCell ref="C12:C13"/>
    <mergeCell ref="D12:D13"/>
    <mergeCell ref="E12:E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  <mergeCell ref="A49:A55"/>
    <mergeCell ref="B49:B55"/>
    <mergeCell ref="A56:A62"/>
    <mergeCell ref="B56:B62"/>
    <mergeCell ref="A63:A69"/>
    <mergeCell ref="B63:B69"/>
    <mergeCell ref="A70:A76"/>
    <mergeCell ref="B70:B76"/>
    <mergeCell ref="A77:A83"/>
    <mergeCell ref="B77:B83"/>
    <mergeCell ref="A84:A90"/>
    <mergeCell ref="B84:B90"/>
    <mergeCell ref="A91:A97"/>
    <mergeCell ref="B91:B97"/>
    <mergeCell ref="A98:A104"/>
    <mergeCell ref="B98:B104"/>
    <mergeCell ref="A105:A111"/>
    <mergeCell ref="B105:B111"/>
    <mergeCell ref="A112:A118"/>
    <mergeCell ref="B112:B118"/>
    <mergeCell ref="A119:A125"/>
    <mergeCell ref="B119:B125"/>
    <mergeCell ref="A126:A132"/>
    <mergeCell ref="B126:B132"/>
    <mergeCell ref="A133:A139"/>
    <mergeCell ref="B133:B139"/>
    <mergeCell ref="A140:A146"/>
    <mergeCell ref="B140:B146"/>
    <mergeCell ref="A147:A153"/>
    <mergeCell ref="B147:B153"/>
    <mergeCell ref="A154:A160"/>
    <mergeCell ref="B154:B160"/>
    <mergeCell ref="A161:A167"/>
    <mergeCell ref="B161:B167"/>
    <mergeCell ref="A182:A188"/>
    <mergeCell ref="B182:B188"/>
    <mergeCell ref="A189:A195"/>
    <mergeCell ref="B189:B195"/>
    <mergeCell ref="A168:A174"/>
    <mergeCell ref="B168:B174"/>
    <mergeCell ref="B175:B181"/>
    <mergeCell ref="A196:A202"/>
    <mergeCell ref="B196:B202"/>
    <mergeCell ref="A203:A209"/>
    <mergeCell ref="B203:B209"/>
    <mergeCell ref="A210:A216"/>
    <mergeCell ref="B210:B216"/>
    <mergeCell ref="A217:A223"/>
    <mergeCell ref="B217:B223"/>
    <mergeCell ref="A224:A230"/>
    <mergeCell ref="B224:B230"/>
    <mergeCell ref="A231:A237"/>
    <mergeCell ref="B231:B237"/>
    <mergeCell ref="A238:A244"/>
    <mergeCell ref="B238:B244"/>
    <mergeCell ref="A252:A258"/>
    <mergeCell ref="B252:B258"/>
    <mergeCell ref="A259:A265"/>
    <mergeCell ref="B259:B265"/>
    <mergeCell ref="A245:A251"/>
    <mergeCell ref="B245:B251"/>
    <mergeCell ref="A287:A293"/>
    <mergeCell ref="B287:B293"/>
    <mergeCell ref="A294:A300"/>
    <mergeCell ref="B294:B300"/>
    <mergeCell ref="A266:A272"/>
    <mergeCell ref="B266:B272"/>
    <mergeCell ref="A273:A279"/>
    <mergeCell ref="B273:B279"/>
    <mergeCell ref="A280:A286"/>
    <mergeCell ref="B280:B28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3"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3.28515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 x14ac:dyDescent="0.25">
      <c r="E1" s="98"/>
      <c r="F1" s="98"/>
      <c r="G1" s="98"/>
    </row>
    <row r="2" spans="1:7" hidden="1" x14ac:dyDescent="0.25">
      <c r="E2" s="98"/>
      <c r="F2" s="98"/>
      <c r="G2" s="98"/>
    </row>
    <row r="3" spans="1:7" ht="15" customHeight="1" x14ac:dyDescent="0.25">
      <c r="A3" s="91" t="s">
        <v>169</v>
      </c>
      <c r="B3" s="91"/>
      <c r="C3" s="91"/>
      <c r="D3" s="91"/>
      <c r="E3" s="91"/>
      <c r="F3" s="91"/>
      <c r="G3" s="91"/>
    </row>
    <row r="4" spans="1:7" ht="15" customHeight="1" x14ac:dyDescent="0.25">
      <c r="A4" s="91"/>
      <c r="B4" s="91"/>
      <c r="C4" s="91"/>
      <c r="D4" s="91"/>
      <c r="E4" s="91"/>
      <c r="F4" s="91"/>
      <c r="G4" s="91"/>
    </row>
    <row r="5" spans="1:7" ht="15" customHeight="1" x14ac:dyDescent="0.25">
      <c r="A5" s="91"/>
      <c r="B5" s="91"/>
      <c r="C5" s="91"/>
      <c r="D5" s="91"/>
      <c r="E5" s="91"/>
      <c r="F5" s="91"/>
      <c r="G5" s="91"/>
    </row>
    <row r="6" spans="1:7" ht="19.5" customHeight="1" x14ac:dyDescent="0.25">
      <c r="A6" s="91"/>
      <c r="B6" s="91"/>
      <c r="C6" s="91"/>
      <c r="D6" s="91"/>
      <c r="E6" s="91"/>
      <c r="F6" s="91"/>
      <c r="G6" s="91"/>
    </row>
    <row r="7" spans="1:7" ht="15.75" x14ac:dyDescent="0.25">
      <c r="A7" s="7"/>
      <c r="B7" s="7"/>
      <c r="C7" s="7"/>
      <c r="D7" s="30">
        <v>43647</v>
      </c>
      <c r="E7" s="7"/>
      <c r="F7" s="7"/>
      <c r="G7" s="7"/>
    </row>
    <row r="8" spans="1:7" ht="76.5" customHeight="1" x14ac:dyDescent="0.25">
      <c r="A8" s="102" t="s">
        <v>0</v>
      </c>
      <c r="B8" s="87" t="s">
        <v>1</v>
      </c>
      <c r="C8" s="99" t="s">
        <v>95</v>
      </c>
      <c r="D8" s="101"/>
      <c r="E8" s="99" t="s">
        <v>2</v>
      </c>
      <c r="F8" s="100"/>
      <c r="G8" s="101"/>
    </row>
    <row r="9" spans="1:7" ht="111" customHeight="1" x14ac:dyDescent="0.25">
      <c r="A9" s="103"/>
      <c r="B9" s="89"/>
      <c r="C9" s="4" t="s">
        <v>109</v>
      </c>
      <c r="D9" s="4" t="s">
        <v>110</v>
      </c>
      <c r="E9" s="26" t="s">
        <v>103</v>
      </c>
      <c r="F9" s="26" t="s">
        <v>104</v>
      </c>
      <c r="G9" s="26" t="s">
        <v>105</v>
      </c>
    </row>
    <row r="10" spans="1:7" ht="28.5" customHeight="1" x14ac:dyDescent="0.25">
      <c r="A10" s="5">
        <v>1</v>
      </c>
      <c r="B10" s="4" t="s">
        <v>156</v>
      </c>
      <c r="C10" s="49">
        <v>737</v>
      </c>
      <c r="D10" s="49">
        <v>752</v>
      </c>
      <c r="E10" s="5">
        <f>'отчет об исполн.'!H20</f>
        <v>38958.6</v>
      </c>
      <c r="F10" s="5">
        <f>'отчет об исполн.'!I20</f>
        <v>40188.800000000003</v>
      </c>
      <c r="G10" s="5">
        <f>'отчет об исполн.'!J20</f>
        <v>20378.599999999999</v>
      </c>
    </row>
    <row r="11" spans="1:7" ht="49.5" customHeight="1" x14ac:dyDescent="0.25">
      <c r="A11" s="5">
        <v>2</v>
      </c>
      <c r="B11" s="4" t="s">
        <v>157</v>
      </c>
      <c r="C11" s="49">
        <v>2236</v>
      </c>
      <c r="D11" s="49">
        <v>2214</v>
      </c>
      <c r="E11" s="5">
        <f>'отчет об исполн.'!H30</f>
        <v>72281</v>
      </c>
      <c r="F11" s="5">
        <f>'отчет об исполн.'!I30</f>
        <v>81293.899999999994</v>
      </c>
      <c r="G11" s="5">
        <f>'отчет об исполн.'!J30</f>
        <v>44707.5</v>
      </c>
    </row>
    <row r="12" spans="1:7" ht="30.75" customHeight="1" x14ac:dyDescent="0.25">
      <c r="A12" s="11">
        <v>3</v>
      </c>
      <c r="B12" s="65" t="s">
        <v>158</v>
      </c>
      <c r="C12" s="57">
        <v>897</v>
      </c>
      <c r="D12" s="57">
        <v>959</v>
      </c>
      <c r="E12" s="11">
        <f>'отчет об исполн.'!H44</f>
        <v>19740.2</v>
      </c>
      <c r="F12" s="11">
        <f>'отчет об исполн.'!I44</f>
        <v>19987.5</v>
      </c>
      <c r="G12" s="11">
        <f>'отчет об исполн.'!J44</f>
        <v>10948.8</v>
      </c>
    </row>
    <row r="13" spans="1:7" ht="45.75" customHeight="1" x14ac:dyDescent="0.25">
      <c r="A13" s="11">
        <v>4</v>
      </c>
      <c r="B13" s="4" t="s">
        <v>159</v>
      </c>
      <c r="C13" s="57">
        <v>1240</v>
      </c>
      <c r="D13" s="57">
        <v>1272</v>
      </c>
      <c r="E13" s="11">
        <f>'отчет об исполн.'!H74</f>
        <v>1693.8</v>
      </c>
      <c r="F13" s="11">
        <f>'отчет об исполн.'!I74</f>
        <v>1693.8</v>
      </c>
      <c r="G13" s="11">
        <f>'отчет об исполн.'!J74</f>
        <v>847.7</v>
      </c>
    </row>
    <row r="14" spans="1:7" ht="15.75" x14ac:dyDescent="0.25">
      <c r="A14" s="5"/>
      <c r="B14" s="6" t="s">
        <v>3</v>
      </c>
      <c r="C14" s="5">
        <f>SUM(C10:C13)</f>
        <v>5110</v>
      </c>
      <c r="D14" s="5">
        <f t="shared" ref="D14:G14" si="0">SUM(D10:D13)</f>
        <v>5197</v>
      </c>
      <c r="E14" s="5">
        <f t="shared" si="0"/>
        <v>132673.60000000001</v>
      </c>
      <c r="F14" s="5">
        <f t="shared" si="0"/>
        <v>143164</v>
      </c>
      <c r="G14" s="5">
        <f t="shared" si="0"/>
        <v>76882.599999999991</v>
      </c>
    </row>
    <row r="15" spans="1:7" ht="24.75" customHeight="1" x14ac:dyDescent="0.25">
      <c r="B15" t="s">
        <v>117</v>
      </c>
    </row>
    <row r="16" spans="1:7" x14ac:dyDescent="0.25">
      <c r="B16" t="s">
        <v>113</v>
      </c>
      <c r="D16" t="s">
        <v>118</v>
      </c>
    </row>
    <row r="17" spans="2:2" ht="24" customHeight="1" x14ac:dyDescent="0.25">
      <c r="B17" t="s">
        <v>114</v>
      </c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4" zoomScaleNormal="100" workbookViewId="0">
      <selection activeCell="I22" sqref="I22"/>
    </sheetView>
  </sheetViews>
  <sheetFormatPr defaultRowHeight="15" x14ac:dyDescent="0.25"/>
  <cols>
    <col min="1" max="1" width="5.140625" customWidth="1"/>
    <col min="2" max="2" width="44" customWidth="1"/>
    <col min="3" max="3" width="13" customWidth="1"/>
    <col min="4" max="4" width="5.85546875" customWidth="1"/>
    <col min="5" max="5" width="6.28515625" customWidth="1"/>
    <col min="6" max="6" width="13.28515625" customWidth="1"/>
    <col min="7" max="7" width="6.7109375" customWidth="1"/>
    <col min="8" max="8" width="12.140625" customWidth="1"/>
    <col min="9" max="9" width="12.42578125" customWidth="1"/>
    <col min="10" max="10" width="10.85546875" customWidth="1"/>
  </cols>
  <sheetData>
    <row r="1" spans="1:10" ht="3.75" customHeight="1" x14ac:dyDescent="0.25">
      <c r="H1" s="98" t="s">
        <v>102</v>
      </c>
      <c r="I1" s="98"/>
      <c r="J1" s="98"/>
    </row>
    <row r="2" spans="1:10" hidden="1" x14ac:dyDescent="0.25">
      <c r="H2" s="98"/>
      <c r="I2" s="98"/>
      <c r="J2" s="98"/>
    </row>
    <row r="3" spans="1:10" ht="41.25" customHeight="1" x14ac:dyDescent="0.25">
      <c r="B3" s="108" t="s">
        <v>111</v>
      </c>
      <c r="C3" s="108"/>
      <c r="D3" s="108"/>
      <c r="E3" s="108"/>
      <c r="F3" s="108"/>
      <c r="G3" s="108"/>
      <c r="H3" s="108"/>
      <c r="I3" s="108"/>
      <c r="J3" s="108"/>
    </row>
    <row r="4" spans="1:10" ht="13.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 x14ac:dyDescent="0.25">
      <c r="A5" s="92" t="s">
        <v>164</v>
      </c>
      <c r="B5" s="92"/>
      <c r="C5" s="92"/>
      <c r="D5" s="92"/>
      <c r="E5" s="92"/>
      <c r="F5" s="92"/>
      <c r="G5" s="92"/>
      <c r="H5" s="92"/>
      <c r="I5" s="104"/>
      <c r="J5" s="104"/>
    </row>
    <row r="6" spans="1:10" ht="21.75" customHeight="1" x14ac:dyDescent="0.25">
      <c r="A6" s="92"/>
      <c r="B6" s="92"/>
      <c r="C6" s="92"/>
      <c r="D6" s="92"/>
      <c r="E6" s="92"/>
      <c r="F6" s="92"/>
      <c r="G6" s="92"/>
      <c r="H6" s="92"/>
      <c r="I6" s="104"/>
      <c r="J6" s="104"/>
    </row>
    <row r="7" spans="1:10" ht="27.75" hidden="1" customHeight="1" x14ac:dyDescent="0.25">
      <c r="A7" s="92"/>
      <c r="B7" s="92"/>
      <c r="C7" s="92"/>
      <c r="D7" s="92"/>
      <c r="E7" s="92"/>
      <c r="F7" s="92"/>
      <c r="G7" s="92"/>
      <c r="H7" s="92"/>
      <c r="I7" s="104"/>
      <c r="J7" s="104"/>
    </row>
    <row r="8" spans="1:10" ht="16.5" customHeight="1" x14ac:dyDescent="0.3">
      <c r="A8" s="9"/>
      <c r="B8" s="93" t="s">
        <v>108</v>
      </c>
      <c r="C8" s="93"/>
      <c r="D8" s="93"/>
      <c r="E8" s="93"/>
      <c r="F8" s="93"/>
      <c r="G8" s="93"/>
      <c r="H8" s="93"/>
      <c r="I8" s="93"/>
      <c r="J8" s="93"/>
    </row>
    <row r="9" spans="1:10" ht="16.5" customHeight="1" x14ac:dyDescent="0.3">
      <c r="A9" s="9"/>
      <c r="B9" s="24"/>
      <c r="C9" s="24"/>
      <c r="D9" s="25"/>
      <c r="E9" s="25"/>
      <c r="F9" s="31">
        <v>43647</v>
      </c>
      <c r="G9" s="25"/>
      <c r="H9" s="25"/>
      <c r="I9" s="25"/>
      <c r="J9" s="25"/>
    </row>
    <row r="10" spans="1:10" ht="16.5" customHeight="1" x14ac:dyDescent="0.3">
      <c r="A10" s="9"/>
      <c r="B10" s="24"/>
      <c r="C10" s="24"/>
      <c r="D10" s="25"/>
      <c r="E10" s="25"/>
      <c r="F10" s="25"/>
      <c r="G10" s="25"/>
      <c r="H10" s="25"/>
      <c r="I10" s="25"/>
      <c r="J10" s="25"/>
    </row>
    <row r="11" spans="1:10" ht="33" customHeight="1" x14ac:dyDescent="0.25">
      <c r="A11" s="106" t="s">
        <v>0</v>
      </c>
      <c r="B11" s="94" t="s">
        <v>4</v>
      </c>
      <c r="C11" s="94" t="s">
        <v>5</v>
      </c>
      <c r="D11" s="99" t="s">
        <v>6</v>
      </c>
      <c r="E11" s="100"/>
      <c r="F11" s="100"/>
      <c r="G11" s="101"/>
      <c r="H11" s="96" t="s">
        <v>112</v>
      </c>
      <c r="I11" s="96"/>
      <c r="J11" s="96"/>
    </row>
    <row r="12" spans="1:10" ht="135" customHeight="1" x14ac:dyDescent="0.25">
      <c r="A12" s="106"/>
      <c r="B12" s="95"/>
      <c r="C12" s="95"/>
      <c r="D12" s="14" t="s">
        <v>7</v>
      </c>
      <c r="E12" s="14" t="s">
        <v>8</v>
      </c>
      <c r="F12" s="14" t="s">
        <v>9</v>
      </c>
      <c r="G12" s="14" t="s">
        <v>10</v>
      </c>
      <c r="H12" s="20" t="s">
        <v>103</v>
      </c>
      <c r="I12" s="20" t="s">
        <v>104</v>
      </c>
      <c r="J12" s="20" t="s">
        <v>105</v>
      </c>
    </row>
    <row r="13" spans="1:10" ht="66.75" customHeight="1" x14ac:dyDescent="0.25">
      <c r="A13" s="47">
        <v>1</v>
      </c>
      <c r="B13" s="58" t="s">
        <v>165</v>
      </c>
      <c r="C13" s="105" t="s">
        <v>50</v>
      </c>
      <c r="D13" s="15">
        <v>954</v>
      </c>
      <c r="E13" s="16" t="s">
        <v>96</v>
      </c>
      <c r="F13" s="16" t="s">
        <v>25</v>
      </c>
      <c r="G13" s="16" t="s">
        <v>39</v>
      </c>
      <c r="H13" s="17">
        <f>H14+H22+H43+H53-H54</f>
        <v>153897.19999999998</v>
      </c>
      <c r="I13" s="17">
        <f>I14+I22+I43+I53-I54</f>
        <v>164330.39999999997</v>
      </c>
      <c r="J13" s="66">
        <f>J14+J22+J43+J53-J54</f>
        <v>84737.3</v>
      </c>
    </row>
    <row r="14" spans="1:10" ht="66.75" customHeight="1" x14ac:dyDescent="0.25">
      <c r="A14" s="1">
        <v>2</v>
      </c>
      <c r="B14" s="3" t="s">
        <v>166</v>
      </c>
      <c r="C14" s="105"/>
      <c r="D14" s="15">
        <v>954</v>
      </c>
      <c r="E14" s="16" t="s">
        <v>24</v>
      </c>
      <c r="F14" s="16" t="s">
        <v>98</v>
      </c>
      <c r="G14" s="16" t="s">
        <v>39</v>
      </c>
      <c r="H14" s="17">
        <f>H15+H16+H17+H18+H19+H20+H21</f>
        <v>43712.4</v>
      </c>
      <c r="I14" s="17">
        <f>I15+I16+I17+I18+I19+I20+I21</f>
        <v>40390</v>
      </c>
      <c r="J14" s="17">
        <f>J15+J16+J17+J18+J19+J20+J21</f>
        <v>20403.099999999999</v>
      </c>
    </row>
    <row r="15" spans="1:10" ht="66" customHeight="1" x14ac:dyDescent="0.25">
      <c r="A15" s="2" t="s">
        <v>17</v>
      </c>
      <c r="B15" s="3" t="s">
        <v>64</v>
      </c>
      <c r="C15" s="105"/>
      <c r="D15" s="15">
        <v>954</v>
      </c>
      <c r="E15" s="16" t="s">
        <v>24</v>
      </c>
      <c r="F15" s="16" t="s">
        <v>23</v>
      </c>
      <c r="G15" s="15">
        <v>612</v>
      </c>
      <c r="H15" s="17"/>
      <c r="I15" s="17"/>
      <c r="J15" s="17"/>
    </row>
    <row r="16" spans="1:10" ht="32.25" customHeight="1" x14ac:dyDescent="0.25">
      <c r="A16" s="2" t="s">
        <v>13</v>
      </c>
      <c r="B16" s="3" t="s">
        <v>15</v>
      </c>
      <c r="C16" s="105"/>
      <c r="D16" s="15">
        <v>954</v>
      </c>
      <c r="E16" s="16" t="s">
        <v>24</v>
      </c>
      <c r="F16" s="16" t="s">
        <v>129</v>
      </c>
      <c r="G16" s="15">
        <v>612</v>
      </c>
      <c r="H16" s="17"/>
      <c r="I16" s="17"/>
      <c r="J16" s="17"/>
    </row>
    <row r="17" spans="1:11" ht="49.5" customHeight="1" x14ac:dyDescent="0.25">
      <c r="A17" s="2" t="s">
        <v>51</v>
      </c>
      <c r="B17" s="3" t="s">
        <v>52</v>
      </c>
      <c r="C17" s="105"/>
      <c r="D17" s="15">
        <v>954</v>
      </c>
      <c r="E17" s="16" t="s">
        <v>24</v>
      </c>
      <c r="F17" s="16" t="s">
        <v>26</v>
      </c>
      <c r="G17" s="15">
        <v>612</v>
      </c>
      <c r="H17" s="17"/>
      <c r="I17" s="17"/>
      <c r="J17" s="17"/>
    </row>
    <row r="18" spans="1:11" ht="35.25" customHeight="1" x14ac:dyDescent="0.25">
      <c r="A18" s="2" t="s">
        <v>53</v>
      </c>
      <c r="B18" s="3" t="s">
        <v>11</v>
      </c>
      <c r="C18" s="105"/>
      <c r="D18" s="15">
        <v>954</v>
      </c>
      <c r="E18" s="16" t="s">
        <v>24</v>
      </c>
      <c r="F18" s="16" t="s">
        <v>27</v>
      </c>
      <c r="G18" s="15">
        <v>612</v>
      </c>
      <c r="H18" s="17">
        <v>45</v>
      </c>
      <c r="I18" s="17">
        <v>45</v>
      </c>
      <c r="J18" s="17">
        <v>21.1</v>
      </c>
    </row>
    <row r="19" spans="1:11" ht="117" customHeight="1" x14ac:dyDescent="0.25">
      <c r="A19" s="2" t="s">
        <v>54</v>
      </c>
      <c r="B19" s="3" t="s">
        <v>12</v>
      </c>
      <c r="C19" s="105"/>
      <c r="D19" s="15">
        <v>954</v>
      </c>
      <c r="E19" s="16" t="s">
        <v>24</v>
      </c>
      <c r="F19" s="16" t="s">
        <v>28</v>
      </c>
      <c r="G19" s="15">
        <v>612</v>
      </c>
      <c r="H19" s="17">
        <f>2000+2388.8</f>
        <v>4388.8</v>
      </c>
      <c r="I19" s="17">
        <f>37.5+117.5</f>
        <v>155</v>
      </c>
      <c r="J19" s="17">
        <v>3.4</v>
      </c>
    </row>
    <row r="20" spans="1:11" ht="66.75" customHeight="1" x14ac:dyDescent="0.25">
      <c r="A20" s="2" t="s">
        <v>55</v>
      </c>
      <c r="B20" s="3" t="s">
        <v>92</v>
      </c>
      <c r="C20" s="105"/>
      <c r="D20" s="15">
        <v>954</v>
      </c>
      <c r="E20" s="16" t="s">
        <v>24</v>
      </c>
      <c r="F20" s="16" t="s">
        <v>130</v>
      </c>
      <c r="G20" s="15">
        <v>611</v>
      </c>
      <c r="H20" s="17">
        <v>38958.6</v>
      </c>
      <c r="I20" s="17">
        <v>40188.800000000003</v>
      </c>
      <c r="J20" s="17">
        <v>20378.599999999999</v>
      </c>
    </row>
    <row r="21" spans="1:11" ht="54" customHeight="1" x14ac:dyDescent="0.25">
      <c r="A21" s="2" t="s">
        <v>132</v>
      </c>
      <c r="B21" s="3" t="s">
        <v>131</v>
      </c>
      <c r="C21" s="46"/>
      <c r="D21" s="15">
        <v>954</v>
      </c>
      <c r="E21" s="16" t="s">
        <v>24</v>
      </c>
      <c r="F21" s="16" t="s">
        <v>133</v>
      </c>
      <c r="G21" s="15">
        <v>612</v>
      </c>
      <c r="H21" s="17">
        <v>320</v>
      </c>
      <c r="I21" s="17">
        <v>1.2</v>
      </c>
      <c r="J21" s="17"/>
    </row>
    <row r="22" spans="1:11" ht="64.5" customHeight="1" x14ac:dyDescent="0.25">
      <c r="A22" s="1" t="s">
        <v>56</v>
      </c>
      <c r="B22" s="3" t="s">
        <v>167</v>
      </c>
      <c r="C22" s="80" t="s">
        <v>50</v>
      </c>
      <c r="D22" s="15">
        <v>954</v>
      </c>
      <c r="E22" s="16" t="s">
        <v>29</v>
      </c>
      <c r="F22" s="16" t="s">
        <v>97</v>
      </c>
      <c r="G22" s="16" t="s">
        <v>39</v>
      </c>
      <c r="H22" s="17">
        <f>H23+H31+H32+H33+H34+H35+H36+H37+H38+H39+H40+H41+H42</f>
        <v>72929.299999999988</v>
      </c>
      <c r="I22" s="17">
        <f t="shared" ref="I22:J22" si="0">I23+I31+I32+I33+I34+I35+I36+I37+I38+I39+I40+I41+I42</f>
        <v>86299.299999999988</v>
      </c>
      <c r="J22" s="17">
        <f t="shared" si="0"/>
        <v>44744.200000000004</v>
      </c>
    </row>
    <row r="23" spans="1:11" ht="21.75" customHeight="1" x14ac:dyDescent="0.25">
      <c r="A23" s="90" t="s">
        <v>57</v>
      </c>
      <c r="B23" s="107" t="s">
        <v>65</v>
      </c>
      <c r="C23" s="81"/>
      <c r="D23" s="15">
        <v>954</v>
      </c>
      <c r="E23" s="16" t="s">
        <v>29</v>
      </c>
      <c r="F23" s="16" t="s">
        <v>134</v>
      </c>
      <c r="G23" s="16" t="s">
        <v>39</v>
      </c>
      <c r="H23" s="17">
        <f>H25+H26+H27+H28+H29+H24+H30</f>
        <v>72281</v>
      </c>
      <c r="I23" s="17">
        <f>I25+I26+I27+I28+I29+I24+I30</f>
        <v>81293.899999999994</v>
      </c>
      <c r="J23" s="17">
        <f>J25+J26+J27+J28+J29+J24+J30</f>
        <v>44707.5</v>
      </c>
    </row>
    <row r="24" spans="1:11" ht="21.75" customHeight="1" x14ac:dyDescent="0.25">
      <c r="A24" s="90"/>
      <c r="B24" s="107"/>
      <c r="C24" s="81"/>
      <c r="D24" s="15">
        <v>954</v>
      </c>
      <c r="E24" s="16" t="s">
        <v>29</v>
      </c>
      <c r="F24" s="16" t="s">
        <v>30</v>
      </c>
      <c r="G24" s="16" t="s">
        <v>101</v>
      </c>
      <c r="H24" s="17"/>
      <c r="I24" s="17"/>
      <c r="J24" s="17"/>
    </row>
    <row r="25" spans="1:11" ht="23.25" customHeight="1" x14ac:dyDescent="0.25">
      <c r="A25" s="90"/>
      <c r="B25" s="107"/>
      <c r="C25" s="81"/>
      <c r="D25" s="15">
        <v>954</v>
      </c>
      <c r="E25" s="16" t="s">
        <v>29</v>
      </c>
      <c r="F25" s="16" t="s">
        <v>30</v>
      </c>
      <c r="G25" s="15">
        <v>212</v>
      </c>
      <c r="H25" s="17"/>
      <c r="I25" s="17"/>
      <c r="J25" s="17"/>
    </row>
    <row r="26" spans="1:11" ht="21.75" customHeight="1" x14ac:dyDescent="0.25">
      <c r="A26" s="90"/>
      <c r="B26" s="107"/>
      <c r="C26" s="81"/>
      <c r="D26" s="15">
        <v>954</v>
      </c>
      <c r="E26" s="16" t="s">
        <v>29</v>
      </c>
      <c r="F26" s="16" t="s">
        <v>30</v>
      </c>
      <c r="G26" s="15">
        <v>242</v>
      </c>
      <c r="H26" s="17"/>
      <c r="I26" s="17"/>
      <c r="J26" s="17"/>
    </row>
    <row r="27" spans="1:11" ht="24" customHeight="1" x14ac:dyDescent="0.25">
      <c r="A27" s="90"/>
      <c r="B27" s="107"/>
      <c r="C27" s="81"/>
      <c r="D27" s="15">
        <v>954</v>
      </c>
      <c r="E27" s="16" t="s">
        <v>29</v>
      </c>
      <c r="F27" s="16" t="s">
        <v>30</v>
      </c>
      <c r="G27" s="15">
        <v>244</v>
      </c>
      <c r="H27" s="17"/>
      <c r="I27" s="17"/>
      <c r="J27" s="17"/>
    </row>
    <row r="28" spans="1:11" ht="24" customHeight="1" x14ac:dyDescent="0.25">
      <c r="A28" s="90"/>
      <c r="B28" s="107"/>
      <c r="C28" s="81"/>
      <c r="D28" s="15">
        <v>954</v>
      </c>
      <c r="E28" s="16" t="s">
        <v>29</v>
      </c>
      <c r="F28" s="16" t="s">
        <v>30</v>
      </c>
      <c r="G28" s="15">
        <v>851</v>
      </c>
      <c r="H28" s="17"/>
      <c r="I28" s="17"/>
      <c r="J28" s="17"/>
    </row>
    <row r="29" spans="1:11" ht="22.5" customHeight="1" x14ac:dyDescent="0.25">
      <c r="A29" s="90"/>
      <c r="B29" s="107"/>
      <c r="C29" s="81"/>
      <c r="D29" s="15">
        <v>954</v>
      </c>
      <c r="E29" s="16" t="s">
        <v>29</v>
      </c>
      <c r="F29" s="16" t="s">
        <v>30</v>
      </c>
      <c r="G29" s="15">
        <v>852</v>
      </c>
      <c r="H29" s="17"/>
      <c r="I29" s="17"/>
      <c r="J29" s="17"/>
    </row>
    <row r="30" spans="1:11" ht="22.5" customHeight="1" x14ac:dyDescent="0.25">
      <c r="A30" s="36"/>
      <c r="B30" s="37"/>
      <c r="C30" s="81"/>
      <c r="D30" s="15">
        <v>954</v>
      </c>
      <c r="E30" s="16" t="s">
        <v>29</v>
      </c>
      <c r="F30" s="16" t="s">
        <v>134</v>
      </c>
      <c r="G30" s="15">
        <v>611</v>
      </c>
      <c r="H30" s="17">
        <v>72281</v>
      </c>
      <c r="I30" s="17">
        <v>81293.899999999994</v>
      </c>
      <c r="J30" s="17">
        <v>44707.5</v>
      </c>
    </row>
    <row r="31" spans="1:11" ht="87.75" customHeight="1" x14ac:dyDescent="0.25">
      <c r="A31" s="2" t="s">
        <v>58</v>
      </c>
      <c r="B31" s="80" t="s">
        <v>14</v>
      </c>
      <c r="C31" s="81"/>
      <c r="D31" s="15">
        <v>954</v>
      </c>
      <c r="E31" s="16" t="s">
        <v>29</v>
      </c>
      <c r="F31" s="16" t="s">
        <v>31</v>
      </c>
      <c r="G31" s="15">
        <v>612</v>
      </c>
      <c r="H31" s="17">
        <v>111.2</v>
      </c>
      <c r="I31" s="17">
        <v>31.2</v>
      </c>
      <c r="J31" s="17">
        <v>2.9</v>
      </c>
      <c r="K31" s="39"/>
    </row>
    <row r="32" spans="1:11" ht="35.25" customHeight="1" x14ac:dyDescent="0.25">
      <c r="A32" s="2"/>
      <c r="B32" s="82"/>
      <c r="C32" s="81"/>
      <c r="D32" s="15">
        <v>954</v>
      </c>
      <c r="E32" s="16" t="s">
        <v>29</v>
      </c>
      <c r="F32" s="16" t="s">
        <v>135</v>
      </c>
      <c r="G32" s="15">
        <v>414</v>
      </c>
      <c r="H32" s="17"/>
      <c r="I32" s="17"/>
      <c r="J32" s="17"/>
      <c r="K32" s="39"/>
    </row>
    <row r="33" spans="1:10" ht="72" customHeight="1" x14ac:dyDescent="0.25">
      <c r="A33" s="2" t="s">
        <v>59</v>
      </c>
      <c r="B33" s="3" t="s">
        <v>60</v>
      </c>
      <c r="C33" s="81"/>
      <c r="D33" s="15">
        <v>954</v>
      </c>
      <c r="E33" s="16" t="s">
        <v>29</v>
      </c>
      <c r="F33" s="16" t="s">
        <v>150</v>
      </c>
      <c r="G33" s="15">
        <v>244</v>
      </c>
      <c r="H33" s="17"/>
      <c r="I33" s="17"/>
      <c r="J33" s="17"/>
    </row>
    <row r="34" spans="1:10" ht="33.75" customHeight="1" x14ac:dyDescent="0.25">
      <c r="A34" s="2" t="s">
        <v>61</v>
      </c>
      <c r="B34" s="3" t="s">
        <v>15</v>
      </c>
      <c r="C34" s="81"/>
      <c r="D34" s="15">
        <v>954</v>
      </c>
      <c r="E34" s="16" t="s">
        <v>29</v>
      </c>
      <c r="F34" s="16" t="s">
        <v>136</v>
      </c>
      <c r="G34" s="15">
        <v>612</v>
      </c>
      <c r="H34" s="17"/>
      <c r="I34" s="17"/>
      <c r="J34" s="17"/>
    </row>
    <row r="35" spans="1:10" ht="48" customHeight="1" x14ac:dyDescent="0.25">
      <c r="A35" s="2" t="s">
        <v>62</v>
      </c>
      <c r="B35" s="3" t="s">
        <v>63</v>
      </c>
      <c r="C35" s="81"/>
      <c r="D35" s="15">
        <v>954</v>
      </c>
      <c r="E35" s="16" t="s">
        <v>29</v>
      </c>
      <c r="F35" s="16" t="s">
        <v>137</v>
      </c>
      <c r="G35" s="15">
        <v>612</v>
      </c>
      <c r="H35" s="17"/>
      <c r="I35" s="17"/>
      <c r="J35" s="17"/>
    </row>
    <row r="36" spans="1:10" ht="42" customHeight="1" x14ac:dyDescent="0.25">
      <c r="A36" s="2" t="s">
        <v>66</v>
      </c>
      <c r="B36" s="3" t="s">
        <v>11</v>
      </c>
      <c r="C36" s="81"/>
      <c r="D36" s="15">
        <v>954</v>
      </c>
      <c r="E36" s="16" t="s">
        <v>29</v>
      </c>
      <c r="F36" s="16" t="s">
        <v>151</v>
      </c>
      <c r="G36" s="15">
        <v>612</v>
      </c>
      <c r="H36" s="17">
        <v>301.39999999999998</v>
      </c>
      <c r="I36" s="17">
        <v>301.39999999999998</v>
      </c>
      <c r="J36" s="17">
        <v>27.8</v>
      </c>
    </row>
    <row r="37" spans="1:10" ht="36" customHeight="1" x14ac:dyDescent="0.25">
      <c r="A37" s="2" t="s">
        <v>67</v>
      </c>
      <c r="B37" s="3" t="s">
        <v>16</v>
      </c>
      <c r="C37" s="81"/>
      <c r="D37" s="15">
        <v>954</v>
      </c>
      <c r="E37" s="16" t="s">
        <v>29</v>
      </c>
      <c r="F37" s="16" t="s">
        <v>32</v>
      </c>
      <c r="G37" s="15">
        <v>612</v>
      </c>
      <c r="H37" s="17"/>
      <c r="I37" s="17"/>
      <c r="J37" s="17"/>
    </row>
    <row r="38" spans="1:10" ht="48" customHeight="1" x14ac:dyDescent="0.25">
      <c r="A38" s="2" t="s">
        <v>68</v>
      </c>
      <c r="B38" s="3" t="s">
        <v>69</v>
      </c>
      <c r="C38" s="81"/>
      <c r="D38" s="15">
        <v>954</v>
      </c>
      <c r="E38" s="16" t="s">
        <v>29</v>
      </c>
      <c r="F38" s="16" t="s">
        <v>33</v>
      </c>
      <c r="G38" s="15">
        <v>612</v>
      </c>
      <c r="H38" s="17"/>
      <c r="I38" s="17"/>
      <c r="J38" s="17"/>
    </row>
    <row r="39" spans="1:10" ht="45" customHeight="1" x14ac:dyDescent="0.25">
      <c r="A39" s="2" t="s">
        <v>70</v>
      </c>
      <c r="B39" s="3" t="s">
        <v>93</v>
      </c>
      <c r="C39" s="81"/>
      <c r="D39" s="15">
        <v>954</v>
      </c>
      <c r="E39" s="16" t="s">
        <v>29</v>
      </c>
      <c r="F39" s="16" t="s">
        <v>144</v>
      </c>
      <c r="G39" s="15">
        <v>612</v>
      </c>
      <c r="H39" s="17"/>
      <c r="I39" s="17"/>
      <c r="J39" s="17"/>
    </row>
    <row r="40" spans="1:10" ht="54" customHeight="1" x14ac:dyDescent="0.25">
      <c r="A40" s="2" t="s">
        <v>148</v>
      </c>
      <c r="B40" s="3" t="s">
        <v>20</v>
      </c>
      <c r="C40" s="82"/>
      <c r="D40" s="15">
        <v>954</v>
      </c>
      <c r="E40" s="16" t="s">
        <v>91</v>
      </c>
      <c r="F40" s="16" t="s">
        <v>139</v>
      </c>
      <c r="G40" s="15">
        <v>244</v>
      </c>
      <c r="H40" s="15">
        <v>70</v>
      </c>
      <c r="I40" s="17">
        <v>70</v>
      </c>
      <c r="J40" s="22">
        <v>6</v>
      </c>
    </row>
    <row r="41" spans="1:10" ht="54" customHeight="1" x14ac:dyDescent="0.25">
      <c r="A41" s="2" t="s">
        <v>153</v>
      </c>
      <c r="B41" s="3" t="s">
        <v>154</v>
      </c>
      <c r="C41" s="60"/>
      <c r="D41" s="18">
        <v>954</v>
      </c>
      <c r="E41" s="19" t="s">
        <v>29</v>
      </c>
      <c r="F41" s="19" t="s">
        <v>155</v>
      </c>
      <c r="G41" s="18">
        <v>612</v>
      </c>
      <c r="H41" s="18">
        <v>165.7</v>
      </c>
      <c r="I41" s="22">
        <v>215.7</v>
      </c>
      <c r="J41" s="22"/>
    </row>
    <row r="42" spans="1:10" ht="24.75" customHeight="1" x14ac:dyDescent="0.25">
      <c r="A42" s="2" t="s">
        <v>161</v>
      </c>
      <c r="B42" s="3" t="s">
        <v>162</v>
      </c>
      <c r="C42" s="68"/>
      <c r="D42" s="18">
        <v>954</v>
      </c>
      <c r="E42" s="19" t="s">
        <v>29</v>
      </c>
      <c r="F42" s="19" t="s">
        <v>163</v>
      </c>
      <c r="G42" s="18">
        <v>612</v>
      </c>
      <c r="H42" s="18"/>
      <c r="I42" s="22">
        <v>4387.1000000000004</v>
      </c>
      <c r="J42" s="22"/>
    </row>
    <row r="43" spans="1:10" ht="81" customHeight="1" x14ac:dyDescent="0.25">
      <c r="A43" s="2" t="s">
        <v>71</v>
      </c>
      <c r="B43" s="3" t="s">
        <v>168</v>
      </c>
      <c r="C43" s="105" t="s">
        <v>50</v>
      </c>
      <c r="D43" s="18">
        <v>954</v>
      </c>
      <c r="E43" s="19" t="s">
        <v>160</v>
      </c>
      <c r="F43" s="19" t="s">
        <v>99</v>
      </c>
      <c r="G43" s="19" t="s">
        <v>39</v>
      </c>
      <c r="H43" s="22">
        <f>H44+H45+H46+H47+H48+H49+H50+H51</f>
        <v>19870.100000000002</v>
      </c>
      <c r="I43" s="22">
        <f>I44+I45+I46+I47+I48+I49+I50+I51+I52</f>
        <v>20118.400000000001</v>
      </c>
      <c r="J43" s="22">
        <f>J44+J45+J46+J47+J48+J49+J50+J51+J52</f>
        <v>10989.199999999999</v>
      </c>
    </row>
    <row r="44" spans="1:10" ht="63.75" customHeight="1" x14ac:dyDescent="0.25">
      <c r="A44" s="2" t="s">
        <v>72</v>
      </c>
      <c r="B44" s="3" t="s">
        <v>73</v>
      </c>
      <c r="C44" s="105"/>
      <c r="D44" s="15">
        <v>954</v>
      </c>
      <c r="E44" s="16" t="s">
        <v>160</v>
      </c>
      <c r="F44" s="16" t="s">
        <v>145</v>
      </c>
      <c r="G44" s="15">
        <v>611</v>
      </c>
      <c r="H44" s="17">
        <v>19740.2</v>
      </c>
      <c r="I44" s="17">
        <v>19987.5</v>
      </c>
      <c r="J44" s="17">
        <v>10948.8</v>
      </c>
    </row>
    <row r="45" spans="1:10" ht="122.25" customHeight="1" x14ac:dyDescent="0.25">
      <c r="A45" s="10" t="s">
        <v>74</v>
      </c>
      <c r="B45" s="3" t="s">
        <v>12</v>
      </c>
      <c r="C45" s="105"/>
      <c r="D45" s="15">
        <v>954</v>
      </c>
      <c r="E45" s="19" t="s">
        <v>160</v>
      </c>
      <c r="F45" s="16" t="s">
        <v>152</v>
      </c>
      <c r="G45" s="15">
        <v>612</v>
      </c>
      <c r="H45" s="15"/>
      <c r="I45" s="17"/>
      <c r="J45" s="17"/>
    </row>
    <row r="46" spans="1:10" ht="64.5" customHeight="1" x14ac:dyDescent="0.25">
      <c r="A46" s="10" t="s">
        <v>75</v>
      </c>
      <c r="B46" s="3" t="s">
        <v>76</v>
      </c>
      <c r="C46" s="105"/>
      <c r="D46" s="15">
        <v>954</v>
      </c>
      <c r="E46" s="16" t="s">
        <v>160</v>
      </c>
      <c r="F46" s="16" t="s">
        <v>34</v>
      </c>
      <c r="G46" s="15">
        <v>612</v>
      </c>
      <c r="H46" s="15"/>
      <c r="I46" s="17"/>
      <c r="J46" s="17"/>
    </row>
    <row r="47" spans="1:10" ht="34.5" customHeight="1" x14ac:dyDescent="0.25">
      <c r="A47" s="10" t="s">
        <v>77</v>
      </c>
      <c r="B47" s="3" t="s">
        <v>15</v>
      </c>
      <c r="C47" s="105"/>
      <c r="D47" s="15">
        <v>954</v>
      </c>
      <c r="E47" s="19" t="s">
        <v>160</v>
      </c>
      <c r="F47" s="16" t="s">
        <v>146</v>
      </c>
      <c r="G47" s="15">
        <v>612</v>
      </c>
      <c r="H47" s="15">
        <v>79.900000000000006</v>
      </c>
      <c r="I47" s="17">
        <v>79.900000000000006</v>
      </c>
      <c r="J47" s="17">
        <v>39.5</v>
      </c>
    </row>
    <row r="48" spans="1:10" ht="34.5" customHeight="1" x14ac:dyDescent="0.25">
      <c r="A48" s="10" t="s">
        <v>78</v>
      </c>
      <c r="B48" s="3" t="s">
        <v>11</v>
      </c>
      <c r="C48" s="105"/>
      <c r="D48" s="15">
        <v>954</v>
      </c>
      <c r="E48" s="16" t="s">
        <v>160</v>
      </c>
      <c r="F48" s="16" t="s">
        <v>35</v>
      </c>
      <c r="G48" s="15">
        <v>612</v>
      </c>
      <c r="H48" s="15">
        <v>50</v>
      </c>
      <c r="I48" s="17">
        <v>50</v>
      </c>
      <c r="J48" s="17"/>
    </row>
    <row r="49" spans="1:10" ht="51" customHeight="1" x14ac:dyDescent="0.25">
      <c r="A49" s="10" t="s">
        <v>79</v>
      </c>
      <c r="B49" s="3" t="s">
        <v>69</v>
      </c>
      <c r="C49" s="105"/>
      <c r="D49" s="15">
        <v>954</v>
      </c>
      <c r="E49" s="16" t="s">
        <v>160</v>
      </c>
      <c r="F49" s="16" t="s">
        <v>36</v>
      </c>
      <c r="G49" s="15">
        <v>612</v>
      </c>
      <c r="H49" s="15"/>
      <c r="I49" s="17"/>
      <c r="J49" s="17"/>
    </row>
    <row r="50" spans="1:10" ht="36" customHeight="1" x14ac:dyDescent="0.25">
      <c r="A50" s="10" t="s">
        <v>127</v>
      </c>
      <c r="B50" s="3" t="s">
        <v>123</v>
      </c>
      <c r="C50" s="40"/>
      <c r="D50" s="15">
        <v>954</v>
      </c>
      <c r="E50" s="16" t="s">
        <v>124</v>
      </c>
      <c r="F50" s="16" t="s">
        <v>140</v>
      </c>
      <c r="G50" s="15">
        <v>612</v>
      </c>
      <c r="H50" s="15"/>
      <c r="I50" s="17"/>
      <c r="J50" s="17"/>
    </row>
    <row r="51" spans="1:10" ht="39.75" customHeight="1" x14ac:dyDescent="0.25">
      <c r="A51" s="10" t="s">
        <v>149</v>
      </c>
      <c r="B51" s="3" t="s">
        <v>93</v>
      </c>
      <c r="C51" s="50"/>
      <c r="D51" s="15">
        <v>954</v>
      </c>
      <c r="E51" s="16" t="s">
        <v>160</v>
      </c>
      <c r="F51" s="16" t="s">
        <v>138</v>
      </c>
      <c r="G51" s="15">
        <v>612</v>
      </c>
      <c r="H51" s="15"/>
      <c r="I51" s="17"/>
      <c r="J51" s="17"/>
    </row>
    <row r="52" spans="1:10" ht="48.75" customHeight="1" x14ac:dyDescent="0.25">
      <c r="A52" s="10" t="s">
        <v>172</v>
      </c>
      <c r="B52" s="3" t="s">
        <v>173</v>
      </c>
      <c r="C52" s="73"/>
      <c r="D52" s="15">
        <v>954</v>
      </c>
      <c r="E52" s="16" t="s">
        <v>160</v>
      </c>
      <c r="F52" s="16" t="s">
        <v>174</v>
      </c>
      <c r="G52" s="15">
        <v>612</v>
      </c>
      <c r="H52" s="15"/>
      <c r="I52" s="17">
        <v>1</v>
      </c>
      <c r="J52" s="17">
        <v>0.9</v>
      </c>
    </row>
    <row r="53" spans="1:10" ht="35.25" customHeight="1" x14ac:dyDescent="0.25">
      <c r="A53" s="8" t="s">
        <v>80</v>
      </c>
      <c r="B53" s="3" t="s">
        <v>19</v>
      </c>
      <c r="C53" s="21"/>
      <c r="D53" s="15">
        <v>954</v>
      </c>
      <c r="E53" s="16" t="s">
        <v>37</v>
      </c>
      <c r="F53" s="16" t="s">
        <v>100</v>
      </c>
      <c r="G53" s="16" t="s">
        <v>39</v>
      </c>
      <c r="H53" s="15">
        <f>H54+H56+H63+H73+H55+H74+H75</f>
        <v>17385.399999999998</v>
      </c>
      <c r="I53" s="17">
        <f>I54+I56+I63+I73+I55+I74+I75</f>
        <v>17522.699999999997</v>
      </c>
      <c r="J53" s="17">
        <f>J54+J56+J63+J73+J55+J74+J75</f>
        <v>8600.8000000000011</v>
      </c>
    </row>
    <row r="54" spans="1:10" ht="24" customHeight="1" x14ac:dyDescent="0.25">
      <c r="A54" s="10" t="s">
        <v>81</v>
      </c>
      <c r="B54" s="80" t="s">
        <v>20</v>
      </c>
      <c r="C54" s="80" t="s">
        <v>85</v>
      </c>
      <c r="D54" s="15">
        <v>952</v>
      </c>
      <c r="E54" s="16" t="s">
        <v>91</v>
      </c>
      <c r="F54" s="16" t="s">
        <v>139</v>
      </c>
      <c r="G54" s="15">
        <v>244</v>
      </c>
      <c r="H54" s="15"/>
      <c r="I54" s="17"/>
      <c r="J54" s="17"/>
    </row>
    <row r="55" spans="1:10" ht="26.25" customHeight="1" x14ac:dyDescent="0.25">
      <c r="A55" s="10"/>
      <c r="B55" s="82"/>
      <c r="C55" s="82"/>
      <c r="D55" s="15">
        <v>954</v>
      </c>
      <c r="E55" s="16" t="s">
        <v>91</v>
      </c>
      <c r="F55" s="16" t="s">
        <v>139</v>
      </c>
      <c r="G55" s="15">
        <v>244</v>
      </c>
      <c r="H55" s="15"/>
      <c r="I55" s="17"/>
      <c r="J55" s="17"/>
    </row>
    <row r="56" spans="1:10" ht="26.25" customHeight="1" x14ac:dyDescent="0.25">
      <c r="A56" s="83" t="s">
        <v>82</v>
      </c>
      <c r="B56" s="76" t="s">
        <v>21</v>
      </c>
      <c r="C56" s="105" t="s">
        <v>50</v>
      </c>
      <c r="D56" s="15">
        <v>954</v>
      </c>
      <c r="E56" s="16" t="s">
        <v>37</v>
      </c>
      <c r="F56" s="16" t="s">
        <v>141</v>
      </c>
      <c r="G56" s="16" t="s">
        <v>39</v>
      </c>
      <c r="H56" s="15">
        <f>H57+H58+H60+H62+H61+H59</f>
        <v>2715.1000000000004</v>
      </c>
      <c r="I56" s="17">
        <f>I57+I58+I60+I62+I61+I59</f>
        <v>2848.1000000000004</v>
      </c>
      <c r="J56" s="17">
        <f>J57+J58+J60+J62+J61+J59</f>
        <v>1574.3</v>
      </c>
    </row>
    <row r="57" spans="1:10" ht="19.5" customHeight="1" x14ac:dyDescent="0.25">
      <c r="A57" s="83"/>
      <c r="B57" s="76"/>
      <c r="C57" s="105"/>
      <c r="D57" s="15">
        <v>954</v>
      </c>
      <c r="E57" s="16" t="s">
        <v>37</v>
      </c>
      <c r="F57" s="16" t="s">
        <v>141</v>
      </c>
      <c r="G57" s="15">
        <v>121</v>
      </c>
      <c r="H57" s="15">
        <v>2050.3000000000002</v>
      </c>
      <c r="I57" s="17">
        <v>2050.3000000000002</v>
      </c>
      <c r="J57" s="17">
        <v>1151.2</v>
      </c>
    </row>
    <row r="58" spans="1:10" ht="20.25" customHeight="1" x14ac:dyDescent="0.25">
      <c r="A58" s="83"/>
      <c r="B58" s="76"/>
      <c r="C58" s="105"/>
      <c r="D58" s="15">
        <v>954</v>
      </c>
      <c r="E58" s="16" t="s">
        <v>37</v>
      </c>
      <c r="F58" s="16" t="s">
        <v>141</v>
      </c>
      <c r="G58" s="15">
        <v>122</v>
      </c>
      <c r="H58" s="15">
        <v>2.8</v>
      </c>
      <c r="I58" s="17">
        <v>2.8</v>
      </c>
      <c r="J58" s="17"/>
    </row>
    <row r="59" spans="1:10" ht="20.25" customHeight="1" x14ac:dyDescent="0.25">
      <c r="A59" s="83"/>
      <c r="B59" s="76"/>
      <c r="C59" s="105"/>
      <c r="D59" s="15">
        <v>954</v>
      </c>
      <c r="E59" s="16" t="s">
        <v>37</v>
      </c>
      <c r="F59" s="16" t="s">
        <v>141</v>
      </c>
      <c r="G59" s="15">
        <v>129</v>
      </c>
      <c r="H59" s="15">
        <v>619.20000000000005</v>
      </c>
      <c r="I59" s="17">
        <v>619.20000000000005</v>
      </c>
      <c r="J59" s="17">
        <v>343.5</v>
      </c>
    </row>
    <row r="60" spans="1:10" ht="15.75" customHeight="1" x14ac:dyDescent="0.25">
      <c r="A60" s="83"/>
      <c r="B60" s="76"/>
      <c r="C60" s="105"/>
      <c r="D60" s="15">
        <v>954</v>
      </c>
      <c r="E60" s="16" t="s">
        <v>37</v>
      </c>
      <c r="F60" s="16" t="s">
        <v>141</v>
      </c>
      <c r="G60" s="15">
        <v>244</v>
      </c>
      <c r="H60" s="15">
        <v>42.8</v>
      </c>
      <c r="I60" s="17">
        <v>112.8</v>
      </c>
      <c r="J60" s="17">
        <v>79.599999999999994</v>
      </c>
    </row>
    <row r="61" spans="1:10" ht="15.75" customHeight="1" x14ac:dyDescent="0.25">
      <c r="A61" s="34"/>
      <c r="B61" s="35"/>
      <c r="C61" s="105"/>
      <c r="D61" s="15">
        <v>954</v>
      </c>
      <c r="E61" s="16" t="s">
        <v>37</v>
      </c>
      <c r="F61" s="16" t="s">
        <v>141</v>
      </c>
      <c r="G61" s="15">
        <v>851</v>
      </c>
      <c r="H61" s="15"/>
      <c r="I61" s="17">
        <v>63</v>
      </c>
      <c r="J61" s="17"/>
    </row>
    <row r="62" spans="1:10" ht="15.75" customHeight="1" x14ac:dyDescent="0.25">
      <c r="A62" s="27"/>
      <c r="B62" s="28"/>
      <c r="C62" s="105"/>
      <c r="D62" s="15">
        <v>954</v>
      </c>
      <c r="E62" s="16" t="s">
        <v>37</v>
      </c>
      <c r="F62" s="16" t="s">
        <v>141</v>
      </c>
      <c r="G62" s="15">
        <v>852</v>
      </c>
      <c r="H62" s="15"/>
      <c r="I62" s="17"/>
      <c r="J62" s="17"/>
    </row>
    <row r="63" spans="1:10" ht="21" customHeight="1" x14ac:dyDescent="0.25">
      <c r="A63" s="83" t="s">
        <v>83</v>
      </c>
      <c r="B63" s="76" t="s">
        <v>22</v>
      </c>
      <c r="C63" s="105"/>
      <c r="D63" s="15">
        <v>954</v>
      </c>
      <c r="E63" s="16" t="s">
        <v>37</v>
      </c>
      <c r="F63" s="16" t="s">
        <v>142</v>
      </c>
      <c r="G63" s="16" t="s">
        <v>39</v>
      </c>
      <c r="H63" s="15">
        <f>H64+H65+H67+H68+H70+H71+H66</f>
        <v>12902.499999999998</v>
      </c>
      <c r="I63" s="17">
        <f>I64+I65+I67+I68+I70+I71+I66+I72+I69</f>
        <v>12906.799999999997</v>
      </c>
      <c r="J63" s="17">
        <f>J64+J65+J67+J68+J70+J71+J66+J72+J69</f>
        <v>6126.5999999999995</v>
      </c>
    </row>
    <row r="64" spans="1:10" ht="15.75" customHeight="1" x14ac:dyDescent="0.25">
      <c r="A64" s="83"/>
      <c r="B64" s="76"/>
      <c r="C64" s="105"/>
      <c r="D64" s="15">
        <v>954</v>
      </c>
      <c r="E64" s="16" t="s">
        <v>37</v>
      </c>
      <c r="F64" s="16" t="s">
        <v>142</v>
      </c>
      <c r="G64" s="15">
        <v>111</v>
      </c>
      <c r="H64" s="15">
        <v>7863.7</v>
      </c>
      <c r="I64" s="17">
        <v>7862.4</v>
      </c>
      <c r="J64" s="17">
        <v>3915.6</v>
      </c>
    </row>
    <row r="65" spans="1:11" ht="15.75" customHeight="1" x14ac:dyDescent="0.25">
      <c r="A65" s="83"/>
      <c r="B65" s="76"/>
      <c r="C65" s="105"/>
      <c r="D65" s="15">
        <v>954</v>
      </c>
      <c r="E65" s="16" t="s">
        <v>37</v>
      </c>
      <c r="F65" s="16" t="s">
        <v>142</v>
      </c>
      <c r="G65" s="15">
        <v>112</v>
      </c>
      <c r="H65" s="15">
        <v>4.2</v>
      </c>
      <c r="I65" s="17">
        <v>4.2</v>
      </c>
      <c r="J65" s="17">
        <v>0.3</v>
      </c>
    </row>
    <row r="66" spans="1:11" ht="15.75" customHeight="1" x14ac:dyDescent="0.25">
      <c r="A66" s="83"/>
      <c r="B66" s="76"/>
      <c r="C66" s="105"/>
      <c r="D66" s="15">
        <v>954</v>
      </c>
      <c r="E66" s="16" t="s">
        <v>37</v>
      </c>
      <c r="F66" s="16" t="s">
        <v>142</v>
      </c>
      <c r="G66" s="15">
        <v>119</v>
      </c>
      <c r="H66" s="15">
        <v>2374.9</v>
      </c>
      <c r="I66" s="17">
        <v>2374.9</v>
      </c>
      <c r="J66" s="17">
        <v>1179.2</v>
      </c>
    </row>
    <row r="67" spans="1:11" ht="15.75" customHeight="1" x14ac:dyDescent="0.25">
      <c r="A67" s="83"/>
      <c r="B67" s="76"/>
      <c r="C67" s="105"/>
      <c r="D67" s="15">
        <v>954</v>
      </c>
      <c r="E67" s="16" t="s">
        <v>37</v>
      </c>
      <c r="F67" s="16" t="s">
        <v>142</v>
      </c>
      <c r="G67" s="15">
        <v>242</v>
      </c>
      <c r="H67" s="15"/>
      <c r="I67" s="17"/>
      <c r="J67" s="17"/>
    </row>
    <row r="68" spans="1:11" ht="15.75" customHeight="1" x14ac:dyDescent="0.25">
      <c r="A68" s="83"/>
      <c r="B68" s="76"/>
      <c r="C68" s="105"/>
      <c r="D68" s="15">
        <v>954</v>
      </c>
      <c r="E68" s="16" t="s">
        <v>37</v>
      </c>
      <c r="F68" s="16" t="s">
        <v>142</v>
      </c>
      <c r="G68" s="15">
        <v>244</v>
      </c>
      <c r="H68" s="15">
        <v>2613.1999999999998</v>
      </c>
      <c r="I68" s="17">
        <v>2613.1999999999998</v>
      </c>
      <c r="J68" s="17">
        <v>1008</v>
      </c>
    </row>
    <row r="69" spans="1:11" ht="15.75" customHeight="1" x14ac:dyDescent="0.25">
      <c r="A69" s="83"/>
      <c r="B69" s="76"/>
      <c r="C69" s="105"/>
      <c r="D69" s="15">
        <v>954</v>
      </c>
      <c r="E69" s="16" t="s">
        <v>37</v>
      </c>
      <c r="F69" s="16" t="s">
        <v>142</v>
      </c>
      <c r="G69" s="15">
        <v>321</v>
      </c>
      <c r="H69" s="15"/>
      <c r="I69" s="17">
        <v>1.3</v>
      </c>
      <c r="J69" s="17">
        <v>1.3</v>
      </c>
    </row>
    <row r="70" spans="1:11" ht="21" customHeight="1" x14ac:dyDescent="0.25">
      <c r="A70" s="83"/>
      <c r="B70" s="76"/>
      <c r="C70" s="105"/>
      <c r="D70" s="15">
        <v>954</v>
      </c>
      <c r="E70" s="16" t="s">
        <v>37</v>
      </c>
      <c r="F70" s="16" t="s">
        <v>142</v>
      </c>
      <c r="G70" s="15">
        <v>851</v>
      </c>
      <c r="H70" s="15">
        <v>42</v>
      </c>
      <c r="I70" s="17">
        <v>42</v>
      </c>
      <c r="J70" s="17">
        <v>17.8</v>
      </c>
    </row>
    <row r="71" spans="1:11" ht="19.5" customHeight="1" x14ac:dyDescent="0.25">
      <c r="A71" s="83"/>
      <c r="B71" s="76"/>
      <c r="C71" s="105"/>
      <c r="D71" s="15">
        <v>954</v>
      </c>
      <c r="E71" s="16" t="s">
        <v>37</v>
      </c>
      <c r="F71" s="16" t="s">
        <v>142</v>
      </c>
      <c r="G71" s="15">
        <v>852</v>
      </c>
      <c r="H71" s="15">
        <v>4.5</v>
      </c>
      <c r="I71" s="17">
        <v>8.8000000000000007</v>
      </c>
      <c r="J71" s="17">
        <v>4.4000000000000004</v>
      </c>
    </row>
    <row r="72" spans="1:11" ht="19.5" customHeight="1" x14ac:dyDescent="0.25">
      <c r="A72" s="61"/>
      <c r="B72" s="59"/>
      <c r="C72" s="105"/>
      <c r="D72" s="15">
        <v>954</v>
      </c>
      <c r="E72" s="16" t="s">
        <v>37</v>
      </c>
      <c r="F72" s="16" t="s">
        <v>142</v>
      </c>
      <c r="G72" s="15">
        <v>853</v>
      </c>
      <c r="H72" s="15"/>
      <c r="I72" s="17"/>
      <c r="J72" s="17"/>
    </row>
    <row r="73" spans="1:11" ht="60" customHeight="1" x14ac:dyDescent="0.25">
      <c r="A73" s="10" t="s">
        <v>84</v>
      </c>
      <c r="B73" s="4" t="s">
        <v>18</v>
      </c>
      <c r="C73" s="105"/>
      <c r="D73" s="15">
        <v>954</v>
      </c>
      <c r="E73" s="16" t="s">
        <v>37</v>
      </c>
      <c r="F73" s="16" t="s">
        <v>38</v>
      </c>
      <c r="G73" s="15">
        <v>244</v>
      </c>
      <c r="H73" s="15"/>
      <c r="I73" s="17"/>
      <c r="J73" s="17"/>
    </row>
    <row r="74" spans="1:11" ht="54.75" customHeight="1" x14ac:dyDescent="0.25">
      <c r="A74" s="2" t="s">
        <v>120</v>
      </c>
      <c r="B74" s="3" t="s">
        <v>116</v>
      </c>
      <c r="C74" s="33"/>
      <c r="D74" s="15">
        <v>954</v>
      </c>
      <c r="E74" s="16" t="s">
        <v>37</v>
      </c>
      <c r="F74" s="16" t="s">
        <v>143</v>
      </c>
      <c r="G74" s="15">
        <v>621</v>
      </c>
      <c r="H74" s="17">
        <v>1693.8</v>
      </c>
      <c r="I74" s="17">
        <v>1693.8</v>
      </c>
      <c r="J74" s="17">
        <v>847.7</v>
      </c>
      <c r="K74" s="38"/>
    </row>
    <row r="75" spans="1:11" ht="32.25" customHeight="1" x14ac:dyDescent="0.25">
      <c r="A75" s="2" t="s">
        <v>126</v>
      </c>
      <c r="B75" s="3" t="s">
        <v>125</v>
      </c>
      <c r="C75" s="41"/>
      <c r="D75" s="15">
        <v>954</v>
      </c>
      <c r="E75" s="16" t="s">
        <v>91</v>
      </c>
      <c r="F75" s="16" t="s">
        <v>147</v>
      </c>
      <c r="G75" s="15">
        <v>244</v>
      </c>
      <c r="H75" s="51">
        <v>74</v>
      </c>
      <c r="I75" s="17">
        <v>74</v>
      </c>
      <c r="J75" s="17">
        <v>52.2</v>
      </c>
      <c r="K75" s="38"/>
    </row>
    <row r="76" spans="1:11" ht="15.75" x14ac:dyDescent="0.25">
      <c r="A76" s="42"/>
      <c r="B76" s="43"/>
      <c r="C76" s="44"/>
      <c r="D76" s="38"/>
      <c r="E76" s="45"/>
      <c r="F76" s="45"/>
      <c r="G76" s="38"/>
      <c r="H76" s="39"/>
      <c r="I76" s="39"/>
      <c r="J76" s="38"/>
      <c r="K76" s="38"/>
    </row>
    <row r="77" spans="1:11" x14ac:dyDescent="0.25">
      <c r="B77" t="s">
        <v>117</v>
      </c>
    </row>
    <row r="78" spans="1:11" x14ac:dyDescent="0.25">
      <c r="B78" t="s">
        <v>113</v>
      </c>
      <c r="F78" t="s">
        <v>118</v>
      </c>
    </row>
    <row r="80" spans="1:11" x14ac:dyDescent="0.25">
      <c r="B80" t="s">
        <v>114</v>
      </c>
    </row>
    <row r="82" spans="2:10" ht="30.75" customHeight="1" x14ac:dyDescent="0.25">
      <c r="B82" s="67"/>
      <c r="C82" s="67"/>
      <c r="D82" s="67"/>
      <c r="E82" s="67"/>
      <c r="F82" s="67"/>
      <c r="G82" s="67"/>
      <c r="H82" s="67"/>
      <c r="I82" s="67"/>
      <c r="J82" s="67"/>
    </row>
    <row r="84" spans="2:10" x14ac:dyDescent="0.25">
      <c r="B84" s="48"/>
    </row>
    <row r="86" spans="2:10" x14ac:dyDescent="0.25">
      <c r="E86" s="48"/>
    </row>
  </sheetData>
  <mergeCells count="22">
    <mergeCell ref="C54:C55"/>
    <mergeCell ref="C11:C12"/>
    <mergeCell ref="B3:J3"/>
    <mergeCell ref="B8:J8"/>
    <mergeCell ref="D11:G11"/>
    <mergeCell ref="B31:B32"/>
    <mergeCell ref="H1:J2"/>
    <mergeCell ref="A5:J7"/>
    <mergeCell ref="C56:C73"/>
    <mergeCell ref="H11:J11"/>
    <mergeCell ref="C43:C49"/>
    <mergeCell ref="A56:A60"/>
    <mergeCell ref="A63:A71"/>
    <mergeCell ref="B63:B71"/>
    <mergeCell ref="B56:B60"/>
    <mergeCell ref="A11:A12"/>
    <mergeCell ref="B11:B12"/>
    <mergeCell ref="A23:A29"/>
    <mergeCell ref="B23:B29"/>
    <mergeCell ref="C13:C20"/>
    <mergeCell ref="C22:C40"/>
    <mergeCell ref="B54:B55"/>
  </mergeCells>
  <pageMargins left="0.31496062992125984" right="0.31496062992125984" top="0.74803149606299213" bottom="0.74803149606299213" header="0.31496062992125984" footer="0.31496062992125984"/>
  <pageSetup paperSize="9" scale="75" orientation="portrait" horizontalDpi="180" verticalDpi="180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Инфор. о расход.</vt:lpstr>
      <vt:lpstr>Отчет по  мун.зад.</vt:lpstr>
      <vt:lpstr>отчет об исполн.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2019-07-09T04:26:11Z</dcterms:modified>
</cp:coreProperties>
</file>