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948" windowWidth="12648" windowHeight="10968" activeTab="3"/>
  </bookViews>
  <sheets>
    <sheet name="прил 1" sheetId="3" r:id="rId1"/>
    <sheet name="прил 11" sheetId="1" r:id="rId2"/>
    <sheet name="прил 13" sheetId="9" r:id="rId3"/>
    <sheet name="прил 15" sheetId="8" r:id="rId4"/>
  </sheets>
  <definedNames>
    <definedName name="_xlnm.Print_Area" localSheetId="1">'прил 11'!$A$1:$F$450</definedName>
    <definedName name="_xlnm.Print_Area" localSheetId="2">'прил 13'!$A$1:$E$419</definedName>
    <definedName name="_xlnm.Print_Area" localSheetId="3">'прил 15'!$A$1:$C$62</definedName>
  </definedNames>
  <calcPr calcId="125725"/>
</workbook>
</file>

<file path=xl/calcChain.xml><?xml version="1.0" encoding="utf-8"?>
<calcChain xmlns="http://schemas.openxmlformats.org/spreadsheetml/2006/main">
  <c r="E438" i="9"/>
  <c r="E470"/>
  <c r="E386"/>
  <c r="E259"/>
  <c r="E258" s="1"/>
  <c r="E202"/>
  <c r="E201" s="1"/>
  <c r="E118"/>
  <c r="E117" s="1"/>
  <c r="E99"/>
  <c r="E98" s="1"/>
  <c r="E96"/>
  <c r="F453" i="1"/>
  <c r="F344"/>
  <c r="F357"/>
  <c r="F355"/>
  <c r="F354" s="1"/>
  <c r="F202"/>
  <c r="F201" s="1"/>
  <c r="F124"/>
  <c r="F123" s="1"/>
  <c r="F108"/>
  <c r="F107" s="1"/>
  <c r="F105"/>
  <c r="E387" i="9" l="1"/>
  <c r="F285" i="1"/>
  <c r="F284" s="1"/>
  <c r="E385" i="9" l="1"/>
  <c r="E384" s="1"/>
  <c r="C13" i="8" l="1"/>
  <c r="C39" l="1"/>
  <c r="E401" i="9" l="1"/>
  <c r="E400" s="1"/>
  <c r="E366"/>
  <c r="E365" s="1"/>
  <c r="E351"/>
  <c r="E350" s="1"/>
  <c r="E292"/>
  <c r="E291" s="1"/>
  <c r="E271"/>
  <c r="E270" s="1"/>
  <c r="E268"/>
  <c r="E267" s="1"/>
  <c r="E256"/>
  <c r="E255" s="1"/>
  <c r="E230"/>
  <c r="E229" s="1"/>
  <c r="E228" s="1"/>
  <c r="E227" s="1"/>
  <c r="E226" s="1"/>
  <c r="E180"/>
  <c r="E179" s="1"/>
  <c r="E168"/>
  <c r="E167" s="1"/>
  <c r="E114"/>
  <c r="E113" s="1"/>
  <c r="F440" i="1"/>
  <c r="F439" s="1"/>
  <c r="F388"/>
  <c r="F387" s="1"/>
  <c r="F367"/>
  <c r="F366" s="1"/>
  <c r="F364"/>
  <c r="F363" s="1"/>
  <c r="F352"/>
  <c r="F351" s="1"/>
  <c r="F299"/>
  <c r="F298" s="1"/>
  <c r="F283"/>
  <c r="F282" s="1"/>
  <c r="F281" s="1"/>
  <c r="F260"/>
  <c r="F259" s="1"/>
  <c r="F232"/>
  <c r="F231" s="1"/>
  <c r="F230" s="1"/>
  <c r="F229" s="1"/>
  <c r="F228" s="1"/>
  <c r="F180"/>
  <c r="F179" s="1"/>
  <c r="F168"/>
  <c r="F167" s="1"/>
  <c r="F166" s="1"/>
  <c r="F165" s="1"/>
  <c r="F120"/>
  <c r="F119" s="1"/>
  <c r="F438" l="1"/>
  <c r="F437" s="1"/>
  <c r="E447" i="9"/>
  <c r="E364"/>
  <c r="E166"/>
  <c r="E165" s="1"/>
  <c r="E458"/>
  <c r="E304" l="1"/>
  <c r="E303" s="1"/>
  <c r="E224"/>
  <c r="E223" s="1"/>
  <c r="E222" s="1"/>
  <c r="E221" s="1"/>
  <c r="E111"/>
  <c r="E110" s="1"/>
  <c r="F400" i="1" l="1"/>
  <c r="F399" s="1"/>
  <c r="F226"/>
  <c r="F225" s="1"/>
  <c r="F224" s="1"/>
  <c r="F223" s="1"/>
  <c r="F117"/>
  <c r="F116" s="1"/>
  <c r="C50" i="8" l="1"/>
  <c r="E265" i="9" l="1"/>
  <c r="E264" s="1"/>
  <c r="E393"/>
  <c r="E392" s="1"/>
  <c r="E354"/>
  <c r="E353" s="1"/>
  <c r="E208"/>
  <c r="E177"/>
  <c r="E176" s="1"/>
  <c r="E150"/>
  <c r="E149" s="1"/>
  <c r="E148" s="1"/>
  <c r="E147" s="1"/>
  <c r="E56"/>
  <c r="E54"/>
  <c r="E450" l="1"/>
  <c r="F479" i="1" l="1"/>
  <c r="F382"/>
  <c r="F381" s="1"/>
  <c r="F361" l="1"/>
  <c r="F360" s="1"/>
  <c r="F291"/>
  <c r="F290" s="1"/>
  <c r="F177"/>
  <c r="F176" s="1"/>
  <c r="F150"/>
  <c r="F149" s="1"/>
  <c r="F148" s="1"/>
  <c r="F147" s="1"/>
  <c r="F146" s="1"/>
  <c r="F263" l="1"/>
  <c r="F262" s="1"/>
  <c r="F129"/>
  <c r="F103" l="1"/>
  <c r="F102" s="1"/>
  <c r="E283" i="9" l="1"/>
  <c r="E282" s="1"/>
  <c r="F207" i="1" l="1"/>
  <c r="E77" i="9" l="1"/>
  <c r="F86" i="1"/>
  <c r="E398" i="9" l="1"/>
  <c r="E262"/>
  <c r="E261" s="1"/>
  <c r="F358" i="1"/>
  <c r="F296"/>
  <c r="F379" l="1"/>
  <c r="F378" s="1"/>
  <c r="E289" i="9" l="1"/>
  <c r="E288" s="1"/>
  <c r="E286"/>
  <c r="E285" s="1"/>
  <c r="E214"/>
  <c r="E213" s="1"/>
  <c r="E211"/>
  <c r="E210" s="1"/>
  <c r="E108"/>
  <c r="E107" s="1"/>
  <c r="F385" i="1"/>
  <c r="F384" s="1"/>
  <c r="F338"/>
  <c r="F337" s="1"/>
  <c r="F336" s="1"/>
  <c r="F216"/>
  <c r="F215" s="1"/>
  <c r="F213"/>
  <c r="F212" s="1"/>
  <c r="E48" i="9" l="1"/>
  <c r="E47" s="1"/>
  <c r="F67" i="1"/>
  <c r="F66" s="1"/>
  <c r="E46" i="9" l="1"/>
  <c r="E45" s="1"/>
  <c r="F64" i="1"/>
  <c r="F63" s="1"/>
  <c r="F65"/>
  <c r="E44" i="9" l="1"/>
  <c r="E133"/>
  <c r="F139" i="1" l="1"/>
  <c r="F294" l="1"/>
  <c r="F293" l="1"/>
  <c r="F289" s="1"/>
  <c r="F471" l="1"/>
  <c r="F288" l="1"/>
  <c r="F287" s="1"/>
  <c r="F463" s="1"/>
  <c r="E207" i="9" l="1"/>
  <c r="E105"/>
  <c r="E104" s="1"/>
  <c r="F210" i="1"/>
  <c r="F209" s="1"/>
  <c r="F114"/>
  <c r="F113" s="1"/>
  <c r="E322" i="9" l="1"/>
  <c r="C18" i="8" l="1"/>
  <c r="F412" i="1" l="1"/>
  <c r="C33" i="8" l="1"/>
  <c r="C32" s="1"/>
  <c r="F186" i="1" l="1"/>
  <c r="F185" s="1"/>
  <c r="E186" i="9"/>
  <c r="E185" s="1"/>
  <c r="E237"/>
  <c r="E236" s="1"/>
  <c r="E240"/>
  <c r="E239" s="1"/>
  <c r="E452" s="1"/>
  <c r="E53"/>
  <c r="E235" l="1"/>
  <c r="E451"/>
  <c r="F239" i="1"/>
  <c r="F238" s="1"/>
  <c r="F237" s="1"/>
  <c r="F61" l="1"/>
  <c r="C60" i="8" l="1"/>
  <c r="C57"/>
  <c r="C55"/>
  <c r="C48"/>
  <c r="C47" s="1"/>
  <c r="C42"/>
  <c r="C40"/>
  <c r="C37"/>
  <c r="C28"/>
  <c r="C22"/>
  <c r="C14"/>
  <c r="E417" i="9"/>
  <c r="E416" s="1"/>
  <c r="E414"/>
  <c r="E413" s="1"/>
  <c r="E408"/>
  <c r="E407" s="1"/>
  <c r="E465" s="1"/>
  <c r="E396"/>
  <c r="E395" s="1"/>
  <c r="E454" s="1"/>
  <c r="E382"/>
  <c r="E380"/>
  <c r="E374"/>
  <c r="E373" s="1"/>
  <c r="E462" s="1"/>
  <c r="E371"/>
  <c r="E370" s="1"/>
  <c r="E455" s="1"/>
  <c r="E361"/>
  <c r="E360" s="1"/>
  <c r="E359" s="1"/>
  <c r="E358" s="1"/>
  <c r="E348"/>
  <c r="E347" s="1"/>
  <c r="E342"/>
  <c r="E341" s="1"/>
  <c r="E339"/>
  <c r="E337"/>
  <c r="E335"/>
  <c r="E332"/>
  <c r="E330"/>
  <c r="E325"/>
  <c r="E324" s="1"/>
  <c r="E446" s="1"/>
  <c r="E320"/>
  <c r="E319" s="1"/>
  <c r="E317"/>
  <c r="E316" s="1"/>
  <c r="E441" s="1"/>
  <c r="E311"/>
  <c r="E310" s="1"/>
  <c r="E301"/>
  <c r="E300" s="1"/>
  <c r="E443" s="1"/>
  <c r="E307"/>
  <c r="E306" s="1"/>
  <c r="E280"/>
  <c r="E279" s="1"/>
  <c r="E295"/>
  <c r="E294" s="1"/>
  <c r="E277"/>
  <c r="E276" s="1"/>
  <c r="E253"/>
  <c r="E252" s="1"/>
  <c r="E250"/>
  <c r="E249" s="1"/>
  <c r="E243"/>
  <c r="E219"/>
  <c r="E218" s="1"/>
  <c r="E472" s="1"/>
  <c r="E205"/>
  <c r="E204" s="1"/>
  <c r="E200" s="1"/>
  <c r="E196"/>
  <c r="E195" s="1"/>
  <c r="E189"/>
  <c r="E188" s="1"/>
  <c r="E457" s="1"/>
  <c r="E174"/>
  <c r="E173" s="1"/>
  <c r="E471" s="1"/>
  <c r="E163"/>
  <c r="E162" s="1"/>
  <c r="E161" s="1"/>
  <c r="E160" s="1"/>
  <c r="E156"/>
  <c r="E155" s="1"/>
  <c r="E154" s="1"/>
  <c r="E153" s="1"/>
  <c r="E152" s="1"/>
  <c r="E145"/>
  <c r="E144" s="1"/>
  <c r="E138"/>
  <c r="E136"/>
  <c r="E131"/>
  <c r="E130" s="1"/>
  <c r="E128"/>
  <c r="E126"/>
  <c r="E123"/>
  <c r="E121"/>
  <c r="E102"/>
  <c r="E101" s="1"/>
  <c r="E94"/>
  <c r="E93" s="1"/>
  <c r="E90"/>
  <c r="E89" s="1"/>
  <c r="E473" s="1"/>
  <c r="E86"/>
  <c r="E84"/>
  <c r="E82"/>
  <c r="E75"/>
  <c r="E72"/>
  <c r="E71" s="1"/>
  <c r="E69"/>
  <c r="E68" s="1"/>
  <c r="E63"/>
  <c r="E62" s="1"/>
  <c r="E60"/>
  <c r="E59" s="1"/>
  <c r="E57"/>
  <c r="E55"/>
  <c r="E42"/>
  <c r="E40"/>
  <c r="E35"/>
  <c r="E34" s="1"/>
  <c r="E32"/>
  <c r="E30"/>
  <c r="E28"/>
  <c r="E25"/>
  <c r="E24" s="1"/>
  <c r="E20"/>
  <c r="E19" s="1"/>
  <c r="F448" i="1"/>
  <c r="F446"/>
  <c r="F434"/>
  <c r="F433" s="1"/>
  <c r="F431"/>
  <c r="F429"/>
  <c r="F427"/>
  <c r="F424"/>
  <c r="F422"/>
  <c r="F417"/>
  <c r="F416" s="1"/>
  <c r="F414"/>
  <c r="F411" s="1"/>
  <c r="F409"/>
  <c r="F408" s="1"/>
  <c r="F397"/>
  <c r="F396" s="1"/>
  <c r="F403"/>
  <c r="F402" s="1"/>
  <c r="F376"/>
  <c r="F375" s="1"/>
  <c r="F391"/>
  <c r="F390" s="1"/>
  <c r="F373"/>
  <c r="F372" s="1"/>
  <c r="F349"/>
  <c r="F348" s="1"/>
  <c r="F346"/>
  <c r="F345" s="1"/>
  <c r="F334"/>
  <c r="F333" s="1"/>
  <c r="F332" s="1"/>
  <c r="F331" s="1"/>
  <c r="F330" s="1"/>
  <c r="F328"/>
  <c r="F327" s="1"/>
  <c r="F326" s="1"/>
  <c r="F325" s="1"/>
  <c r="F323"/>
  <c r="F322" s="1"/>
  <c r="F320"/>
  <c r="F318"/>
  <c r="F316"/>
  <c r="F313"/>
  <c r="F312" s="1"/>
  <c r="F306"/>
  <c r="F305" s="1"/>
  <c r="F304" s="1"/>
  <c r="F279"/>
  <c r="F278" s="1"/>
  <c r="F276"/>
  <c r="F275" s="1"/>
  <c r="F274" s="1"/>
  <c r="F270"/>
  <c r="F269" s="1"/>
  <c r="F268" s="1"/>
  <c r="F267" s="1"/>
  <c r="F257"/>
  <c r="F256" s="1"/>
  <c r="F255" s="1"/>
  <c r="F251"/>
  <c r="F250" s="1"/>
  <c r="F249" s="1"/>
  <c r="F245"/>
  <c r="F244" s="1"/>
  <c r="F242"/>
  <c r="F241" s="1"/>
  <c r="F221"/>
  <c r="F220" s="1"/>
  <c r="F219" s="1"/>
  <c r="F218" s="1"/>
  <c r="F205"/>
  <c r="F196"/>
  <c r="F195" s="1"/>
  <c r="F194" s="1"/>
  <c r="F193" s="1"/>
  <c r="F192" s="1"/>
  <c r="F189"/>
  <c r="F188" s="1"/>
  <c r="F184" s="1"/>
  <c r="F183" s="1"/>
  <c r="F174"/>
  <c r="F173" s="1"/>
  <c r="F172" s="1"/>
  <c r="F163"/>
  <c r="F162" s="1"/>
  <c r="F156"/>
  <c r="F155" s="1"/>
  <c r="F154" s="1"/>
  <c r="F153" s="1"/>
  <c r="F152" s="1"/>
  <c r="F456" s="1"/>
  <c r="F144"/>
  <c r="F142"/>
  <c r="F137"/>
  <c r="F136" s="1"/>
  <c r="F134"/>
  <c r="F132"/>
  <c r="F127"/>
  <c r="F111"/>
  <c r="F110" s="1"/>
  <c r="F99"/>
  <c r="F98" s="1"/>
  <c r="F95"/>
  <c r="F93"/>
  <c r="F91"/>
  <c r="F84"/>
  <c r="F81"/>
  <c r="F80" s="1"/>
  <c r="F78"/>
  <c r="F77" s="1"/>
  <c r="F72"/>
  <c r="F71" s="1"/>
  <c r="F70" s="1"/>
  <c r="F69" s="1"/>
  <c r="F59"/>
  <c r="F58" s="1"/>
  <c r="F57" s="1"/>
  <c r="F56" s="1"/>
  <c r="F54"/>
  <c r="F53" s="1"/>
  <c r="F47"/>
  <c r="F46" s="1"/>
  <c r="F44"/>
  <c r="F43" s="1"/>
  <c r="F38"/>
  <c r="F37" s="1"/>
  <c r="F31"/>
  <c r="F30" s="1"/>
  <c r="F28"/>
  <c r="F27" s="1"/>
  <c r="F22"/>
  <c r="F20"/>
  <c r="F18"/>
  <c r="C15" i="3"/>
  <c r="C18" s="1"/>
  <c r="E248" i="9" l="1"/>
  <c r="E442"/>
  <c r="E247"/>
  <c r="E448"/>
  <c r="E346"/>
  <c r="E412"/>
  <c r="E460"/>
  <c r="E275"/>
  <c r="E274" s="1"/>
  <c r="E391"/>
  <c r="E427" s="1"/>
  <c r="E299"/>
  <c r="E298" s="1"/>
  <c r="E444"/>
  <c r="E172"/>
  <c r="E171" s="1"/>
  <c r="E440"/>
  <c r="F371" i="1"/>
  <c r="F370" s="1"/>
  <c r="F369" s="1"/>
  <c r="F395"/>
  <c r="F42"/>
  <c r="F343"/>
  <c r="E143" i="9"/>
  <c r="E142" s="1"/>
  <c r="E141" s="1"/>
  <c r="E140" s="1"/>
  <c r="E37" i="8"/>
  <c r="E88" i="9"/>
  <c r="E431" s="1"/>
  <c r="E60" i="8" s="1"/>
  <c r="E437" i="9"/>
  <c r="E463"/>
  <c r="F160" i="1"/>
  <c r="F159" s="1"/>
  <c r="F161"/>
  <c r="F52"/>
  <c r="F51" s="1"/>
  <c r="F36"/>
  <c r="F35" s="1"/>
  <c r="F97"/>
  <c r="F475" s="1"/>
  <c r="F482"/>
  <c r="E309" i="9"/>
  <c r="E449"/>
  <c r="F273" i="1"/>
  <c r="F204"/>
  <c r="F200" s="1"/>
  <c r="F394"/>
  <c r="E159" i="9"/>
  <c r="E406"/>
  <c r="E405" s="1"/>
  <c r="E404" s="1"/>
  <c r="E403" s="1"/>
  <c r="E184"/>
  <c r="E183" s="1"/>
  <c r="E369"/>
  <c r="E368" s="1"/>
  <c r="E363" s="1"/>
  <c r="E242"/>
  <c r="E453" s="1"/>
  <c r="E329"/>
  <c r="F303" i="1"/>
  <c r="F302" s="1"/>
  <c r="F301" s="1"/>
  <c r="F464" s="1"/>
  <c r="F469"/>
  <c r="F236"/>
  <c r="F470" s="1"/>
  <c r="C54" i="8"/>
  <c r="E379" i="9"/>
  <c r="E439" s="1"/>
  <c r="E334"/>
  <c r="E315"/>
  <c r="E217"/>
  <c r="E216" s="1"/>
  <c r="E194"/>
  <c r="E193" s="1"/>
  <c r="E192" s="1"/>
  <c r="E135"/>
  <c r="E125"/>
  <c r="E120"/>
  <c r="E81"/>
  <c r="E467" s="1"/>
  <c r="E74"/>
  <c r="E466" s="1"/>
  <c r="E67"/>
  <c r="E52"/>
  <c r="E51" s="1"/>
  <c r="E39"/>
  <c r="E38" s="1"/>
  <c r="E27"/>
  <c r="E23" s="1"/>
  <c r="E22" s="1"/>
  <c r="E18"/>
  <c r="F445" i="1"/>
  <c r="F444" s="1"/>
  <c r="F443" s="1"/>
  <c r="F442" s="1"/>
  <c r="F436" s="1"/>
  <c r="F426"/>
  <c r="F421"/>
  <c r="F407"/>
  <c r="F406" s="1"/>
  <c r="F405" s="1"/>
  <c r="F315"/>
  <c r="F311" s="1"/>
  <c r="F310" s="1"/>
  <c r="F309" s="1"/>
  <c r="F308" s="1"/>
  <c r="F248"/>
  <c r="F247" s="1"/>
  <c r="F171"/>
  <c r="F141"/>
  <c r="F131"/>
  <c r="F126"/>
  <c r="F90"/>
  <c r="F83"/>
  <c r="F76"/>
  <c r="F26"/>
  <c r="F25" s="1"/>
  <c r="F17"/>
  <c r="E116" i="9" l="1"/>
  <c r="E92" s="1"/>
  <c r="F122" i="1"/>
  <c r="F101" s="1"/>
  <c r="E428" i="9"/>
  <c r="E39" i="8" s="1"/>
  <c r="E273" i="9"/>
  <c r="F472" i="1"/>
  <c r="F272"/>
  <c r="F266" s="1"/>
  <c r="F462" s="1"/>
  <c r="F34"/>
  <c r="F33" s="1"/>
  <c r="F455" s="1"/>
  <c r="E66" i="9"/>
  <c r="E429" s="1"/>
  <c r="E47" i="8" s="1"/>
  <c r="E432" i="9"/>
  <c r="F75" i="1"/>
  <c r="F473" s="1"/>
  <c r="F480"/>
  <c r="F484" s="1"/>
  <c r="E378" i="9"/>
  <c r="E377" s="1"/>
  <c r="E376" s="1"/>
  <c r="E357" s="1"/>
  <c r="E445"/>
  <c r="E425"/>
  <c r="E28" i="8" s="1"/>
  <c r="E246" i="9"/>
  <c r="F41" i="1"/>
  <c r="F40" s="1"/>
  <c r="F465" s="1"/>
  <c r="E314" i="9"/>
  <c r="E313" s="1"/>
  <c r="E328"/>
  <c r="E327" s="1"/>
  <c r="E199"/>
  <c r="F199" i="1"/>
  <c r="F198" s="1"/>
  <c r="F191" s="1"/>
  <c r="E297" i="9"/>
  <c r="F393" i="1"/>
  <c r="E50" i="9"/>
  <c r="F24" i="1"/>
  <c r="E37" i="9"/>
  <c r="E411"/>
  <c r="E410" s="1"/>
  <c r="E234"/>
  <c r="E426" s="1"/>
  <c r="E32" i="8" s="1"/>
  <c r="F16" i="1"/>
  <c r="F476" s="1"/>
  <c r="F254"/>
  <c r="F253" s="1"/>
  <c r="F461" s="1"/>
  <c r="F235"/>
  <c r="F234" s="1"/>
  <c r="F459" s="1"/>
  <c r="F170"/>
  <c r="C62" i="8"/>
  <c r="E390" i="9"/>
  <c r="E389" s="1"/>
  <c r="E182"/>
  <c r="E170"/>
  <c r="E17"/>
  <c r="F420" i="1"/>
  <c r="F419" s="1"/>
  <c r="F342"/>
  <c r="E474" i="9" l="1"/>
  <c r="E424"/>
  <c r="E13" i="8" s="1"/>
  <c r="E430" i="9"/>
  <c r="E54" i="8" s="1"/>
  <c r="E475" i="9"/>
  <c r="E158"/>
  <c r="F468" i="1"/>
  <c r="F474"/>
  <c r="E345" i="9"/>
  <c r="E344" s="1"/>
  <c r="F473"/>
  <c r="E245"/>
  <c r="E198"/>
  <c r="E191" s="1"/>
  <c r="E233"/>
  <c r="E232" s="1"/>
  <c r="F458" i="1"/>
  <c r="F341"/>
  <c r="F15"/>
  <c r="F14" s="1"/>
  <c r="E65" i="9"/>
  <c r="E16" s="1"/>
  <c r="F182" i="1"/>
  <c r="F158" s="1"/>
  <c r="F74"/>
  <c r="F50" l="1"/>
  <c r="F454" s="1"/>
  <c r="E433" i="9"/>
  <c r="F475" s="1"/>
  <c r="F457" i="1"/>
  <c r="F477"/>
  <c r="H475"/>
  <c r="F340"/>
  <c r="F460"/>
  <c r="F13"/>
  <c r="E419" i="9"/>
  <c r="F357" l="1"/>
  <c r="F191"/>
  <c r="F410"/>
  <c r="F344"/>
  <c r="F158"/>
  <c r="F403"/>
  <c r="F245"/>
  <c r="F152"/>
  <c r="F389"/>
  <c r="F232"/>
  <c r="F140"/>
  <c r="F16"/>
  <c r="F49" i="1"/>
  <c r="F450" s="1"/>
  <c r="F452" s="1"/>
  <c r="E435" i="9"/>
  <c r="F466" i="1"/>
  <c r="G466" l="1"/>
</calcChain>
</file>

<file path=xl/sharedStrings.xml><?xml version="1.0" encoding="utf-8"?>
<sst xmlns="http://schemas.openxmlformats.org/spreadsheetml/2006/main" count="4040" uniqueCount="502">
  <si>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</si>
  <si>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</si>
  <si>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</si>
  <si>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</si>
  <si>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</si>
  <si>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</si>
  <si>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</si>
  <si>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</si>
  <si>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</si>
  <si>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</si>
  <si>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</si>
  <si>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</si>
  <si>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</si>
  <si>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</si>
  <si>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</si>
  <si>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</si>
  <si>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</si>
  <si>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</si>
  <si>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</si>
  <si>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</si>
  <si>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</si>
  <si>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</si>
  <si>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</si>
  <si>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</si>
  <si>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</si>
  <si>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</si>
  <si>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</si>
  <si>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</si>
  <si>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</si>
  <si>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</si>
  <si>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</si>
  <si>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</si>
  <si>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</si>
  <si>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</si>
  <si>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</si>
  <si>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</si>
  <si>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</si>
  <si>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</si>
  <si>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</si>
  <si>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</si>
  <si>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</si>
  <si>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</si>
  <si>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</si>
  <si>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</si>
  <si>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</si>
  <si>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</si>
  <si>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</si>
  <si>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</si>
  <si>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</si>
  <si>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</si>
  <si>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</si>
  <si>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</si>
  <si>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</si>
  <si>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</si>
  <si>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</si>
  <si>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</si>
  <si>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</si>
  <si>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</si>
  <si>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</si>
  <si>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</si>
  <si>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</si>
  <si>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</si>
  <si>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</si>
  <si>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</si>
  <si>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</si>
  <si>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</si>
  <si>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</si>
  <si>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</si>
  <si>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</si>
  <si>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</si>
  <si>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</si>
  <si>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</si>
  <si>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</si>
  <si>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</si>
  <si>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</si>
  <si>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</si>
  <si>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</si>
  <si>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</si>
  <si>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</si>
  <si>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</si>
  <si>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</si>
  <si>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</si>
  <si>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</si>
  <si>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</si>
  <si>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</si>
  <si>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</si>
  <si>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</si>
  <si>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</si>
  <si>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</si>
  <si>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</si>
  <si>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</si>
  <si>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</si>
  <si>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</si>
  <si>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</si>
  <si>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</si>
  <si>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</si>
  <si>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</si>
  <si>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</si>
  <si>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</si>
  <si>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</si>
  <si>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</si>
  <si>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</si>
  <si>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</si>
  <si>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</si>
  <si>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</si>
  <si>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</si>
  <si>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</si>
  <si>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</si>
  <si>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</si>
  <si>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</si>
  <si>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</si>
  <si>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</si>
  <si>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</si>
  <si>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</si>
  <si>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</si>
  <si>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</si>
  <si>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</si>
  <si>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</si>
  <si>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</si>
  <si>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</si>
  <si>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</si>
  <si>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</si>
  <si>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</si>
  <si>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</si>
  <si>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</si>
  <si>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</si>
  <si>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</si>
  <si>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</si>
  <si>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</si>
  <si>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</si>
  <si>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</si>
  <si>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</si>
  <si>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</si>
  <si>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</si>
  <si>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</si>
  <si>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</si>
  <si>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</si>
  <si>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</si>
  <si>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</si>
  <si>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</si>
  <si>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</si>
  <si>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</si>
  <si>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</si>
  <si>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</si>
  <si>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</si>
  <si>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</si>
  <si>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</si>
  <si>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</si>
  <si>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</si>
  <si>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</si>
  <si>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</si>
  <si>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</si>
  <si>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</si>
  <si>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</si>
  <si>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</si>
  <si>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</si>
  <si>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</si>
  <si>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</si>
  <si>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</si>
  <si>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</si>
  <si>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</si>
  <si>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</si>
  <si>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</si>
  <si>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</si>
  <si>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</si>
  <si>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</si>
  <si>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</si>
  <si>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</si>
  <si>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</si>
  <si>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</si>
  <si>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</si>
  <si>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</si>
  <si>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</si>
  <si>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</si>
  <si>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</si>
  <si>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</si>
  <si>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</si>
  <si>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</si>
  <si>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</si>
  <si>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</si>
  <si>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</si>
  <si>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</si>
  <si>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</si>
  <si>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</si>
  <si>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</si>
  <si>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</si>
  <si>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</si>
  <si>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</si>
  <si>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</si>
  <si>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</si>
  <si>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</si>
  <si>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</si>
  <si>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</si>
  <si>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</si>
  <si>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</si>
  <si>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</si>
  <si>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</si>
  <si>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</si>
  <si>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</si>
  <si>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</si>
  <si>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</si>
  <si>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</si>
  <si>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</si>
  <si>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</si>
  <si>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</si>
  <si>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</si>
  <si>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</si>
  <si>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</si>
  <si>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</si>
  <si>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</si>
  <si>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</si>
  <si>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</si>
  <si>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</si>
  <si>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</si>
  <si>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</si>
  <si>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</si>
  <si>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</si>
  <si>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</si>
  <si>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</si>
  <si>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</si>
  <si>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</si>
  <si>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</si>
  <si>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</si>
  <si>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</si>
  <si>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</si>
  <si>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</si>
  <si>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</si>
  <si>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</si>
  <si>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</si>
  <si>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</si>
  <si>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</si>
  <si>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</si>
  <si>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</si>
  <si>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</si>
  <si>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</si>
  <si>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</si>
  <si>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</si>
  <si>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</si>
  <si>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</si>
  <si>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</si>
  <si>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</si>
  <si>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</si>
  <si>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</si>
  <si>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</si>
  <si>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</si>
  <si>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</si>
  <si>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</si>
  <si>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</si>
  <si>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</si>
  <si>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</si>
  <si>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</si>
  <si>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</si>
  <si>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</si>
  <si>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</si>
  <si>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</si>
  <si>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</si>
  <si>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</si>
  <si>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</si>
  <si>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</si>
  <si>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</si>
  <si>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</si>
  <si>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</si>
  <si>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</si>
  <si>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</si>
  <si>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</si>
  <si>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</si>
  <si>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</si>
  <si>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</si>
  <si>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</si>
  <si>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</si>
  <si>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</si>
  <si>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</si>
  <si>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</si>
  <si>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</si>
  <si>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</si>
  <si>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</si>
  <si>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</si>
  <si>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</si>
  <si>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</si>
  <si>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</si>
  <si>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</si>
  <si>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</si>
  <si>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</si>
  <si>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</si>
  <si>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</si>
  <si>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</si>
  <si>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</si>
  <si>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</si>
  <si>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Наименование</t>
  </si>
  <si>
    <t>0626200000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</si>
  <si>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</si>
  <si>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</si>
  <si>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</si>
  <si>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</si>
  <si>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</si>
  <si>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</si>
  <si>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</si>
  <si>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</si>
  <si>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</si>
  <si>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</si>
  <si>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</si>
  <si>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</si>
  <si>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</si>
  <si>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</si>
  <si>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</si>
  <si>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</si>
  <si>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</si>
  <si>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</si>
  <si>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</si>
  <si>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</si>
  <si>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</si>
  <si>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</si>
  <si>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</si>
  <si>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</si>
  <si>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</si>
  <si>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</si>
  <si>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</si>
  <si>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</si>
  <si>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</si>
  <si>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</si>
  <si>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</si>
  <si>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</si>
  <si>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</si>
  <si>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</si>
  <si>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</si>
  <si>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</si>
  <si>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</si>
  <si>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</si>
  <si>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</si>
  <si>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</si>
  <si>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</si>
  <si>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</si>
  <si>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</si>
  <si>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</si>
  <si>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</si>
  <si>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</si>
  <si>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</si>
  <si>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</si>
  <si>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</si>
  <si>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</si>
  <si>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</si>
  <si>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</si>
  <si>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</si>
  <si>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</si>
  <si>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</si>
  <si>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</si>
  <si>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</si>
  <si>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</si>
  <si>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</si>
  <si>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 xml:space="preserve">Исполнение судебных актов
</t>
  </si>
  <si>
    <t>830</t>
  </si>
  <si>
    <t>Приложение 2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</si>
  <si>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</si>
  <si>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</si>
  <si>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</si>
  <si>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</si>
  <si>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</si>
  <si>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</si>
  <si>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</si>
  <si>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</si>
  <si>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</si>
  <si>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</si>
  <si>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</si>
  <si>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</si>
  <si>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</si>
  <si>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</si>
  <si>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</si>
  <si>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</si>
  <si>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</si>
  <si>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</si>
  <si>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</si>
  <si>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внутреннего финансирования дефицита  бюджета Ханкайского муниципального района на 2019 год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</si>
  <si>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</si>
  <si>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</si>
  <si>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по муниципальным программам Ханкайского муниципального района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</si>
  <si>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</si>
  <si>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</si>
  <si>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</si>
  <si>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</si>
  <si>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</si>
  <si>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</si>
  <si>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</si>
  <si>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</si>
  <si>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</si>
  <si>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</si>
  <si>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</si>
  <si>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</si>
  <si>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</si>
  <si>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</si>
  <si>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</si>
  <si>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</si>
  <si>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</si>
  <si>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</si>
  <si>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</si>
  <si>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</si>
  <si>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</si>
  <si>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</si>
  <si>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</si>
  <si>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04941S2190</t>
  </si>
  <si>
    <t>Обеспечение беспрепятственного доступа инвалидов к объектам социальной инфраструктуры</t>
  </si>
  <si>
    <t>0111220040</t>
  </si>
  <si>
    <t>9919951200</t>
  </si>
  <si>
    <t>9919993040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</si>
  <si>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</si>
  <si>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</si>
  <si>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</si>
  <si>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</si>
  <si>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</si>
  <si>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</si>
  <si>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</si>
  <si>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</si>
  <si>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</si>
  <si>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</si>
  <si>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</si>
  <si>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</si>
  <si>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</si>
  <si>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</si>
  <si>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</si>
  <si>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</si>
  <si>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</si>
  <si>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</si>
  <si>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</si>
  <si>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</si>
  <si>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</si>
  <si>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</si>
  <si>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</si>
  <si>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</si>
  <si>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</si>
  <si>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</si>
  <si>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</si>
  <si>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</si>
  <si>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</si>
  <si>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</si>
  <si>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</si>
  <si>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</si>
  <si>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</si>
  <si>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</si>
  <si>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</si>
  <si>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</si>
  <si>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</si>
  <si>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</si>
  <si>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дефицит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</si>
  <si>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</si>
  <si>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</si>
  <si>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</si>
  <si>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</si>
  <si>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</si>
  <si>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</si>
  <si>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план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</si>
  <si>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</si>
  <si>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</si>
  <si>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</si>
  <si>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</si>
  <si>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</si>
  <si>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</si>
  <si>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</si>
  <si>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</si>
  <si>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</si>
  <si>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</si>
  <si>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</si>
  <si>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</si>
  <si>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</si>
  <si>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</si>
  <si>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</si>
  <si>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</si>
  <si>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</si>
  <si>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</si>
  <si>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</si>
  <si>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0727392392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</si>
  <si>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</si>
  <si>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</si>
  <si>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</si>
  <si>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</si>
  <si>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</si>
  <si>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0494192190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</si>
  <si>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</si>
  <si>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</si>
  <si>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</si>
  <si>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</si>
  <si>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</si>
  <si>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</si>
  <si>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</si>
  <si>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</si>
  <si>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</si>
  <si>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</si>
  <si>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</si>
  <si>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</si>
  <si>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</si>
  <si>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</si>
  <si>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</si>
  <si>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</si>
  <si>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Субсидии некоммерческим организациям (за исключением государственных (муниципальных) учреждений)</t>
  </si>
  <si>
    <t>99199М0820</t>
  </si>
  <si>
    <t>Приложение 3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</si>
  <si>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</si>
  <si>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</si>
  <si>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</si>
  <si>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</si>
  <si>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</si>
  <si>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</si>
  <si>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Приложение 4</t>
  </si>
  <si>
    <t>от 26.02.2019 № 437</t>
  </si>
</sst>
</file>

<file path=xl/styles.xml><?xml version="1.0" encoding="utf-8"?>
<styleSheet xmlns="http://schemas.openxmlformats.org/spreadsheetml/2006/main">
  <numFmts count="1">
    <numFmt numFmtId="164" formatCode="#,##0.000"/>
  </numFmts>
  <fonts count="1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10" fontId="3" fillId="2" borderId="0" xfId="0" applyNumberFormat="1" applyFont="1" applyFill="1"/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8" fillId="3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17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1"/>
  <sheetViews>
    <sheetView view="pageBreakPreview" zoomScale="106" zoomScaleNormal="100" zoomScaleSheetLayoutView="106" workbookViewId="0">
      <selection activeCell="C2" sqref="C2:C4"/>
    </sheetView>
  </sheetViews>
  <sheetFormatPr defaultRowHeight="18"/>
  <cols>
    <col min="1" max="1" width="30.5546875" style="16" customWidth="1"/>
    <col min="2" max="2" width="45.109375" style="16" customWidth="1"/>
    <col min="3" max="3" width="17" style="16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3">
      <c r="C1" s="93" t="s">
        <v>283</v>
      </c>
    </row>
    <row r="2" spans="1:3">
      <c r="C2" s="97" t="s">
        <v>485</v>
      </c>
    </row>
    <row r="3" spans="1:3">
      <c r="C3" s="97" t="s">
        <v>486</v>
      </c>
    </row>
    <row r="4" spans="1:3">
      <c r="C4" s="101" t="s">
        <v>501</v>
      </c>
    </row>
    <row r="5" spans="1:3">
      <c r="C5" s="103" t="s">
        <v>283</v>
      </c>
    </row>
    <row r="6" spans="1:3">
      <c r="C6" s="103" t="s">
        <v>485</v>
      </c>
    </row>
    <row r="7" spans="1:3">
      <c r="C7" s="103" t="s">
        <v>486</v>
      </c>
    </row>
    <row r="8" spans="1:3">
      <c r="B8" s="17"/>
      <c r="C8" s="103" t="s">
        <v>487</v>
      </c>
    </row>
    <row r="9" spans="1:3" s="8" customFormat="1" ht="17.399999999999999">
      <c r="A9" s="106" t="s">
        <v>212</v>
      </c>
      <c r="B9" s="106"/>
      <c r="C9" s="106"/>
    </row>
    <row r="10" spans="1:3" ht="37.5" customHeight="1">
      <c r="A10" s="105" t="s">
        <v>371</v>
      </c>
      <c r="B10" s="105"/>
      <c r="C10" s="105"/>
    </row>
    <row r="11" spans="1:3">
      <c r="A11" s="18"/>
      <c r="B11" s="18"/>
      <c r="C11" s="18"/>
    </row>
    <row r="12" spans="1:3">
      <c r="A12" s="17" t="s">
        <v>213</v>
      </c>
      <c r="B12" s="15"/>
      <c r="C12" s="19"/>
    </row>
    <row r="13" spans="1:3">
      <c r="A13" s="17"/>
      <c r="C13" s="17" t="s">
        <v>214</v>
      </c>
    </row>
    <row r="14" spans="1:3" ht="54">
      <c r="A14" s="20" t="s">
        <v>215</v>
      </c>
      <c r="B14" s="20" t="s">
        <v>216</v>
      </c>
      <c r="C14" s="20" t="s">
        <v>286</v>
      </c>
    </row>
    <row r="15" spans="1:3" ht="36">
      <c r="A15" s="21" t="s">
        <v>217</v>
      </c>
      <c r="B15" s="22" t="s">
        <v>218</v>
      </c>
      <c r="C15" s="74">
        <f>C16+C17</f>
        <v>31470.251000000047</v>
      </c>
    </row>
    <row r="16" spans="1:3" ht="54">
      <c r="A16" s="21" t="s">
        <v>219</v>
      </c>
      <c r="B16" s="22" t="s">
        <v>220</v>
      </c>
      <c r="C16" s="74">
        <v>-658918.72699999996</v>
      </c>
    </row>
    <row r="17" spans="1:3" ht="54">
      <c r="A17" s="21" t="s">
        <v>221</v>
      </c>
      <c r="B17" s="22" t="s">
        <v>222</v>
      </c>
      <c r="C17" s="74">
        <v>690388.978</v>
      </c>
    </row>
    <row r="18" spans="1:3">
      <c r="A18" s="21"/>
      <c r="B18" s="23" t="s">
        <v>223</v>
      </c>
      <c r="C18" s="75">
        <f>C15</f>
        <v>31470.251000000047</v>
      </c>
    </row>
    <row r="19" spans="1:3">
      <c r="A19" s="24"/>
      <c r="B19" s="24"/>
      <c r="C19" s="24"/>
    </row>
    <row r="20" spans="1:3">
      <c r="A20" s="24"/>
      <c r="B20" s="24"/>
      <c r="C20" s="24"/>
    </row>
    <row r="21" spans="1:3">
      <c r="A21" s="24"/>
      <c r="B21" s="24"/>
      <c r="C21" s="24"/>
    </row>
    <row r="22" spans="1:3">
      <c r="A22" s="24"/>
      <c r="B22" s="24"/>
      <c r="C22" s="24"/>
    </row>
    <row r="23" spans="1:3">
      <c r="A23" s="24"/>
      <c r="B23" s="24"/>
      <c r="C23" s="24"/>
    </row>
    <row r="24" spans="1:3">
      <c r="A24" s="24"/>
      <c r="B24" s="24"/>
      <c r="C24" s="24"/>
    </row>
    <row r="25" spans="1:3">
      <c r="A25" s="24"/>
      <c r="B25" s="24"/>
      <c r="C25" s="24"/>
    </row>
    <row r="26" spans="1:3">
      <c r="A26" s="24"/>
      <c r="B26" s="24"/>
      <c r="C26" s="24"/>
    </row>
    <row r="27" spans="1:3">
      <c r="A27" s="24"/>
      <c r="B27" s="24"/>
      <c r="C27" s="24"/>
    </row>
    <row r="28" spans="1:3">
      <c r="A28" s="24"/>
      <c r="B28" s="24"/>
      <c r="C28" s="24"/>
    </row>
    <row r="29" spans="1:3">
      <c r="A29" s="24"/>
      <c r="B29" s="24"/>
      <c r="C29" s="24"/>
    </row>
    <row r="30" spans="1:3">
      <c r="A30" s="24"/>
      <c r="B30" s="24"/>
      <c r="C30" s="24"/>
    </row>
    <row r="31" spans="1:3">
      <c r="A31" s="24"/>
      <c r="B31" s="24"/>
      <c r="C31" s="24"/>
    </row>
    <row r="32" spans="1:3">
      <c r="A32" s="24"/>
      <c r="B32" s="24"/>
      <c r="C32" s="24"/>
    </row>
    <row r="33" spans="1:3">
      <c r="A33" s="24"/>
      <c r="B33" s="24"/>
      <c r="C33" s="24"/>
    </row>
    <row r="34" spans="1:3">
      <c r="A34" s="24"/>
      <c r="B34" s="24"/>
      <c r="C34" s="24"/>
    </row>
    <row r="35" spans="1:3">
      <c r="A35" s="24"/>
      <c r="B35" s="24"/>
      <c r="C35" s="24"/>
    </row>
    <row r="36" spans="1:3">
      <c r="A36" s="24"/>
      <c r="B36" s="24"/>
      <c r="C36" s="24"/>
    </row>
    <row r="37" spans="1:3">
      <c r="A37" s="24"/>
      <c r="B37" s="24"/>
      <c r="C37" s="24"/>
    </row>
    <row r="38" spans="1:3">
      <c r="A38" s="24"/>
      <c r="B38" s="24"/>
      <c r="C38" s="24"/>
    </row>
    <row r="39" spans="1:3">
      <c r="A39" s="24"/>
      <c r="B39" s="24"/>
      <c r="C39" s="24"/>
    </row>
    <row r="40" spans="1:3">
      <c r="A40" s="24"/>
      <c r="B40" s="24"/>
      <c r="C40" s="24"/>
    </row>
    <row r="41" spans="1:3">
      <c r="A41" s="24"/>
      <c r="B41" s="24"/>
      <c r="C41" s="24"/>
    </row>
    <row r="42" spans="1:3">
      <c r="A42" s="24"/>
      <c r="B42" s="24"/>
      <c r="C42" s="24"/>
    </row>
    <row r="43" spans="1:3">
      <c r="A43" s="24"/>
      <c r="B43" s="24"/>
      <c r="C43" s="24"/>
    </row>
    <row r="44" spans="1:3">
      <c r="A44" s="24"/>
      <c r="B44" s="24"/>
      <c r="C44" s="24"/>
    </row>
    <row r="45" spans="1:3">
      <c r="A45" s="24"/>
      <c r="B45" s="24"/>
      <c r="C45" s="24"/>
    </row>
    <row r="46" spans="1:3">
      <c r="A46" s="24"/>
      <c r="B46" s="24"/>
      <c r="C46" s="24"/>
    </row>
    <row r="47" spans="1:3">
      <c r="A47" s="24"/>
      <c r="B47" s="24"/>
      <c r="C47" s="24"/>
    </row>
    <row r="48" spans="1:3">
      <c r="A48" s="24"/>
      <c r="B48" s="24"/>
      <c r="C48" s="24"/>
    </row>
    <row r="49" spans="1:3">
      <c r="A49" s="24"/>
      <c r="B49" s="24"/>
      <c r="C49" s="24"/>
    </row>
    <row r="50" spans="1:3">
      <c r="A50" s="24"/>
      <c r="B50" s="24"/>
      <c r="C50" s="24"/>
    </row>
    <row r="51" spans="1:3">
      <c r="A51" s="24"/>
      <c r="B51" s="24"/>
      <c r="C51" s="24"/>
    </row>
    <row r="52" spans="1:3">
      <c r="A52" s="24"/>
      <c r="B52" s="24"/>
      <c r="C52" s="24"/>
    </row>
    <row r="53" spans="1:3">
      <c r="A53" s="24"/>
      <c r="B53" s="24"/>
      <c r="C53" s="24"/>
    </row>
    <row r="54" spans="1:3">
      <c r="A54" s="24"/>
      <c r="B54" s="24"/>
      <c r="C54" s="24"/>
    </row>
    <row r="55" spans="1:3">
      <c r="A55" s="24"/>
      <c r="B55" s="24"/>
      <c r="C55" s="24"/>
    </row>
    <row r="56" spans="1:3">
      <c r="A56" s="24"/>
      <c r="B56" s="24"/>
      <c r="C56" s="24"/>
    </row>
    <row r="57" spans="1:3">
      <c r="A57" s="24"/>
      <c r="B57" s="24"/>
      <c r="C57" s="24"/>
    </row>
    <row r="58" spans="1:3">
      <c r="A58" s="24"/>
      <c r="B58" s="24"/>
      <c r="C58" s="24"/>
    </row>
    <row r="59" spans="1:3">
      <c r="A59" s="24"/>
      <c r="B59" s="24"/>
      <c r="C59" s="24"/>
    </row>
    <row r="60" spans="1:3">
      <c r="A60" s="24"/>
      <c r="B60" s="24"/>
      <c r="C60" s="24"/>
    </row>
    <row r="61" spans="1:3">
      <c r="A61" s="24"/>
      <c r="B61" s="24"/>
      <c r="C61" s="24"/>
    </row>
    <row r="62" spans="1:3">
      <c r="A62" s="24"/>
      <c r="B62" s="24"/>
      <c r="C62" s="24"/>
    </row>
    <row r="63" spans="1:3">
      <c r="A63" s="24"/>
      <c r="B63" s="24"/>
      <c r="C63" s="24"/>
    </row>
    <row r="64" spans="1:3">
      <c r="A64" s="24"/>
      <c r="B64" s="24"/>
      <c r="C64" s="24"/>
    </row>
    <row r="65" spans="1:3">
      <c r="A65" s="24"/>
      <c r="B65" s="24"/>
      <c r="C65" s="24"/>
    </row>
    <row r="66" spans="1:3">
      <c r="A66" s="24"/>
      <c r="B66" s="24"/>
      <c r="C66" s="24"/>
    </row>
    <row r="67" spans="1:3">
      <c r="A67" s="24"/>
      <c r="B67" s="24"/>
      <c r="C67" s="24"/>
    </row>
    <row r="68" spans="1:3">
      <c r="A68" s="24"/>
      <c r="B68" s="24"/>
      <c r="C68" s="24"/>
    </row>
    <row r="69" spans="1:3">
      <c r="A69" s="24"/>
      <c r="B69" s="24"/>
      <c r="C69" s="24"/>
    </row>
    <row r="70" spans="1:3">
      <c r="A70" s="24"/>
      <c r="B70" s="24"/>
      <c r="C70" s="24"/>
    </row>
    <row r="71" spans="1:3">
      <c r="A71" s="24"/>
      <c r="B71" s="24"/>
      <c r="C71" s="24"/>
    </row>
    <row r="72" spans="1:3">
      <c r="A72" s="24"/>
      <c r="B72" s="24"/>
      <c r="C72" s="24"/>
    </row>
    <row r="73" spans="1:3">
      <c r="A73" s="24"/>
      <c r="B73" s="24"/>
      <c r="C73" s="24"/>
    </row>
    <row r="74" spans="1:3">
      <c r="A74" s="24"/>
      <c r="B74" s="24"/>
      <c r="C74" s="24"/>
    </row>
    <row r="75" spans="1:3">
      <c r="A75" s="24"/>
      <c r="B75" s="24"/>
      <c r="C75" s="24"/>
    </row>
    <row r="76" spans="1:3">
      <c r="A76" s="24"/>
      <c r="B76" s="24"/>
      <c r="C76" s="24"/>
    </row>
    <row r="77" spans="1:3">
      <c r="A77" s="24"/>
      <c r="B77" s="24"/>
      <c r="C77" s="24"/>
    </row>
    <row r="78" spans="1:3">
      <c r="A78" s="24"/>
      <c r="B78" s="24"/>
      <c r="C78" s="24"/>
    </row>
    <row r="79" spans="1:3">
      <c r="A79" s="24"/>
      <c r="B79" s="24"/>
      <c r="C79" s="24"/>
    </row>
    <row r="80" spans="1:3">
      <c r="A80" s="24"/>
      <c r="B80" s="24"/>
      <c r="C80" s="24"/>
    </row>
    <row r="81" spans="1:3">
      <c r="A81" s="24"/>
      <c r="B81" s="24"/>
      <c r="C81" s="24"/>
    </row>
    <row r="82" spans="1:3">
      <c r="A82" s="24"/>
      <c r="B82" s="24"/>
      <c r="C82" s="24"/>
    </row>
    <row r="83" spans="1:3">
      <c r="A83" s="24"/>
      <c r="B83" s="24"/>
      <c r="C83" s="24"/>
    </row>
    <row r="84" spans="1:3">
      <c r="A84" s="24"/>
      <c r="B84" s="24"/>
      <c r="C84" s="24"/>
    </row>
    <row r="85" spans="1:3">
      <c r="A85" s="24"/>
      <c r="B85" s="24"/>
      <c r="C85" s="24"/>
    </row>
    <row r="86" spans="1:3">
      <c r="A86" s="24"/>
      <c r="B86" s="24"/>
      <c r="C86" s="24"/>
    </row>
    <row r="87" spans="1:3">
      <c r="A87" s="24"/>
      <c r="B87" s="24"/>
      <c r="C87" s="24"/>
    </row>
    <row r="88" spans="1:3">
      <c r="A88" s="24"/>
      <c r="B88" s="24"/>
      <c r="C88" s="24"/>
    </row>
    <row r="89" spans="1:3">
      <c r="A89" s="24"/>
      <c r="B89" s="24"/>
      <c r="C89" s="24"/>
    </row>
    <row r="90" spans="1:3">
      <c r="A90" s="24"/>
      <c r="B90" s="24"/>
      <c r="C90" s="24"/>
    </row>
    <row r="91" spans="1:3">
      <c r="A91" s="24"/>
      <c r="B91" s="24"/>
      <c r="C91" s="24"/>
    </row>
    <row r="92" spans="1:3">
      <c r="A92" s="24"/>
      <c r="B92" s="24"/>
      <c r="C92" s="24"/>
    </row>
    <row r="93" spans="1:3">
      <c r="A93" s="24"/>
      <c r="B93" s="24"/>
      <c r="C93" s="24"/>
    </row>
    <row r="94" spans="1:3">
      <c r="A94" s="24"/>
      <c r="B94" s="24"/>
      <c r="C94" s="24"/>
    </row>
    <row r="95" spans="1:3">
      <c r="A95" s="24"/>
      <c r="B95" s="24"/>
      <c r="C95" s="24"/>
    </row>
    <row r="96" spans="1:3">
      <c r="A96" s="24"/>
      <c r="B96" s="24"/>
      <c r="C96" s="24"/>
    </row>
    <row r="97" spans="1:3">
      <c r="A97" s="24"/>
      <c r="B97" s="24"/>
      <c r="C97" s="24"/>
    </row>
    <row r="98" spans="1:3">
      <c r="A98" s="24"/>
      <c r="B98" s="24"/>
      <c r="C98" s="24"/>
    </row>
    <row r="99" spans="1:3">
      <c r="A99" s="24"/>
      <c r="B99" s="24"/>
      <c r="C99" s="24"/>
    </row>
    <row r="100" spans="1:3">
      <c r="A100" s="24"/>
      <c r="B100" s="24"/>
      <c r="C100" s="24"/>
    </row>
    <row r="101" spans="1:3">
      <c r="A101" s="24"/>
      <c r="B101" s="24"/>
      <c r="C101" s="24"/>
    </row>
    <row r="102" spans="1:3">
      <c r="A102" s="24"/>
      <c r="B102" s="24"/>
      <c r="C102" s="24"/>
    </row>
    <row r="103" spans="1:3">
      <c r="A103" s="24"/>
      <c r="B103" s="24"/>
      <c r="C103" s="24"/>
    </row>
    <row r="104" spans="1:3">
      <c r="A104" s="24"/>
      <c r="B104" s="24"/>
      <c r="C104" s="24"/>
    </row>
    <row r="105" spans="1:3">
      <c r="A105" s="24"/>
      <c r="B105" s="24"/>
      <c r="C105" s="24"/>
    </row>
    <row r="106" spans="1:3">
      <c r="A106" s="24"/>
      <c r="B106" s="24"/>
      <c r="C106" s="24"/>
    </row>
    <row r="107" spans="1:3">
      <c r="A107" s="24"/>
      <c r="B107" s="24"/>
      <c r="C107" s="24"/>
    </row>
    <row r="108" spans="1:3">
      <c r="A108" s="24"/>
      <c r="B108" s="24"/>
      <c r="C108" s="24"/>
    </row>
    <row r="109" spans="1:3">
      <c r="A109" s="24"/>
      <c r="B109" s="24"/>
      <c r="C109" s="24"/>
    </row>
    <row r="110" spans="1:3">
      <c r="A110" s="24"/>
      <c r="B110" s="24"/>
      <c r="C110" s="24"/>
    </row>
    <row r="111" spans="1:3">
      <c r="A111" s="24"/>
      <c r="B111" s="24"/>
      <c r="C111" s="24"/>
    </row>
    <row r="112" spans="1:3">
      <c r="A112" s="24"/>
      <c r="B112" s="24"/>
      <c r="C112" s="24"/>
    </row>
    <row r="113" spans="1:3">
      <c r="A113" s="24"/>
      <c r="B113" s="24"/>
      <c r="C113" s="24"/>
    </row>
    <row r="114" spans="1:3">
      <c r="A114" s="24"/>
      <c r="B114" s="24"/>
      <c r="C114" s="24"/>
    </row>
    <row r="115" spans="1:3">
      <c r="A115" s="24"/>
      <c r="B115" s="24"/>
      <c r="C115" s="24"/>
    </row>
    <row r="116" spans="1:3">
      <c r="A116" s="24"/>
      <c r="B116" s="24"/>
      <c r="C116" s="24"/>
    </row>
    <row r="117" spans="1:3">
      <c r="A117" s="24"/>
      <c r="B117" s="24"/>
      <c r="C117" s="24"/>
    </row>
    <row r="118" spans="1:3">
      <c r="A118" s="24"/>
      <c r="B118" s="24"/>
      <c r="C118" s="24"/>
    </row>
    <row r="119" spans="1:3">
      <c r="A119" s="24"/>
      <c r="B119" s="24"/>
      <c r="C119" s="24"/>
    </row>
    <row r="120" spans="1:3">
      <c r="A120" s="24"/>
      <c r="B120" s="24"/>
      <c r="C120" s="24"/>
    </row>
    <row r="121" spans="1:3">
      <c r="A121" s="24"/>
      <c r="B121" s="24"/>
      <c r="C121" s="24"/>
    </row>
    <row r="122" spans="1:3">
      <c r="A122" s="24"/>
      <c r="B122" s="24"/>
      <c r="C122" s="24"/>
    </row>
    <row r="123" spans="1:3">
      <c r="A123" s="24"/>
      <c r="B123" s="24"/>
      <c r="C123" s="24"/>
    </row>
    <row r="124" spans="1:3">
      <c r="A124" s="24"/>
      <c r="B124" s="24"/>
      <c r="C124" s="24"/>
    </row>
    <row r="125" spans="1:3">
      <c r="A125" s="24"/>
      <c r="B125" s="24"/>
      <c r="C125" s="24"/>
    </row>
    <row r="126" spans="1:3">
      <c r="A126" s="24"/>
      <c r="B126" s="24"/>
      <c r="C126" s="24"/>
    </row>
    <row r="127" spans="1:3">
      <c r="A127" s="24"/>
      <c r="B127" s="24"/>
      <c r="C127" s="24"/>
    </row>
    <row r="128" spans="1:3">
      <c r="A128" s="24"/>
      <c r="B128" s="24"/>
      <c r="C128" s="24"/>
    </row>
    <row r="129" spans="1:3">
      <c r="A129" s="24"/>
      <c r="B129" s="24"/>
      <c r="C129" s="24"/>
    </row>
    <row r="130" spans="1:3">
      <c r="A130" s="24"/>
      <c r="B130" s="24"/>
      <c r="C130" s="24"/>
    </row>
    <row r="131" spans="1:3">
      <c r="A131" s="24"/>
      <c r="B131" s="24"/>
      <c r="C131" s="24"/>
    </row>
    <row r="132" spans="1:3">
      <c r="A132" s="24"/>
      <c r="B132" s="24"/>
      <c r="C132" s="24"/>
    </row>
    <row r="133" spans="1:3">
      <c r="A133" s="24"/>
      <c r="B133" s="24"/>
      <c r="C133" s="24"/>
    </row>
    <row r="134" spans="1:3">
      <c r="A134" s="24"/>
      <c r="B134" s="24"/>
      <c r="C134" s="24"/>
    </row>
    <row r="135" spans="1:3">
      <c r="A135" s="24"/>
      <c r="B135" s="24"/>
      <c r="C135" s="24"/>
    </row>
    <row r="136" spans="1:3">
      <c r="A136" s="24"/>
      <c r="B136" s="24"/>
      <c r="C136" s="24"/>
    </row>
    <row r="137" spans="1:3">
      <c r="A137" s="24"/>
      <c r="B137" s="24"/>
      <c r="C137" s="24"/>
    </row>
    <row r="138" spans="1:3">
      <c r="A138" s="24"/>
      <c r="B138" s="24"/>
      <c r="C138" s="24"/>
    </row>
    <row r="139" spans="1:3">
      <c r="A139" s="24"/>
      <c r="B139" s="24"/>
      <c r="C139" s="24"/>
    </row>
    <row r="140" spans="1:3">
      <c r="A140" s="24"/>
      <c r="B140" s="24"/>
      <c r="C140" s="24"/>
    </row>
    <row r="141" spans="1:3">
      <c r="A141" s="24"/>
      <c r="B141" s="24"/>
      <c r="C141" s="24"/>
    </row>
    <row r="142" spans="1:3">
      <c r="A142" s="24"/>
      <c r="B142" s="24"/>
      <c r="C142" s="24"/>
    </row>
    <row r="143" spans="1:3">
      <c r="A143" s="24"/>
      <c r="B143" s="24"/>
      <c r="C143" s="24"/>
    </row>
    <row r="144" spans="1:3">
      <c r="A144" s="24"/>
      <c r="B144" s="24"/>
      <c r="C144" s="24"/>
    </row>
    <row r="145" spans="1:3">
      <c r="A145" s="24"/>
      <c r="B145" s="24"/>
      <c r="C145" s="24"/>
    </row>
    <row r="146" spans="1:3">
      <c r="A146" s="24"/>
      <c r="B146" s="24"/>
      <c r="C146" s="24"/>
    </row>
    <row r="147" spans="1:3">
      <c r="A147" s="24"/>
      <c r="B147" s="24"/>
      <c r="C147" s="24"/>
    </row>
    <row r="148" spans="1:3">
      <c r="A148" s="24"/>
      <c r="B148" s="24"/>
      <c r="C148" s="24"/>
    </row>
    <row r="149" spans="1:3">
      <c r="A149" s="24"/>
      <c r="B149" s="24"/>
      <c r="C149" s="24"/>
    </row>
    <row r="150" spans="1:3">
      <c r="A150" s="24"/>
      <c r="B150" s="24"/>
      <c r="C150" s="24"/>
    </row>
    <row r="151" spans="1:3">
      <c r="A151" s="24"/>
      <c r="B151" s="24"/>
      <c r="C151" s="24"/>
    </row>
    <row r="152" spans="1:3">
      <c r="A152" s="24"/>
      <c r="B152" s="24"/>
      <c r="C152" s="24"/>
    </row>
    <row r="153" spans="1:3">
      <c r="A153" s="24"/>
      <c r="B153" s="24"/>
      <c r="C153" s="24"/>
    </row>
    <row r="154" spans="1:3">
      <c r="A154" s="24"/>
      <c r="B154" s="24"/>
      <c r="C154" s="24"/>
    </row>
    <row r="155" spans="1:3">
      <c r="A155" s="24"/>
      <c r="B155" s="24"/>
      <c r="C155" s="24"/>
    </row>
    <row r="156" spans="1:3">
      <c r="A156" s="24"/>
      <c r="B156" s="24"/>
      <c r="C156" s="24"/>
    </row>
    <row r="157" spans="1:3">
      <c r="A157" s="24"/>
      <c r="B157" s="24"/>
      <c r="C157" s="24"/>
    </row>
    <row r="158" spans="1:3">
      <c r="A158" s="24"/>
      <c r="B158" s="24"/>
      <c r="C158" s="24"/>
    </row>
    <row r="159" spans="1:3">
      <c r="A159" s="24"/>
      <c r="B159" s="24"/>
      <c r="C159" s="24"/>
    </row>
    <row r="160" spans="1:3">
      <c r="A160" s="24"/>
      <c r="B160" s="24"/>
      <c r="C160" s="24"/>
    </row>
    <row r="161" spans="1:3">
      <c r="A161" s="24"/>
      <c r="B161" s="24"/>
      <c r="C161" s="24"/>
    </row>
    <row r="162" spans="1:3">
      <c r="A162" s="24"/>
      <c r="B162" s="24"/>
      <c r="C162" s="24"/>
    </row>
    <row r="163" spans="1:3">
      <c r="A163" s="24"/>
      <c r="B163" s="24"/>
      <c r="C163" s="24"/>
    </row>
    <row r="164" spans="1:3">
      <c r="A164" s="24"/>
      <c r="B164" s="24"/>
      <c r="C164" s="24"/>
    </row>
    <row r="165" spans="1:3">
      <c r="A165" s="24"/>
      <c r="B165" s="24"/>
      <c r="C165" s="24"/>
    </row>
    <row r="166" spans="1:3">
      <c r="A166" s="24"/>
      <c r="B166" s="24"/>
      <c r="C166" s="24"/>
    </row>
    <row r="167" spans="1:3">
      <c r="A167" s="24"/>
      <c r="B167" s="24"/>
      <c r="C167" s="24"/>
    </row>
    <row r="168" spans="1:3">
      <c r="A168" s="24"/>
      <c r="B168" s="24"/>
      <c r="C168" s="24"/>
    </row>
    <row r="169" spans="1:3">
      <c r="A169" s="24"/>
      <c r="B169" s="24"/>
      <c r="C169" s="24"/>
    </row>
    <row r="170" spans="1:3">
      <c r="A170" s="24"/>
      <c r="B170" s="24"/>
      <c r="C170" s="24"/>
    </row>
    <row r="171" spans="1:3">
      <c r="A171" s="24"/>
      <c r="B171" s="24"/>
      <c r="C171" s="24"/>
    </row>
    <row r="172" spans="1:3">
      <c r="A172" s="24"/>
      <c r="B172" s="24"/>
      <c r="C172" s="24"/>
    </row>
    <row r="173" spans="1:3">
      <c r="A173" s="24"/>
      <c r="B173" s="24"/>
      <c r="C173" s="24"/>
    </row>
    <row r="174" spans="1:3">
      <c r="A174" s="24"/>
      <c r="B174" s="24"/>
      <c r="C174" s="24"/>
    </row>
    <row r="175" spans="1:3">
      <c r="A175" s="24"/>
      <c r="B175" s="24"/>
      <c r="C175" s="24"/>
    </row>
    <row r="176" spans="1:3">
      <c r="A176" s="24"/>
      <c r="B176" s="24"/>
      <c r="C176" s="24"/>
    </row>
    <row r="177" spans="1:3">
      <c r="A177" s="24"/>
      <c r="B177" s="24"/>
      <c r="C177" s="24"/>
    </row>
    <row r="178" spans="1:3">
      <c r="A178" s="24"/>
      <c r="B178" s="24"/>
      <c r="C178" s="24"/>
    </row>
    <row r="179" spans="1:3">
      <c r="A179" s="24"/>
      <c r="B179" s="24"/>
      <c r="C179" s="24"/>
    </row>
    <row r="180" spans="1:3">
      <c r="A180" s="24"/>
      <c r="B180" s="24"/>
      <c r="C180" s="24"/>
    </row>
    <row r="181" spans="1:3">
      <c r="A181" s="24"/>
      <c r="B181" s="24"/>
      <c r="C181" s="24"/>
    </row>
    <row r="182" spans="1:3">
      <c r="A182" s="24"/>
      <c r="B182" s="24"/>
      <c r="C182" s="24"/>
    </row>
    <row r="183" spans="1:3">
      <c r="A183" s="24"/>
      <c r="B183" s="24"/>
      <c r="C183" s="24"/>
    </row>
    <row r="184" spans="1:3">
      <c r="A184" s="24"/>
      <c r="B184" s="24"/>
      <c r="C184" s="24"/>
    </row>
    <row r="185" spans="1:3">
      <c r="A185" s="24"/>
      <c r="B185" s="24"/>
      <c r="C185" s="24"/>
    </row>
    <row r="186" spans="1:3">
      <c r="A186" s="24"/>
      <c r="B186" s="24"/>
      <c r="C186" s="24"/>
    </row>
    <row r="187" spans="1:3">
      <c r="A187" s="24"/>
      <c r="B187" s="24"/>
      <c r="C187" s="24"/>
    </row>
    <row r="188" spans="1:3">
      <c r="A188" s="24"/>
      <c r="B188" s="24"/>
      <c r="C188" s="24"/>
    </row>
    <row r="189" spans="1:3">
      <c r="A189" s="24"/>
      <c r="B189" s="24"/>
      <c r="C189" s="24"/>
    </row>
    <row r="190" spans="1:3">
      <c r="A190" s="24"/>
      <c r="B190" s="24"/>
      <c r="C190" s="24"/>
    </row>
    <row r="191" spans="1:3">
      <c r="A191" s="24"/>
      <c r="B191" s="24"/>
      <c r="C191" s="24"/>
    </row>
    <row r="192" spans="1:3">
      <c r="A192" s="24"/>
      <c r="B192" s="24"/>
      <c r="C192" s="24"/>
    </row>
    <row r="193" spans="1:3">
      <c r="A193" s="24"/>
      <c r="B193" s="24"/>
      <c r="C193" s="24"/>
    </row>
    <row r="194" spans="1:3">
      <c r="A194" s="24"/>
      <c r="B194" s="24"/>
      <c r="C194" s="24"/>
    </row>
    <row r="195" spans="1:3">
      <c r="A195" s="24"/>
      <c r="B195" s="24"/>
      <c r="C195" s="24"/>
    </row>
    <row r="196" spans="1:3">
      <c r="A196" s="24"/>
      <c r="B196" s="24"/>
      <c r="C196" s="24"/>
    </row>
    <row r="197" spans="1:3">
      <c r="A197" s="24"/>
      <c r="B197" s="24"/>
      <c r="C197" s="24"/>
    </row>
    <row r="198" spans="1:3">
      <c r="A198" s="24"/>
      <c r="B198" s="24"/>
      <c r="C198" s="24"/>
    </row>
    <row r="199" spans="1:3">
      <c r="A199" s="24"/>
      <c r="B199" s="24"/>
      <c r="C199" s="24"/>
    </row>
    <row r="200" spans="1:3">
      <c r="A200" s="24"/>
      <c r="B200" s="24"/>
      <c r="C200" s="24"/>
    </row>
    <row r="201" spans="1:3">
      <c r="A201" s="24"/>
      <c r="B201" s="24"/>
      <c r="C201" s="24"/>
    </row>
    <row r="202" spans="1:3">
      <c r="A202" s="24"/>
      <c r="B202" s="24"/>
      <c r="C202" s="24"/>
    </row>
    <row r="203" spans="1:3">
      <c r="A203" s="24"/>
      <c r="B203" s="24"/>
      <c r="C203" s="24"/>
    </row>
    <row r="204" spans="1:3">
      <c r="A204" s="24"/>
      <c r="B204" s="24"/>
      <c r="C204" s="24"/>
    </row>
    <row r="205" spans="1:3">
      <c r="A205" s="24"/>
      <c r="B205" s="24"/>
      <c r="C205" s="24"/>
    </row>
    <row r="206" spans="1:3">
      <c r="A206" s="24"/>
      <c r="B206" s="24"/>
      <c r="C206" s="24"/>
    </row>
    <row r="207" spans="1:3">
      <c r="A207" s="24"/>
      <c r="B207" s="24"/>
      <c r="C207" s="24"/>
    </row>
    <row r="208" spans="1:3">
      <c r="A208" s="24"/>
      <c r="B208" s="24"/>
      <c r="C208" s="24"/>
    </row>
    <row r="209" spans="1:3">
      <c r="A209" s="24"/>
      <c r="B209" s="24"/>
      <c r="C209" s="24"/>
    </row>
    <row r="210" spans="1:3">
      <c r="A210" s="24"/>
      <c r="B210" s="24"/>
      <c r="C210" s="24"/>
    </row>
    <row r="211" spans="1:3">
      <c r="A211" s="24"/>
      <c r="B211" s="24"/>
      <c r="C211" s="24"/>
    </row>
    <row r="212" spans="1:3">
      <c r="A212" s="24"/>
      <c r="B212" s="24"/>
      <c r="C212" s="24"/>
    </row>
    <row r="213" spans="1:3">
      <c r="A213" s="24"/>
      <c r="B213" s="24"/>
      <c r="C213" s="24"/>
    </row>
    <row r="214" spans="1:3">
      <c r="A214" s="24"/>
      <c r="B214" s="24"/>
      <c r="C214" s="24"/>
    </row>
    <row r="215" spans="1:3">
      <c r="A215" s="24"/>
      <c r="B215" s="24"/>
      <c r="C215" s="24"/>
    </row>
    <row r="216" spans="1:3">
      <c r="A216" s="24"/>
      <c r="B216" s="24"/>
      <c r="C216" s="24"/>
    </row>
    <row r="217" spans="1:3">
      <c r="A217" s="24"/>
      <c r="B217" s="24"/>
      <c r="C217" s="24"/>
    </row>
    <row r="218" spans="1:3">
      <c r="A218" s="24"/>
      <c r="B218" s="24"/>
      <c r="C218" s="24"/>
    </row>
    <row r="219" spans="1:3">
      <c r="A219" s="24"/>
      <c r="B219" s="24"/>
      <c r="C219" s="24"/>
    </row>
    <row r="220" spans="1:3">
      <c r="A220" s="24"/>
      <c r="B220" s="24"/>
      <c r="C220" s="24"/>
    </row>
    <row r="221" spans="1:3">
      <c r="A221" s="24"/>
      <c r="B221" s="24"/>
      <c r="C221" s="24"/>
    </row>
    <row r="222" spans="1:3">
      <c r="A222" s="24"/>
      <c r="B222" s="24"/>
      <c r="C222" s="24"/>
    </row>
    <row r="223" spans="1:3">
      <c r="A223" s="24"/>
      <c r="B223" s="24"/>
      <c r="C223" s="24"/>
    </row>
    <row r="224" spans="1:3">
      <c r="A224" s="24"/>
      <c r="B224" s="24"/>
      <c r="C224" s="24"/>
    </row>
    <row r="225" spans="1:3">
      <c r="A225" s="24"/>
      <c r="B225" s="24"/>
      <c r="C225" s="24"/>
    </row>
    <row r="226" spans="1:3">
      <c r="A226" s="24"/>
      <c r="B226" s="24"/>
      <c r="C226" s="24"/>
    </row>
    <row r="227" spans="1:3">
      <c r="A227" s="24"/>
      <c r="B227" s="24"/>
      <c r="C227" s="24"/>
    </row>
    <row r="228" spans="1:3">
      <c r="A228" s="24"/>
      <c r="B228" s="24"/>
      <c r="C228" s="24"/>
    </row>
    <row r="229" spans="1:3">
      <c r="A229" s="24"/>
      <c r="B229" s="24"/>
      <c r="C229" s="24"/>
    </row>
    <row r="230" spans="1:3">
      <c r="A230" s="24"/>
      <c r="B230" s="24"/>
      <c r="C230" s="24"/>
    </row>
    <row r="231" spans="1:3">
      <c r="A231" s="24"/>
      <c r="B231" s="24"/>
      <c r="C231" s="24"/>
    </row>
    <row r="232" spans="1:3">
      <c r="A232" s="24"/>
      <c r="B232" s="24"/>
      <c r="C232" s="24"/>
    </row>
    <row r="233" spans="1:3">
      <c r="A233" s="24"/>
      <c r="B233" s="24"/>
      <c r="C233" s="24"/>
    </row>
    <row r="234" spans="1:3">
      <c r="A234" s="24"/>
      <c r="B234" s="24"/>
      <c r="C234" s="24"/>
    </row>
    <row r="235" spans="1:3">
      <c r="A235" s="24"/>
      <c r="B235" s="24"/>
      <c r="C235" s="24"/>
    </row>
    <row r="236" spans="1:3">
      <c r="A236" s="24"/>
      <c r="B236" s="24"/>
      <c r="C236" s="24"/>
    </row>
    <row r="237" spans="1:3">
      <c r="A237" s="24"/>
      <c r="B237" s="24"/>
      <c r="C237" s="24"/>
    </row>
    <row r="238" spans="1:3">
      <c r="A238" s="24"/>
      <c r="B238" s="24"/>
      <c r="C238" s="24"/>
    </row>
    <row r="239" spans="1:3">
      <c r="A239" s="24"/>
      <c r="B239" s="24"/>
      <c r="C239" s="24"/>
    </row>
    <row r="240" spans="1:3">
      <c r="A240" s="24"/>
      <c r="B240" s="24"/>
      <c r="C240" s="24"/>
    </row>
    <row r="241" spans="1:3">
      <c r="A241" s="24"/>
      <c r="B241" s="24"/>
      <c r="C241" s="24"/>
    </row>
    <row r="242" spans="1:3">
      <c r="A242" s="24"/>
      <c r="B242" s="24"/>
      <c r="C242" s="24"/>
    </row>
    <row r="243" spans="1:3">
      <c r="A243" s="24"/>
      <c r="B243" s="24"/>
      <c r="C243" s="24"/>
    </row>
    <row r="244" spans="1:3">
      <c r="A244" s="24"/>
      <c r="B244" s="24"/>
      <c r="C244" s="24"/>
    </row>
    <row r="245" spans="1:3">
      <c r="A245" s="24"/>
      <c r="B245" s="24"/>
      <c r="C245" s="24"/>
    </row>
    <row r="246" spans="1:3">
      <c r="A246" s="24"/>
      <c r="B246" s="24"/>
      <c r="C246" s="24"/>
    </row>
    <row r="247" spans="1:3">
      <c r="A247" s="24"/>
      <c r="B247" s="24"/>
      <c r="C247" s="24"/>
    </row>
    <row r="248" spans="1:3">
      <c r="A248" s="24"/>
      <c r="B248" s="24"/>
      <c r="C248" s="24"/>
    </row>
    <row r="249" spans="1:3">
      <c r="A249" s="24"/>
      <c r="B249" s="24"/>
      <c r="C249" s="24"/>
    </row>
    <row r="250" spans="1:3">
      <c r="A250" s="24"/>
      <c r="B250" s="24"/>
      <c r="C250" s="24"/>
    </row>
    <row r="251" spans="1:3">
      <c r="A251" s="24"/>
      <c r="B251" s="24"/>
      <c r="C251" s="24"/>
    </row>
    <row r="252" spans="1:3">
      <c r="A252" s="24"/>
      <c r="B252" s="24"/>
      <c r="C252" s="24"/>
    </row>
    <row r="253" spans="1:3">
      <c r="A253" s="24"/>
      <c r="B253" s="24"/>
      <c r="C253" s="24"/>
    </row>
    <row r="254" spans="1:3">
      <c r="A254" s="24"/>
      <c r="B254" s="24"/>
      <c r="C254" s="24"/>
    </row>
    <row r="255" spans="1:3">
      <c r="A255" s="24"/>
      <c r="B255" s="24"/>
      <c r="C255" s="24"/>
    </row>
    <row r="256" spans="1:3">
      <c r="A256" s="24"/>
      <c r="B256" s="24"/>
      <c r="C256" s="24"/>
    </row>
    <row r="257" spans="1:3">
      <c r="A257" s="24"/>
      <c r="B257" s="24"/>
      <c r="C257" s="24"/>
    </row>
    <row r="258" spans="1:3">
      <c r="A258" s="24"/>
      <c r="B258" s="24"/>
      <c r="C258" s="24"/>
    </row>
    <row r="259" spans="1:3">
      <c r="A259" s="24"/>
      <c r="B259" s="24"/>
      <c r="C259" s="24"/>
    </row>
    <row r="260" spans="1:3">
      <c r="A260" s="24"/>
      <c r="B260" s="24"/>
      <c r="C260" s="24"/>
    </row>
    <row r="261" spans="1:3">
      <c r="A261" s="24"/>
      <c r="B261" s="24"/>
      <c r="C261" s="24"/>
    </row>
    <row r="262" spans="1:3">
      <c r="A262" s="24"/>
      <c r="B262" s="24"/>
      <c r="C262" s="24"/>
    </row>
    <row r="263" spans="1:3">
      <c r="A263" s="24"/>
      <c r="B263" s="24"/>
      <c r="C263" s="24"/>
    </row>
    <row r="264" spans="1:3">
      <c r="A264" s="24"/>
      <c r="B264" s="24"/>
      <c r="C264" s="24"/>
    </row>
    <row r="265" spans="1:3">
      <c r="A265" s="24"/>
      <c r="B265" s="24"/>
      <c r="C265" s="24"/>
    </row>
    <row r="266" spans="1:3">
      <c r="A266" s="24"/>
      <c r="B266" s="24"/>
      <c r="C266" s="24"/>
    </row>
    <row r="267" spans="1:3">
      <c r="A267" s="24"/>
      <c r="B267" s="24"/>
      <c r="C267" s="24"/>
    </row>
    <row r="268" spans="1:3">
      <c r="A268" s="24"/>
      <c r="B268" s="24"/>
      <c r="C268" s="24"/>
    </row>
    <row r="269" spans="1:3">
      <c r="A269" s="24"/>
      <c r="B269" s="24"/>
      <c r="C269" s="24"/>
    </row>
    <row r="270" spans="1:3">
      <c r="A270" s="24"/>
      <c r="B270" s="24"/>
      <c r="C270" s="24"/>
    </row>
    <row r="271" spans="1:3">
      <c r="A271" s="24"/>
      <c r="B271" s="24"/>
      <c r="C271" s="24"/>
    </row>
    <row r="272" spans="1:3">
      <c r="A272" s="24"/>
      <c r="B272" s="24"/>
      <c r="C272" s="24"/>
    </row>
    <row r="273" spans="1:3">
      <c r="A273" s="24"/>
      <c r="B273" s="24"/>
      <c r="C273" s="24"/>
    </row>
    <row r="274" spans="1:3">
      <c r="A274" s="24"/>
      <c r="B274" s="24"/>
      <c r="C274" s="24"/>
    </row>
    <row r="275" spans="1:3">
      <c r="A275" s="24"/>
      <c r="B275" s="24"/>
      <c r="C275" s="24"/>
    </row>
    <row r="276" spans="1:3">
      <c r="A276" s="24"/>
      <c r="B276" s="24"/>
      <c r="C276" s="24"/>
    </row>
    <row r="277" spans="1:3">
      <c r="A277" s="24"/>
      <c r="B277" s="24"/>
      <c r="C277" s="24"/>
    </row>
    <row r="278" spans="1:3">
      <c r="A278" s="24"/>
      <c r="B278" s="24"/>
      <c r="C278" s="24"/>
    </row>
    <row r="279" spans="1:3">
      <c r="A279" s="24"/>
      <c r="B279" s="24"/>
      <c r="C279" s="24"/>
    </row>
    <row r="280" spans="1:3">
      <c r="A280" s="24"/>
      <c r="B280" s="24"/>
      <c r="C280" s="24"/>
    </row>
    <row r="281" spans="1:3">
      <c r="A281" s="24"/>
      <c r="B281" s="24"/>
      <c r="C281" s="24"/>
    </row>
    <row r="282" spans="1:3">
      <c r="A282" s="24"/>
      <c r="B282" s="24"/>
      <c r="C282" s="24"/>
    </row>
    <row r="283" spans="1:3">
      <c r="A283" s="24"/>
      <c r="B283" s="24"/>
      <c r="C283" s="24"/>
    </row>
    <row r="284" spans="1:3">
      <c r="A284" s="24"/>
      <c r="B284" s="24"/>
      <c r="C284" s="24"/>
    </row>
    <row r="285" spans="1:3">
      <c r="A285" s="24"/>
      <c r="B285" s="24"/>
      <c r="C285" s="24"/>
    </row>
    <row r="286" spans="1:3">
      <c r="A286" s="24"/>
      <c r="B286" s="24"/>
      <c r="C286" s="24"/>
    </row>
    <row r="287" spans="1:3">
      <c r="A287" s="24"/>
      <c r="B287" s="24"/>
      <c r="C287" s="24"/>
    </row>
    <row r="288" spans="1:3">
      <c r="A288" s="24"/>
      <c r="B288" s="24"/>
      <c r="C288" s="24"/>
    </row>
    <row r="289" spans="1:3">
      <c r="A289" s="24"/>
      <c r="B289" s="24"/>
      <c r="C289" s="24"/>
    </row>
    <row r="290" spans="1:3">
      <c r="A290" s="24"/>
      <c r="B290" s="24"/>
      <c r="C290" s="24"/>
    </row>
    <row r="291" spans="1:3">
      <c r="A291" s="24"/>
      <c r="B291" s="24"/>
      <c r="C291" s="24"/>
    </row>
    <row r="292" spans="1:3">
      <c r="A292" s="24"/>
      <c r="B292" s="24"/>
      <c r="C292" s="24"/>
    </row>
    <row r="293" spans="1:3">
      <c r="A293" s="24"/>
      <c r="B293" s="24"/>
      <c r="C293" s="24"/>
    </row>
    <row r="294" spans="1:3">
      <c r="A294" s="24"/>
      <c r="B294" s="24"/>
      <c r="C294" s="24"/>
    </row>
    <row r="295" spans="1:3">
      <c r="A295" s="24"/>
      <c r="B295" s="24"/>
      <c r="C295" s="24"/>
    </row>
    <row r="296" spans="1:3">
      <c r="A296" s="24"/>
      <c r="B296" s="24"/>
      <c r="C296" s="24"/>
    </row>
    <row r="297" spans="1:3">
      <c r="A297" s="24"/>
      <c r="B297" s="24"/>
      <c r="C297" s="24"/>
    </row>
    <row r="298" spans="1:3">
      <c r="A298" s="24"/>
      <c r="B298" s="24"/>
      <c r="C298" s="24"/>
    </row>
    <row r="299" spans="1:3">
      <c r="A299" s="24"/>
      <c r="B299" s="24"/>
      <c r="C299" s="24"/>
    </row>
    <row r="300" spans="1:3">
      <c r="A300" s="24"/>
      <c r="B300" s="24"/>
      <c r="C300" s="24"/>
    </row>
    <row r="301" spans="1:3">
      <c r="A301" s="24"/>
      <c r="B301" s="24"/>
      <c r="C301" s="24"/>
    </row>
    <row r="302" spans="1:3">
      <c r="A302" s="24"/>
      <c r="B302" s="24"/>
      <c r="C302" s="24"/>
    </row>
    <row r="303" spans="1:3">
      <c r="A303" s="24"/>
      <c r="B303" s="24"/>
      <c r="C303" s="24"/>
    </row>
    <row r="304" spans="1:3">
      <c r="A304" s="24"/>
      <c r="B304" s="24"/>
      <c r="C304" s="24"/>
    </row>
    <row r="305" spans="1:3">
      <c r="A305" s="24"/>
      <c r="B305" s="24"/>
      <c r="C305" s="24"/>
    </row>
    <row r="306" spans="1:3">
      <c r="A306" s="24"/>
      <c r="B306" s="24"/>
      <c r="C306" s="24"/>
    </row>
    <row r="307" spans="1:3">
      <c r="A307" s="24"/>
      <c r="B307" s="24"/>
      <c r="C307" s="24"/>
    </row>
    <row r="308" spans="1:3">
      <c r="A308" s="24"/>
      <c r="B308" s="24"/>
      <c r="C308" s="24"/>
    </row>
    <row r="309" spans="1:3">
      <c r="A309" s="24"/>
      <c r="B309" s="24"/>
      <c r="C309" s="24"/>
    </row>
    <row r="310" spans="1:3">
      <c r="A310" s="24"/>
      <c r="B310" s="24"/>
      <c r="C310" s="24"/>
    </row>
    <row r="311" spans="1:3">
      <c r="A311" s="24"/>
      <c r="B311" s="24"/>
      <c r="C311" s="24"/>
    </row>
    <row r="312" spans="1:3">
      <c r="A312" s="24"/>
      <c r="B312" s="24"/>
      <c r="C312" s="24"/>
    </row>
    <row r="313" spans="1:3">
      <c r="A313" s="24"/>
      <c r="B313" s="24"/>
      <c r="C313" s="24"/>
    </row>
    <row r="314" spans="1:3">
      <c r="A314" s="24"/>
      <c r="B314" s="24"/>
      <c r="C314" s="24"/>
    </row>
    <row r="315" spans="1:3">
      <c r="A315" s="24"/>
      <c r="B315" s="24"/>
      <c r="C315" s="24"/>
    </row>
    <row r="316" spans="1:3">
      <c r="A316" s="24"/>
      <c r="B316" s="24"/>
      <c r="C316" s="24"/>
    </row>
    <row r="317" spans="1:3">
      <c r="A317" s="24"/>
      <c r="B317" s="24"/>
      <c r="C317" s="24"/>
    </row>
    <row r="318" spans="1:3">
      <c r="A318" s="24"/>
      <c r="B318" s="24"/>
      <c r="C318" s="24"/>
    </row>
    <row r="319" spans="1:3">
      <c r="A319" s="24"/>
      <c r="B319" s="24"/>
      <c r="C319" s="24"/>
    </row>
    <row r="320" spans="1:3">
      <c r="A320" s="24"/>
      <c r="B320" s="24"/>
      <c r="C320" s="24"/>
    </row>
    <row r="321" spans="1:3">
      <c r="A321" s="24"/>
      <c r="B321" s="24"/>
      <c r="C321" s="24"/>
    </row>
    <row r="322" spans="1:3">
      <c r="A322" s="24"/>
      <c r="B322" s="24"/>
      <c r="C322" s="24"/>
    </row>
    <row r="323" spans="1:3">
      <c r="A323" s="24"/>
      <c r="B323" s="24"/>
      <c r="C323" s="24"/>
    </row>
    <row r="324" spans="1:3">
      <c r="A324" s="24"/>
      <c r="B324" s="24"/>
      <c r="C324" s="24"/>
    </row>
    <row r="325" spans="1:3">
      <c r="A325" s="24"/>
      <c r="B325" s="24"/>
      <c r="C325" s="24"/>
    </row>
    <row r="326" spans="1:3">
      <c r="A326" s="24"/>
      <c r="B326" s="24"/>
      <c r="C326" s="24"/>
    </row>
    <row r="327" spans="1:3">
      <c r="A327" s="24"/>
      <c r="B327" s="24"/>
      <c r="C327" s="24"/>
    </row>
    <row r="328" spans="1:3">
      <c r="A328" s="24"/>
      <c r="B328" s="24"/>
      <c r="C328" s="24"/>
    </row>
    <row r="329" spans="1:3">
      <c r="A329" s="24"/>
      <c r="B329" s="24"/>
      <c r="C329" s="24"/>
    </row>
    <row r="330" spans="1:3">
      <c r="A330" s="24"/>
      <c r="B330" s="24"/>
      <c r="C330" s="24"/>
    </row>
    <row r="331" spans="1:3">
      <c r="A331" s="24"/>
      <c r="B331" s="24"/>
      <c r="C331" s="24"/>
    </row>
    <row r="332" spans="1:3">
      <c r="A332" s="24"/>
      <c r="B332" s="24"/>
      <c r="C332" s="24"/>
    </row>
    <row r="333" spans="1:3">
      <c r="A333" s="24"/>
      <c r="B333" s="24"/>
      <c r="C333" s="24"/>
    </row>
    <row r="334" spans="1:3">
      <c r="A334" s="24"/>
      <c r="B334" s="24"/>
      <c r="C334" s="24"/>
    </row>
    <row r="335" spans="1:3">
      <c r="A335" s="24"/>
      <c r="B335" s="24"/>
      <c r="C335" s="24"/>
    </row>
    <row r="336" spans="1:3">
      <c r="A336" s="24"/>
      <c r="B336" s="24"/>
      <c r="C336" s="24"/>
    </row>
    <row r="337" spans="1:3">
      <c r="A337" s="24"/>
      <c r="B337" s="24"/>
      <c r="C337" s="24"/>
    </row>
    <row r="338" spans="1:3">
      <c r="A338" s="24"/>
      <c r="B338" s="24"/>
      <c r="C338" s="24"/>
    </row>
    <row r="339" spans="1:3">
      <c r="A339" s="24"/>
      <c r="B339" s="24"/>
      <c r="C339" s="24"/>
    </row>
    <row r="340" spans="1:3">
      <c r="A340" s="24"/>
      <c r="B340" s="24"/>
      <c r="C340" s="24"/>
    </row>
    <row r="341" spans="1:3">
      <c r="A341" s="24"/>
      <c r="B341" s="24"/>
      <c r="C341" s="24"/>
    </row>
    <row r="342" spans="1:3">
      <c r="A342" s="24"/>
      <c r="B342" s="24"/>
      <c r="C342" s="24"/>
    </row>
    <row r="343" spans="1:3">
      <c r="A343" s="24"/>
      <c r="B343" s="24"/>
      <c r="C343" s="24"/>
    </row>
    <row r="344" spans="1:3">
      <c r="A344" s="24"/>
      <c r="B344" s="24"/>
      <c r="C344" s="24"/>
    </row>
    <row r="345" spans="1:3">
      <c r="A345" s="24"/>
      <c r="B345" s="24"/>
      <c r="C345" s="24"/>
    </row>
    <row r="346" spans="1:3">
      <c r="A346" s="24"/>
      <c r="B346" s="24"/>
      <c r="C346" s="24"/>
    </row>
    <row r="347" spans="1:3">
      <c r="A347" s="24"/>
      <c r="B347" s="24"/>
      <c r="C347" s="24"/>
    </row>
    <row r="348" spans="1:3">
      <c r="A348" s="24"/>
      <c r="B348" s="24"/>
      <c r="C348" s="24"/>
    </row>
    <row r="349" spans="1:3">
      <c r="A349" s="24"/>
      <c r="B349" s="24"/>
      <c r="C349" s="24"/>
    </row>
    <row r="350" spans="1:3">
      <c r="A350" s="24"/>
      <c r="B350" s="24"/>
      <c r="C350" s="24"/>
    </row>
    <row r="351" spans="1:3">
      <c r="A351" s="24"/>
      <c r="B351" s="24"/>
      <c r="C351" s="24"/>
    </row>
    <row r="352" spans="1:3">
      <c r="A352" s="24"/>
      <c r="B352" s="24"/>
      <c r="C352" s="24"/>
    </row>
    <row r="353" spans="1:3">
      <c r="A353" s="24"/>
      <c r="B353" s="24"/>
      <c r="C353" s="24"/>
    </row>
    <row r="354" spans="1:3">
      <c r="A354" s="24"/>
      <c r="B354" s="24"/>
      <c r="C354" s="24"/>
    </row>
    <row r="355" spans="1:3">
      <c r="A355" s="24"/>
      <c r="B355" s="24"/>
      <c r="C355" s="24"/>
    </row>
    <row r="356" spans="1:3">
      <c r="A356" s="24"/>
      <c r="B356" s="24"/>
      <c r="C356" s="24"/>
    </row>
    <row r="357" spans="1:3">
      <c r="A357" s="24"/>
      <c r="B357" s="24"/>
      <c r="C357" s="24"/>
    </row>
    <row r="358" spans="1:3">
      <c r="A358" s="24"/>
      <c r="B358" s="24"/>
      <c r="C358" s="24"/>
    </row>
    <row r="359" spans="1:3">
      <c r="A359" s="24"/>
      <c r="B359" s="24"/>
      <c r="C359" s="24"/>
    </row>
    <row r="360" spans="1:3">
      <c r="A360" s="24"/>
      <c r="B360" s="24"/>
      <c r="C360" s="24"/>
    </row>
    <row r="361" spans="1:3">
      <c r="A361" s="24"/>
      <c r="B361" s="24"/>
      <c r="C361" s="24"/>
    </row>
    <row r="362" spans="1:3">
      <c r="A362" s="24"/>
      <c r="B362" s="24"/>
      <c r="C362" s="24"/>
    </row>
    <row r="363" spans="1:3">
      <c r="A363" s="24"/>
      <c r="B363" s="24"/>
      <c r="C363" s="24"/>
    </row>
    <row r="364" spans="1:3">
      <c r="A364" s="24"/>
      <c r="B364" s="24"/>
      <c r="C364" s="24"/>
    </row>
    <row r="365" spans="1:3">
      <c r="A365" s="24"/>
      <c r="B365" s="24"/>
      <c r="C365" s="24"/>
    </row>
    <row r="366" spans="1:3">
      <c r="A366" s="24"/>
      <c r="B366" s="24"/>
      <c r="C366" s="24"/>
    </row>
    <row r="367" spans="1:3">
      <c r="A367" s="24"/>
      <c r="B367" s="24"/>
      <c r="C367" s="24"/>
    </row>
    <row r="368" spans="1:3">
      <c r="A368" s="24"/>
      <c r="B368" s="24"/>
      <c r="C368" s="24"/>
    </row>
    <row r="369" spans="1:3">
      <c r="A369" s="24"/>
      <c r="B369" s="24"/>
      <c r="C369" s="24"/>
    </row>
    <row r="370" spans="1:3">
      <c r="A370" s="24"/>
      <c r="B370" s="24"/>
      <c r="C370" s="24"/>
    </row>
    <row r="371" spans="1:3">
      <c r="A371" s="24"/>
      <c r="B371" s="24"/>
      <c r="C371" s="24"/>
    </row>
    <row r="372" spans="1:3">
      <c r="A372" s="24"/>
      <c r="B372" s="24"/>
      <c r="C372" s="24"/>
    </row>
    <row r="373" spans="1:3">
      <c r="A373" s="24"/>
      <c r="B373" s="24"/>
      <c r="C373" s="24"/>
    </row>
    <row r="374" spans="1:3">
      <c r="A374" s="24"/>
      <c r="B374" s="24"/>
      <c r="C374" s="24"/>
    </row>
    <row r="375" spans="1:3">
      <c r="A375" s="24"/>
      <c r="B375" s="24"/>
      <c r="C375" s="24"/>
    </row>
    <row r="376" spans="1:3">
      <c r="A376" s="24"/>
      <c r="B376" s="24"/>
      <c r="C376" s="24"/>
    </row>
    <row r="377" spans="1:3">
      <c r="A377" s="24"/>
      <c r="B377" s="24"/>
      <c r="C377" s="24"/>
    </row>
    <row r="378" spans="1:3">
      <c r="A378" s="24"/>
      <c r="B378" s="24"/>
      <c r="C378" s="24"/>
    </row>
    <row r="379" spans="1:3">
      <c r="A379" s="24"/>
      <c r="B379" s="24"/>
      <c r="C379" s="24"/>
    </row>
    <row r="380" spans="1:3">
      <c r="A380" s="24"/>
      <c r="B380" s="24"/>
      <c r="C380" s="24"/>
    </row>
    <row r="381" spans="1:3">
      <c r="A381" s="24"/>
      <c r="B381" s="24"/>
      <c r="C381" s="24"/>
    </row>
    <row r="382" spans="1:3">
      <c r="A382" s="24"/>
      <c r="B382" s="24"/>
      <c r="C382" s="24"/>
    </row>
    <row r="383" spans="1:3">
      <c r="A383" s="24"/>
      <c r="B383" s="24"/>
      <c r="C383" s="24"/>
    </row>
    <row r="384" spans="1:3">
      <c r="A384" s="24"/>
      <c r="B384" s="24"/>
      <c r="C384" s="24"/>
    </row>
    <row r="385" spans="1:3">
      <c r="A385" s="24"/>
      <c r="B385" s="24"/>
      <c r="C385" s="24"/>
    </row>
    <row r="386" spans="1:3">
      <c r="A386" s="24"/>
      <c r="B386" s="24"/>
      <c r="C386" s="24"/>
    </row>
    <row r="387" spans="1:3">
      <c r="A387" s="24"/>
      <c r="B387" s="24"/>
      <c r="C387" s="24"/>
    </row>
    <row r="388" spans="1:3">
      <c r="A388" s="24"/>
      <c r="B388" s="24"/>
      <c r="C388" s="24"/>
    </row>
    <row r="389" spans="1:3">
      <c r="A389" s="24"/>
      <c r="B389" s="24"/>
      <c r="C389" s="24"/>
    </row>
    <row r="390" spans="1:3">
      <c r="A390" s="24"/>
      <c r="B390" s="24"/>
      <c r="C390" s="24"/>
    </row>
    <row r="391" spans="1:3">
      <c r="A391" s="24"/>
      <c r="B391" s="24"/>
      <c r="C391" s="24"/>
    </row>
    <row r="392" spans="1:3">
      <c r="A392" s="24"/>
      <c r="B392" s="24"/>
      <c r="C392" s="24"/>
    </row>
    <row r="393" spans="1:3">
      <c r="A393" s="24"/>
      <c r="B393" s="24"/>
      <c r="C393" s="24"/>
    </row>
    <row r="394" spans="1:3">
      <c r="A394" s="24"/>
      <c r="B394" s="24"/>
      <c r="C394" s="24"/>
    </row>
    <row r="395" spans="1:3">
      <c r="A395" s="24"/>
      <c r="B395" s="24"/>
      <c r="C395" s="24"/>
    </row>
    <row r="396" spans="1:3">
      <c r="A396" s="24"/>
      <c r="B396" s="24"/>
      <c r="C396" s="24"/>
    </row>
    <row r="397" spans="1:3">
      <c r="A397" s="24"/>
      <c r="B397" s="24"/>
      <c r="C397" s="24"/>
    </row>
    <row r="398" spans="1:3">
      <c r="A398" s="24"/>
      <c r="B398" s="24"/>
      <c r="C398" s="24"/>
    </row>
    <row r="399" spans="1:3">
      <c r="A399" s="24"/>
      <c r="B399" s="24"/>
      <c r="C399" s="24"/>
    </row>
    <row r="400" spans="1:3">
      <c r="A400" s="24"/>
      <c r="B400" s="24"/>
      <c r="C400" s="24"/>
    </row>
    <row r="401" spans="1:3">
      <c r="A401" s="24"/>
      <c r="B401" s="24"/>
      <c r="C401" s="24"/>
    </row>
    <row r="402" spans="1:3">
      <c r="A402" s="24"/>
      <c r="B402" s="24"/>
      <c r="C402" s="24"/>
    </row>
    <row r="403" spans="1:3">
      <c r="A403" s="24"/>
      <c r="B403" s="24"/>
      <c r="C403" s="24"/>
    </row>
    <row r="404" spans="1:3">
      <c r="A404" s="24"/>
      <c r="B404" s="24"/>
      <c r="C404" s="24"/>
    </row>
    <row r="405" spans="1:3">
      <c r="A405" s="24"/>
      <c r="B405" s="24"/>
      <c r="C405" s="24"/>
    </row>
    <row r="406" spans="1:3">
      <c r="A406" s="24"/>
      <c r="B406" s="24"/>
      <c r="C406" s="24"/>
    </row>
    <row r="407" spans="1:3">
      <c r="A407" s="24"/>
      <c r="B407" s="24"/>
      <c r="C407" s="24"/>
    </row>
    <row r="408" spans="1:3">
      <c r="A408" s="24"/>
      <c r="B408" s="24"/>
      <c r="C408" s="24"/>
    </row>
    <row r="409" spans="1:3">
      <c r="A409" s="24"/>
      <c r="B409" s="24"/>
      <c r="C409" s="24"/>
    </row>
    <row r="410" spans="1:3">
      <c r="A410" s="24"/>
      <c r="B410" s="24"/>
      <c r="C410" s="24"/>
    </row>
    <row r="411" spans="1:3">
      <c r="A411" s="24"/>
      <c r="B411" s="24"/>
      <c r="C411" s="24"/>
    </row>
    <row r="412" spans="1:3">
      <c r="A412" s="24"/>
      <c r="B412" s="24"/>
      <c r="C412" s="24"/>
    </row>
    <row r="413" spans="1:3">
      <c r="A413" s="24"/>
      <c r="B413" s="24"/>
      <c r="C413" s="24"/>
    </row>
    <row r="414" spans="1:3">
      <c r="A414" s="24"/>
      <c r="B414" s="24"/>
      <c r="C414" s="24"/>
    </row>
    <row r="415" spans="1:3">
      <c r="A415" s="24"/>
      <c r="B415" s="24"/>
      <c r="C415" s="24"/>
    </row>
    <row r="416" spans="1:3">
      <c r="A416" s="24"/>
      <c r="B416" s="24"/>
      <c r="C416" s="24"/>
    </row>
    <row r="417" spans="1:3">
      <c r="A417" s="24"/>
      <c r="B417" s="24"/>
      <c r="C417" s="24"/>
    </row>
    <row r="418" spans="1:3">
      <c r="A418" s="24"/>
      <c r="B418" s="24"/>
      <c r="C418" s="24"/>
    </row>
    <row r="419" spans="1:3">
      <c r="A419" s="24"/>
      <c r="B419" s="24"/>
      <c r="C419" s="24"/>
    </row>
    <row r="420" spans="1:3">
      <c r="A420" s="24"/>
      <c r="B420" s="24"/>
      <c r="C420" s="24"/>
    </row>
    <row r="421" spans="1:3">
      <c r="A421" s="24"/>
      <c r="B421" s="24"/>
      <c r="C421" s="24"/>
    </row>
    <row r="422" spans="1:3">
      <c r="A422" s="24"/>
      <c r="B422" s="24"/>
      <c r="C422" s="24"/>
    </row>
    <row r="423" spans="1:3">
      <c r="A423" s="24"/>
      <c r="B423" s="24"/>
      <c r="C423" s="24"/>
    </row>
    <row r="424" spans="1:3">
      <c r="A424" s="24"/>
      <c r="B424" s="24"/>
      <c r="C424" s="24"/>
    </row>
    <row r="425" spans="1:3">
      <c r="A425" s="24"/>
      <c r="B425" s="24"/>
      <c r="C425" s="24"/>
    </row>
    <row r="426" spans="1:3">
      <c r="A426" s="24"/>
      <c r="B426" s="24"/>
      <c r="C426" s="24"/>
    </row>
    <row r="427" spans="1:3">
      <c r="A427" s="24"/>
      <c r="B427" s="24"/>
      <c r="C427" s="24"/>
    </row>
    <row r="428" spans="1:3">
      <c r="A428" s="24"/>
      <c r="B428" s="24"/>
      <c r="C428" s="24"/>
    </row>
    <row r="429" spans="1:3">
      <c r="A429" s="24"/>
      <c r="B429" s="24"/>
      <c r="C429" s="24"/>
    </row>
    <row r="430" spans="1:3">
      <c r="A430" s="24"/>
      <c r="B430" s="24"/>
      <c r="C430" s="24"/>
    </row>
    <row r="431" spans="1:3">
      <c r="A431" s="24"/>
      <c r="B431" s="24"/>
      <c r="C431" s="24"/>
    </row>
    <row r="432" spans="1:3">
      <c r="A432" s="24"/>
      <c r="B432" s="24"/>
      <c r="C432" s="24"/>
    </row>
    <row r="433" spans="1:3">
      <c r="A433" s="24"/>
      <c r="B433" s="24"/>
      <c r="C433" s="24"/>
    </row>
    <row r="434" spans="1:3">
      <c r="A434" s="24"/>
      <c r="B434" s="24"/>
      <c r="C434" s="24"/>
    </row>
    <row r="435" spans="1:3">
      <c r="A435" s="24"/>
      <c r="B435" s="24"/>
      <c r="C435" s="24"/>
    </row>
    <row r="436" spans="1:3">
      <c r="A436" s="24"/>
      <c r="B436" s="24"/>
      <c r="C436" s="24"/>
    </row>
    <row r="437" spans="1:3">
      <c r="A437" s="24"/>
      <c r="B437" s="24"/>
      <c r="C437" s="24"/>
    </row>
    <row r="438" spans="1:3">
      <c r="A438" s="24"/>
      <c r="B438" s="24"/>
      <c r="C438" s="24"/>
    </row>
    <row r="439" spans="1:3">
      <c r="A439" s="24"/>
      <c r="B439" s="24"/>
      <c r="C439" s="24"/>
    </row>
    <row r="440" spans="1:3">
      <c r="A440" s="24"/>
      <c r="B440" s="24"/>
      <c r="C440" s="24"/>
    </row>
    <row r="441" spans="1:3">
      <c r="A441" s="24"/>
      <c r="B441" s="24"/>
      <c r="C441" s="24"/>
    </row>
    <row r="442" spans="1:3">
      <c r="A442" s="24"/>
      <c r="B442" s="24"/>
      <c r="C442" s="24"/>
    </row>
    <row r="443" spans="1:3">
      <c r="A443" s="24"/>
      <c r="B443" s="24"/>
      <c r="C443" s="24"/>
    </row>
    <row r="444" spans="1:3">
      <c r="A444" s="24"/>
      <c r="B444" s="24"/>
      <c r="C444" s="24"/>
    </row>
    <row r="445" spans="1:3">
      <c r="A445" s="24"/>
      <c r="B445" s="24"/>
      <c r="C445" s="24"/>
    </row>
    <row r="446" spans="1:3">
      <c r="A446" s="24"/>
      <c r="B446" s="24"/>
      <c r="C446" s="24"/>
    </row>
    <row r="447" spans="1:3">
      <c r="A447" s="24"/>
      <c r="B447" s="24"/>
      <c r="C447" s="24"/>
    </row>
    <row r="448" spans="1:3">
      <c r="A448" s="24"/>
      <c r="B448" s="24"/>
      <c r="C448" s="24"/>
    </row>
    <row r="449" spans="1:3">
      <c r="A449" s="24"/>
      <c r="B449" s="24"/>
      <c r="C449" s="24"/>
    </row>
    <row r="450" spans="1:3">
      <c r="A450" s="24"/>
      <c r="B450" s="24"/>
      <c r="C450" s="24"/>
    </row>
    <row r="451" spans="1:3">
      <c r="A451" s="24"/>
      <c r="B451" s="24"/>
      <c r="C451" s="24"/>
    </row>
    <row r="452" spans="1:3">
      <c r="A452" s="24"/>
      <c r="B452" s="24"/>
      <c r="C452" s="24"/>
    </row>
    <row r="453" spans="1:3">
      <c r="A453" s="24"/>
      <c r="B453" s="24"/>
      <c r="C453" s="24"/>
    </row>
    <row r="454" spans="1:3">
      <c r="A454" s="24"/>
      <c r="B454" s="24"/>
      <c r="C454" s="24"/>
    </row>
    <row r="455" spans="1:3">
      <c r="A455" s="24"/>
      <c r="B455" s="24"/>
      <c r="C455" s="24"/>
    </row>
    <row r="456" spans="1:3">
      <c r="A456" s="24"/>
      <c r="B456" s="24"/>
      <c r="C456" s="24"/>
    </row>
    <row r="457" spans="1:3">
      <c r="A457" s="24"/>
      <c r="B457" s="24"/>
      <c r="C457" s="24"/>
    </row>
    <row r="458" spans="1:3">
      <c r="A458" s="24"/>
      <c r="B458" s="24"/>
      <c r="C458" s="24"/>
    </row>
    <row r="459" spans="1:3">
      <c r="A459" s="24"/>
      <c r="B459" s="24"/>
      <c r="C459" s="24"/>
    </row>
    <row r="460" spans="1:3">
      <c r="A460" s="24"/>
      <c r="B460" s="24"/>
      <c r="C460" s="24"/>
    </row>
    <row r="461" spans="1:3">
      <c r="A461" s="24"/>
      <c r="B461" s="24"/>
      <c r="C461" s="24"/>
    </row>
    <row r="462" spans="1:3">
      <c r="A462" s="24"/>
      <c r="B462" s="24"/>
      <c r="C462" s="24"/>
    </row>
    <row r="463" spans="1:3">
      <c r="A463" s="24"/>
      <c r="B463" s="24"/>
      <c r="C463" s="24"/>
    </row>
    <row r="464" spans="1:3">
      <c r="A464" s="24"/>
      <c r="B464" s="24"/>
      <c r="C464" s="24"/>
    </row>
    <row r="465" spans="1:3">
      <c r="A465" s="24"/>
      <c r="B465" s="24"/>
      <c r="C465" s="24"/>
    </row>
    <row r="466" spans="1:3">
      <c r="A466" s="24"/>
      <c r="B466" s="24"/>
      <c r="C466" s="24"/>
    </row>
    <row r="467" spans="1:3">
      <c r="A467" s="24"/>
      <c r="B467" s="24"/>
      <c r="C467" s="24"/>
    </row>
    <row r="468" spans="1:3">
      <c r="A468" s="24"/>
      <c r="B468" s="24"/>
      <c r="C468" s="24"/>
    </row>
    <row r="469" spans="1:3">
      <c r="A469" s="24"/>
      <c r="B469" s="24"/>
      <c r="C469" s="24"/>
    </row>
    <row r="470" spans="1:3">
      <c r="A470" s="24"/>
      <c r="B470" s="24"/>
      <c r="C470" s="24"/>
    </row>
    <row r="471" spans="1:3">
      <c r="A471" s="24"/>
      <c r="B471" s="24"/>
      <c r="C471" s="24"/>
    </row>
    <row r="472" spans="1:3">
      <c r="A472" s="24"/>
      <c r="B472" s="24"/>
      <c r="C472" s="24"/>
    </row>
    <row r="473" spans="1:3">
      <c r="A473" s="24"/>
      <c r="B473" s="24"/>
      <c r="C473" s="24"/>
    </row>
    <row r="474" spans="1:3">
      <c r="A474" s="24"/>
      <c r="B474" s="24"/>
      <c r="C474" s="24"/>
    </row>
    <row r="475" spans="1:3">
      <c r="A475" s="24"/>
      <c r="B475" s="24"/>
      <c r="C475" s="24"/>
    </row>
    <row r="476" spans="1:3">
      <c r="A476" s="24"/>
      <c r="B476" s="24"/>
      <c r="C476" s="24"/>
    </row>
    <row r="477" spans="1:3">
      <c r="A477" s="24"/>
      <c r="B477" s="24"/>
      <c r="C477" s="24"/>
    </row>
    <row r="478" spans="1:3">
      <c r="A478" s="24"/>
      <c r="B478" s="24"/>
      <c r="C478" s="24"/>
    </row>
    <row r="479" spans="1:3">
      <c r="A479" s="24"/>
      <c r="B479" s="24"/>
      <c r="C479" s="24"/>
    </row>
    <row r="480" spans="1:3">
      <c r="A480" s="24"/>
      <c r="B480" s="24"/>
      <c r="C480" s="24"/>
    </row>
    <row r="481" spans="1:3">
      <c r="A481" s="24"/>
      <c r="B481" s="24"/>
      <c r="C481" s="24"/>
    </row>
    <row r="482" spans="1:3">
      <c r="A482" s="24"/>
      <c r="B482" s="24"/>
      <c r="C482" s="24"/>
    </row>
    <row r="483" spans="1:3">
      <c r="A483" s="24"/>
      <c r="B483" s="24"/>
      <c r="C483" s="24"/>
    </row>
    <row r="484" spans="1:3">
      <c r="A484" s="24"/>
      <c r="B484" s="24"/>
      <c r="C484" s="24"/>
    </row>
    <row r="485" spans="1:3">
      <c r="A485" s="24"/>
      <c r="B485" s="24"/>
      <c r="C485" s="24"/>
    </row>
    <row r="486" spans="1:3">
      <c r="A486" s="24"/>
      <c r="B486" s="24"/>
      <c r="C486" s="24"/>
    </row>
    <row r="487" spans="1:3">
      <c r="A487" s="24"/>
      <c r="B487" s="24"/>
      <c r="C487" s="24"/>
    </row>
    <row r="488" spans="1:3">
      <c r="A488" s="24"/>
      <c r="B488" s="24"/>
      <c r="C488" s="24"/>
    </row>
    <row r="489" spans="1:3">
      <c r="A489" s="24"/>
      <c r="B489" s="24"/>
      <c r="C489" s="24"/>
    </row>
    <row r="490" spans="1:3">
      <c r="A490" s="24"/>
      <c r="B490" s="24"/>
      <c r="C490" s="24"/>
    </row>
    <row r="491" spans="1:3">
      <c r="A491" s="24"/>
      <c r="B491" s="24"/>
      <c r="C491" s="24"/>
    </row>
    <row r="492" spans="1:3">
      <c r="A492" s="24"/>
      <c r="B492" s="24"/>
      <c r="C492" s="24"/>
    </row>
    <row r="493" spans="1:3">
      <c r="A493" s="24"/>
      <c r="B493" s="24"/>
      <c r="C493" s="24"/>
    </row>
    <row r="494" spans="1:3">
      <c r="A494" s="24"/>
      <c r="B494" s="24"/>
      <c r="C494" s="24"/>
    </row>
    <row r="495" spans="1:3">
      <c r="A495" s="24"/>
      <c r="B495" s="24"/>
      <c r="C495" s="24"/>
    </row>
    <row r="496" spans="1:3">
      <c r="A496" s="24"/>
      <c r="B496" s="24"/>
      <c r="C496" s="24"/>
    </row>
    <row r="497" spans="1:3">
      <c r="A497" s="24"/>
      <c r="B497" s="24"/>
      <c r="C497" s="24"/>
    </row>
    <row r="498" spans="1:3">
      <c r="A498" s="24"/>
      <c r="B498" s="24"/>
      <c r="C498" s="24"/>
    </row>
    <row r="499" spans="1:3">
      <c r="A499" s="24"/>
      <c r="B499" s="24"/>
      <c r="C499" s="24"/>
    </row>
    <row r="500" spans="1:3">
      <c r="A500" s="24"/>
      <c r="B500" s="24"/>
      <c r="C500" s="24"/>
    </row>
    <row r="501" spans="1:3">
      <c r="A501" s="24"/>
      <c r="B501" s="24"/>
      <c r="C501" s="24"/>
    </row>
    <row r="502" spans="1:3">
      <c r="A502" s="24"/>
      <c r="B502" s="24"/>
      <c r="C502" s="24"/>
    </row>
    <row r="503" spans="1:3">
      <c r="A503" s="24"/>
      <c r="B503" s="24"/>
      <c r="C503" s="24"/>
    </row>
    <row r="504" spans="1:3">
      <c r="A504" s="24"/>
      <c r="B504" s="24"/>
      <c r="C504" s="24"/>
    </row>
    <row r="505" spans="1:3">
      <c r="A505" s="24"/>
      <c r="B505" s="24"/>
      <c r="C505" s="24"/>
    </row>
    <row r="506" spans="1:3">
      <c r="A506" s="24"/>
      <c r="B506" s="24"/>
      <c r="C506" s="24"/>
    </row>
    <row r="507" spans="1:3">
      <c r="A507" s="24"/>
      <c r="B507" s="24"/>
      <c r="C507" s="24"/>
    </row>
    <row r="508" spans="1:3">
      <c r="A508" s="24"/>
      <c r="B508" s="24"/>
      <c r="C508" s="24"/>
    </row>
    <row r="509" spans="1:3">
      <c r="A509" s="24"/>
      <c r="B509" s="24"/>
      <c r="C509" s="24"/>
    </row>
    <row r="510" spans="1:3">
      <c r="A510" s="24"/>
      <c r="B510" s="24"/>
      <c r="C510" s="24"/>
    </row>
    <row r="511" spans="1:3">
      <c r="A511" s="24"/>
      <c r="B511" s="24"/>
      <c r="C511" s="24"/>
    </row>
    <row r="512" spans="1:3">
      <c r="A512" s="24"/>
      <c r="B512" s="24"/>
      <c r="C512" s="24"/>
    </row>
    <row r="513" spans="1:3">
      <c r="A513" s="24"/>
      <c r="B513" s="24"/>
      <c r="C513" s="24"/>
    </row>
    <row r="514" spans="1:3">
      <c r="A514" s="24"/>
      <c r="B514" s="24"/>
      <c r="C514" s="24"/>
    </row>
    <row r="515" spans="1:3">
      <c r="A515" s="24"/>
      <c r="B515" s="24"/>
      <c r="C515" s="24"/>
    </row>
    <row r="516" spans="1:3">
      <c r="A516" s="24"/>
      <c r="B516" s="24"/>
      <c r="C516" s="24"/>
    </row>
    <row r="517" spans="1:3">
      <c r="A517" s="24"/>
      <c r="B517" s="24"/>
      <c r="C517" s="24"/>
    </row>
    <row r="518" spans="1:3">
      <c r="A518" s="24"/>
      <c r="B518" s="24"/>
      <c r="C518" s="24"/>
    </row>
    <row r="519" spans="1:3">
      <c r="A519" s="24"/>
      <c r="B519" s="24"/>
      <c r="C519" s="24"/>
    </row>
    <row r="520" spans="1:3">
      <c r="A520" s="24"/>
      <c r="B520" s="24"/>
      <c r="C520" s="24"/>
    </row>
    <row r="521" spans="1:3">
      <c r="A521" s="24"/>
      <c r="B521" s="24"/>
      <c r="C521" s="24"/>
    </row>
    <row r="522" spans="1:3">
      <c r="A522" s="24"/>
      <c r="B522" s="24"/>
      <c r="C522" s="24"/>
    </row>
    <row r="523" spans="1:3">
      <c r="A523" s="24"/>
      <c r="B523" s="24"/>
      <c r="C523" s="24"/>
    </row>
    <row r="524" spans="1:3">
      <c r="A524" s="24"/>
      <c r="B524" s="24"/>
      <c r="C524" s="24"/>
    </row>
    <row r="525" spans="1:3">
      <c r="A525" s="24"/>
      <c r="B525" s="24"/>
      <c r="C525" s="24"/>
    </row>
    <row r="526" spans="1:3">
      <c r="A526" s="24"/>
      <c r="B526" s="24"/>
      <c r="C526" s="24"/>
    </row>
    <row r="527" spans="1:3">
      <c r="A527" s="24"/>
      <c r="B527" s="24"/>
      <c r="C527" s="24"/>
    </row>
    <row r="528" spans="1:3">
      <c r="A528" s="24"/>
      <c r="B528" s="24"/>
      <c r="C528" s="24"/>
    </row>
    <row r="529" spans="1:3">
      <c r="A529" s="24"/>
      <c r="B529" s="24"/>
      <c r="C529" s="24"/>
    </row>
    <row r="530" spans="1:3">
      <c r="A530" s="24"/>
      <c r="B530" s="24"/>
      <c r="C530" s="24"/>
    </row>
    <row r="531" spans="1:3">
      <c r="A531" s="24"/>
      <c r="B531" s="24"/>
      <c r="C531" s="24"/>
    </row>
    <row r="532" spans="1:3">
      <c r="A532" s="24"/>
      <c r="B532" s="24"/>
      <c r="C532" s="24"/>
    </row>
    <row r="533" spans="1:3">
      <c r="A533" s="24"/>
      <c r="B533" s="24"/>
      <c r="C533" s="24"/>
    </row>
    <row r="534" spans="1:3">
      <c r="A534" s="24"/>
      <c r="B534" s="24"/>
      <c r="C534" s="24"/>
    </row>
    <row r="535" spans="1:3">
      <c r="A535" s="24"/>
      <c r="B535" s="24"/>
      <c r="C535" s="24"/>
    </row>
    <row r="536" spans="1:3">
      <c r="A536" s="24"/>
      <c r="B536" s="24"/>
      <c r="C536" s="24"/>
    </row>
    <row r="537" spans="1:3">
      <c r="A537" s="24"/>
      <c r="B537" s="24"/>
      <c r="C537" s="24"/>
    </row>
    <row r="538" spans="1:3">
      <c r="A538" s="24"/>
      <c r="B538" s="24"/>
      <c r="C538" s="24"/>
    </row>
    <row r="539" spans="1:3">
      <c r="A539" s="24"/>
      <c r="B539" s="24"/>
      <c r="C539" s="24"/>
    </row>
    <row r="540" spans="1:3">
      <c r="A540" s="24"/>
      <c r="B540" s="24"/>
      <c r="C540" s="24"/>
    </row>
    <row r="541" spans="1:3">
      <c r="A541" s="24"/>
      <c r="B541" s="24"/>
      <c r="C541" s="24"/>
    </row>
    <row r="542" spans="1:3">
      <c r="A542" s="24"/>
      <c r="B542" s="24"/>
      <c r="C542" s="24"/>
    </row>
    <row r="543" spans="1:3">
      <c r="A543" s="24"/>
      <c r="B543" s="24"/>
      <c r="C543" s="24"/>
    </row>
    <row r="544" spans="1:3">
      <c r="A544" s="24"/>
      <c r="B544" s="24"/>
      <c r="C544" s="24"/>
    </row>
    <row r="545" spans="1:3">
      <c r="A545" s="24"/>
      <c r="B545" s="24"/>
      <c r="C545" s="24"/>
    </row>
    <row r="546" spans="1:3">
      <c r="A546" s="24"/>
      <c r="B546" s="24"/>
      <c r="C546" s="24"/>
    </row>
    <row r="547" spans="1:3">
      <c r="A547" s="24"/>
      <c r="B547" s="24"/>
      <c r="C547" s="24"/>
    </row>
    <row r="548" spans="1:3">
      <c r="A548" s="24"/>
      <c r="B548" s="24"/>
      <c r="C548" s="24"/>
    </row>
    <row r="549" spans="1:3">
      <c r="A549" s="24"/>
      <c r="B549" s="24"/>
      <c r="C549" s="24"/>
    </row>
    <row r="550" spans="1:3">
      <c r="A550" s="24"/>
      <c r="B550" s="24"/>
      <c r="C550" s="24"/>
    </row>
    <row r="551" spans="1:3">
      <c r="A551" s="24"/>
      <c r="B551" s="24"/>
      <c r="C551" s="24"/>
    </row>
    <row r="552" spans="1:3">
      <c r="A552" s="24"/>
      <c r="B552" s="24"/>
      <c r="C552" s="24"/>
    </row>
    <row r="553" spans="1:3">
      <c r="A553" s="24"/>
      <c r="B553" s="24"/>
      <c r="C553" s="24"/>
    </row>
    <row r="554" spans="1:3">
      <c r="A554" s="24"/>
      <c r="B554" s="24"/>
      <c r="C554" s="24"/>
    </row>
    <row r="555" spans="1:3">
      <c r="A555" s="24"/>
      <c r="B555" s="24"/>
      <c r="C555" s="24"/>
    </row>
    <row r="556" spans="1:3">
      <c r="A556" s="24"/>
      <c r="B556" s="24"/>
      <c r="C556" s="24"/>
    </row>
    <row r="557" spans="1:3">
      <c r="A557" s="24"/>
      <c r="B557" s="24"/>
      <c r="C557" s="24"/>
    </row>
    <row r="558" spans="1:3">
      <c r="A558" s="24"/>
      <c r="B558" s="24"/>
      <c r="C558" s="24"/>
    </row>
    <row r="559" spans="1:3">
      <c r="A559" s="24"/>
      <c r="B559" s="24"/>
      <c r="C559" s="24"/>
    </row>
    <row r="560" spans="1:3">
      <c r="A560" s="24"/>
      <c r="B560" s="24"/>
      <c r="C560" s="24"/>
    </row>
    <row r="561" spans="1:3">
      <c r="A561" s="24"/>
      <c r="B561" s="24"/>
      <c r="C561" s="24"/>
    </row>
    <row r="562" spans="1:3">
      <c r="A562" s="24"/>
      <c r="B562" s="24"/>
      <c r="C562" s="24"/>
    </row>
    <row r="563" spans="1:3">
      <c r="A563" s="24"/>
      <c r="B563" s="24"/>
      <c r="C563" s="24"/>
    </row>
    <row r="564" spans="1:3">
      <c r="A564" s="24"/>
      <c r="B564" s="24"/>
      <c r="C564" s="24"/>
    </row>
    <row r="565" spans="1:3">
      <c r="A565" s="24"/>
      <c r="B565" s="24"/>
      <c r="C565" s="24"/>
    </row>
    <row r="566" spans="1:3">
      <c r="A566" s="24"/>
      <c r="B566" s="24"/>
      <c r="C566" s="24"/>
    </row>
    <row r="567" spans="1:3">
      <c r="A567" s="24"/>
      <c r="B567" s="24"/>
      <c r="C567" s="24"/>
    </row>
    <row r="568" spans="1:3">
      <c r="A568" s="24"/>
      <c r="B568" s="24"/>
      <c r="C568" s="24"/>
    </row>
    <row r="569" spans="1:3">
      <c r="A569" s="24"/>
      <c r="B569" s="24"/>
      <c r="C569" s="24"/>
    </row>
    <row r="570" spans="1:3">
      <c r="A570" s="24"/>
      <c r="B570" s="24"/>
      <c r="C570" s="24"/>
    </row>
    <row r="571" spans="1:3">
      <c r="A571" s="24"/>
      <c r="B571" s="24"/>
      <c r="C571" s="24"/>
    </row>
    <row r="572" spans="1:3">
      <c r="A572" s="24"/>
      <c r="B572" s="24"/>
      <c r="C572" s="24"/>
    </row>
    <row r="573" spans="1:3">
      <c r="A573" s="24"/>
      <c r="B573" s="24"/>
      <c r="C573" s="24"/>
    </row>
    <row r="574" spans="1:3">
      <c r="A574" s="24"/>
      <c r="B574" s="24"/>
      <c r="C574" s="24"/>
    </row>
    <row r="575" spans="1:3">
      <c r="A575" s="24"/>
      <c r="B575" s="24"/>
      <c r="C575" s="24"/>
    </row>
    <row r="576" spans="1:3">
      <c r="A576" s="24"/>
      <c r="B576" s="24"/>
      <c r="C576" s="24"/>
    </row>
    <row r="577" spans="1:3">
      <c r="A577" s="24"/>
      <c r="B577" s="24"/>
      <c r="C577" s="24"/>
    </row>
    <row r="578" spans="1:3">
      <c r="A578" s="24"/>
      <c r="B578" s="24"/>
      <c r="C578" s="24"/>
    </row>
    <row r="579" spans="1:3">
      <c r="A579" s="24"/>
      <c r="B579" s="24"/>
      <c r="C579" s="24"/>
    </row>
    <row r="580" spans="1:3">
      <c r="A580" s="24"/>
      <c r="B580" s="24"/>
      <c r="C580" s="24"/>
    </row>
    <row r="581" spans="1:3">
      <c r="A581" s="24"/>
      <c r="B581" s="24"/>
      <c r="C581" s="24"/>
    </row>
    <row r="582" spans="1:3">
      <c r="A582" s="24"/>
      <c r="B582" s="24"/>
      <c r="C582" s="24"/>
    </row>
    <row r="583" spans="1:3">
      <c r="A583" s="24"/>
      <c r="B583" s="24"/>
      <c r="C583" s="24"/>
    </row>
    <row r="584" spans="1:3">
      <c r="A584" s="24"/>
      <c r="B584" s="24"/>
      <c r="C584" s="24"/>
    </row>
    <row r="585" spans="1:3">
      <c r="A585" s="24"/>
      <c r="B585" s="24"/>
      <c r="C585" s="24"/>
    </row>
    <row r="586" spans="1:3">
      <c r="A586" s="24"/>
      <c r="B586" s="24"/>
      <c r="C586" s="24"/>
    </row>
    <row r="587" spans="1:3">
      <c r="A587" s="24"/>
      <c r="B587" s="24"/>
      <c r="C587" s="24"/>
    </row>
    <row r="588" spans="1:3">
      <c r="A588" s="24"/>
      <c r="B588" s="24"/>
      <c r="C588" s="24"/>
    </row>
    <row r="589" spans="1:3">
      <c r="A589" s="24"/>
      <c r="B589" s="24"/>
      <c r="C589" s="24"/>
    </row>
    <row r="590" spans="1:3">
      <c r="A590" s="24"/>
      <c r="B590" s="24"/>
      <c r="C590" s="24"/>
    </row>
    <row r="591" spans="1:3">
      <c r="A591" s="24"/>
      <c r="B591" s="24"/>
      <c r="C591" s="24"/>
    </row>
    <row r="592" spans="1:3">
      <c r="A592" s="24"/>
      <c r="B592" s="24"/>
      <c r="C592" s="24"/>
    </row>
    <row r="593" spans="1:3">
      <c r="A593" s="24"/>
      <c r="B593" s="24"/>
      <c r="C593" s="24"/>
    </row>
    <row r="594" spans="1:3">
      <c r="A594" s="24"/>
      <c r="B594" s="24"/>
      <c r="C594" s="24"/>
    </row>
    <row r="595" spans="1:3">
      <c r="A595" s="24"/>
      <c r="B595" s="24"/>
      <c r="C595" s="24"/>
    </row>
    <row r="596" spans="1:3">
      <c r="A596" s="24"/>
      <c r="B596" s="24"/>
      <c r="C596" s="24"/>
    </row>
    <row r="597" spans="1:3">
      <c r="A597" s="24"/>
      <c r="B597" s="24"/>
      <c r="C597" s="24"/>
    </row>
    <row r="598" spans="1:3">
      <c r="A598" s="24"/>
      <c r="B598" s="24"/>
      <c r="C598" s="24"/>
    </row>
    <row r="599" spans="1:3">
      <c r="A599" s="24"/>
      <c r="B599" s="24"/>
      <c r="C599" s="24"/>
    </row>
    <row r="600" spans="1:3">
      <c r="A600" s="24"/>
      <c r="B600" s="24"/>
      <c r="C600" s="24"/>
    </row>
    <row r="601" spans="1:3">
      <c r="A601" s="24"/>
      <c r="B601" s="24"/>
      <c r="C601" s="24"/>
    </row>
    <row r="602" spans="1:3">
      <c r="A602" s="24"/>
      <c r="B602" s="24"/>
      <c r="C602" s="24"/>
    </row>
    <row r="603" spans="1:3">
      <c r="A603" s="24"/>
      <c r="B603" s="24"/>
      <c r="C603" s="24"/>
    </row>
    <row r="604" spans="1:3">
      <c r="A604" s="24"/>
      <c r="B604" s="24"/>
      <c r="C604" s="24"/>
    </row>
    <row r="605" spans="1:3">
      <c r="A605" s="24"/>
      <c r="B605" s="24"/>
      <c r="C605" s="24"/>
    </row>
    <row r="606" spans="1:3">
      <c r="A606" s="24"/>
      <c r="B606" s="24"/>
      <c r="C606" s="24"/>
    </row>
    <row r="607" spans="1:3">
      <c r="A607" s="24"/>
      <c r="B607" s="24"/>
      <c r="C607" s="24"/>
    </row>
    <row r="608" spans="1:3">
      <c r="A608" s="24"/>
      <c r="B608" s="24"/>
      <c r="C608" s="24"/>
    </row>
    <row r="609" spans="1:3">
      <c r="A609" s="24"/>
      <c r="B609" s="24"/>
      <c r="C609" s="24"/>
    </row>
    <row r="610" spans="1:3">
      <c r="A610" s="24"/>
      <c r="B610" s="24"/>
      <c r="C610" s="24"/>
    </row>
    <row r="611" spans="1:3">
      <c r="A611" s="24"/>
      <c r="B611" s="24"/>
      <c r="C611" s="24"/>
    </row>
    <row r="612" spans="1:3">
      <c r="A612" s="24"/>
      <c r="B612" s="24"/>
      <c r="C612" s="24"/>
    </row>
    <row r="613" spans="1:3">
      <c r="A613" s="24"/>
      <c r="B613" s="24"/>
      <c r="C613" s="24"/>
    </row>
    <row r="614" spans="1:3">
      <c r="A614" s="24"/>
      <c r="B614" s="24"/>
      <c r="C614" s="24"/>
    </row>
    <row r="615" spans="1:3">
      <c r="A615" s="24"/>
      <c r="B615" s="24"/>
      <c r="C615" s="24"/>
    </row>
    <row r="616" spans="1:3">
      <c r="A616" s="24"/>
      <c r="B616" s="24"/>
      <c r="C616" s="24"/>
    </row>
    <row r="617" spans="1:3">
      <c r="A617" s="24"/>
      <c r="B617" s="24"/>
      <c r="C617" s="24"/>
    </row>
    <row r="618" spans="1:3">
      <c r="A618" s="24"/>
      <c r="B618" s="24"/>
      <c r="C618" s="24"/>
    </row>
    <row r="619" spans="1:3">
      <c r="A619" s="24"/>
      <c r="B619" s="24"/>
      <c r="C619" s="24"/>
    </row>
    <row r="620" spans="1:3">
      <c r="A620" s="24"/>
      <c r="B620" s="24"/>
      <c r="C620" s="24"/>
    </row>
    <row r="621" spans="1:3">
      <c r="A621" s="24"/>
      <c r="B621" s="24"/>
      <c r="C621" s="24"/>
    </row>
    <row r="622" spans="1:3">
      <c r="A622" s="24"/>
      <c r="B622" s="24"/>
      <c r="C622" s="24"/>
    </row>
    <row r="623" spans="1:3">
      <c r="A623" s="24"/>
      <c r="B623" s="24"/>
      <c r="C623" s="24"/>
    </row>
    <row r="624" spans="1:3">
      <c r="A624" s="24"/>
      <c r="B624" s="24"/>
      <c r="C624" s="24"/>
    </row>
    <row r="625" spans="1:3">
      <c r="A625" s="24"/>
      <c r="B625" s="24"/>
      <c r="C625" s="24"/>
    </row>
    <row r="626" spans="1:3">
      <c r="A626" s="24"/>
      <c r="B626" s="24"/>
      <c r="C626" s="24"/>
    </row>
    <row r="627" spans="1:3">
      <c r="A627" s="24"/>
      <c r="B627" s="24"/>
      <c r="C627" s="24"/>
    </row>
    <row r="628" spans="1:3">
      <c r="A628" s="24"/>
      <c r="B628" s="24"/>
      <c r="C628" s="24"/>
    </row>
    <row r="629" spans="1:3">
      <c r="A629" s="24"/>
      <c r="B629" s="24"/>
      <c r="C629" s="24"/>
    </row>
    <row r="630" spans="1:3">
      <c r="A630" s="24"/>
      <c r="B630" s="24"/>
      <c r="C630" s="24"/>
    </row>
    <row r="631" spans="1:3">
      <c r="A631" s="24"/>
      <c r="B631" s="24"/>
      <c r="C631" s="24"/>
    </row>
    <row r="632" spans="1:3">
      <c r="A632" s="24"/>
      <c r="B632" s="24"/>
      <c r="C632" s="24"/>
    </row>
    <row r="633" spans="1:3">
      <c r="A633" s="24"/>
      <c r="B633" s="24"/>
      <c r="C633" s="24"/>
    </row>
    <row r="634" spans="1:3">
      <c r="A634" s="24"/>
      <c r="B634" s="24"/>
      <c r="C634" s="24"/>
    </row>
    <row r="635" spans="1:3">
      <c r="A635" s="24"/>
      <c r="B635" s="24"/>
      <c r="C635" s="24"/>
    </row>
    <row r="636" spans="1:3">
      <c r="A636" s="24"/>
      <c r="B636" s="24"/>
      <c r="C636" s="24"/>
    </row>
    <row r="637" spans="1:3">
      <c r="A637" s="24"/>
      <c r="B637" s="24"/>
      <c r="C637" s="24"/>
    </row>
    <row r="638" spans="1:3">
      <c r="A638" s="24"/>
      <c r="B638" s="24"/>
      <c r="C638" s="24"/>
    </row>
    <row r="639" spans="1:3">
      <c r="A639" s="24"/>
      <c r="B639" s="24"/>
      <c r="C639" s="24"/>
    </row>
    <row r="640" spans="1:3">
      <c r="A640" s="24"/>
      <c r="B640" s="24"/>
      <c r="C640" s="24"/>
    </row>
    <row r="641" spans="1:3">
      <c r="A641" s="24"/>
      <c r="B641" s="24"/>
      <c r="C641" s="24"/>
    </row>
    <row r="642" spans="1:3">
      <c r="A642" s="24"/>
      <c r="B642" s="24"/>
      <c r="C642" s="24"/>
    </row>
    <row r="643" spans="1:3">
      <c r="A643" s="24"/>
      <c r="B643" s="24"/>
      <c r="C643" s="24"/>
    </row>
    <row r="644" spans="1:3">
      <c r="A644" s="24"/>
      <c r="B644" s="24"/>
      <c r="C644" s="24"/>
    </row>
    <row r="645" spans="1:3">
      <c r="A645" s="24"/>
      <c r="B645" s="24"/>
      <c r="C645" s="24"/>
    </row>
    <row r="646" spans="1:3">
      <c r="A646" s="24"/>
      <c r="B646" s="24"/>
      <c r="C646" s="24"/>
    </row>
    <row r="647" spans="1:3">
      <c r="A647" s="24"/>
      <c r="B647" s="24"/>
      <c r="C647" s="24"/>
    </row>
    <row r="648" spans="1:3">
      <c r="A648" s="24"/>
      <c r="B648" s="24"/>
      <c r="C648" s="24"/>
    </row>
    <row r="649" spans="1:3">
      <c r="A649" s="24"/>
      <c r="B649" s="24"/>
      <c r="C649" s="24"/>
    </row>
    <row r="650" spans="1:3">
      <c r="A650" s="24"/>
      <c r="B650" s="24"/>
      <c r="C650" s="24"/>
    </row>
    <row r="651" spans="1:3">
      <c r="A651" s="24"/>
      <c r="B651" s="24"/>
      <c r="C651" s="24"/>
    </row>
    <row r="652" spans="1:3">
      <c r="A652" s="24"/>
      <c r="B652" s="24"/>
      <c r="C652" s="24"/>
    </row>
    <row r="653" spans="1:3">
      <c r="A653" s="24"/>
      <c r="B653" s="24"/>
      <c r="C653" s="24"/>
    </row>
    <row r="654" spans="1:3">
      <c r="A654" s="24"/>
      <c r="B654" s="24"/>
      <c r="C654" s="24"/>
    </row>
    <row r="655" spans="1:3">
      <c r="A655" s="24"/>
      <c r="B655" s="24"/>
      <c r="C655" s="24"/>
    </row>
    <row r="656" spans="1:3">
      <c r="A656" s="24"/>
      <c r="B656" s="24"/>
      <c r="C656" s="24"/>
    </row>
    <row r="657" spans="1:3">
      <c r="A657" s="24"/>
      <c r="B657" s="24"/>
      <c r="C657" s="24"/>
    </row>
    <row r="658" spans="1:3">
      <c r="A658" s="24"/>
      <c r="B658" s="24"/>
      <c r="C658" s="24"/>
    </row>
    <row r="659" spans="1:3">
      <c r="A659" s="24"/>
      <c r="B659" s="24"/>
      <c r="C659" s="24"/>
    </row>
    <row r="660" spans="1:3">
      <c r="A660" s="24"/>
      <c r="B660" s="24"/>
      <c r="C660" s="24"/>
    </row>
    <row r="661" spans="1:3">
      <c r="A661" s="24"/>
      <c r="B661" s="24"/>
      <c r="C661" s="24"/>
    </row>
    <row r="662" spans="1:3">
      <c r="A662" s="24"/>
      <c r="B662" s="24"/>
      <c r="C662" s="24"/>
    </row>
    <row r="663" spans="1:3">
      <c r="A663" s="24"/>
      <c r="B663" s="24"/>
      <c r="C663" s="24"/>
    </row>
    <row r="664" spans="1:3">
      <c r="A664" s="24"/>
      <c r="B664" s="24"/>
      <c r="C664" s="24"/>
    </row>
    <row r="665" spans="1:3">
      <c r="A665" s="24"/>
      <c r="B665" s="24"/>
      <c r="C665" s="24"/>
    </row>
    <row r="666" spans="1:3">
      <c r="A666" s="24"/>
      <c r="B666" s="24"/>
      <c r="C666" s="24"/>
    </row>
    <row r="667" spans="1:3">
      <c r="A667" s="24"/>
      <c r="B667" s="24"/>
      <c r="C667" s="24"/>
    </row>
    <row r="668" spans="1:3">
      <c r="A668" s="24"/>
      <c r="B668" s="24"/>
      <c r="C668" s="24"/>
    </row>
    <row r="669" spans="1:3">
      <c r="A669" s="24"/>
      <c r="B669" s="24"/>
      <c r="C669" s="24"/>
    </row>
    <row r="670" spans="1:3">
      <c r="A670" s="24"/>
      <c r="B670" s="24"/>
      <c r="C670" s="24"/>
    </row>
    <row r="671" spans="1:3">
      <c r="A671" s="24"/>
      <c r="B671" s="24"/>
      <c r="C671" s="24"/>
    </row>
    <row r="672" spans="1:3">
      <c r="A672" s="24"/>
      <c r="B672" s="24"/>
      <c r="C672" s="24"/>
    </row>
    <row r="673" spans="1:3">
      <c r="A673" s="24"/>
      <c r="B673" s="24"/>
      <c r="C673" s="24"/>
    </row>
    <row r="674" spans="1:3">
      <c r="A674" s="24"/>
      <c r="B674" s="24"/>
      <c r="C674" s="24"/>
    </row>
    <row r="675" spans="1:3">
      <c r="A675" s="24"/>
      <c r="B675" s="24"/>
      <c r="C675" s="24"/>
    </row>
    <row r="676" spans="1:3">
      <c r="A676" s="24"/>
      <c r="B676" s="24"/>
      <c r="C676" s="24"/>
    </row>
    <row r="677" spans="1:3">
      <c r="A677" s="24"/>
      <c r="B677" s="24"/>
      <c r="C677" s="24"/>
    </row>
    <row r="678" spans="1:3">
      <c r="A678" s="24"/>
      <c r="B678" s="24"/>
      <c r="C678" s="24"/>
    </row>
    <row r="679" spans="1:3">
      <c r="A679" s="24"/>
      <c r="B679" s="24"/>
      <c r="C679" s="24"/>
    </row>
    <row r="680" spans="1:3">
      <c r="A680" s="24"/>
      <c r="B680" s="24"/>
      <c r="C680" s="24"/>
    </row>
    <row r="681" spans="1:3">
      <c r="A681" s="24"/>
      <c r="B681" s="24"/>
      <c r="C681" s="24"/>
    </row>
    <row r="682" spans="1:3">
      <c r="A682" s="24"/>
      <c r="B682" s="24"/>
      <c r="C682" s="24"/>
    </row>
    <row r="683" spans="1:3">
      <c r="A683" s="24"/>
      <c r="B683" s="24"/>
      <c r="C683" s="24"/>
    </row>
    <row r="684" spans="1:3">
      <c r="A684" s="24"/>
      <c r="B684" s="24"/>
      <c r="C684" s="24"/>
    </row>
    <row r="685" spans="1:3">
      <c r="A685" s="24"/>
      <c r="B685" s="24"/>
      <c r="C685" s="24"/>
    </row>
    <row r="686" spans="1:3">
      <c r="A686" s="24"/>
      <c r="B686" s="24"/>
      <c r="C686" s="24"/>
    </row>
    <row r="687" spans="1:3">
      <c r="A687" s="24"/>
      <c r="B687" s="24"/>
      <c r="C687" s="24"/>
    </row>
    <row r="688" spans="1:3">
      <c r="A688" s="24"/>
      <c r="B688" s="24"/>
      <c r="C688" s="24"/>
    </row>
    <row r="689" spans="1:3">
      <c r="A689" s="24"/>
      <c r="B689" s="24"/>
      <c r="C689" s="24"/>
    </row>
    <row r="690" spans="1:3">
      <c r="A690" s="24"/>
      <c r="B690" s="24"/>
      <c r="C690" s="24"/>
    </row>
    <row r="691" spans="1:3">
      <c r="A691" s="24"/>
      <c r="B691" s="24"/>
      <c r="C691" s="24"/>
    </row>
    <row r="692" spans="1:3">
      <c r="A692" s="24"/>
      <c r="B692" s="24"/>
      <c r="C692" s="24"/>
    </row>
    <row r="693" spans="1:3">
      <c r="A693" s="24"/>
      <c r="B693" s="24"/>
      <c r="C693" s="24"/>
    </row>
    <row r="694" spans="1:3">
      <c r="A694" s="24"/>
      <c r="B694" s="24"/>
      <c r="C694" s="24"/>
    </row>
    <row r="695" spans="1:3">
      <c r="A695" s="24"/>
      <c r="B695" s="24"/>
      <c r="C695" s="24"/>
    </row>
    <row r="696" spans="1:3">
      <c r="A696" s="24"/>
      <c r="B696" s="24"/>
      <c r="C696" s="24"/>
    </row>
    <row r="697" spans="1:3">
      <c r="A697" s="24"/>
      <c r="B697" s="24"/>
      <c r="C697" s="24"/>
    </row>
    <row r="698" spans="1:3">
      <c r="A698" s="24"/>
      <c r="B698" s="24"/>
      <c r="C698" s="24"/>
    </row>
    <row r="699" spans="1:3">
      <c r="A699" s="24"/>
      <c r="B699" s="24"/>
      <c r="C699" s="24"/>
    </row>
    <row r="700" spans="1:3">
      <c r="A700" s="24"/>
      <c r="B700" s="24"/>
      <c r="C700" s="24"/>
    </row>
    <row r="701" spans="1:3">
      <c r="A701" s="24"/>
      <c r="B701" s="24"/>
      <c r="C701" s="24"/>
    </row>
    <row r="702" spans="1:3">
      <c r="A702" s="24"/>
      <c r="B702" s="24"/>
      <c r="C702" s="24"/>
    </row>
    <row r="703" spans="1:3">
      <c r="A703" s="24"/>
      <c r="B703" s="24"/>
      <c r="C703" s="24"/>
    </row>
    <row r="704" spans="1:3">
      <c r="A704" s="24"/>
      <c r="B704" s="24"/>
      <c r="C704" s="24"/>
    </row>
    <row r="705" spans="1:3">
      <c r="A705" s="24"/>
      <c r="B705" s="24"/>
      <c r="C705" s="24"/>
    </row>
    <row r="706" spans="1:3">
      <c r="A706" s="24"/>
      <c r="B706" s="24"/>
      <c r="C706" s="24"/>
    </row>
    <row r="707" spans="1:3">
      <c r="A707" s="24"/>
      <c r="B707" s="24"/>
      <c r="C707" s="24"/>
    </row>
    <row r="708" spans="1:3">
      <c r="A708" s="24"/>
      <c r="B708" s="24"/>
      <c r="C708" s="24"/>
    </row>
    <row r="709" spans="1:3">
      <c r="A709" s="24"/>
      <c r="B709" s="24"/>
      <c r="C709" s="24"/>
    </row>
    <row r="710" spans="1:3">
      <c r="A710" s="24"/>
      <c r="B710" s="24"/>
      <c r="C710" s="24"/>
    </row>
    <row r="711" spans="1:3">
      <c r="A711" s="24"/>
      <c r="B711" s="24"/>
      <c r="C711" s="24"/>
    </row>
    <row r="712" spans="1:3">
      <c r="A712" s="24"/>
      <c r="B712" s="24"/>
      <c r="C712" s="24"/>
    </row>
    <row r="713" spans="1:3">
      <c r="A713" s="24"/>
      <c r="B713" s="24"/>
      <c r="C713" s="24"/>
    </row>
    <row r="714" spans="1:3">
      <c r="A714" s="24"/>
      <c r="B714" s="24"/>
      <c r="C714" s="24"/>
    </row>
    <row r="715" spans="1:3">
      <c r="A715" s="24"/>
      <c r="B715" s="24"/>
      <c r="C715" s="24"/>
    </row>
    <row r="716" spans="1:3">
      <c r="A716" s="24"/>
      <c r="B716" s="24"/>
      <c r="C716" s="24"/>
    </row>
    <row r="717" spans="1:3">
      <c r="A717" s="24"/>
      <c r="B717" s="24"/>
      <c r="C717" s="24"/>
    </row>
    <row r="718" spans="1:3">
      <c r="A718" s="24"/>
      <c r="B718" s="24"/>
      <c r="C718" s="24"/>
    </row>
    <row r="719" spans="1:3">
      <c r="A719" s="24"/>
      <c r="B719" s="24"/>
      <c r="C719" s="24"/>
    </row>
    <row r="720" spans="1:3">
      <c r="A720" s="24"/>
      <c r="B720" s="24"/>
      <c r="C720" s="24"/>
    </row>
    <row r="721" spans="1:3">
      <c r="A721" s="24"/>
      <c r="B721" s="24"/>
      <c r="C721" s="24"/>
    </row>
    <row r="722" spans="1:3">
      <c r="A722" s="24"/>
      <c r="B722" s="24"/>
      <c r="C722" s="24"/>
    </row>
    <row r="723" spans="1:3">
      <c r="A723" s="24"/>
      <c r="B723" s="24"/>
      <c r="C723" s="24"/>
    </row>
    <row r="724" spans="1:3">
      <c r="A724" s="24"/>
      <c r="B724" s="24"/>
      <c r="C724" s="24"/>
    </row>
    <row r="725" spans="1:3">
      <c r="A725" s="24"/>
      <c r="B725" s="24"/>
      <c r="C725" s="24"/>
    </row>
    <row r="726" spans="1:3">
      <c r="A726" s="24"/>
      <c r="B726" s="24"/>
      <c r="C726" s="24"/>
    </row>
    <row r="727" spans="1:3">
      <c r="A727" s="24"/>
      <c r="B727" s="24"/>
      <c r="C727" s="24"/>
    </row>
    <row r="728" spans="1:3">
      <c r="A728" s="24"/>
      <c r="B728" s="24"/>
      <c r="C728" s="24"/>
    </row>
    <row r="729" spans="1:3">
      <c r="A729" s="24"/>
      <c r="B729" s="24"/>
      <c r="C729" s="24"/>
    </row>
    <row r="730" spans="1:3">
      <c r="A730" s="24"/>
      <c r="B730" s="24"/>
      <c r="C730" s="24"/>
    </row>
    <row r="731" spans="1:3">
      <c r="A731" s="24"/>
      <c r="B731" s="24"/>
      <c r="C731" s="24"/>
    </row>
    <row r="732" spans="1:3">
      <c r="A732" s="24"/>
      <c r="B732" s="24"/>
      <c r="C732" s="24"/>
    </row>
    <row r="733" spans="1:3">
      <c r="A733" s="24"/>
      <c r="B733" s="24"/>
      <c r="C733" s="24"/>
    </row>
    <row r="734" spans="1:3">
      <c r="A734" s="24"/>
      <c r="B734" s="24"/>
      <c r="C734" s="24"/>
    </row>
    <row r="735" spans="1:3">
      <c r="A735" s="24"/>
      <c r="B735" s="24"/>
      <c r="C735" s="24"/>
    </row>
    <row r="736" spans="1:3">
      <c r="A736" s="24"/>
      <c r="B736" s="24"/>
      <c r="C736" s="24"/>
    </row>
    <row r="737" spans="1:3">
      <c r="A737" s="24"/>
      <c r="B737" s="24"/>
      <c r="C737" s="24"/>
    </row>
    <row r="738" spans="1:3">
      <c r="A738" s="24"/>
      <c r="B738" s="24"/>
      <c r="C738" s="24"/>
    </row>
    <row r="739" spans="1:3">
      <c r="A739" s="24"/>
      <c r="B739" s="24"/>
      <c r="C739" s="24"/>
    </row>
    <row r="740" spans="1:3">
      <c r="A740" s="24"/>
      <c r="B740" s="24"/>
      <c r="C740" s="24"/>
    </row>
    <row r="741" spans="1:3">
      <c r="A741" s="24"/>
      <c r="B741" s="24"/>
      <c r="C741" s="24"/>
    </row>
    <row r="742" spans="1:3">
      <c r="A742" s="24"/>
      <c r="B742" s="24"/>
      <c r="C742" s="24"/>
    </row>
    <row r="743" spans="1:3">
      <c r="A743" s="24"/>
      <c r="B743" s="24"/>
      <c r="C743" s="24"/>
    </row>
    <row r="744" spans="1:3">
      <c r="A744" s="24"/>
      <c r="B744" s="24"/>
      <c r="C744" s="24"/>
    </row>
    <row r="745" spans="1:3">
      <c r="A745" s="24"/>
      <c r="B745" s="24"/>
      <c r="C745" s="24"/>
    </row>
    <row r="746" spans="1:3">
      <c r="A746" s="24"/>
      <c r="B746" s="24"/>
      <c r="C746" s="24"/>
    </row>
    <row r="747" spans="1:3">
      <c r="A747" s="24"/>
      <c r="B747" s="24"/>
      <c r="C747" s="24"/>
    </row>
    <row r="748" spans="1:3">
      <c r="A748" s="24"/>
      <c r="B748" s="24"/>
      <c r="C748" s="24"/>
    </row>
    <row r="749" spans="1:3">
      <c r="A749" s="24"/>
      <c r="B749" s="24"/>
      <c r="C749" s="24"/>
    </row>
    <row r="750" spans="1:3">
      <c r="A750" s="24"/>
      <c r="B750" s="24"/>
      <c r="C750" s="24"/>
    </row>
    <row r="751" spans="1:3">
      <c r="A751" s="24"/>
      <c r="B751" s="24"/>
      <c r="C751" s="24"/>
    </row>
    <row r="752" spans="1:3">
      <c r="A752" s="24"/>
      <c r="B752" s="24"/>
      <c r="C752" s="24"/>
    </row>
    <row r="753" spans="1:3">
      <c r="A753" s="24"/>
      <c r="B753" s="24"/>
      <c r="C753" s="24"/>
    </row>
    <row r="754" spans="1:3">
      <c r="A754" s="24"/>
      <c r="B754" s="24"/>
      <c r="C754" s="24"/>
    </row>
    <row r="755" spans="1:3">
      <c r="A755" s="24"/>
      <c r="B755" s="24"/>
      <c r="C755" s="24"/>
    </row>
    <row r="756" spans="1:3">
      <c r="A756" s="24"/>
      <c r="B756" s="24"/>
      <c r="C756" s="24"/>
    </row>
    <row r="757" spans="1:3">
      <c r="A757" s="24"/>
      <c r="B757" s="24"/>
      <c r="C757" s="24"/>
    </row>
    <row r="758" spans="1:3">
      <c r="A758" s="24"/>
      <c r="B758" s="24"/>
      <c r="C758" s="24"/>
    </row>
    <row r="759" spans="1:3">
      <c r="A759" s="24"/>
      <c r="B759" s="24"/>
      <c r="C759" s="24"/>
    </row>
    <row r="760" spans="1:3">
      <c r="A760" s="24"/>
      <c r="B760" s="24"/>
      <c r="C760" s="24"/>
    </row>
    <row r="761" spans="1:3">
      <c r="A761" s="24"/>
      <c r="B761" s="24"/>
      <c r="C761" s="24"/>
    </row>
    <row r="762" spans="1:3">
      <c r="A762" s="24"/>
      <c r="B762" s="24"/>
      <c r="C762" s="24"/>
    </row>
    <row r="763" spans="1:3">
      <c r="A763" s="24"/>
      <c r="B763" s="24"/>
      <c r="C763" s="24"/>
    </row>
    <row r="764" spans="1:3">
      <c r="A764" s="24"/>
      <c r="B764" s="24"/>
      <c r="C764" s="24"/>
    </row>
    <row r="765" spans="1:3">
      <c r="A765" s="24"/>
      <c r="B765" s="24"/>
      <c r="C765" s="24"/>
    </row>
    <row r="766" spans="1:3">
      <c r="A766" s="24"/>
      <c r="B766" s="24"/>
      <c r="C766" s="24"/>
    </row>
    <row r="767" spans="1:3">
      <c r="A767" s="24"/>
      <c r="B767" s="24"/>
      <c r="C767" s="24"/>
    </row>
    <row r="768" spans="1:3">
      <c r="A768" s="24"/>
      <c r="B768" s="24"/>
      <c r="C768" s="24"/>
    </row>
    <row r="769" spans="1:3">
      <c r="A769" s="24"/>
      <c r="B769" s="24"/>
      <c r="C769" s="24"/>
    </row>
    <row r="770" spans="1:3">
      <c r="A770" s="24"/>
      <c r="B770" s="24"/>
      <c r="C770" s="24"/>
    </row>
    <row r="771" spans="1:3">
      <c r="A771" s="24"/>
      <c r="B771" s="24"/>
      <c r="C771" s="24"/>
    </row>
    <row r="772" spans="1:3">
      <c r="A772" s="24"/>
      <c r="B772" s="24"/>
      <c r="C772" s="24"/>
    </row>
    <row r="773" spans="1:3">
      <c r="A773" s="24"/>
      <c r="B773" s="24"/>
      <c r="C773" s="24"/>
    </row>
    <row r="774" spans="1:3">
      <c r="A774" s="24"/>
      <c r="B774" s="24"/>
      <c r="C774" s="24"/>
    </row>
    <row r="775" spans="1:3">
      <c r="A775" s="24"/>
      <c r="B775" s="24"/>
      <c r="C775" s="24"/>
    </row>
    <row r="776" spans="1:3">
      <c r="A776" s="24"/>
      <c r="B776" s="24"/>
      <c r="C776" s="24"/>
    </row>
    <row r="777" spans="1:3">
      <c r="A777" s="24"/>
      <c r="B777" s="24"/>
      <c r="C777" s="24"/>
    </row>
    <row r="778" spans="1:3">
      <c r="A778" s="24"/>
      <c r="B778" s="24"/>
      <c r="C778" s="24"/>
    </row>
    <row r="779" spans="1:3">
      <c r="A779" s="24"/>
      <c r="B779" s="24"/>
      <c r="C779" s="24"/>
    </row>
    <row r="780" spans="1:3">
      <c r="A780" s="24"/>
      <c r="B780" s="24"/>
      <c r="C780" s="24"/>
    </row>
    <row r="781" spans="1:3">
      <c r="A781" s="24"/>
      <c r="B781" s="24"/>
      <c r="C781" s="24"/>
    </row>
    <row r="782" spans="1:3">
      <c r="A782" s="24"/>
      <c r="B782" s="24"/>
      <c r="C782" s="24"/>
    </row>
    <row r="783" spans="1:3">
      <c r="A783" s="24"/>
      <c r="B783" s="24"/>
      <c r="C783" s="24"/>
    </row>
    <row r="784" spans="1:3">
      <c r="A784" s="24"/>
      <c r="B784" s="24"/>
      <c r="C784" s="24"/>
    </row>
    <row r="785" spans="1:3">
      <c r="A785" s="24"/>
      <c r="B785" s="24"/>
      <c r="C785" s="24"/>
    </row>
    <row r="786" spans="1:3">
      <c r="A786" s="24"/>
      <c r="B786" s="24"/>
      <c r="C786" s="24"/>
    </row>
    <row r="787" spans="1:3">
      <c r="A787" s="24"/>
      <c r="B787" s="24"/>
      <c r="C787" s="24"/>
    </row>
    <row r="788" spans="1:3">
      <c r="A788" s="24"/>
      <c r="B788" s="24"/>
      <c r="C788" s="24"/>
    </row>
    <row r="789" spans="1:3">
      <c r="A789" s="24"/>
      <c r="B789" s="24"/>
      <c r="C789" s="24"/>
    </row>
    <row r="790" spans="1:3">
      <c r="A790" s="24"/>
      <c r="B790" s="24"/>
      <c r="C790" s="24"/>
    </row>
    <row r="791" spans="1:3">
      <c r="A791" s="24"/>
      <c r="B791" s="24"/>
      <c r="C791" s="24"/>
    </row>
    <row r="792" spans="1:3">
      <c r="A792" s="24"/>
      <c r="B792" s="24"/>
      <c r="C792" s="24"/>
    </row>
    <row r="793" spans="1:3">
      <c r="A793" s="24"/>
      <c r="B793" s="24"/>
      <c r="C793" s="24"/>
    </row>
    <row r="794" spans="1:3">
      <c r="A794" s="24"/>
      <c r="B794" s="24"/>
      <c r="C794" s="24"/>
    </row>
    <row r="795" spans="1:3">
      <c r="A795" s="24"/>
      <c r="B795" s="24"/>
      <c r="C795" s="24"/>
    </row>
    <row r="796" spans="1:3">
      <c r="A796" s="24"/>
      <c r="B796" s="24"/>
      <c r="C796" s="24"/>
    </row>
    <row r="797" spans="1:3">
      <c r="A797" s="24"/>
      <c r="B797" s="24"/>
      <c r="C797" s="24"/>
    </row>
    <row r="798" spans="1:3">
      <c r="A798" s="24"/>
      <c r="B798" s="24"/>
      <c r="C798" s="24"/>
    </row>
    <row r="799" spans="1:3">
      <c r="A799" s="24"/>
      <c r="B799" s="24"/>
      <c r="C799" s="24"/>
    </row>
    <row r="800" spans="1:3">
      <c r="A800" s="24"/>
      <c r="B800" s="24"/>
      <c r="C800" s="24"/>
    </row>
    <row r="801" spans="1:3">
      <c r="A801" s="24"/>
      <c r="B801" s="24"/>
      <c r="C801" s="24"/>
    </row>
    <row r="802" spans="1:3">
      <c r="A802" s="24"/>
      <c r="B802" s="24"/>
      <c r="C802" s="24"/>
    </row>
    <row r="803" spans="1:3">
      <c r="A803" s="24"/>
      <c r="B803" s="24"/>
      <c r="C803" s="24"/>
    </row>
    <row r="804" spans="1:3">
      <c r="A804" s="24"/>
      <c r="B804" s="24"/>
      <c r="C804" s="24"/>
    </row>
    <row r="805" spans="1:3">
      <c r="A805" s="24"/>
      <c r="B805" s="24"/>
      <c r="C805" s="24"/>
    </row>
    <row r="806" spans="1:3">
      <c r="A806" s="24"/>
      <c r="B806" s="24"/>
      <c r="C806" s="24"/>
    </row>
    <row r="807" spans="1:3">
      <c r="A807" s="24"/>
      <c r="B807" s="24"/>
      <c r="C807" s="24"/>
    </row>
    <row r="808" spans="1:3">
      <c r="A808" s="24"/>
      <c r="B808" s="24"/>
      <c r="C808" s="24"/>
    </row>
    <row r="809" spans="1:3">
      <c r="A809" s="24"/>
      <c r="B809" s="24"/>
      <c r="C809" s="24"/>
    </row>
    <row r="810" spans="1:3">
      <c r="A810" s="24"/>
      <c r="B810" s="24"/>
      <c r="C810" s="24"/>
    </row>
    <row r="811" spans="1:3">
      <c r="A811" s="24"/>
      <c r="B811" s="24"/>
      <c r="C811" s="24"/>
    </row>
    <row r="812" spans="1:3">
      <c r="A812" s="24"/>
      <c r="B812" s="24"/>
      <c r="C812" s="24"/>
    </row>
    <row r="813" spans="1:3">
      <c r="A813" s="24"/>
      <c r="B813" s="24"/>
      <c r="C813" s="24"/>
    </row>
    <row r="814" spans="1:3">
      <c r="A814" s="24"/>
      <c r="B814" s="24"/>
      <c r="C814" s="24"/>
    </row>
    <row r="815" spans="1:3">
      <c r="A815" s="24"/>
      <c r="B815" s="24"/>
      <c r="C815" s="24"/>
    </row>
    <row r="816" spans="1:3">
      <c r="A816" s="24"/>
      <c r="B816" s="24"/>
      <c r="C816" s="24"/>
    </row>
    <row r="817" spans="1:3">
      <c r="A817" s="24"/>
      <c r="B817" s="24"/>
      <c r="C817" s="24"/>
    </row>
    <row r="818" spans="1:3">
      <c r="A818" s="24"/>
      <c r="B818" s="24"/>
      <c r="C818" s="24"/>
    </row>
    <row r="819" spans="1:3">
      <c r="A819" s="24"/>
      <c r="B819" s="24"/>
      <c r="C819" s="24"/>
    </row>
    <row r="820" spans="1:3">
      <c r="A820" s="24"/>
      <c r="B820" s="24"/>
      <c r="C820" s="24"/>
    </row>
    <row r="821" spans="1:3">
      <c r="A821" s="24"/>
      <c r="B821" s="24"/>
      <c r="C821" s="24"/>
    </row>
    <row r="822" spans="1:3">
      <c r="A822" s="24"/>
      <c r="B822" s="24"/>
      <c r="C822" s="24"/>
    </row>
    <row r="823" spans="1:3">
      <c r="A823" s="24"/>
      <c r="B823" s="24"/>
      <c r="C823" s="24"/>
    </row>
    <row r="824" spans="1:3">
      <c r="A824" s="24"/>
      <c r="B824" s="24"/>
      <c r="C824" s="24"/>
    </row>
    <row r="825" spans="1:3">
      <c r="A825" s="24"/>
      <c r="B825" s="24"/>
      <c r="C825" s="24"/>
    </row>
    <row r="826" spans="1:3">
      <c r="A826" s="24"/>
      <c r="B826" s="24"/>
      <c r="C826" s="24"/>
    </row>
    <row r="827" spans="1:3">
      <c r="A827" s="24"/>
      <c r="B827" s="24"/>
      <c r="C827" s="24"/>
    </row>
    <row r="828" spans="1:3">
      <c r="A828" s="24"/>
      <c r="B828" s="24"/>
      <c r="C828" s="24"/>
    </row>
    <row r="829" spans="1:3">
      <c r="A829" s="24"/>
      <c r="B829" s="24"/>
      <c r="C829" s="24"/>
    </row>
    <row r="830" spans="1:3">
      <c r="A830" s="24"/>
      <c r="B830" s="24"/>
      <c r="C830" s="24"/>
    </row>
    <row r="831" spans="1:3">
      <c r="A831" s="24"/>
      <c r="B831" s="24"/>
      <c r="C831" s="24"/>
    </row>
    <row r="832" spans="1:3">
      <c r="A832" s="24"/>
      <c r="B832" s="24"/>
      <c r="C832" s="24"/>
    </row>
    <row r="833" spans="1:3">
      <c r="A833" s="24"/>
      <c r="B833" s="24"/>
      <c r="C833" s="24"/>
    </row>
    <row r="834" spans="1:3">
      <c r="A834" s="24"/>
      <c r="B834" s="24"/>
      <c r="C834" s="24"/>
    </row>
    <row r="835" spans="1:3">
      <c r="A835" s="24"/>
      <c r="B835" s="24"/>
      <c r="C835" s="24"/>
    </row>
    <row r="836" spans="1:3">
      <c r="A836" s="24"/>
      <c r="B836" s="24"/>
      <c r="C836" s="24"/>
    </row>
    <row r="837" spans="1:3">
      <c r="A837" s="24"/>
      <c r="B837" s="24"/>
      <c r="C837" s="24"/>
    </row>
    <row r="838" spans="1:3">
      <c r="A838" s="24"/>
      <c r="B838" s="24"/>
      <c r="C838" s="24"/>
    </row>
    <row r="839" spans="1:3">
      <c r="A839" s="24"/>
      <c r="B839" s="24"/>
      <c r="C839" s="24"/>
    </row>
    <row r="840" spans="1:3">
      <c r="A840" s="24"/>
      <c r="B840" s="24"/>
      <c r="C840" s="24"/>
    </row>
    <row r="841" spans="1:3">
      <c r="A841" s="24"/>
      <c r="B841" s="24"/>
      <c r="C841" s="24"/>
    </row>
    <row r="842" spans="1:3">
      <c r="A842" s="24"/>
      <c r="B842" s="24"/>
      <c r="C842" s="24"/>
    </row>
    <row r="843" spans="1:3">
      <c r="A843" s="24"/>
      <c r="B843" s="24"/>
      <c r="C843" s="24"/>
    </row>
    <row r="844" spans="1:3">
      <c r="A844" s="24"/>
      <c r="B844" s="24"/>
      <c r="C844" s="24"/>
    </row>
    <row r="845" spans="1:3">
      <c r="A845" s="24"/>
      <c r="B845" s="24"/>
      <c r="C845" s="24"/>
    </row>
    <row r="846" spans="1:3">
      <c r="A846" s="24"/>
      <c r="B846" s="24"/>
      <c r="C846" s="24"/>
    </row>
    <row r="847" spans="1:3">
      <c r="A847" s="24"/>
      <c r="B847" s="24"/>
      <c r="C847" s="24"/>
    </row>
    <row r="848" spans="1:3">
      <c r="A848" s="24"/>
      <c r="B848" s="24"/>
      <c r="C848" s="24"/>
    </row>
    <row r="849" spans="1:3">
      <c r="A849" s="24"/>
      <c r="B849" s="24"/>
      <c r="C849" s="24"/>
    </row>
    <row r="850" spans="1:3">
      <c r="A850" s="24"/>
      <c r="B850" s="24"/>
      <c r="C850" s="24"/>
    </row>
    <row r="851" spans="1:3">
      <c r="A851" s="24"/>
      <c r="B851" s="24"/>
      <c r="C851" s="24"/>
    </row>
    <row r="852" spans="1:3">
      <c r="A852" s="24"/>
      <c r="B852" s="24"/>
      <c r="C852" s="24"/>
    </row>
    <row r="853" spans="1:3">
      <c r="A853" s="24"/>
      <c r="B853" s="24"/>
      <c r="C853" s="24"/>
    </row>
    <row r="854" spans="1:3">
      <c r="A854" s="24"/>
      <c r="B854" s="24"/>
      <c r="C854" s="24"/>
    </row>
    <row r="855" spans="1:3">
      <c r="A855" s="24"/>
      <c r="B855" s="24"/>
      <c r="C855" s="24"/>
    </row>
    <row r="856" spans="1:3">
      <c r="A856" s="24"/>
      <c r="B856" s="24"/>
      <c r="C856" s="24"/>
    </row>
    <row r="857" spans="1:3">
      <c r="A857" s="24"/>
      <c r="B857" s="24"/>
      <c r="C857" s="24"/>
    </row>
    <row r="858" spans="1:3">
      <c r="A858" s="24"/>
      <c r="B858" s="24"/>
      <c r="C858" s="24"/>
    </row>
    <row r="859" spans="1:3">
      <c r="A859" s="24"/>
      <c r="B859" s="24"/>
      <c r="C859" s="24"/>
    </row>
    <row r="860" spans="1:3">
      <c r="A860" s="24"/>
      <c r="B860" s="24"/>
      <c r="C860" s="24"/>
    </row>
    <row r="861" spans="1:3">
      <c r="A861" s="24"/>
      <c r="B861" s="24"/>
      <c r="C861" s="24"/>
    </row>
    <row r="862" spans="1:3">
      <c r="A862" s="24"/>
      <c r="B862" s="24"/>
      <c r="C862" s="24"/>
    </row>
    <row r="863" spans="1:3">
      <c r="A863" s="24"/>
      <c r="B863" s="24"/>
      <c r="C863" s="24"/>
    </row>
    <row r="864" spans="1:3">
      <c r="A864" s="24"/>
      <c r="B864" s="24"/>
      <c r="C864" s="24"/>
    </row>
    <row r="865" spans="1:3">
      <c r="A865" s="24"/>
      <c r="B865" s="24"/>
      <c r="C865" s="24"/>
    </row>
    <row r="866" spans="1:3">
      <c r="A866" s="24"/>
      <c r="B866" s="24"/>
      <c r="C866" s="24"/>
    </row>
    <row r="867" spans="1:3">
      <c r="A867" s="24"/>
      <c r="B867" s="24"/>
      <c r="C867" s="24"/>
    </row>
    <row r="868" spans="1:3">
      <c r="A868" s="24"/>
      <c r="B868" s="24"/>
      <c r="C868" s="24"/>
    </row>
    <row r="869" spans="1:3">
      <c r="A869" s="24"/>
      <c r="B869" s="24"/>
      <c r="C869" s="24"/>
    </row>
    <row r="870" spans="1:3">
      <c r="A870" s="24"/>
      <c r="B870" s="24"/>
      <c r="C870" s="24"/>
    </row>
    <row r="871" spans="1:3">
      <c r="A871" s="24"/>
      <c r="B871" s="24"/>
      <c r="C871" s="24"/>
    </row>
    <row r="872" spans="1:3">
      <c r="A872" s="24"/>
      <c r="B872" s="24"/>
      <c r="C872" s="24"/>
    </row>
    <row r="873" spans="1:3">
      <c r="A873" s="24"/>
      <c r="B873" s="24"/>
      <c r="C873" s="24"/>
    </row>
    <row r="874" spans="1:3">
      <c r="A874" s="24"/>
      <c r="B874" s="24"/>
      <c r="C874" s="24"/>
    </row>
    <row r="875" spans="1:3">
      <c r="A875" s="24"/>
      <c r="B875" s="24"/>
      <c r="C875" s="24"/>
    </row>
    <row r="876" spans="1:3">
      <c r="A876" s="24"/>
      <c r="B876" s="24"/>
      <c r="C876" s="24"/>
    </row>
    <row r="877" spans="1:3">
      <c r="A877" s="24"/>
      <c r="B877" s="24"/>
      <c r="C877" s="24"/>
    </row>
    <row r="878" spans="1:3">
      <c r="A878" s="24"/>
      <c r="B878" s="24"/>
      <c r="C878" s="24"/>
    </row>
    <row r="879" spans="1:3">
      <c r="A879" s="24"/>
      <c r="B879" s="24"/>
      <c r="C879" s="24"/>
    </row>
    <row r="880" spans="1:3">
      <c r="A880" s="24"/>
      <c r="B880" s="24"/>
      <c r="C880" s="24"/>
    </row>
    <row r="881" spans="1:3">
      <c r="A881" s="24"/>
      <c r="B881" s="24"/>
      <c r="C881" s="24"/>
    </row>
    <row r="882" spans="1:3">
      <c r="A882" s="24"/>
      <c r="B882" s="24"/>
      <c r="C882" s="24"/>
    </row>
    <row r="883" spans="1:3">
      <c r="A883" s="24"/>
      <c r="B883" s="24"/>
      <c r="C883" s="24"/>
    </row>
    <row r="884" spans="1:3">
      <c r="A884" s="24"/>
      <c r="B884" s="24"/>
      <c r="C884" s="24"/>
    </row>
    <row r="885" spans="1:3">
      <c r="A885" s="24"/>
      <c r="B885" s="24"/>
      <c r="C885" s="24"/>
    </row>
    <row r="886" spans="1:3">
      <c r="A886" s="24"/>
      <c r="B886" s="24"/>
      <c r="C886" s="24"/>
    </row>
    <row r="887" spans="1:3">
      <c r="A887" s="24"/>
      <c r="B887" s="24"/>
      <c r="C887" s="24"/>
    </row>
    <row r="888" spans="1:3">
      <c r="A888" s="24"/>
      <c r="B888" s="24"/>
      <c r="C888" s="24"/>
    </row>
    <row r="889" spans="1:3">
      <c r="A889" s="24"/>
      <c r="B889" s="24"/>
      <c r="C889" s="24"/>
    </row>
    <row r="890" spans="1:3">
      <c r="A890" s="24"/>
      <c r="B890" s="24"/>
      <c r="C890" s="24"/>
    </row>
    <row r="891" spans="1:3">
      <c r="A891" s="24"/>
      <c r="B891" s="24"/>
      <c r="C891" s="24"/>
    </row>
    <row r="892" spans="1:3">
      <c r="A892" s="24"/>
      <c r="B892" s="24"/>
      <c r="C892" s="24"/>
    </row>
    <row r="893" spans="1:3">
      <c r="A893" s="24"/>
      <c r="B893" s="24"/>
      <c r="C893" s="24"/>
    </row>
    <row r="894" spans="1:3">
      <c r="A894" s="24"/>
      <c r="B894" s="24"/>
      <c r="C894" s="24"/>
    </row>
    <row r="895" spans="1:3">
      <c r="A895" s="24"/>
      <c r="B895" s="24"/>
      <c r="C895" s="24"/>
    </row>
    <row r="896" spans="1:3">
      <c r="A896" s="24"/>
      <c r="B896" s="24"/>
      <c r="C896" s="24"/>
    </row>
    <row r="897" spans="1:3">
      <c r="A897" s="24"/>
      <c r="B897" s="24"/>
      <c r="C897" s="24"/>
    </row>
    <row r="898" spans="1:3">
      <c r="A898" s="24"/>
      <c r="B898" s="24"/>
      <c r="C898" s="24"/>
    </row>
    <row r="899" spans="1:3">
      <c r="A899" s="24"/>
      <c r="B899" s="24"/>
      <c r="C899" s="24"/>
    </row>
    <row r="900" spans="1:3">
      <c r="A900" s="24"/>
      <c r="B900" s="24"/>
      <c r="C900" s="24"/>
    </row>
    <row r="901" spans="1:3">
      <c r="A901" s="24"/>
      <c r="B901" s="24"/>
      <c r="C901" s="24"/>
    </row>
    <row r="902" spans="1:3">
      <c r="A902" s="24"/>
      <c r="B902" s="24"/>
      <c r="C902" s="24"/>
    </row>
    <row r="903" spans="1:3">
      <c r="A903" s="24"/>
      <c r="B903" s="24"/>
      <c r="C903" s="24"/>
    </row>
    <row r="904" spans="1:3">
      <c r="A904" s="24"/>
      <c r="B904" s="24"/>
      <c r="C904" s="24"/>
    </row>
    <row r="905" spans="1:3">
      <c r="A905" s="24"/>
      <c r="B905" s="24"/>
      <c r="C905" s="24"/>
    </row>
    <row r="906" spans="1:3">
      <c r="A906" s="24"/>
      <c r="B906" s="24"/>
      <c r="C906" s="24"/>
    </row>
    <row r="907" spans="1:3">
      <c r="A907" s="24"/>
      <c r="B907" s="24"/>
      <c r="C907" s="24"/>
    </row>
    <row r="908" spans="1:3">
      <c r="A908" s="24"/>
      <c r="B908" s="24"/>
      <c r="C908" s="24"/>
    </row>
    <row r="909" spans="1:3">
      <c r="A909" s="24"/>
      <c r="B909" s="24"/>
      <c r="C909" s="24"/>
    </row>
    <row r="910" spans="1:3">
      <c r="A910" s="24"/>
      <c r="B910" s="24"/>
      <c r="C910" s="24"/>
    </row>
    <row r="911" spans="1: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6"/>
  <sheetViews>
    <sheetView view="pageBreakPreview" zoomScale="75" zoomScaleNormal="100" zoomScaleSheetLayoutView="75" workbookViewId="0">
      <selection activeCell="F2" sqref="F2:F4"/>
    </sheetView>
  </sheetViews>
  <sheetFormatPr defaultRowHeight="18" outlineLevelRow="7"/>
  <cols>
    <col min="1" max="1" width="92.5546875" style="27" customWidth="1"/>
    <col min="2" max="2" width="6.6640625" style="25" customWidth="1"/>
    <col min="3" max="3" width="7.109375" style="25" customWidth="1"/>
    <col min="4" max="4" width="16.109375" style="25" customWidth="1"/>
    <col min="5" max="5" width="8.33203125" style="25" customWidth="1"/>
    <col min="6" max="6" width="15.44140625" style="49" customWidth="1"/>
    <col min="7" max="7" width="12.44140625" style="2" customWidth="1"/>
    <col min="8" max="8" width="12.44140625" style="2" bestFit="1" customWidth="1"/>
    <col min="9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7">
      <c r="F1" s="93" t="s">
        <v>351</v>
      </c>
    </row>
    <row r="2" spans="1:7">
      <c r="F2" s="103" t="s">
        <v>485</v>
      </c>
    </row>
    <row r="3" spans="1:7">
      <c r="F3" s="103" t="s">
        <v>486</v>
      </c>
    </row>
    <row r="4" spans="1:7">
      <c r="F4" s="103" t="s">
        <v>501</v>
      </c>
    </row>
    <row r="5" spans="1:7">
      <c r="F5" s="103" t="s">
        <v>314</v>
      </c>
    </row>
    <row r="6" spans="1:7">
      <c r="F6" s="103" t="s">
        <v>485</v>
      </c>
    </row>
    <row r="7" spans="1:7">
      <c r="F7" s="103" t="s">
        <v>486</v>
      </c>
    </row>
    <row r="8" spans="1:7">
      <c r="F8" s="103" t="s">
        <v>487</v>
      </c>
    </row>
    <row r="9" spans="1:7" s="1" customFormat="1">
      <c r="A9" s="109" t="s">
        <v>287</v>
      </c>
      <c r="B9" s="109"/>
      <c r="C9" s="109"/>
      <c r="D9" s="109"/>
      <c r="E9" s="109"/>
      <c r="F9" s="109"/>
    </row>
    <row r="10" spans="1:7" s="1" customFormat="1" ht="36" customHeight="1">
      <c r="A10" s="108" t="s">
        <v>372</v>
      </c>
      <c r="B10" s="108"/>
      <c r="C10" s="108"/>
      <c r="D10" s="108"/>
      <c r="E10" s="108"/>
      <c r="F10" s="108"/>
    </row>
    <row r="11" spans="1:7" s="1" customFormat="1">
      <c r="A11" s="28"/>
      <c r="B11" s="73"/>
      <c r="C11" s="73"/>
      <c r="D11" s="73"/>
      <c r="E11" s="73"/>
      <c r="F11" s="30" t="s">
        <v>282</v>
      </c>
    </row>
    <row r="12" spans="1:7" ht="28.5" customHeight="1">
      <c r="A12" s="31" t="s">
        <v>0</v>
      </c>
      <c r="B12" s="32" t="s">
        <v>1</v>
      </c>
      <c r="C12" s="32" t="s">
        <v>2</v>
      </c>
      <c r="D12" s="32" t="s">
        <v>3</v>
      </c>
      <c r="E12" s="32" t="s">
        <v>4</v>
      </c>
      <c r="F12" s="33" t="s">
        <v>225</v>
      </c>
    </row>
    <row r="13" spans="1:7" s="3" customFormat="1" ht="40.5" customHeight="1">
      <c r="A13" s="34" t="s">
        <v>5</v>
      </c>
      <c r="B13" s="35" t="s">
        <v>6</v>
      </c>
      <c r="C13" s="35" t="s">
        <v>7</v>
      </c>
      <c r="D13" s="35" t="s">
        <v>159</v>
      </c>
      <c r="E13" s="35" t="s">
        <v>8</v>
      </c>
      <c r="F13" s="76">
        <f>F14+F40+F33</f>
        <v>25303.248</v>
      </c>
      <c r="G13" s="9"/>
    </row>
    <row r="14" spans="1:7" outlineLevel="1">
      <c r="A14" s="36" t="s">
        <v>9</v>
      </c>
      <c r="B14" s="37" t="s">
        <v>6</v>
      </c>
      <c r="C14" s="37" t="s">
        <v>10</v>
      </c>
      <c r="D14" s="37" t="s">
        <v>159</v>
      </c>
      <c r="E14" s="37" t="s">
        <v>8</v>
      </c>
      <c r="F14" s="77">
        <f>F15+F24</f>
        <v>5640.6</v>
      </c>
    </row>
    <row r="15" spans="1:7" ht="37.5" customHeight="1" outlineLevel="2">
      <c r="A15" s="36" t="s">
        <v>11</v>
      </c>
      <c r="B15" s="37" t="s">
        <v>6</v>
      </c>
      <c r="C15" s="37" t="s">
        <v>12</v>
      </c>
      <c r="D15" s="37" t="s">
        <v>159</v>
      </c>
      <c r="E15" s="37" t="s">
        <v>8</v>
      </c>
      <c r="F15" s="77">
        <f>F16</f>
        <v>5159</v>
      </c>
    </row>
    <row r="16" spans="1:7" ht="20.25" customHeight="1" outlineLevel="4">
      <c r="A16" s="36" t="s">
        <v>174</v>
      </c>
      <c r="B16" s="37" t="s">
        <v>6</v>
      </c>
      <c r="C16" s="37" t="s">
        <v>12</v>
      </c>
      <c r="D16" s="37" t="s">
        <v>160</v>
      </c>
      <c r="E16" s="37" t="s">
        <v>8</v>
      </c>
      <c r="F16" s="77">
        <f>F17</f>
        <v>5159</v>
      </c>
    </row>
    <row r="17" spans="1:6" ht="39" customHeight="1" outlineLevel="5">
      <c r="A17" s="36" t="s">
        <v>13</v>
      </c>
      <c r="B17" s="37" t="s">
        <v>6</v>
      </c>
      <c r="C17" s="37" t="s">
        <v>12</v>
      </c>
      <c r="D17" s="37" t="s">
        <v>161</v>
      </c>
      <c r="E17" s="37" t="s">
        <v>8</v>
      </c>
      <c r="F17" s="77">
        <f>F18+F20+F22</f>
        <v>5159</v>
      </c>
    </row>
    <row r="18" spans="1:6" ht="57.75" customHeight="1" outlineLevel="6">
      <c r="A18" s="36" t="s">
        <v>14</v>
      </c>
      <c r="B18" s="37" t="s">
        <v>6</v>
      </c>
      <c r="C18" s="37" t="s">
        <v>12</v>
      </c>
      <c r="D18" s="37" t="s">
        <v>161</v>
      </c>
      <c r="E18" s="37" t="s">
        <v>15</v>
      </c>
      <c r="F18" s="77">
        <f>F19</f>
        <v>5025.6000000000004</v>
      </c>
    </row>
    <row r="19" spans="1:6" ht="21.75" customHeight="1" outlineLevel="7">
      <c r="A19" s="36" t="s">
        <v>16</v>
      </c>
      <c r="B19" s="37" t="s">
        <v>6</v>
      </c>
      <c r="C19" s="37" t="s">
        <v>12</v>
      </c>
      <c r="D19" s="37" t="s">
        <v>161</v>
      </c>
      <c r="E19" s="37" t="s">
        <v>17</v>
      </c>
      <c r="F19" s="78">
        <v>5025.6000000000004</v>
      </c>
    </row>
    <row r="20" spans="1:6" ht="21.75" customHeight="1" outlineLevel="6">
      <c r="A20" s="36" t="s">
        <v>18</v>
      </c>
      <c r="B20" s="37" t="s">
        <v>6</v>
      </c>
      <c r="C20" s="37" t="s">
        <v>12</v>
      </c>
      <c r="D20" s="37" t="s">
        <v>161</v>
      </c>
      <c r="E20" s="37" t="s">
        <v>19</v>
      </c>
      <c r="F20" s="77">
        <f>F21</f>
        <v>132.4</v>
      </c>
    </row>
    <row r="21" spans="1:6" ht="36" outlineLevel="7">
      <c r="A21" s="36" t="s">
        <v>20</v>
      </c>
      <c r="B21" s="37" t="s">
        <v>6</v>
      </c>
      <c r="C21" s="37" t="s">
        <v>12</v>
      </c>
      <c r="D21" s="37" t="s">
        <v>161</v>
      </c>
      <c r="E21" s="37" t="s">
        <v>21</v>
      </c>
      <c r="F21" s="79">
        <v>132.4</v>
      </c>
    </row>
    <row r="22" spans="1:6" outlineLevel="6">
      <c r="A22" s="36" t="s">
        <v>22</v>
      </c>
      <c r="B22" s="37" t="s">
        <v>6</v>
      </c>
      <c r="C22" s="37" t="s">
        <v>12</v>
      </c>
      <c r="D22" s="37" t="s">
        <v>161</v>
      </c>
      <c r="E22" s="37" t="s">
        <v>23</v>
      </c>
      <c r="F22" s="77">
        <f>F23</f>
        <v>1</v>
      </c>
    </row>
    <row r="23" spans="1:6" outlineLevel="7">
      <c r="A23" s="36" t="s">
        <v>24</v>
      </c>
      <c r="B23" s="37" t="s">
        <v>6</v>
      </c>
      <c r="C23" s="37" t="s">
        <v>12</v>
      </c>
      <c r="D23" s="37" t="s">
        <v>161</v>
      </c>
      <c r="E23" s="37" t="s">
        <v>25</v>
      </c>
      <c r="F23" s="79">
        <v>1</v>
      </c>
    </row>
    <row r="24" spans="1:6" outlineLevel="2">
      <c r="A24" s="36" t="s">
        <v>26</v>
      </c>
      <c r="B24" s="37" t="s">
        <v>6</v>
      </c>
      <c r="C24" s="37" t="s">
        <v>27</v>
      </c>
      <c r="D24" s="37" t="s">
        <v>159</v>
      </c>
      <c r="E24" s="37" t="s">
        <v>8</v>
      </c>
      <c r="F24" s="77">
        <f>F25</f>
        <v>481.6</v>
      </c>
    </row>
    <row r="25" spans="1:6" ht="39.75" customHeight="1" outlineLevel="3">
      <c r="A25" s="36" t="s">
        <v>403</v>
      </c>
      <c r="B25" s="37" t="s">
        <v>6</v>
      </c>
      <c r="C25" s="37" t="s">
        <v>27</v>
      </c>
      <c r="D25" s="37" t="s">
        <v>162</v>
      </c>
      <c r="E25" s="37" t="s">
        <v>8</v>
      </c>
      <c r="F25" s="77">
        <f>F26</f>
        <v>481.6</v>
      </c>
    </row>
    <row r="26" spans="1:6" ht="17.25" customHeight="1" outlineLevel="4">
      <c r="A26" s="36" t="s">
        <v>404</v>
      </c>
      <c r="B26" s="37" t="s">
        <v>6</v>
      </c>
      <c r="C26" s="37" t="s">
        <v>27</v>
      </c>
      <c r="D26" s="37" t="s">
        <v>163</v>
      </c>
      <c r="E26" s="37" t="s">
        <v>8</v>
      </c>
      <c r="F26" s="77">
        <f>F27+F30</f>
        <v>481.6</v>
      </c>
    </row>
    <row r="27" spans="1:6" ht="37.5" customHeight="1" outlineLevel="5">
      <c r="A27" s="36" t="s">
        <v>28</v>
      </c>
      <c r="B27" s="37" t="s">
        <v>6</v>
      </c>
      <c r="C27" s="37" t="s">
        <v>27</v>
      </c>
      <c r="D27" s="37" t="s">
        <v>164</v>
      </c>
      <c r="E27" s="37" t="s">
        <v>8</v>
      </c>
      <c r="F27" s="77">
        <f>F28</f>
        <v>452.3</v>
      </c>
    </row>
    <row r="28" spans="1:6" ht="18.75" customHeight="1" outlineLevel="6">
      <c r="A28" s="36" t="s">
        <v>18</v>
      </c>
      <c r="B28" s="37" t="s">
        <v>6</v>
      </c>
      <c r="C28" s="37" t="s">
        <v>27</v>
      </c>
      <c r="D28" s="37" t="s">
        <v>164</v>
      </c>
      <c r="E28" s="37" t="s">
        <v>19</v>
      </c>
      <c r="F28" s="77">
        <f>F29</f>
        <v>452.3</v>
      </c>
    </row>
    <row r="29" spans="1:6" ht="36" outlineLevel="7">
      <c r="A29" s="36" t="s">
        <v>20</v>
      </c>
      <c r="B29" s="37" t="s">
        <v>6</v>
      </c>
      <c r="C29" s="37" t="s">
        <v>27</v>
      </c>
      <c r="D29" s="37" t="s">
        <v>164</v>
      </c>
      <c r="E29" s="37" t="s">
        <v>21</v>
      </c>
      <c r="F29" s="79">
        <v>452.3</v>
      </c>
    </row>
    <row r="30" spans="1:6" outlineLevel="5">
      <c r="A30" s="36" t="s">
        <v>29</v>
      </c>
      <c r="B30" s="37" t="s">
        <v>6</v>
      </c>
      <c r="C30" s="37" t="s">
        <v>27</v>
      </c>
      <c r="D30" s="37" t="s">
        <v>165</v>
      </c>
      <c r="E30" s="37" t="s">
        <v>8</v>
      </c>
      <c r="F30" s="77">
        <f>F31</f>
        <v>29.3</v>
      </c>
    </row>
    <row r="31" spans="1:6" ht="19.5" customHeight="1" outlineLevel="6">
      <c r="A31" s="36" t="s">
        <v>18</v>
      </c>
      <c r="B31" s="37" t="s">
        <v>6</v>
      </c>
      <c r="C31" s="37" t="s">
        <v>27</v>
      </c>
      <c r="D31" s="37" t="s">
        <v>165</v>
      </c>
      <c r="E31" s="37" t="s">
        <v>19</v>
      </c>
      <c r="F31" s="77">
        <f>F32</f>
        <v>29.3</v>
      </c>
    </row>
    <row r="32" spans="1:6" ht="36" outlineLevel="7">
      <c r="A32" s="36" t="s">
        <v>20</v>
      </c>
      <c r="B32" s="37" t="s">
        <v>6</v>
      </c>
      <c r="C32" s="37" t="s">
        <v>27</v>
      </c>
      <c r="D32" s="37" t="s">
        <v>165</v>
      </c>
      <c r="E32" s="37" t="s">
        <v>21</v>
      </c>
      <c r="F32" s="79">
        <v>29.3</v>
      </c>
    </row>
    <row r="33" spans="1:6" outlineLevel="7">
      <c r="A33" s="36" t="s">
        <v>154</v>
      </c>
      <c r="B33" s="37" t="s">
        <v>6</v>
      </c>
      <c r="C33" s="37" t="s">
        <v>30</v>
      </c>
      <c r="D33" s="37" t="s">
        <v>159</v>
      </c>
      <c r="E33" s="37" t="s">
        <v>8</v>
      </c>
      <c r="F33" s="77">
        <f t="shared" ref="F33:F38" si="0">F34</f>
        <v>1110.6479999999999</v>
      </c>
    </row>
    <row r="34" spans="1:6" outlineLevel="7">
      <c r="A34" s="36" t="s">
        <v>155</v>
      </c>
      <c r="B34" s="37" t="s">
        <v>6</v>
      </c>
      <c r="C34" s="37" t="s">
        <v>156</v>
      </c>
      <c r="D34" s="37" t="s">
        <v>159</v>
      </c>
      <c r="E34" s="37" t="s">
        <v>8</v>
      </c>
      <c r="F34" s="77">
        <f t="shared" si="0"/>
        <v>1110.6479999999999</v>
      </c>
    </row>
    <row r="35" spans="1:6" ht="20.25" customHeight="1" outlineLevel="7">
      <c r="A35" s="36" t="s">
        <v>174</v>
      </c>
      <c r="B35" s="37" t="s">
        <v>6</v>
      </c>
      <c r="C35" s="37" t="s">
        <v>156</v>
      </c>
      <c r="D35" s="37" t="s">
        <v>160</v>
      </c>
      <c r="E35" s="37" t="s">
        <v>8</v>
      </c>
      <c r="F35" s="77">
        <f t="shared" si="0"/>
        <v>1110.6479999999999</v>
      </c>
    </row>
    <row r="36" spans="1:6" ht="20.25" customHeight="1" outlineLevel="7">
      <c r="A36" s="36" t="s">
        <v>386</v>
      </c>
      <c r="B36" s="37" t="s">
        <v>6</v>
      </c>
      <c r="C36" s="37" t="s">
        <v>156</v>
      </c>
      <c r="D36" s="37" t="s">
        <v>385</v>
      </c>
      <c r="E36" s="37" t="s">
        <v>8</v>
      </c>
      <c r="F36" s="77">
        <f t="shared" si="0"/>
        <v>1110.6479999999999</v>
      </c>
    </row>
    <row r="37" spans="1:6" ht="54" customHeight="1" outlineLevel="7">
      <c r="A37" s="26" t="s">
        <v>381</v>
      </c>
      <c r="B37" s="37" t="s">
        <v>6</v>
      </c>
      <c r="C37" s="37" t="s">
        <v>156</v>
      </c>
      <c r="D37" s="38">
        <v>9919951180</v>
      </c>
      <c r="E37" s="37" t="s">
        <v>8</v>
      </c>
      <c r="F37" s="77">
        <f t="shared" si="0"/>
        <v>1110.6479999999999</v>
      </c>
    </row>
    <row r="38" spans="1:6" outlineLevel="7">
      <c r="A38" s="36" t="s">
        <v>31</v>
      </c>
      <c r="B38" s="37" t="s">
        <v>6</v>
      </c>
      <c r="C38" s="37" t="s">
        <v>156</v>
      </c>
      <c r="D38" s="38">
        <v>9919951180</v>
      </c>
      <c r="E38" s="37" t="s">
        <v>32</v>
      </c>
      <c r="F38" s="77">
        <f t="shared" si="0"/>
        <v>1110.6479999999999</v>
      </c>
    </row>
    <row r="39" spans="1:6" outlineLevel="7">
      <c r="A39" s="36" t="s">
        <v>157</v>
      </c>
      <c r="B39" s="37" t="s">
        <v>6</v>
      </c>
      <c r="C39" s="37" t="s">
        <v>156</v>
      </c>
      <c r="D39" s="38">
        <v>9919951180</v>
      </c>
      <c r="E39" s="37" t="s">
        <v>158</v>
      </c>
      <c r="F39" s="79">
        <v>1110.6479999999999</v>
      </c>
    </row>
    <row r="40" spans="1:6" ht="54" customHeight="1" outlineLevel="1">
      <c r="A40" s="36" t="s">
        <v>33</v>
      </c>
      <c r="B40" s="37" t="s">
        <v>6</v>
      </c>
      <c r="C40" s="37" t="s">
        <v>34</v>
      </c>
      <c r="D40" s="37" t="s">
        <v>159</v>
      </c>
      <c r="E40" s="37" t="s">
        <v>8</v>
      </c>
      <c r="F40" s="77">
        <f>F41</f>
        <v>18552</v>
      </c>
    </row>
    <row r="41" spans="1:6" ht="36" customHeight="1" outlineLevel="2">
      <c r="A41" s="36" t="s">
        <v>35</v>
      </c>
      <c r="B41" s="37" t="s">
        <v>6</v>
      </c>
      <c r="C41" s="37" t="s">
        <v>36</v>
      </c>
      <c r="D41" s="37" t="s">
        <v>159</v>
      </c>
      <c r="E41" s="37" t="s">
        <v>8</v>
      </c>
      <c r="F41" s="77">
        <f>F42</f>
        <v>18552</v>
      </c>
    </row>
    <row r="42" spans="1:6" ht="38.25" customHeight="1" outlineLevel="3">
      <c r="A42" s="36" t="s">
        <v>405</v>
      </c>
      <c r="B42" s="37" t="s">
        <v>6</v>
      </c>
      <c r="C42" s="37" t="s">
        <v>36</v>
      </c>
      <c r="D42" s="37" t="s">
        <v>166</v>
      </c>
      <c r="E42" s="37" t="s">
        <v>8</v>
      </c>
      <c r="F42" s="77">
        <f>F43+F46</f>
        <v>18552</v>
      </c>
    </row>
    <row r="43" spans="1:6" ht="39.75" customHeight="1" outlineLevel="5">
      <c r="A43" s="36" t="s">
        <v>37</v>
      </c>
      <c r="B43" s="37" t="s">
        <v>6</v>
      </c>
      <c r="C43" s="37" t="s">
        <v>36</v>
      </c>
      <c r="D43" s="37" t="s">
        <v>167</v>
      </c>
      <c r="E43" s="37" t="s">
        <v>8</v>
      </c>
      <c r="F43" s="77">
        <f>F44</f>
        <v>5231.2030000000004</v>
      </c>
    </row>
    <row r="44" spans="1:6" outlineLevel="6">
      <c r="A44" s="36" t="s">
        <v>31</v>
      </c>
      <c r="B44" s="37" t="s">
        <v>6</v>
      </c>
      <c r="C44" s="37" t="s">
        <v>36</v>
      </c>
      <c r="D44" s="39" t="s">
        <v>167</v>
      </c>
      <c r="E44" s="37" t="s">
        <v>32</v>
      </c>
      <c r="F44" s="77">
        <f>F45</f>
        <v>5231.2030000000004</v>
      </c>
    </row>
    <row r="45" spans="1:6" outlineLevel="7">
      <c r="A45" s="36" t="s">
        <v>38</v>
      </c>
      <c r="B45" s="37" t="s">
        <v>6</v>
      </c>
      <c r="C45" s="37" t="s">
        <v>36</v>
      </c>
      <c r="D45" s="39" t="s">
        <v>167</v>
      </c>
      <c r="E45" s="37" t="s">
        <v>39</v>
      </c>
      <c r="F45" s="79">
        <v>5231.2030000000004</v>
      </c>
    </row>
    <row r="46" spans="1:6" ht="75" customHeight="1" outlineLevel="7">
      <c r="A46" s="36" t="s">
        <v>375</v>
      </c>
      <c r="B46" s="37" t="s">
        <v>6</v>
      </c>
      <c r="C46" s="37" t="s">
        <v>36</v>
      </c>
      <c r="D46" s="37" t="s">
        <v>292</v>
      </c>
      <c r="E46" s="37" t="s">
        <v>8</v>
      </c>
      <c r="F46" s="79">
        <f>F47</f>
        <v>13320.797</v>
      </c>
    </row>
    <row r="47" spans="1:6" outlineLevel="7">
      <c r="A47" s="36" t="s">
        <v>31</v>
      </c>
      <c r="B47" s="37" t="s">
        <v>6</v>
      </c>
      <c r="C47" s="37" t="s">
        <v>36</v>
      </c>
      <c r="D47" s="37" t="s">
        <v>292</v>
      </c>
      <c r="E47" s="37" t="s">
        <v>32</v>
      </c>
      <c r="F47" s="79">
        <f>F48</f>
        <v>13320.797</v>
      </c>
    </row>
    <row r="48" spans="1:6" outlineLevel="7">
      <c r="A48" s="36" t="s">
        <v>38</v>
      </c>
      <c r="B48" s="37" t="s">
        <v>6</v>
      </c>
      <c r="C48" s="37" t="s">
        <v>36</v>
      </c>
      <c r="D48" s="37" t="s">
        <v>292</v>
      </c>
      <c r="E48" s="37" t="s">
        <v>39</v>
      </c>
      <c r="F48" s="79">
        <v>13320.797</v>
      </c>
    </row>
    <row r="49" spans="1:7" s="3" customFormat="1" ht="21.75" customHeight="1">
      <c r="A49" s="34" t="s">
        <v>40</v>
      </c>
      <c r="B49" s="35" t="s">
        <v>41</v>
      </c>
      <c r="C49" s="35" t="s">
        <v>7</v>
      </c>
      <c r="D49" s="35" t="s">
        <v>159</v>
      </c>
      <c r="E49" s="35" t="s">
        <v>8</v>
      </c>
      <c r="F49" s="76">
        <f>F50+F146+F152+F191+F234+F247+F253+F266+F301+F287+F158</f>
        <v>166465.84599999999</v>
      </c>
      <c r="G49" s="9"/>
    </row>
    <row r="50" spans="1:7" outlineLevel="1">
      <c r="A50" s="36" t="s">
        <v>9</v>
      </c>
      <c r="B50" s="37" t="s">
        <v>41</v>
      </c>
      <c r="C50" s="37" t="s">
        <v>10</v>
      </c>
      <c r="D50" s="37" t="s">
        <v>159</v>
      </c>
      <c r="E50" s="37" t="s">
        <v>8</v>
      </c>
      <c r="F50" s="77">
        <f>F51+F56+F63+F69+F74</f>
        <v>55115.396000000001</v>
      </c>
    </row>
    <row r="51" spans="1:7" ht="36" outlineLevel="2">
      <c r="A51" s="36" t="s">
        <v>42</v>
      </c>
      <c r="B51" s="37" t="s">
        <v>41</v>
      </c>
      <c r="C51" s="37" t="s">
        <v>43</v>
      </c>
      <c r="D51" s="37" t="s">
        <v>159</v>
      </c>
      <c r="E51" s="37" t="s">
        <v>8</v>
      </c>
      <c r="F51" s="77">
        <f>F52</f>
        <v>1899.9069999999999</v>
      </c>
    </row>
    <row r="52" spans="1:7" ht="20.25" customHeight="1" outlineLevel="3">
      <c r="A52" s="36" t="s">
        <v>174</v>
      </c>
      <c r="B52" s="37" t="s">
        <v>41</v>
      </c>
      <c r="C52" s="37" t="s">
        <v>43</v>
      </c>
      <c r="D52" s="37" t="s">
        <v>160</v>
      </c>
      <c r="E52" s="37" t="s">
        <v>8</v>
      </c>
      <c r="F52" s="77">
        <f>F53</f>
        <v>1899.9069999999999</v>
      </c>
    </row>
    <row r="53" spans="1:7" outlineLevel="5">
      <c r="A53" s="36" t="s">
        <v>44</v>
      </c>
      <c r="B53" s="37" t="s">
        <v>41</v>
      </c>
      <c r="C53" s="37" t="s">
        <v>43</v>
      </c>
      <c r="D53" s="37" t="s">
        <v>168</v>
      </c>
      <c r="E53" s="37" t="s">
        <v>8</v>
      </c>
      <c r="F53" s="77">
        <f>F54</f>
        <v>1899.9069999999999</v>
      </c>
    </row>
    <row r="54" spans="1:7" ht="56.25" customHeight="1" outlineLevel="6">
      <c r="A54" s="36" t="s">
        <v>14</v>
      </c>
      <c r="B54" s="37" t="s">
        <v>41</v>
      </c>
      <c r="C54" s="37" t="s">
        <v>43</v>
      </c>
      <c r="D54" s="37" t="s">
        <v>168</v>
      </c>
      <c r="E54" s="37" t="s">
        <v>15</v>
      </c>
      <c r="F54" s="77">
        <f>F55</f>
        <v>1899.9069999999999</v>
      </c>
    </row>
    <row r="55" spans="1:7" ht="19.5" customHeight="1" outlineLevel="7">
      <c r="A55" s="36" t="s">
        <v>16</v>
      </c>
      <c r="B55" s="37" t="s">
        <v>41</v>
      </c>
      <c r="C55" s="37" t="s">
        <v>43</v>
      </c>
      <c r="D55" s="37" t="s">
        <v>168</v>
      </c>
      <c r="E55" s="37" t="s">
        <v>17</v>
      </c>
      <c r="F55" s="79">
        <v>1899.9069999999999</v>
      </c>
    </row>
    <row r="56" spans="1:7" ht="55.5" customHeight="1" outlineLevel="2">
      <c r="A56" s="36" t="s">
        <v>45</v>
      </c>
      <c r="B56" s="37" t="s">
        <v>41</v>
      </c>
      <c r="C56" s="37" t="s">
        <v>46</v>
      </c>
      <c r="D56" s="37" t="s">
        <v>159</v>
      </c>
      <c r="E56" s="37" t="s">
        <v>8</v>
      </c>
      <c r="F56" s="77">
        <f>F57</f>
        <v>13077.743</v>
      </c>
    </row>
    <row r="57" spans="1:7" ht="19.5" customHeight="1" outlineLevel="3">
      <c r="A57" s="36" t="s">
        <v>174</v>
      </c>
      <c r="B57" s="37" t="s">
        <v>41</v>
      </c>
      <c r="C57" s="37" t="s">
        <v>46</v>
      </c>
      <c r="D57" s="37" t="s">
        <v>160</v>
      </c>
      <c r="E57" s="37" t="s">
        <v>8</v>
      </c>
      <c r="F57" s="77">
        <f>F58</f>
        <v>13077.743</v>
      </c>
    </row>
    <row r="58" spans="1:7" ht="39" customHeight="1" outlineLevel="5">
      <c r="A58" s="36" t="s">
        <v>13</v>
      </c>
      <c r="B58" s="37" t="s">
        <v>41</v>
      </c>
      <c r="C58" s="37" t="s">
        <v>46</v>
      </c>
      <c r="D58" s="37" t="s">
        <v>161</v>
      </c>
      <c r="E58" s="37" t="s">
        <v>8</v>
      </c>
      <c r="F58" s="77">
        <f>F59+F61</f>
        <v>13077.743</v>
      </c>
    </row>
    <row r="59" spans="1:7" ht="54" customHeight="1" outlineLevel="6">
      <c r="A59" s="36" t="s">
        <v>14</v>
      </c>
      <c r="B59" s="37" t="s">
        <v>41</v>
      </c>
      <c r="C59" s="37" t="s">
        <v>46</v>
      </c>
      <c r="D59" s="37" t="s">
        <v>161</v>
      </c>
      <c r="E59" s="37" t="s">
        <v>15</v>
      </c>
      <c r="F59" s="77">
        <f>F60</f>
        <v>13010.743</v>
      </c>
    </row>
    <row r="60" spans="1:7" ht="18.75" customHeight="1" outlineLevel="7">
      <c r="A60" s="36" t="s">
        <v>16</v>
      </c>
      <c r="B60" s="37" t="s">
        <v>41</v>
      </c>
      <c r="C60" s="37" t="s">
        <v>46</v>
      </c>
      <c r="D60" s="37" t="s">
        <v>161</v>
      </c>
      <c r="E60" s="37" t="s">
        <v>17</v>
      </c>
      <c r="F60" s="79">
        <v>13010.743</v>
      </c>
    </row>
    <row r="61" spans="1:7" ht="21" customHeight="1" outlineLevel="6">
      <c r="A61" s="36" t="s">
        <v>18</v>
      </c>
      <c r="B61" s="37" t="s">
        <v>41</v>
      </c>
      <c r="C61" s="37" t="s">
        <v>46</v>
      </c>
      <c r="D61" s="37" t="s">
        <v>161</v>
      </c>
      <c r="E61" s="37" t="s">
        <v>19</v>
      </c>
      <c r="F61" s="77">
        <f>F62</f>
        <v>67</v>
      </c>
    </row>
    <row r="62" spans="1:7" ht="36" outlineLevel="7">
      <c r="A62" s="36" t="s">
        <v>20</v>
      </c>
      <c r="B62" s="37" t="s">
        <v>41</v>
      </c>
      <c r="C62" s="37" t="s">
        <v>46</v>
      </c>
      <c r="D62" s="37" t="s">
        <v>161</v>
      </c>
      <c r="E62" s="37" t="s">
        <v>21</v>
      </c>
      <c r="F62" s="79">
        <v>67</v>
      </c>
    </row>
    <row r="63" spans="1:7" outlineLevel="7">
      <c r="A63" s="36" t="s">
        <v>324</v>
      </c>
      <c r="B63" s="37" t="s">
        <v>41</v>
      </c>
      <c r="C63" s="37" t="s">
        <v>325</v>
      </c>
      <c r="D63" s="37" t="s">
        <v>159</v>
      </c>
      <c r="E63" s="37" t="s">
        <v>8</v>
      </c>
      <c r="F63" s="79">
        <f>F64</f>
        <v>21.016999999999999</v>
      </c>
    </row>
    <row r="64" spans="1:7" ht="19.5" customHeight="1" outlineLevel="7">
      <c r="A64" s="36" t="s">
        <v>174</v>
      </c>
      <c r="B64" s="37" t="s">
        <v>41</v>
      </c>
      <c r="C64" s="37" t="s">
        <v>325</v>
      </c>
      <c r="D64" s="37" t="s">
        <v>160</v>
      </c>
      <c r="E64" s="37" t="s">
        <v>8</v>
      </c>
      <c r="F64" s="79">
        <f>F66</f>
        <v>21.016999999999999</v>
      </c>
    </row>
    <row r="65" spans="1:6" ht="19.5" customHeight="1" outlineLevel="7">
      <c r="A65" s="36" t="s">
        <v>386</v>
      </c>
      <c r="B65" s="37" t="s">
        <v>41</v>
      </c>
      <c r="C65" s="37" t="s">
        <v>325</v>
      </c>
      <c r="D65" s="37" t="s">
        <v>385</v>
      </c>
      <c r="E65" s="37" t="s">
        <v>8</v>
      </c>
      <c r="F65" s="79">
        <f>F66</f>
        <v>21.016999999999999</v>
      </c>
    </row>
    <row r="66" spans="1:6" ht="94.5" customHeight="1" outlineLevel="7">
      <c r="A66" s="36" t="s">
        <v>406</v>
      </c>
      <c r="B66" s="37" t="s">
        <v>41</v>
      </c>
      <c r="C66" s="37" t="s">
        <v>325</v>
      </c>
      <c r="D66" s="37" t="s">
        <v>401</v>
      </c>
      <c r="E66" s="37" t="s">
        <v>8</v>
      </c>
      <c r="F66" s="79">
        <f>F67</f>
        <v>21.016999999999999</v>
      </c>
    </row>
    <row r="67" spans="1:6" ht="20.25" customHeight="1" outlineLevel="7">
      <c r="A67" s="36" t="s">
        <v>18</v>
      </c>
      <c r="B67" s="37" t="s">
        <v>41</v>
      </c>
      <c r="C67" s="37" t="s">
        <v>325</v>
      </c>
      <c r="D67" s="37" t="s">
        <v>401</v>
      </c>
      <c r="E67" s="37" t="s">
        <v>19</v>
      </c>
      <c r="F67" s="79">
        <f>F68</f>
        <v>21.016999999999999</v>
      </c>
    </row>
    <row r="68" spans="1:6" ht="36" outlineLevel="7">
      <c r="A68" s="36" t="s">
        <v>20</v>
      </c>
      <c r="B68" s="37" t="s">
        <v>41</v>
      </c>
      <c r="C68" s="37" t="s">
        <v>325</v>
      </c>
      <c r="D68" s="37" t="s">
        <v>401</v>
      </c>
      <c r="E68" s="37" t="s">
        <v>21</v>
      </c>
      <c r="F68" s="79">
        <v>21.016999999999999</v>
      </c>
    </row>
    <row r="69" spans="1:6" ht="37.5" customHeight="1" outlineLevel="2">
      <c r="A69" s="36" t="s">
        <v>11</v>
      </c>
      <c r="B69" s="37" t="s">
        <v>41</v>
      </c>
      <c r="C69" s="37" t="s">
        <v>12</v>
      </c>
      <c r="D69" s="37" t="s">
        <v>159</v>
      </c>
      <c r="E69" s="37" t="s">
        <v>8</v>
      </c>
      <c r="F69" s="77">
        <f>F70</f>
        <v>594.24</v>
      </c>
    </row>
    <row r="70" spans="1:6" ht="18.75" customHeight="1" outlineLevel="4">
      <c r="A70" s="36" t="s">
        <v>174</v>
      </c>
      <c r="B70" s="37" t="s">
        <v>41</v>
      </c>
      <c r="C70" s="37" t="s">
        <v>12</v>
      </c>
      <c r="D70" s="37" t="s">
        <v>160</v>
      </c>
      <c r="E70" s="37" t="s">
        <v>8</v>
      </c>
      <c r="F70" s="77">
        <f>F71</f>
        <v>594.24</v>
      </c>
    </row>
    <row r="71" spans="1:6" ht="21" customHeight="1" outlineLevel="5">
      <c r="A71" s="36" t="s">
        <v>47</v>
      </c>
      <c r="B71" s="37" t="s">
        <v>41</v>
      </c>
      <c r="C71" s="37" t="s">
        <v>12</v>
      </c>
      <c r="D71" s="37" t="s">
        <v>169</v>
      </c>
      <c r="E71" s="37" t="s">
        <v>8</v>
      </c>
      <c r="F71" s="77">
        <f>F72</f>
        <v>594.24</v>
      </c>
    </row>
    <row r="72" spans="1:6" ht="57.75" customHeight="1" outlineLevel="6">
      <c r="A72" s="36" t="s">
        <v>14</v>
      </c>
      <c r="B72" s="37" t="s">
        <v>41</v>
      </c>
      <c r="C72" s="37" t="s">
        <v>12</v>
      </c>
      <c r="D72" s="37" t="s">
        <v>169</v>
      </c>
      <c r="E72" s="37" t="s">
        <v>15</v>
      </c>
      <c r="F72" s="77">
        <f>F73</f>
        <v>594.24</v>
      </c>
    </row>
    <row r="73" spans="1:6" ht="18" customHeight="1" outlineLevel="7">
      <c r="A73" s="36" t="s">
        <v>16</v>
      </c>
      <c r="B73" s="37" t="s">
        <v>41</v>
      </c>
      <c r="C73" s="37" t="s">
        <v>12</v>
      </c>
      <c r="D73" s="37" t="s">
        <v>169</v>
      </c>
      <c r="E73" s="37" t="s">
        <v>17</v>
      </c>
      <c r="F73" s="79">
        <v>594.24</v>
      </c>
    </row>
    <row r="74" spans="1:6" outlineLevel="2">
      <c r="A74" s="36" t="s">
        <v>26</v>
      </c>
      <c r="B74" s="37" t="s">
        <v>41</v>
      </c>
      <c r="C74" s="37" t="s">
        <v>27</v>
      </c>
      <c r="D74" s="37" t="s">
        <v>159</v>
      </c>
      <c r="E74" s="37" t="s">
        <v>8</v>
      </c>
      <c r="F74" s="77">
        <f>F75+F101+F97</f>
        <v>39522.489000000001</v>
      </c>
    </row>
    <row r="75" spans="1:6" ht="37.5" customHeight="1" outlineLevel="3">
      <c r="A75" s="36" t="s">
        <v>403</v>
      </c>
      <c r="B75" s="37" t="s">
        <v>41</v>
      </c>
      <c r="C75" s="37" t="s">
        <v>27</v>
      </c>
      <c r="D75" s="37" t="s">
        <v>162</v>
      </c>
      <c r="E75" s="37" t="s">
        <v>8</v>
      </c>
      <c r="F75" s="77">
        <f>F76+F83+F90</f>
        <v>16554.618999999999</v>
      </c>
    </row>
    <row r="76" spans="1:6" ht="18.75" customHeight="1" outlineLevel="4">
      <c r="A76" s="36" t="s">
        <v>404</v>
      </c>
      <c r="B76" s="37" t="s">
        <v>41</v>
      </c>
      <c r="C76" s="37" t="s">
        <v>27</v>
      </c>
      <c r="D76" s="37" t="s">
        <v>170</v>
      </c>
      <c r="E76" s="37" t="s">
        <v>8</v>
      </c>
      <c r="F76" s="77">
        <f>F77+F80</f>
        <v>560</v>
      </c>
    </row>
    <row r="77" spans="1:6" ht="38.25" customHeight="1" outlineLevel="5">
      <c r="A77" s="36" t="s">
        <v>28</v>
      </c>
      <c r="B77" s="37" t="s">
        <v>41</v>
      </c>
      <c r="C77" s="37" t="s">
        <v>27</v>
      </c>
      <c r="D77" s="37" t="s">
        <v>164</v>
      </c>
      <c r="E77" s="37" t="s">
        <v>8</v>
      </c>
      <c r="F77" s="77">
        <f>F78</f>
        <v>240</v>
      </c>
    </row>
    <row r="78" spans="1:6" ht="17.25" customHeight="1" outlineLevel="6">
      <c r="A78" s="36" t="s">
        <v>18</v>
      </c>
      <c r="B78" s="37" t="s">
        <v>41</v>
      </c>
      <c r="C78" s="37" t="s">
        <v>27</v>
      </c>
      <c r="D78" s="37" t="s">
        <v>164</v>
      </c>
      <c r="E78" s="37" t="s">
        <v>19</v>
      </c>
      <c r="F78" s="77">
        <f>F79</f>
        <v>240</v>
      </c>
    </row>
    <row r="79" spans="1:6" ht="36" outlineLevel="7">
      <c r="A79" s="36" t="s">
        <v>20</v>
      </c>
      <c r="B79" s="37" t="s">
        <v>41</v>
      </c>
      <c r="C79" s="37" t="s">
        <v>27</v>
      </c>
      <c r="D79" s="37" t="s">
        <v>164</v>
      </c>
      <c r="E79" s="37" t="s">
        <v>21</v>
      </c>
      <c r="F79" s="79">
        <v>240</v>
      </c>
    </row>
    <row r="80" spans="1:6" outlineLevel="7">
      <c r="A80" s="36" t="s">
        <v>29</v>
      </c>
      <c r="B80" s="37" t="s">
        <v>41</v>
      </c>
      <c r="C80" s="37" t="s">
        <v>27</v>
      </c>
      <c r="D80" s="37" t="s">
        <v>165</v>
      </c>
      <c r="E80" s="37" t="s">
        <v>8</v>
      </c>
      <c r="F80" s="77">
        <f>F81</f>
        <v>320</v>
      </c>
    </row>
    <row r="81" spans="1:6" ht="20.25" customHeight="1" outlineLevel="7">
      <c r="A81" s="36" t="s">
        <v>18</v>
      </c>
      <c r="B81" s="37" t="s">
        <v>41</v>
      </c>
      <c r="C81" s="37" t="s">
        <v>27</v>
      </c>
      <c r="D81" s="37" t="s">
        <v>165</v>
      </c>
      <c r="E81" s="37" t="s">
        <v>19</v>
      </c>
      <c r="F81" s="77">
        <f>F82</f>
        <v>320</v>
      </c>
    </row>
    <row r="82" spans="1:6" ht="36" outlineLevel="7">
      <c r="A82" s="36" t="s">
        <v>20</v>
      </c>
      <c r="B82" s="37" t="s">
        <v>41</v>
      </c>
      <c r="C82" s="37" t="s">
        <v>27</v>
      </c>
      <c r="D82" s="37" t="s">
        <v>165</v>
      </c>
      <c r="E82" s="37" t="s">
        <v>21</v>
      </c>
      <c r="F82" s="80">
        <v>320</v>
      </c>
    </row>
    <row r="83" spans="1:6" ht="38.25" customHeight="1" outlineLevel="5">
      <c r="A83" s="36" t="s">
        <v>48</v>
      </c>
      <c r="B83" s="37" t="s">
        <v>41</v>
      </c>
      <c r="C83" s="37" t="s">
        <v>27</v>
      </c>
      <c r="D83" s="37" t="s">
        <v>171</v>
      </c>
      <c r="E83" s="37" t="s">
        <v>8</v>
      </c>
      <c r="F83" s="77">
        <f>F84+F86</f>
        <v>1015.1899999999999</v>
      </c>
    </row>
    <row r="84" spans="1:6" ht="20.25" customHeight="1" outlineLevel="6">
      <c r="A84" s="36" t="s">
        <v>18</v>
      </c>
      <c r="B84" s="37" t="s">
        <v>41</v>
      </c>
      <c r="C84" s="37" t="s">
        <v>27</v>
      </c>
      <c r="D84" s="37" t="s">
        <v>171</v>
      </c>
      <c r="E84" s="37" t="s">
        <v>19</v>
      </c>
      <c r="F84" s="77">
        <f>F85</f>
        <v>857.41</v>
      </c>
    </row>
    <row r="85" spans="1:6" ht="36" outlineLevel="7">
      <c r="A85" s="36" t="s">
        <v>20</v>
      </c>
      <c r="B85" s="37" t="s">
        <v>41</v>
      </c>
      <c r="C85" s="37" t="s">
        <v>27</v>
      </c>
      <c r="D85" s="37" t="s">
        <v>171</v>
      </c>
      <c r="E85" s="37" t="s">
        <v>21</v>
      </c>
      <c r="F85" s="79">
        <v>857.41</v>
      </c>
    </row>
    <row r="86" spans="1:6" outlineLevel="6">
      <c r="A86" s="36" t="s">
        <v>22</v>
      </c>
      <c r="B86" s="37" t="s">
        <v>41</v>
      </c>
      <c r="C86" s="37" t="s">
        <v>27</v>
      </c>
      <c r="D86" s="37" t="s">
        <v>171</v>
      </c>
      <c r="E86" s="37" t="s">
        <v>23</v>
      </c>
      <c r="F86" s="77">
        <f>F87+F88+F89</f>
        <v>157.78</v>
      </c>
    </row>
    <row r="87" spans="1:6" ht="0.75" customHeight="1" outlineLevel="6">
      <c r="A87" s="36" t="s">
        <v>349</v>
      </c>
      <c r="B87" s="37" t="s">
        <v>41</v>
      </c>
      <c r="C87" s="37" t="s">
        <v>27</v>
      </c>
      <c r="D87" s="37" t="s">
        <v>171</v>
      </c>
      <c r="E87" s="37" t="s">
        <v>350</v>
      </c>
      <c r="F87" s="77">
        <v>0</v>
      </c>
    </row>
    <row r="88" spans="1:6" outlineLevel="7">
      <c r="A88" s="36" t="s">
        <v>24</v>
      </c>
      <c r="B88" s="37" t="s">
        <v>41</v>
      </c>
      <c r="C88" s="37" t="s">
        <v>27</v>
      </c>
      <c r="D88" s="37" t="s">
        <v>171</v>
      </c>
      <c r="E88" s="37" t="s">
        <v>25</v>
      </c>
      <c r="F88" s="79">
        <v>157.78</v>
      </c>
    </row>
    <row r="89" spans="1:6" hidden="1" outlineLevel="7">
      <c r="A89" s="36" t="s">
        <v>342</v>
      </c>
      <c r="B89" s="37" t="s">
        <v>41</v>
      </c>
      <c r="C89" s="37" t="s">
        <v>27</v>
      </c>
      <c r="D89" s="37" t="s">
        <v>171</v>
      </c>
      <c r="E89" s="37" t="s">
        <v>343</v>
      </c>
      <c r="F89" s="79">
        <v>0</v>
      </c>
    </row>
    <row r="90" spans="1:6" ht="36" outlineLevel="5" collapsed="1">
      <c r="A90" s="36" t="s">
        <v>49</v>
      </c>
      <c r="B90" s="37" t="s">
        <v>41</v>
      </c>
      <c r="C90" s="37" t="s">
        <v>27</v>
      </c>
      <c r="D90" s="37" t="s">
        <v>172</v>
      </c>
      <c r="E90" s="37" t="s">
        <v>8</v>
      </c>
      <c r="F90" s="77">
        <f>F91+F93+F95</f>
        <v>14979.429</v>
      </c>
    </row>
    <row r="91" spans="1:6" ht="58.5" customHeight="1" outlineLevel="6">
      <c r="A91" s="36" t="s">
        <v>14</v>
      </c>
      <c r="B91" s="37" t="s">
        <v>41</v>
      </c>
      <c r="C91" s="37" t="s">
        <v>27</v>
      </c>
      <c r="D91" s="37" t="s">
        <v>172</v>
      </c>
      <c r="E91" s="37" t="s">
        <v>15</v>
      </c>
      <c r="F91" s="77">
        <f>F92</f>
        <v>6727.6</v>
      </c>
    </row>
    <row r="92" spans="1:6" outlineLevel="7">
      <c r="A92" s="36" t="s">
        <v>50</v>
      </c>
      <c r="B92" s="37" t="s">
        <v>41</v>
      </c>
      <c r="C92" s="37" t="s">
        <v>27</v>
      </c>
      <c r="D92" s="37" t="s">
        <v>172</v>
      </c>
      <c r="E92" s="37" t="s">
        <v>51</v>
      </c>
      <c r="F92" s="79">
        <v>6727.6</v>
      </c>
    </row>
    <row r="93" spans="1:6" ht="20.25" customHeight="1" outlineLevel="6">
      <c r="A93" s="36" t="s">
        <v>18</v>
      </c>
      <c r="B93" s="37" t="s">
        <v>41</v>
      </c>
      <c r="C93" s="37" t="s">
        <v>27</v>
      </c>
      <c r="D93" s="37" t="s">
        <v>172</v>
      </c>
      <c r="E93" s="37" t="s">
        <v>19</v>
      </c>
      <c r="F93" s="77">
        <f>F94</f>
        <v>7546.1090000000004</v>
      </c>
    </row>
    <row r="94" spans="1:6" ht="36" outlineLevel="7">
      <c r="A94" s="36" t="s">
        <v>20</v>
      </c>
      <c r="B94" s="37" t="s">
        <v>41</v>
      </c>
      <c r="C94" s="37" t="s">
        <v>27</v>
      </c>
      <c r="D94" s="37" t="s">
        <v>172</v>
      </c>
      <c r="E94" s="37" t="s">
        <v>21</v>
      </c>
      <c r="F94" s="79">
        <v>7546.1090000000004</v>
      </c>
    </row>
    <row r="95" spans="1:6" outlineLevel="6">
      <c r="A95" s="36" t="s">
        <v>22</v>
      </c>
      <c r="B95" s="37" t="s">
        <v>41</v>
      </c>
      <c r="C95" s="37" t="s">
        <v>27</v>
      </c>
      <c r="D95" s="37" t="s">
        <v>172</v>
      </c>
      <c r="E95" s="37" t="s">
        <v>23</v>
      </c>
      <c r="F95" s="77">
        <f>F96</f>
        <v>705.72</v>
      </c>
    </row>
    <row r="96" spans="1:6" outlineLevel="7">
      <c r="A96" s="36" t="s">
        <v>24</v>
      </c>
      <c r="B96" s="37" t="s">
        <v>41</v>
      </c>
      <c r="C96" s="37" t="s">
        <v>27</v>
      </c>
      <c r="D96" s="37" t="s">
        <v>172</v>
      </c>
      <c r="E96" s="37" t="s">
        <v>25</v>
      </c>
      <c r="F96" s="79">
        <v>705.72</v>
      </c>
    </row>
    <row r="97" spans="1:6" ht="54.75" customHeight="1" outlineLevel="7">
      <c r="A97" s="36" t="s">
        <v>415</v>
      </c>
      <c r="B97" s="37" t="s">
        <v>41</v>
      </c>
      <c r="C97" s="37" t="s">
        <v>27</v>
      </c>
      <c r="D97" s="37" t="s">
        <v>173</v>
      </c>
      <c r="E97" s="37" t="s">
        <v>8</v>
      </c>
      <c r="F97" s="77">
        <f>F98</f>
        <v>84.519000000000005</v>
      </c>
    </row>
    <row r="98" spans="1:6" ht="36" outlineLevel="7">
      <c r="A98" s="36" t="s">
        <v>320</v>
      </c>
      <c r="B98" s="37" t="s">
        <v>41</v>
      </c>
      <c r="C98" s="37" t="s">
        <v>27</v>
      </c>
      <c r="D98" s="37" t="s">
        <v>319</v>
      </c>
      <c r="E98" s="37" t="s">
        <v>8</v>
      </c>
      <c r="F98" s="77">
        <f>F99</f>
        <v>84.519000000000005</v>
      </c>
    </row>
    <row r="99" spans="1:6" ht="36" outlineLevel="7">
      <c r="A99" s="36" t="s">
        <v>53</v>
      </c>
      <c r="B99" s="37" t="s">
        <v>41</v>
      </c>
      <c r="C99" s="37" t="s">
        <v>27</v>
      </c>
      <c r="D99" s="37" t="s">
        <v>319</v>
      </c>
      <c r="E99" s="37" t="s">
        <v>54</v>
      </c>
      <c r="F99" s="77">
        <f>F100</f>
        <v>84.519000000000005</v>
      </c>
    </row>
    <row r="100" spans="1:6" outlineLevel="7">
      <c r="A100" s="36" t="s">
        <v>55</v>
      </c>
      <c r="B100" s="37" t="s">
        <v>41</v>
      </c>
      <c r="C100" s="37" t="s">
        <v>27</v>
      </c>
      <c r="D100" s="37" t="s">
        <v>319</v>
      </c>
      <c r="E100" s="37" t="s">
        <v>56</v>
      </c>
      <c r="F100" s="79">
        <v>84.519000000000005</v>
      </c>
    </row>
    <row r="101" spans="1:6" ht="21" customHeight="1" outlineLevel="3">
      <c r="A101" s="36" t="s">
        <v>174</v>
      </c>
      <c r="B101" s="37" t="s">
        <v>41</v>
      </c>
      <c r="C101" s="37" t="s">
        <v>27</v>
      </c>
      <c r="D101" s="37" t="s">
        <v>160</v>
      </c>
      <c r="E101" s="37" t="s">
        <v>8</v>
      </c>
      <c r="F101" s="77">
        <f>F122+F107+F102+F110+F113+F116+F119</f>
        <v>22883.350999999999</v>
      </c>
    </row>
    <row r="102" spans="1:6" ht="36.75" customHeight="1" outlineLevel="5">
      <c r="A102" s="36" t="s">
        <v>13</v>
      </c>
      <c r="B102" s="37" t="s">
        <v>41</v>
      </c>
      <c r="C102" s="37" t="s">
        <v>27</v>
      </c>
      <c r="D102" s="37" t="s">
        <v>161</v>
      </c>
      <c r="E102" s="37" t="s">
        <v>8</v>
      </c>
      <c r="F102" s="77">
        <f>F103+F105</f>
        <v>16592.37</v>
      </c>
    </row>
    <row r="103" spans="1:6" ht="54.75" customHeight="1" outlineLevel="6">
      <c r="A103" s="36" t="s">
        <v>14</v>
      </c>
      <c r="B103" s="37" t="s">
        <v>41</v>
      </c>
      <c r="C103" s="37" t="s">
        <v>27</v>
      </c>
      <c r="D103" s="37" t="s">
        <v>161</v>
      </c>
      <c r="E103" s="37" t="s">
        <v>15</v>
      </c>
      <c r="F103" s="77">
        <f>F104</f>
        <v>16590.37</v>
      </c>
    </row>
    <row r="104" spans="1:6" ht="22.5" customHeight="1" outlineLevel="7">
      <c r="A104" s="36" t="s">
        <v>16</v>
      </c>
      <c r="B104" s="37" t="s">
        <v>41</v>
      </c>
      <c r="C104" s="37" t="s">
        <v>27</v>
      </c>
      <c r="D104" s="37" t="s">
        <v>161</v>
      </c>
      <c r="E104" s="37" t="s">
        <v>17</v>
      </c>
      <c r="F104" s="79">
        <v>16590.37</v>
      </c>
    </row>
    <row r="105" spans="1:6" ht="22.5" customHeight="1" outlineLevel="7">
      <c r="A105" s="36" t="s">
        <v>111</v>
      </c>
      <c r="B105" s="37" t="s">
        <v>41</v>
      </c>
      <c r="C105" s="37" t="s">
        <v>27</v>
      </c>
      <c r="D105" s="37" t="s">
        <v>161</v>
      </c>
      <c r="E105" s="37" t="s">
        <v>112</v>
      </c>
      <c r="F105" s="79">
        <f>F106</f>
        <v>2</v>
      </c>
    </row>
    <row r="106" spans="1:6" ht="22.5" customHeight="1" outlineLevel="7">
      <c r="A106" s="36" t="s">
        <v>118</v>
      </c>
      <c r="B106" s="37" t="s">
        <v>41</v>
      </c>
      <c r="C106" s="37" t="s">
        <v>27</v>
      </c>
      <c r="D106" s="37" t="s">
        <v>161</v>
      </c>
      <c r="E106" s="37" t="s">
        <v>119</v>
      </c>
      <c r="F106" s="79">
        <v>2</v>
      </c>
    </row>
    <row r="107" spans="1:6" ht="22.5" customHeight="1" outlineLevel="7">
      <c r="A107" s="36" t="s">
        <v>494</v>
      </c>
      <c r="B107" s="37" t="s">
        <v>41</v>
      </c>
      <c r="C107" s="37" t="s">
        <v>27</v>
      </c>
      <c r="D107" s="37" t="s">
        <v>495</v>
      </c>
      <c r="E107" s="37" t="s">
        <v>8</v>
      </c>
      <c r="F107" s="79">
        <f>F108</f>
        <v>61.802999999999997</v>
      </c>
    </row>
    <row r="108" spans="1:6" ht="57.75" customHeight="1" outlineLevel="7">
      <c r="A108" s="36" t="s">
        <v>14</v>
      </c>
      <c r="B108" s="37" t="s">
        <v>41</v>
      </c>
      <c r="C108" s="37" t="s">
        <v>27</v>
      </c>
      <c r="D108" s="37" t="s">
        <v>495</v>
      </c>
      <c r="E108" s="37" t="s">
        <v>15</v>
      </c>
      <c r="F108" s="79">
        <f>F109</f>
        <v>61.802999999999997</v>
      </c>
    </row>
    <row r="109" spans="1:6" ht="22.5" customHeight="1" outlineLevel="7">
      <c r="A109" s="36" t="s">
        <v>16</v>
      </c>
      <c r="B109" s="37" t="s">
        <v>41</v>
      </c>
      <c r="C109" s="37" t="s">
        <v>27</v>
      </c>
      <c r="D109" s="37" t="s">
        <v>495</v>
      </c>
      <c r="E109" s="37" t="s">
        <v>17</v>
      </c>
      <c r="F109" s="79">
        <v>61.802999999999997</v>
      </c>
    </row>
    <row r="110" spans="1:6" ht="37.5" customHeight="1" outlineLevel="7">
      <c r="A110" s="36" t="s">
        <v>290</v>
      </c>
      <c r="B110" s="37" t="s">
        <v>41</v>
      </c>
      <c r="C110" s="37" t="s">
        <v>27</v>
      </c>
      <c r="D110" s="37" t="s">
        <v>291</v>
      </c>
      <c r="E110" s="37" t="s">
        <v>8</v>
      </c>
      <c r="F110" s="79">
        <f>F111</f>
        <v>76.349999999999994</v>
      </c>
    </row>
    <row r="111" spans="1:6" ht="56.25" customHeight="1" outlineLevel="7">
      <c r="A111" s="36" t="s">
        <v>14</v>
      </c>
      <c r="B111" s="37" t="s">
        <v>41</v>
      </c>
      <c r="C111" s="37" t="s">
        <v>27</v>
      </c>
      <c r="D111" s="37" t="s">
        <v>291</v>
      </c>
      <c r="E111" s="37" t="s">
        <v>15</v>
      </c>
      <c r="F111" s="79">
        <f>F112</f>
        <v>76.349999999999994</v>
      </c>
    </row>
    <row r="112" spans="1:6" ht="19.5" customHeight="1" outlineLevel="7">
      <c r="A112" s="36" t="s">
        <v>16</v>
      </c>
      <c r="B112" s="37" t="s">
        <v>41</v>
      </c>
      <c r="C112" s="37" t="s">
        <v>27</v>
      </c>
      <c r="D112" s="37" t="s">
        <v>291</v>
      </c>
      <c r="E112" s="37" t="s">
        <v>17</v>
      </c>
      <c r="F112" s="79">
        <v>76.349999999999994</v>
      </c>
    </row>
    <row r="113" spans="1:6" ht="20.25" customHeight="1" outlineLevel="7">
      <c r="A113" s="36" t="s">
        <v>309</v>
      </c>
      <c r="B113" s="37" t="s">
        <v>41</v>
      </c>
      <c r="C113" s="37" t="s">
        <v>27</v>
      </c>
      <c r="D113" s="37" t="s">
        <v>308</v>
      </c>
      <c r="E113" s="37" t="s">
        <v>8</v>
      </c>
      <c r="F113" s="79">
        <f>F114</f>
        <v>188</v>
      </c>
    </row>
    <row r="114" spans="1:6" ht="19.5" customHeight="1" outlineLevel="7">
      <c r="A114" s="36" t="s">
        <v>18</v>
      </c>
      <c r="B114" s="37" t="s">
        <v>41</v>
      </c>
      <c r="C114" s="37" t="s">
        <v>27</v>
      </c>
      <c r="D114" s="37" t="s">
        <v>308</v>
      </c>
      <c r="E114" s="37" t="s">
        <v>19</v>
      </c>
      <c r="F114" s="79">
        <f>F115</f>
        <v>188</v>
      </c>
    </row>
    <row r="115" spans="1:6" ht="36" outlineLevel="7">
      <c r="A115" s="36" t="s">
        <v>20</v>
      </c>
      <c r="B115" s="37" t="s">
        <v>41</v>
      </c>
      <c r="C115" s="37" t="s">
        <v>27</v>
      </c>
      <c r="D115" s="37" t="s">
        <v>308</v>
      </c>
      <c r="E115" s="37" t="s">
        <v>21</v>
      </c>
      <c r="F115" s="79">
        <v>188</v>
      </c>
    </row>
    <row r="116" spans="1:6" outlineLevel="7">
      <c r="A116" s="36" t="s">
        <v>449</v>
      </c>
      <c r="B116" s="37" t="s">
        <v>41</v>
      </c>
      <c r="C116" s="37" t="s">
        <v>27</v>
      </c>
      <c r="D116" s="37" t="s">
        <v>450</v>
      </c>
      <c r="E116" s="37" t="s">
        <v>8</v>
      </c>
      <c r="F116" s="79">
        <f>F117</f>
        <v>305.67399999999998</v>
      </c>
    </row>
    <row r="117" spans="1:6" ht="20.25" customHeight="1" outlineLevel="7">
      <c r="A117" s="36" t="s">
        <v>18</v>
      </c>
      <c r="B117" s="37" t="s">
        <v>41</v>
      </c>
      <c r="C117" s="37" t="s">
        <v>27</v>
      </c>
      <c r="D117" s="37" t="s">
        <v>450</v>
      </c>
      <c r="E117" s="37" t="s">
        <v>19</v>
      </c>
      <c r="F117" s="79">
        <f>F118</f>
        <v>305.67399999999998</v>
      </c>
    </row>
    <row r="118" spans="1:6" ht="36" outlineLevel="7">
      <c r="A118" s="36" t="s">
        <v>20</v>
      </c>
      <c r="B118" s="37" t="s">
        <v>41</v>
      </c>
      <c r="C118" s="37" t="s">
        <v>27</v>
      </c>
      <c r="D118" s="37" t="s">
        <v>450</v>
      </c>
      <c r="E118" s="37" t="s">
        <v>21</v>
      </c>
      <c r="F118" s="79">
        <v>305.67399999999998</v>
      </c>
    </row>
    <row r="119" spans="1:6" ht="36" outlineLevel="7">
      <c r="A119" s="36" t="s">
        <v>463</v>
      </c>
      <c r="B119" s="37" t="s">
        <v>41</v>
      </c>
      <c r="C119" s="37" t="s">
        <v>27</v>
      </c>
      <c r="D119" s="37" t="s">
        <v>464</v>
      </c>
      <c r="E119" s="37" t="s">
        <v>8</v>
      </c>
      <c r="F119" s="79">
        <f>F120</f>
        <v>34.9</v>
      </c>
    </row>
    <row r="120" spans="1:6" outlineLevel="7">
      <c r="A120" s="36" t="s">
        <v>22</v>
      </c>
      <c r="B120" s="37" t="s">
        <v>41</v>
      </c>
      <c r="C120" s="37" t="s">
        <v>27</v>
      </c>
      <c r="D120" s="37" t="s">
        <v>464</v>
      </c>
      <c r="E120" s="37" t="s">
        <v>23</v>
      </c>
      <c r="F120" s="79">
        <f>F121</f>
        <v>34.9</v>
      </c>
    </row>
    <row r="121" spans="1:6" ht="20.25" customHeight="1" outlineLevel="7">
      <c r="A121" s="36" t="s">
        <v>349</v>
      </c>
      <c r="B121" s="37" t="s">
        <v>41</v>
      </c>
      <c r="C121" s="37" t="s">
        <v>27</v>
      </c>
      <c r="D121" s="37" t="s">
        <v>464</v>
      </c>
      <c r="E121" s="37" t="s">
        <v>350</v>
      </c>
      <c r="F121" s="79">
        <v>34.9</v>
      </c>
    </row>
    <row r="122" spans="1:6" ht="21" customHeight="1" outlineLevel="3">
      <c r="A122" s="36" t="s">
        <v>386</v>
      </c>
      <c r="B122" s="37" t="s">
        <v>41</v>
      </c>
      <c r="C122" s="37" t="s">
        <v>27</v>
      </c>
      <c r="D122" s="37" t="s">
        <v>385</v>
      </c>
      <c r="E122" s="37" t="s">
        <v>8</v>
      </c>
      <c r="F122" s="77">
        <f>F123+F126+F131+F136+F141</f>
        <v>5624.2539999999999</v>
      </c>
    </row>
    <row r="123" spans="1:6" ht="54" outlineLevel="3">
      <c r="A123" s="26" t="s">
        <v>462</v>
      </c>
      <c r="B123" s="37" t="s">
        <v>41</v>
      </c>
      <c r="C123" s="37" t="s">
        <v>27</v>
      </c>
      <c r="D123" s="37" t="s">
        <v>492</v>
      </c>
      <c r="E123" s="37" t="s">
        <v>8</v>
      </c>
      <c r="F123" s="77">
        <f>F124</f>
        <v>686.87800000000004</v>
      </c>
    </row>
    <row r="124" spans="1:6" ht="21" customHeight="1" outlineLevel="3">
      <c r="A124" s="36" t="s">
        <v>14</v>
      </c>
      <c r="B124" s="37" t="s">
        <v>41</v>
      </c>
      <c r="C124" s="37" t="s">
        <v>27</v>
      </c>
      <c r="D124" s="37" t="s">
        <v>492</v>
      </c>
      <c r="E124" s="37" t="s">
        <v>15</v>
      </c>
      <c r="F124" s="77">
        <f>F125</f>
        <v>686.87800000000004</v>
      </c>
    </row>
    <row r="125" spans="1:6" ht="21" customHeight="1" outlineLevel="3">
      <c r="A125" s="36" t="s">
        <v>16</v>
      </c>
      <c r="B125" s="37" t="s">
        <v>41</v>
      </c>
      <c r="C125" s="37" t="s">
        <v>27</v>
      </c>
      <c r="D125" s="37" t="s">
        <v>492</v>
      </c>
      <c r="E125" s="37" t="s">
        <v>17</v>
      </c>
      <c r="F125" s="77">
        <v>686.87800000000004</v>
      </c>
    </row>
    <row r="126" spans="1:6" ht="54.75" customHeight="1" outlineLevel="7">
      <c r="A126" s="26" t="s">
        <v>380</v>
      </c>
      <c r="B126" s="37" t="s">
        <v>41</v>
      </c>
      <c r="C126" s="37" t="s">
        <v>27</v>
      </c>
      <c r="D126" s="37" t="s">
        <v>387</v>
      </c>
      <c r="E126" s="37" t="s">
        <v>8</v>
      </c>
      <c r="F126" s="77">
        <f>F127+F129</f>
        <v>2314.4399999999996</v>
      </c>
    </row>
    <row r="127" spans="1:6" ht="55.5" customHeight="1" outlineLevel="7">
      <c r="A127" s="36" t="s">
        <v>14</v>
      </c>
      <c r="B127" s="37" t="s">
        <v>41</v>
      </c>
      <c r="C127" s="37" t="s">
        <v>27</v>
      </c>
      <c r="D127" s="37" t="s">
        <v>387</v>
      </c>
      <c r="E127" s="37" t="s">
        <v>15</v>
      </c>
      <c r="F127" s="77">
        <f>F128</f>
        <v>1186.0999999999999</v>
      </c>
    </row>
    <row r="128" spans="1:6" ht="18.75" customHeight="1" outlineLevel="7">
      <c r="A128" s="36" t="s">
        <v>16</v>
      </c>
      <c r="B128" s="37" t="s">
        <v>41</v>
      </c>
      <c r="C128" s="37" t="s">
        <v>27</v>
      </c>
      <c r="D128" s="37" t="s">
        <v>387</v>
      </c>
      <c r="E128" s="37" t="s">
        <v>17</v>
      </c>
      <c r="F128" s="79">
        <v>1186.0999999999999</v>
      </c>
    </row>
    <row r="129" spans="1:6" ht="21" customHeight="1" outlineLevel="7">
      <c r="A129" s="36" t="s">
        <v>18</v>
      </c>
      <c r="B129" s="37" t="s">
        <v>41</v>
      </c>
      <c r="C129" s="37" t="s">
        <v>27</v>
      </c>
      <c r="D129" s="37" t="s">
        <v>387</v>
      </c>
      <c r="E129" s="37" t="s">
        <v>19</v>
      </c>
      <c r="F129" s="77">
        <f>F130</f>
        <v>1128.3399999999999</v>
      </c>
    </row>
    <row r="130" spans="1:6" ht="36" outlineLevel="7">
      <c r="A130" s="36" t="s">
        <v>20</v>
      </c>
      <c r="B130" s="37" t="s">
        <v>41</v>
      </c>
      <c r="C130" s="37" t="s">
        <v>27</v>
      </c>
      <c r="D130" s="37" t="s">
        <v>387</v>
      </c>
      <c r="E130" s="37" t="s">
        <v>21</v>
      </c>
      <c r="F130" s="79">
        <v>1128.3399999999999</v>
      </c>
    </row>
    <row r="131" spans="1:6" ht="55.5" customHeight="1" outlineLevel="7">
      <c r="A131" s="26" t="s">
        <v>384</v>
      </c>
      <c r="B131" s="37" t="s">
        <v>41</v>
      </c>
      <c r="C131" s="37" t="s">
        <v>27</v>
      </c>
      <c r="D131" s="37" t="s">
        <v>388</v>
      </c>
      <c r="E131" s="37" t="s">
        <v>8</v>
      </c>
      <c r="F131" s="77">
        <f>F132+F134</f>
        <v>1137.9059999999999</v>
      </c>
    </row>
    <row r="132" spans="1:6" ht="56.25" customHeight="1" outlineLevel="7">
      <c r="A132" s="36" t="s">
        <v>14</v>
      </c>
      <c r="B132" s="37" t="s">
        <v>41</v>
      </c>
      <c r="C132" s="37" t="s">
        <v>27</v>
      </c>
      <c r="D132" s="37" t="s">
        <v>388</v>
      </c>
      <c r="E132" s="37" t="s">
        <v>15</v>
      </c>
      <c r="F132" s="77">
        <f>F133</f>
        <v>1099.2159999999999</v>
      </c>
    </row>
    <row r="133" spans="1:6" ht="18" customHeight="1" outlineLevel="7">
      <c r="A133" s="36" t="s">
        <v>16</v>
      </c>
      <c r="B133" s="37" t="s">
        <v>41</v>
      </c>
      <c r="C133" s="37" t="s">
        <v>27</v>
      </c>
      <c r="D133" s="37" t="s">
        <v>388</v>
      </c>
      <c r="E133" s="37" t="s">
        <v>17</v>
      </c>
      <c r="F133" s="79">
        <v>1099.2159999999999</v>
      </c>
    </row>
    <row r="134" spans="1:6" ht="18.75" customHeight="1" outlineLevel="7">
      <c r="A134" s="36" t="s">
        <v>18</v>
      </c>
      <c r="B134" s="37" t="s">
        <v>41</v>
      </c>
      <c r="C134" s="37" t="s">
        <v>27</v>
      </c>
      <c r="D134" s="37" t="s">
        <v>388</v>
      </c>
      <c r="E134" s="37" t="s">
        <v>19</v>
      </c>
      <c r="F134" s="77">
        <f>F135</f>
        <v>38.69</v>
      </c>
    </row>
    <row r="135" spans="1:6" ht="36" outlineLevel="7">
      <c r="A135" s="36" t="s">
        <v>20</v>
      </c>
      <c r="B135" s="37" t="s">
        <v>41</v>
      </c>
      <c r="C135" s="37" t="s">
        <v>27</v>
      </c>
      <c r="D135" s="37" t="s">
        <v>388</v>
      </c>
      <c r="E135" s="37" t="s">
        <v>21</v>
      </c>
      <c r="F135" s="79">
        <v>38.69</v>
      </c>
    </row>
    <row r="136" spans="1:6" ht="55.5" customHeight="1" outlineLevel="7">
      <c r="A136" s="26" t="s">
        <v>378</v>
      </c>
      <c r="B136" s="37" t="s">
        <v>41</v>
      </c>
      <c r="C136" s="37" t="s">
        <v>27</v>
      </c>
      <c r="D136" s="37" t="s">
        <v>389</v>
      </c>
      <c r="E136" s="37" t="s">
        <v>8</v>
      </c>
      <c r="F136" s="77">
        <f>F137+F139</f>
        <v>737.87300000000005</v>
      </c>
    </row>
    <row r="137" spans="1:6" ht="54" customHeight="1" outlineLevel="7">
      <c r="A137" s="36" t="s">
        <v>14</v>
      </c>
      <c r="B137" s="37" t="s">
        <v>41</v>
      </c>
      <c r="C137" s="37" t="s">
        <v>27</v>
      </c>
      <c r="D137" s="37" t="s">
        <v>389</v>
      </c>
      <c r="E137" s="37" t="s">
        <v>15</v>
      </c>
      <c r="F137" s="77">
        <f>F138</f>
        <v>709.947</v>
      </c>
    </row>
    <row r="138" spans="1:6" ht="18" customHeight="1" outlineLevel="7">
      <c r="A138" s="36" t="s">
        <v>16</v>
      </c>
      <c r="B138" s="37" t="s">
        <v>41</v>
      </c>
      <c r="C138" s="37" t="s">
        <v>27</v>
      </c>
      <c r="D138" s="37" t="s">
        <v>389</v>
      </c>
      <c r="E138" s="37" t="s">
        <v>17</v>
      </c>
      <c r="F138" s="79">
        <v>709.947</v>
      </c>
    </row>
    <row r="139" spans="1:6" ht="18" customHeight="1" outlineLevel="7">
      <c r="A139" s="36" t="s">
        <v>18</v>
      </c>
      <c r="B139" s="37" t="s">
        <v>41</v>
      </c>
      <c r="C139" s="37" t="s">
        <v>27</v>
      </c>
      <c r="D139" s="37" t="s">
        <v>389</v>
      </c>
      <c r="E139" s="37" t="s">
        <v>19</v>
      </c>
      <c r="F139" s="79">
        <f>F140</f>
        <v>27.925999999999998</v>
      </c>
    </row>
    <row r="140" spans="1:6" ht="36" outlineLevel="7">
      <c r="A140" s="36" t="s">
        <v>20</v>
      </c>
      <c r="B140" s="37" t="s">
        <v>41</v>
      </c>
      <c r="C140" s="37" t="s">
        <v>27</v>
      </c>
      <c r="D140" s="37" t="s">
        <v>389</v>
      </c>
      <c r="E140" s="37" t="s">
        <v>21</v>
      </c>
      <c r="F140" s="79">
        <v>27.925999999999998</v>
      </c>
    </row>
    <row r="141" spans="1:6" ht="54.75" customHeight="1" outlineLevel="7">
      <c r="A141" s="26" t="s">
        <v>379</v>
      </c>
      <c r="B141" s="37" t="s">
        <v>41</v>
      </c>
      <c r="C141" s="37" t="s">
        <v>27</v>
      </c>
      <c r="D141" s="37" t="s">
        <v>390</v>
      </c>
      <c r="E141" s="37" t="s">
        <v>8</v>
      </c>
      <c r="F141" s="77">
        <f>F142+F144</f>
        <v>747.15699999999993</v>
      </c>
    </row>
    <row r="142" spans="1:6" ht="54.75" customHeight="1" outlineLevel="7">
      <c r="A142" s="36" t="s">
        <v>14</v>
      </c>
      <c r="B142" s="37" t="s">
        <v>41</v>
      </c>
      <c r="C142" s="37" t="s">
        <v>27</v>
      </c>
      <c r="D142" s="37" t="s">
        <v>390</v>
      </c>
      <c r="E142" s="37" t="s">
        <v>15</v>
      </c>
      <c r="F142" s="77">
        <f>F143</f>
        <v>723.33299999999997</v>
      </c>
    </row>
    <row r="143" spans="1:6" ht="18.75" customHeight="1" outlineLevel="7">
      <c r="A143" s="36" t="s">
        <v>16</v>
      </c>
      <c r="B143" s="37" t="s">
        <v>41</v>
      </c>
      <c r="C143" s="37" t="s">
        <v>27</v>
      </c>
      <c r="D143" s="37" t="s">
        <v>390</v>
      </c>
      <c r="E143" s="37" t="s">
        <v>17</v>
      </c>
      <c r="F143" s="79">
        <v>723.33299999999997</v>
      </c>
    </row>
    <row r="144" spans="1:6" ht="18.75" customHeight="1" outlineLevel="7">
      <c r="A144" s="36" t="s">
        <v>18</v>
      </c>
      <c r="B144" s="37" t="s">
        <v>41</v>
      </c>
      <c r="C144" s="37" t="s">
        <v>27</v>
      </c>
      <c r="D144" s="37" t="s">
        <v>390</v>
      </c>
      <c r="E144" s="37" t="s">
        <v>19</v>
      </c>
      <c r="F144" s="77">
        <f>F145</f>
        <v>23.824000000000002</v>
      </c>
    </row>
    <row r="145" spans="1:6" ht="36" outlineLevel="7">
      <c r="A145" s="36" t="s">
        <v>20</v>
      </c>
      <c r="B145" s="37" t="s">
        <v>41</v>
      </c>
      <c r="C145" s="37" t="s">
        <v>27</v>
      </c>
      <c r="D145" s="37" t="s">
        <v>390</v>
      </c>
      <c r="E145" s="37" t="s">
        <v>21</v>
      </c>
      <c r="F145" s="79">
        <v>23.824000000000002</v>
      </c>
    </row>
    <row r="146" spans="1:6" outlineLevel="7">
      <c r="A146" s="36" t="s">
        <v>154</v>
      </c>
      <c r="B146" s="37" t="s">
        <v>41</v>
      </c>
      <c r="C146" s="37" t="s">
        <v>30</v>
      </c>
      <c r="D146" s="37" t="s">
        <v>159</v>
      </c>
      <c r="E146" s="37" t="s">
        <v>8</v>
      </c>
      <c r="F146" s="79">
        <f>F147</f>
        <v>150</v>
      </c>
    </row>
    <row r="147" spans="1:6" outlineLevel="7">
      <c r="A147" s="36" t="s">
        <v>391</v>
      </c>
      <c r="B147" s="37" t="s">
        <v>41</v>
      </c>
      <c r="C147" s="37" t="s">
        <v>392</v>
      </c>
      <c r="D147" s="37" t="s">
        <v>159</v>
      </c>
      <c r="E147" s="37" t="s">
        <v>8</v>
      </c>
      <c r="F147" s="79">
        <f>F148</f>
        <v>150</v>
      </c>
    </row>
    <row r="148" spans="1:6" outlineLevel="7">
      <c r="A148" s="36" t="s">
        <v>226</v>
      </c>
      <c r="B148" s="37" t="s">
        <v>41</v>
      </c>
      <c r="C148" s="37" t="s">
        <v>392</v>
      </c>
      <c r="D148" s="37" t="s">
        <v>160</v>
      </c>
      <c r="E148" s="37" t="s">
        <v>8</v>
      </c>
      <c r="F148" s="79">
        <f>F149</f>
        <v>150</v>
      </c>
    </row>
    <row r="149" spans="1:6" outlineLevel="7">
      <c r="A149" s="36" t="s">
        <v>393</v>
      </c>
      <c r="B149" s="37" t="s">
        <v>41</v>
      </c>
      <c r="C149" s="37" t="s">
        <v>392</v>
      </c>
      <c r="D149" s="37" t="s">
        <v>394</v>
      </c>
      <c r="E149" s="37" t="s">
        <v>8</v>
      </c>
      <c r="F149" s="79">
        <f>F150</f>
        <v>150</v>
      </c>
    </row>
    <row r="150" spans="1:6" ht="19.5" customHeight="1" outlineLevel="7">
      <c r="A150" s="36" t="s">
        <v>18</v>
      </c>
      <c r="B150" s="37" t="s">
        <v>41</v>
      </c>
      <c r="C150" s="37" t="s">
        <v>392</v>
      </c>
      <c r="D150" s="37" t="s">
        <v>394</v>
      </c>
      <c r="E150" s="37" t="s">
        <v>19</v>
      </c>
      <c r="F150" s="79">
        <f>F151</f>
        <v>150</v>
      </c>
    </row>
    <row r="151" spans="1:6" ht="36" outlineLevel="7">
      <c r="A151" s="36" t="s">
        <v>20</v>
      </c>
      <c r="B151" s="37" t="s">
        <v>41</v>
      </c>
      <c r="C151" s="37" t="s">
        <v>392</v>
      </c>
      <c r="D151" s="37" t="s">
        <v>394</v>
      </c>
      <c r="E151" s="37" t="s">
        <v>21</v>
      </c>
      <c r="F151" s="79">
        <v>150</v>
      </c>
    </row>
    <row r="152" spans="1:6" ht="36" outlineLevel="1">
      <c r="A152" s="36" t="s">
        <v>57</v>
      </c>
      <c r="B152" s="37" t="s">
        <v>41</v>
      </c>
      <c r="C152" s="37" t="s">
        <v>58</v>
      </c>
      <c r="D152" s="37" t="s">
        <v>159</v>
      </c>
      <c r="E152" s="37" t="s">
        <v>8</v>
      </c>
      <c r="F152" s="77">
        <f>F153</f>
        <v>65</v>
      </c>
    </row>
    <row r="153" spans="1:6" ht="38.25" customHeight="1" outlineLevel="2">
      <c r="A153" s="36" t="s">
        <v>59</v>
      </c>
      <c r="B153" s="37" t="s">
        <v>41</v>
      </c>
      <c r="C153" s="37" t="s">
        <v>60</v>
      </c>
      <c r="D153" s="37" t="s">
        <v>159</v>
      </c>
      <c r="E153" s="37" t="s">
        <v>8</v>
      </c>
      <c r="F153" s="77">
        <f>F154</f>
        <v>65</v>
      </c>
    </row>
    <row r="154" spans="1:6" ht="18.75" customHeight="1" outlineLevel="4">
      <c r="A154" s="36" t="s">
        <v>174</v>
      </c>
      <c r="B154" s="37" t="s">
        <v>41</v>
      </c>
      <c r="C154" s="37" t="s">
        <v>60</v>
      </c>
      <c r="D154" s="37" t="s">
        <v>160</v>
      </c>
      <c r="E154" s="37" t="s">
        <v>8</v>
      </c>
      <c r="F154" s="77">
        <f>F155</f>
        <v>65</v>
      </c>
    </row>
    <row r="155" spans="1:6" ht="36" outlineLevel="5">
      <c r="A155" s="36" t="s">
        <v>61</v>
      </c>
      <c r="B155" s="37" t="s">
        <v>41</v>
      </c>
      <c r="C155" s="37" t="s">
        <v>60</v>
      </c>
      <c r="D155" s="37" t="s">
        <v>175</v>
      </c>
      <c r="E155" s="37" t="s">
        <v>8</v>
      </c>
      <c r="F155" s="77">
        <f>F156</f>
        <v>65</v>
      </c>
    </row>
    <row r="156" spans="1:6" ht="19.5" customHeight="1" outlineLevel="6">
      <c r="A156" s="36" t="s">
        <v>18</v>
      </c>
      <c r="B156" s="37" t="s">
        <v>41</v>
      </c>
      <c r="C156" s="37" t="s">
        <v>60</v>
      </c>
      <c r="D156" s="37" t="s">
        <v>175</v>
      </c>
      <c r="E156" s="37" t="s">
        <v>19</v>
      </c>
      <c r="F156" s="77">
        <f>F157</f>
        <v>65</v>
      </c>
    </row>
    <row r="157" spans="1:6" ht="36" outlineLevel="7">
      <c r="A157" s="36" t="s">
        <v>20</v>
      </c>
      <c r="B157" s="37" t="s">
        <v>41</v>
      </c>
      <c r="C157" s="37" t="s">
        <v>60</v>
      </c>
      <c r="D157" s="37" t="s">
        <v>175</v>
      </c>
      <c r="E157" s="37" t="s">
        <v>21</v>
      </c>
      <c r="F157" s="79">
        <v>65</v>
      </c>
    </row>
    <row r="158" spans="1:6" outlineLevel="7">
      <c r="A158" s="36" t="s">
        <v>148</v>
      </c>
      <c r="B158" s="37" t="s">
        <v>41</v>
      </c>
      <c r="C158" s="37" t="s">
        <v>62</v>
      </c>
      <c r="D158" s="37" t="s">
        <v>159</v>
      </c>
      <c r="E158" s="37" t="s">
        <v>8</v>
      </c>
      <c r="F158" s="77">
        <f>F170+F165+F182+F159</f>
        <v>28764.517</v>
      </c>
    </row>
    <row r="159" spans="1:6" outlineLevel="7">
      <c r="A159" s="36" t="s">
        <v>150</v>
      </c>
      <c r="B159" s="37" t="s">
        <v>41</v>
      </c>
      <c r="C159" s="37" t="s">
        <v>151</v>
      </c>
      <c r="D159" s="37" t="s">
        <v>159</v>
      </c>
      <c r="E159" s="37" t="s">
        <v>8</v>
      </c>
      <c r="F159" s="77">
        <f>F160</f>
        <v>374.49</v>
      </c>
    </row>
    <row r="160" spans="1:6" ht="18.75" customHeight="1" outlineLevel="7">
      <c r="A160" s="36" t="s">
        <v>174</v>
      </c>
      <c r="B160" s="37" t="s">
        <v>41</v>
      </c>
      <c r="C160" s="37" t="s">
        <v>151</v>
      </c>
      <c r="D160" s="37" t="s">
        <v>160</v>
      </c>
      <c r="E160" s="37" t="s">
        <v>8</v>
      </c>
      <c r="F160" s="77">
        <f>F162</f>
        <v>374.49</v>
      </c>
    </row>
    <row r="161" spans="1:6" ht="18.75" customHeight="1" outlineLevel="7">
      <c r="A161" s="36" t="s">
        <v>386</v>
      </c>
      <c r="B161" s="37" t="s">
        <v>41</v>
      </c>
      <c r="C161" s="37" t="s">
        <v>151</v>
      </c>
      <c r="D161" s="37" t="s">
        <v>385</v>
      </c>
      <c r="E161" s="37" t="s">
        <v>8</v>
      </c>
      <c r="F161" s="77">
        <f>F162</f>
        <v>374.49</v>
      </c>
    </row>
    <row r="162" spans="1:6" ht="92.25" customHeight="1" outlineLevel="7">
      <c r="A162" s="40" t="s">
        <v>407</v>
      </c>
      <c r="B162" s="37" t="s">
        <v>41</v>
      </c>
      <c r="C162" s="37" t="s">
        <v>151</v>
      </c>
      <c r="D162" s="37" t="s">
        <v>402</v>
      </c>
      <c r="E162" s="37" t="s">
        <v>8</v>
      </c>
      <c r="F162" s="77">
        <f>F163</f>
        <v>374.49</v>
      </c>
    </row>
    <row r="163" spans="1:6" ht="21" customHeight="1" outlineLevel="7">
      <c r="A163" s="36" t="s">
        <v>18</v>
      </c>
      <c r="B163" s="37" t="s">
        <v>41</v>
      </c>
      <c r="C163" s="37" t="s">
        <v>151</v>
      </c>
      <c r="D163" s="37" t="s">
        <v>402</v>
      </c>
      <c r="E163" s="37" t="s">
        <v>19</v>
      </c>
      <c r="F163" s="77">
        <f>F164</f>
        <v>374.49</v>
      </c>
    </row>
    <row r="164" spans="1:6" ht="36" outlineLevel="7">
      <c r="A164" s="36" t="s">
        <v>20</v>
      </c>
      <c r="B164" s="37" t="s">
        <v>41</v>
      </c>
      <c r="C164" s="37" t="s">
        <v>151</v>
      </c>
      <c r="D164" s="37" t="s">
        <v>402</v>
      </c>
      <c r="E164" s="37" t="s">
        <v>21</v>
      </c>
      <c r="F164" s="77">
        <v>374.49</v>
      </c>
    </row>
    <row r="165" spans="1:6" outlineLevel="7">
      <c r="A165" s="36" t="s">
        <v>465</v>
      </c>
      <c r="B165" s="37" t="s">
        <v>41</v>
      </c>
      <c r="C165" s="37" t="s">
        <v>466</v>
      </c>
      <c r="D165" s="37" t="s">
        <v>159</v>
      </c>
      <c r="E165" s="37" t="s">
        <v>8</v>
      </c>
      <c r="F165" s="77">
        <f>F166</f>
        <v>3.2229999999999999</v>
      </c>
    </row>
    <row r="166" spans="1:6" ht="36" outlineLevel="7">
      <c r="A166" s="36" t="s">
        <v>410</v>
      </c>
      <c r="B166" s="37" t="s">
        <v>41</v>
      </c>
      <c r="C166" s="37" t="s">
        <v>466</v>
      </c>
      <c r="D166" s="37" t="s">
        <v>166</v>
      </c>
      <c r="E166" s="37" t="s">
        <v>8</v>
      </c>
      <c r="F166" s="77">
        <f>F167</f>
        <v>3.2229999999999999</v>
      </c>
    </row>
    <row r="167" spans="1:6" ht="92.25" customHeight="1" outlineLevel="7">
      <c r="A167" s="26" t="s">
        <v>460</v>
      </c>
      <c r="B167" s="37" t="s">
        <v>41</v>
      </c>
      <c r="C167" s="37" t="s">
        <v>466</v>
      </c>
      <c r="D167" s="37" t="s">
        <v>467</v>
      </c>
      <c r="E167" s="37" t="s">
        <v>8</v>
      </c>
      <c r="F167" s="77">
        <f>F168</f>
        <v>3.2229999999999999</v>
      </c>
    </row>
    <row r="168" spans="1:6" ht="21.75" customHeight="1" outlineLevel="7">
      <c r="A168" s="36" t="s">
        <v>18</v>
      </c>
      <c r="B168" s="37" t="s">
        <v>41</v>
      </c>
      <c r="C168" s="37" t="s">
        <v>466</v>
      </c>
      <c r="D168" s="37" t="s">
        <v>467</v>
      </c>
      <c r="E168" s="37" t="s">
        <v>19</v>
      </c>
      <c r="F168" s="77">
        <f>F169</f>
        <v>3.2229999999999999</v>
      </c>
    </row>
    <row r="169" spans="1:6" ht="36" outlineLevel="7">
      <c r="A169" s="36" t="s">
        <v>20</v>
      </c>
      <c r="B169" s="37" t="s">
        <v>41</v>
      </c>
      <c r="C169" s="37" t="s">
        <v>466</v>
      </c>
      <c r="D169" s="37" t="s">
        <v>467</v>
      </c>
      <c r="E169" s="37" t="s">
        <v>21</v>
      </c>
      <c r="F169" s="77">
        <v>3.2229999999999999</v>
      </c>
    </row>
    <row r="170" spans="1:6" outlineLevel="7">
      <c r="A170" s="36" t="s">
        <v>65</v>
      </c>
      <c r="B170" s="37" t="s">
        <v>41</v>
      </c>
      <c r="C170" s="37" t="s">
        <v>66</v>
      </c>
      <c r="D170" s="37" t="s">
        <v>159</v>
      </c>
      <c r="E170" s="37" t="s">
        <v>8</v>
      </c>
      <c r="F170" s="77">
        <f>F171</f>
        <v>25796.483999999997</v>
      </c>
    </row>
    <row r="171" spans="1:6" ht="54" outlineLevel="7">
      <c r="A171" s="36" t="s">
        <v>408</v>
      </c>
      <c r="B171" s="37" t="s">
        <v>41</v>
      </c>
      <c r="C171" s="37" t="s">
        <v>66</v>
      </c>
      <c r="D171" s="37" t="s">
        <v>176</v>
      </c>
      <c r="E171" s="37" t="s">
        <v>8</v>
      </c>
      <c r="F171" s="77">
        <f>F172</f>
        <v>25796.483999999997</v>
      </c>
    </row>
    <row r="172" spans="1:6" ht="36" outlineLevel="7">
      <c r="A172" s="36" t="s">
        <v>409</v>
      </c>
      <c r="B172" s="37" t="s">
        <v>41</v>
      </c>
      <c r="C172" s="37" t="s">
        <v>66</v>
      </c>
      <c r="D172" s="37" t="s">
        <v>177</v>
      </c>
      <c r="E172" s="37" t="s">
        <v>8</v>
      </c>
      <c r="F172" s="77">
        <f>F173+F176+F179</f>
        <v>25796.483999999997</v>
      </c>
    </row>
    <row r="173" spans="1:6" ht="55.5" customHeight="1" outlineLevel="7">
      <c r="A173" s="36" t="s">
        <v>67</v>
      </c>
      <c r="B173" s="37" t="s">
        <v>41</v>
      </c>
      <c r="C173" s="37" t="s">
        <v>66</v>
      </c>
      <c r="D173" s="37" t="s">
        <v>178</v>
      </c>
      <c r="E173" s="37" t="s">
        <v>8</v>
      </c>
      <c r="F173" s="77">
        <f>F174</f>
        <v>11507.380999999999</v>
      </c>
    </row>
    <row r="174" spans="1:6" ht="21" customHeight="1" outlineLevel="7">
      <c r="A174" s="36" t="s">
        <v>18</v>
      </c>
      <c r="B174" s="37" t="s">
        <v>41</v>
      </c>
      <c r="C174" s="37" t="s">
        <v>66</v>
      </c>
      <c r="D174" s="37" t="s">
        <v>178</v>
      </c>
      <c r="E174" s="37" t="s">
        <v>19</v>
      </c>
      <c r="F174" s="77">
        <f>F175</f>
        <v>11507.380999999999</v>
      </c>
    </row>
    <row r="175" spans="1:6" ht="36" outlineLevel="7">
      <c r="A175" s="36" t="s">
        <v>20</v>
      </c>
      <c r="B175" s="37" t="s">
        <v>41</v>
      </c>
      <c r="C175" s="37" t="s">
        <v>66</v>
      </c>
      <c r="D175" s="37" t="s">
        <v>178</v>
      </c>
      <c r="E175" s="37" t="s">
        <v>21</v>
      </c>
      <c r="F175" s="79">
        <v>11507.380999999999</v>
      </c>
    </row>
    <row r="176" spans="1:6" ht="36" outlineLevel="7">
      <c r="A176" s="36" t="s">
        <v>395</v>
      </c>
      <c r="B176" s="37" t="s">
        <v>41</v>
      </c>
      <c r="C176" s="37" t="s">
        <v>66</v>
      </c>
      <c r="D176" s="37" t="s">
        <v>396</v>
      </c>
      <c r="E176" s="37" t="s">
        <v>8</v>
      </c>
      <c r="F176" s="79">
        <f>F177</f>
        <v>2540</v>
      </c>
    </row>
    <row r="177" spans="1:6" ht="21" customHeight="1" outlineLevel="7">
      <c r="A177" s="36" t="s">
        <v>18</v>
      </c>
      <c r="B177" s="37" t="s">
        <v>41</v>
      </c>
      <c r="C177" s="37" t="s">
        <v>66</v>
      </c>
      <c r="D177" s="37" t="s">
        <v>396</v>
      </c>
      <c r="E177" s="37" t="s">
        <v>19</v>
      </c>
      <c r="F177" s="79">
        <f>F178</f>
        <v>2540</v>
      </c>
    </row>
    <row r="178" spans="1:6" ht="36" outlineLevel="7">
      <c r="A178" s="36" t="s">
        <v>20</v>
      </c>
      <c r="B178" s="37" t="s">
        <v>41</v>
      </c>
      <c r="C178" s="37" t="s">
        <v>66</v>
      </c>
      <c r="D178" s="37" t="s">
        <v>396</v>
      </c>
      <c r="E178" s="37" t="s">
        <v>21</v>
      </c>
      <c r="F178" s="79">
        <v>2540</v>
      </c>
    </row>
    <row r="179" spans="1:6" ht="58.5" customHeight="1" outlineLevel="7">
      <c r="A179" s="26" t="s">
        <v>459</v>
      </c>
      <c r="B179" s="37" t="s">
        <v>41</v>
      </c>
      <c r="C179" s="37" t="s">
        <v>66</v>
      </c>
      <c r="D179" s="37" t="s">
        <v>468</v>
      </c>
      <c r="E179" s="37" t="s">
        <v>8</v>
      </c>
      <c r="F179" s="79">
        <f>F180</f>
        <v>11749.102999999999</v>
      </c>
    </row>
    <row r="180" spans="1:6" ht="21.75" customHeight="1" outlineLevel="7">
      <c r="A180" s="36" t="s">
        <v>18</v>
      </c>
      <c r="B180" s="37" t="s">
        <v>41</v>
      </c>
      <c r="C180" s="37" t="s">
        <v>66</v>
      </c>
      <c r="D180" s="37" t="s">
        <v>468</v>
      </c>
      <c r="E180" s="37" t="s">
        <v>19</v>
      </c>
      <c r="F180" s="79">
        <f>F181</f>
        <v>11749.102999999999</v>
      </c>
    </row>
    <row r="181" spans="1:6" ht="36" outlineLevel="7">
      <c r="A181" s="36" t="s">
        <v>20</v>
      </c>
      <c r="B181" s="37" t="s">
        <v>41</v>
      </c>
      <c r="C181" s="37" t="s">
        <v>66</v>
      </c>
      <c r="D181" s="37" t="s">
        <v>468</v>
      </c>
      <c r="E181" s="37" t="s">
        <v>21</v>
      </c>
      <c r="F181" s="79">
        <v>11749.102999999999</v>
      </c>
    </row>
    <row r="182" spans="1:6" outlineLevel="2">
      <c r="A182" s="36" t="s">
        <v>69</v>
      </c>
      <c r="B182" s="37" t="s">
        <v>41</v>
      </c>
      <c r="C182" s="37" t="s">
        <v>70</v>
      </c>
      <c r="D182" s="37" t="s">
        <v>159</v>
      </c>
      <c r="E182" s="37" t="s">
        <v>8</v>
      </c>
      <c r="F182" s="77">
        <f>F183</f>
        <v>2590.3200000000002</v>
      </c>
    </row>
    <row r="183" spans="1:6" ht="36.75" customHeight="1" outlineLevel="3">
      <c r="A183" s="36" t="s">
        <v>410</v>
      </c>
      <c r="B183" s="37" t="s">
        <v>41</v>
      </c>
      <c r="C183" s="37" t="s">
        <v>70</v>
      </c>
      <c r="D183" s="37" t="s">
        <v>166</v>
      </c>
      <c r="E183" s="37" t="s">
        <v>8</v>
      </c>
      <c r="F183" s="77">
        <f>F184</f>
        <v>2590.3200000000002</v>
      </c>
    </row>
    <row r="184" spans="1:6" ht="55.5" customHeight="1" outlineLevel="3">
      <c r="A184" s="36" t="s">
        <v>440</v>
      </c>
      <c r="B184" s="37" t="s">
        <v>41</v>
      </c>
      <c r="C184" s="37" t="s">
        <v>70</v>
      </c>
      <c r="D184" s="37" t="s">
        <v>231</v>
      </c>
      <c r="E184" s="37" t="s">
        <v>8</v>
      </c>
      <c r="F184" s="79">
        <f>F188+F185</f>
        <v>2590.3200000000002</v>
      </c>
    </row>
    <row r="185" spans="1:6" ht="17.25" customHeight="1" outlineLevel="3">
      <c r="A185" s="36" t="s">
        <v>279</v>
      </c>
      <c r="B185" s="37" t="s">
        <v>41</v>
      </c>
      <c r="C185" s="37" t="s">
        <v>70</v>
      </c>
      <c r="D185" s="37" t="s">
        <v>280</v>
      </c>
      <c r="E185" s="37" t="s">
        <v>8</v>
      </c>
      <c r="F185" s="79">
        <f>F186</f>
        <v>30</v>
      </c>
    </row>
    <row r="186" spans="1:6" ht="17.25" customHeight="1" outlineLevel="3">
      <c r="A186" s="36" t="s">
        <v>18</v>
      </c>
      <c r="B186" s="37" t="s">
        <v>41</v>
      </c>
      <c r="C186" s="37" t="s">
        <v>70</v>
      </c>
      <c r="D186" s="37" t="s">
        <v>280</v>
      </c>
      <c r="E186" s="37" t="s">
        <v>19</v>
      </c>
      <c r="F186" s="79">
        <f>F187</f>
        <v>30</v>
      </c>
    </row>
    <row r="187" spans="1:6" ht="36" outlineLevel="3">
      <c r="A187" s="36" t="s">
        <v>20</v>
      </c>
      <c r="B187" s="37" t="s">
        <v>41</v>
      </c>
      <c r="C187" s="37" t="s">
        <v>70</v>
      </c>
      <c r="D187" s="37" t="s">
        <v>280</v>
      </c>
      <c r="E187" s="37" t="s">
        <v>21</v>
      </c>
      <c r="F187" s="79">
        <v>30</v>
      </c>
    </row>
    <row r="188" spans="1:6" outlineLevel="5">
      <c r="A188" s="36" t="s">
        <v>71</v>
      </c>
      <c r="B188" s="37" t="s">
        <v>41</v>
      </c>
      <c r="C188" s="37" t="s">
        <v>70</v>
      </c>
      <c r="D188" s="37" t="s">
        <v>179</v>
      </c>
      <c r="E188" s="37" t="s">
        <v>8</v>
      </c>
      <c r="F188" s="77">
        <f>F189</f>
        <v>2560.3200000000002</v>
      </c>
    </row>
    <row r="189" spans="1:6" ht="19.5" customHeight="1" outlineLevel="6">
      <c r="A189" s="36" t="s">
        <v>18</v>
      </c>
      <c r="B189" s="37" t="s">
        <v>41</v>
      </c>
      <c r="C189" s="37" t="s">
        <v>70</v>
      </c>
      <c r="D189" s="37" t="s">
        <v>179</v>
      </c>
      <c r="E189" s="37" t="s">
        <v>19</v>
      </c>
      <c r="F189" s="77">
        <f>F190</f>
        <v>2560.3200000000002</v>
      </c>
    </row>
    <row r="190" spans="1:6" ht="36" outlineLevel="7">
      <c r="A190" s="36" t="s">
        <v>20</v>
      </c>
      <c r="B190" s="37" t="s">
        <v>41</v>
      </c>
      <c r="C190" s="37" t="s">
        <v>70</v>
      </c>
      <c r="D190" s="37" t="s">
        <v>179</v>
      </c>
      <c r="E190" s="37" t="s">
        <v>21</v>
      </c>
      <c r="F190" s="79">
        <v>2560.3200000000002</v>
      </c>
    </row>
    <row r="191" spans="1:6" outlineLevel="1">
      <c r="A191" s="36" t="s">
        <v>72</v>
      </c>
      <c r="B191" s="37" t="s">
        <v>41</v>
      </c>
      <c r="C191" s="37" t="s">
        <v>73</v>
      </c>
      <c r="D191" s="37" t="s">
        <v>159</v>
      </c>
      <c r="E191" s="37" t="s">
        <v>8</v>
      </c>
      <c r="F191" s="81">
        <f>F192+F198+F218+F228</f>
        <v>27137.832000000002</v>
      </c>
    </row>
    <row r="192" spans="1:6" outlineLevel="1">
      <c r="A192" s="36" t="s">
        <v>74</v>
      </c>
      <c r="B192" s="37" t="s">
        <v>41</v>
      </c>
      <c r="C192" s="37" t="s">
        <v>75</v>
      </c>
      <c r="D192" s="37" t="s">
        <v>159</v>
      </c>
      <c r="E192" s="37" t="s">
        <v>8</v>
      </c>
      <c r="F192" s="77">
        <f>F193</f>
        <v>1000</v>
      </c>
    </row>
    <row r="193" spans="1:6" ht="58.5" customHeight="1" outlineLevel="1">
      <c r="A193" s="36" t="s">
        <v>408</v>
      </c>
      <c r="B193" s="37" t="s">
        <v>41</v>
      </c>
      <c r="C193" s="37" t="s">
        <v>75</v>
      </c>
      <c r="D193" s="37" t="s">
        <v>176</v>
      </c>
      <c r="E193" s="37" t="s">
        <v>8</v>
      </c>
      <c r="F193" s="77">
        <f>F194</f>
        <v>1000</v>
      </c>
    </row>
    <row r="194" spans="1:6" ht="39" customHeight="1" outlineLevel="1">
      <c r="A194" s="36" t="s">
        <v>411</v>
      </c>
      <c r="B194" s="37" t="s">
        <v>41</v>
      </c>
      <c r="C194" s="37" t="s">
        <v>75</v>
      </c>
      <c r="D194" s="37" t="s">
        <v>180</v>
      </c>
      <c r="E194" s="37" t="s">
        <v>8</v>
      </c>
      <c r="F194" s="77">
        <f>F195</f>
        <v>1000</v>
      </c>
    </row>
    <row r="195" spans="1:6" ht="55.5" customHeight="1" outlineLevel="1">
      <c r="A195" s="41" t="s">
        <v>76</v>
      </c>
      <c r="B195" s="37" t="s">
        <v>41</v>
      </c>
      <c r="C195" s="37" t="s">
        <v>75</v>
      </c>
      <c r="D195" s="37" t="s">
        <v>181</v>
      </c>
      <c r="E195" s="37" t="s">
        <v>8</v>
      </c>
      <c r="F195" s="77">
        <f>F196</f>
        <v>1000</v>
      </c>
    </row>
    <row r="196" spans="1:6" ht="19.5" customHeight="1" outlineLevel="1">
      <c r="A196" s="36" t="s">
        <v>18</v>
      </c>
      <c r="B196" s="37" t="s">
        <v>41</v>
      </c>
      <c r="C196" s="37" t="s">
        <v>75</v>
      </c>
      <c r="D196" s="37" t="s">
        <v>181</v>
      </c>
      <c r="E196" s="37" t="s">
        <v>19</v>
      </c>
      <c r="F196" s="77">
        <f>F197</f>
        <v>1000</v>
      </c>
    </row>
    <row r="197" spans="1:6" ht="36" outlineLevel="1">
      <c r="A197" s="36" t="s">
        <v>20</v>
      </c>
      <c r="B197" s="37" t="s">
        <v>41</v>
      </c>
      <c r="C197" s="37" t="s">
        <v>75</v>
      </c>
      <c r="D197" s="37" t="s">
        <v>181</v>
      </c>
      <c r="E197" s="37" t="s">
        <v>21</v>
      </c>
      <c r="F197" s="79">
        <v>1000</v>
      </c>
    </row>
    <row r="198" spans="1:6" outlineLevel="1">
      <c r="A198" s="36" t="s">
        <v>77</v>
      </c>
      <c r="B198" s="37" t="s">
        <v>41</v>
      </c>
      <c r="C198" s="37" t="s">
        <v>78</v>
      </c>
      <c r="D198" s="37" t="s">
        <v>159</v>
      </c>
      <c r="E198" s="37" t="s">
        <v>8</v>
      </c>
      <c r="F198" s="77">
        <f>F199</f>
        <v>20103.832000000002</v>
      </c>
    </row>
    <row r="199" spans="1:6" ht="54" outlineLevel="1">
      <c r="A199" s="36" t="s">
        <v>408</v>
      </c>
      <c r="B199" s="37" t="s">
        <v>41</v>
      </c>
      <c r="C199" s="37" t="s">
        <v>78</v>
      </c>
      <c r="D199" s="37" t="s">
        <v>176</v>
      </c>
      <c r="E199" s="37" t="s">
        <v>8</v>
      </c>
      <c r="F199" s="77">
        <f>F200</f>
        <v>20103.832000000002</v>
      </c>
    </row>
    <row r="200" spans="1:6" ht="36" outlineLevel="1">
      <c r="A200" s="36" t="s">
        <v>411</v>
      </c>
      <c r="B200" s="37" t="s">
        <v>41</v>
      </c>
      <c r="C200" s="37" t="s">
        <v>78</v>
      </c>
      <c r="D200" s="37" t="s">
        <v>180</v>
      </c>
      <c r="E200" s="37" t="s">
        <v>8</v>
      </c>
      <c r="F200" s="77">
        <f>F201+F204+F209+F212+F215</f>
        <v>20103.832000000002</v>
      </c>
    </row>
    <row r="201" spans="1:6" outlineLevel="1">
      <c r="A201" s="100" t="s">
        <v>496</v>
      </c>
      <c r="B201" s="37" t="s">
        <v>41</v>
      </c>
      <c r="C201" s="37" t="s">
        <v>78</v>
      </c>
      <c r="D201" s="37" t="s">
        <v>497</v>
      </c>
      <c r="E201" s="37" t="s">
        <v>8</v>
      </c>
      <c r="F201" s="77">
        <f>F202</f>
        <v>3093.0709999999999</v>
      </c>
    </row>
    <row r="202" spans="1:6" ht="20.25" customHeight="1" outlineLevel="1">
      <c r="A202" s="36" t="s">
        <v>18</v>
      </c>
      <c r="B202" s="37" t="s">
        <v>41</v>
      </c>
      <c r="C202" s="37" t="s">
        <v>78</v>
      </c>
      <c r="D202" s="37" t="s">
        <v>497</v>
      </c>
      <c r="E202" s="37" t="s">
        <v>19</v>
      </c>
      <c r="F202" s="77">
        <f>F203</f>
        <v>3093.0709999999999</v>
      </c>
    </row>
    <row r="203" spans="1:6" ht="36" outlineLevel="1">
      <c r="A203" s="36" t="s">
        <v>20</v>
      </c>
      <c r="B203" s="37" t="s">
        <v>41</v>
      </c>
      <c r="C203" s="37" t="s">
        <v>78</v>
      </c>
      <c r="D203" s="37" t="s">
        <v>497</v>
      </c>
      <c r="E203" s="37" t="s">
        <v>21</v>
      </c>
      <c r="F203" s="77">
        <v>3093.0709999999999</v>
      </c>
    </row>
    <row r="204" spans="1:6" ht="57" customHeight="1" outlineLevel="1">
      <c r="A204" s="41" t="s">
        <v>79</v>
      </c>
      <c r="B204" s="37" t="s">
        <v>41</v>
      </c>
      <c r="C204" s="37" t="s">
        <v>78</v>
      </c>
      <c r="D204" s="37" t="s">
        <v>182</v>
      </c>
      <c r="E204" s="37" t="s">
        <v>8</v>
      </c>
      <c r="F204" s="77">
        <f>F205+F207</f>
        <v>5249.76</v>
      </c>
    </row>
    <row r="205" spans="1:6" ht="23.25" customHeight="1" outlineLevel="1">
      <c r="A205" s="36" t="s">
        <v>18</v>
      </c>
      <c r="B205" s="37" t="s">
        <v>41</v>
      </c>
      <c r="C205" s="37" t="s">
        <v>78</v>
      </c>
      <c r="D205" s="37" t="s">
        <v>182</v>
      </c>
      <c r="E205" s="37" t="s">
        <v>19</v>
      </c>
      <c r="F205" s="77">
        <f>F206</f>
        <v>5249.76</v>
      </c>
    </row>
    <row r="206" spans="1:6" ht="36" outlineLevel="1">
      <c r="A206" s="36" t="s">
        <v>20</v>
      </c>
      <c r="B206" s="37" t="s">
        <v>41</v>
      </c>
      <c r="C206" s="37" t="s">
        <v>78</v>
      </c>
      <c r="D206" s="37" t="s">
        <v>182</v>
      </c>
      <c r="E206" s="37" t="s">
        <v>21</v>
      </c>
      <c r="F206" s="79">
        <v>5249.76</v>
      </c>
    </row>
    <row r="207" spans="1:6" hidden="1" outlineLevel="1">
      <c r="A207" s="36" t="s">
        <v>22</v>
      </c>
      <c r="B207" s="37" t="s">
        <v>41</v>
      </c>
      <c r="C207" s="37" t="s">
        <v>78</v>
      </c>
      <c r="D207" s="37" t="s">
        <v>182</v>
      </c>
      <c r="E207" s="37" t="s">
        <v>23</v>
      </c>
      <c r="F207" s="79">
        <f>F208</f>
        <v>0</v>
      </c>
    </row>
    <row r="208" spans="1:6" ht="0.75" customHeight="1" outlineLevel="1">
      <c r="A208" s="36" t="s">
        <v>63</v>
      </c>
      <c r="B208" s="37" t="s">
        <v>41</v>
      </c>
      <c r="C208" s="37" t="s">
        <v>78</v>
      </c>
      <c r="D208" s="37" t="s">
        <v>182</v>
      </c>
      <c r="E208" s="37" t="s">
        <v>64</v>
      </c>
      <c r="F208" s="79"/>
    </row>
    <row r="209" spans="1:6" ht="37.5" customHeight="1" outlineLevel="1">
      <c r="A209" s="36" t="s">
        <v>310</v>
      </c>
      <c r="B209" s="37" t="s">
        <v>41</v>
      </c>
      <c r="C209" s="37" t="s">
        <v>78</v>
      </c>
      <c r="D209" s="37" t="s">
        <v>311</v>
      </c>
      <c r="E209" s="37" t="s">
        <v>8</v>
      </c>
      <c r="F209" s="79">
        <f>F210</f>
        <v>4000.6709999999998</v>
      </c>
    </row>
    <row r="210" spans="1:6" outlineLevel="1">
      <c r="A210" s="36" t="s">
        <v>22</v>
      </c>
      <c r="B210" s="37" t="s">
        <v>41</v>
      </c>
      <c r="C210" s="37" t="s">
        <v>78</v>
      </c>
      <c r="D210" s="37" t="s">
        <v>311</v>
      </c>
      <c r="E210" s="37" t="s">
        <v>23</v>
      </c>
      <c r="F210" s="79">
        <f>F211</f>
        <v>4000.6709999999998</v>
      </c>
    </row>
    <row r="211" spans="1:6" ht="37.5" customHeight="1" outlineLevel="1">
      <c r="A211" s="36" t="s">
        <v>63</v>
      </c>
      <c r="B211" s="37" t="s">
        <v>41</v>
      </c>
      <c r="C211" s="37" t="s">
        <v>78</v>
      </c>
      <c r="D211" s="37" t="s">
        <v>311</v>
      </c>
      <c r="E211" s="37" t="s">
        <v>64</v>
      </c>
      <c r="F211" s="79">
        <v>4000.6709999999998</v>
      </c>
    </row>
    <row r="212" spans="1:6" ht="37.5" customHeight="1" outlineLevel="1">
      <c r="A212" s="36" t="s">
        <v>326</v>
      </c>
      <c r="B212" s="37" t="s">
        <v>41</v>
      </c>
      <c r="C212" s="37" t="s">
        <v>78</v>
      </c>
      <c r="D212" s="37" t="s">
        <v>327</v>
      </c>
      <c r="E212" s="37" t="s">
        <v>8</v>
      </c>
      <c r="F212" s="79">
        <f>F213</f>
        <v>3398.33</v>
      </c>
    </row>
    <row r="213" spans="1:6" ht="18" customHeight="1" outlineLevel="1">
      <c r="A213" s="36" t="s">
        <v>22</v>
      </c>
      <c r="B213" s="37" t="s">
        <v>41</v>
      </c>
      <c r="C213" s="37" t="s">
        <v>78</v>
      </c>
      <c r="D213" s="37" t="s">
        <v>327</v>
      </c>
      <c r="E213" s="37" t="s">
        <v>23</v>
      </c>
      <c r="F213" s="79">
        <f>F214</f>
        <v>3398.33</v>
      </c>
    </row>
    <row r="214" spans="1:6" ht="37.5" customHeight="1" outlineLevel="1">
      <c r="A214" s="36" t="s">
        <v>63</v>
      </c>
      <c r="B214" s="37" t="s">
        <v>41</v>
      </c>
      <c r="C214" s="37" t="s">
        <v>78</v>
      </c>
      <c r="D214" s="37" t="s">
        <v>327</v>
      </c>
      <c r="E214" s="37" t="s">
        <v>64</v>
      </c>
      <c r="F214" s="79">
        <v>3398.33</v>
      </c>
    </row>
    <row r="215" spans="1:6" ht="53.25" customHeight="1" outlineLevel="1">
      <c r="A215" s="36" t="s">
        <v>328</v>
      </c>
      <c r="B215" s="37" t="s">
        <v>41</v>
      </c>
      <c r="C215" s="37" t="s">
        <v>78</v>
      </c>
      <c r="D215" s="37" t="s">
        <v>329</v>
      </c>
      <c r="E215" s="37" t="s">
        <v>8</v>
      </c>
      <c r="F215" s="79">
        <f>F216</f>
        <v>4362</v>
      </c>
    </row>
    <row r="216" spans="1:6" ht="37.5" customHeight="1" outlineLevel="1">
      <c r="A216" s="36" t="s">
        <v>330</v>
      </c>
      <c r="B216" s="37" t="s">
        <v>41</v>
      </c>
      <c r="C216" s="37" t="s">
        <v>78</v>
      </c>
      <c r="D216" s="37" t="s">
        <v>329</v>
      </c>
      <c r="E216" s="37" t="s">
        <v>331</v>
      </c>
      <c r="F216" s="79">
        <f>F217</f>
        <v>4362</v>
      </c>
    </row>
    <row r="217" spans="1:6" ht="18.75" customHeight="1" outlineLevel="1">
      <c r="A217" s="36" t="s">
        <v>332</v>
      </c>
      <c r="B217" s="37" t="s">
        <v>41</v>
      </c>
      <c r="C217" s="37" t="s">
        <v>78</v>
      </c>
      <c r="D217" s="37" t="s">
        <v>329</v>
      </c>
      <c r="E217" s="37" t="s">
        <v>333</v>
      </c>
      <c r="F217" s="79">
        <v>4362</v>
      </c>
    </row>
    <row r="218" spans="1:6" outlineLevel="1">
      <c r="A218" s="36" t="s">
        <v>80</v>
      </c>
      <c r="B218" s="37" t="s">
        <v>41</v>
      </c>
      <c r="C218" s="37" t="s">
        <v>81</v>
      </c>
      <c r="D218" s="37" t="s">
        <v>159</v>
      </c>
      <c r="E218" s="37" t="s">
        <v>8</v>
      </c>
      <c r="F218" s="77">
        <f>F219+F223</f>
        <v>250</v>
      </c>
    </row>
    <row r="219" spans="1:6" ht="54" outlineLevel="1">
      <c r="A219" s="36" t="s">
        <v>408</v>
      </c>
      <c r="B219" s="37" t="s">
        <v>41</v>
      </c>
      <c r="C219" s="37" t="s">
        <v>81</v>
      </c>
      <c r="D219" s="37" t="s">
        <v>176</v>
      </c>
      <c r="E219" s="37" t="s">
        <v>8</v>
      </c>
      <c r="F219" s="77">
        <f>F220</f>
        <v>231</v>
      </c>
    </row>
    <row r="220" spans="1:6" ht="18" customHeight="1" outlineLevel="1">
      <c r="A220" s="41" t="s">
        <v>82</v>
      </c>
      <c r="B220" s="37" t="s">
        <v>41</v>
      </c>
      <c r="C220" s="37" t="s">
        <v>81</v>
      </c>
      <c r="D220" s="37" t="s">
        <v>183</v>
      </c>
      <c r="E220" s="37" t="s">
        <v>8</v>
      </c>
      <c r="F220" s="77">
        <f>F221</f>
        <v>231</v>
      </c>
    </row>
    <row r="221" spans="1:6" ht="18.75" customHeight="1" outlineLevel="1">
      <c r="A221" s="36" t="s">
        <v>18</v>
      </c>
      <c r="B221" s="37" t="s">
        <v>41</v>
      </c>
      <c r="C221" s="37" t="s">
        <v>81</v>
      </c>
      <c r="D221" s="37" t="s">
        <v>183</v>
      </c>
      <c r="E221" s="37" t="s">
        <v>19</v>
      </c>
      <c r="F221" s="77">
        <f>F222</f>
        <v>231</v>
      </c>
    </row>
    <row r="222" spans="1:6" ht="36" outlineLevel="1">
      <c r="A222" s="36" t="s">
        <v>20</v>
      </c>
      <c r="B222" s="37" t="s">
        <v>41</v>
      </c>
      <c r="C222" s="37" t="s">
        <v>81</v>
      </c>
      <c r="D222" s="37" t="s">
        <v>183</v>
      </c>
      <c r="E222" s="37" t="s">
        <v>21</v>
      </c>
      <c r="F222" s="79">
        <v>231</v>
      </c>
    </row>
    <row r="223" spans="1:6" ht="21" customHeight="1" outlineLevel="1">
      <c r="A223" s="36" t="s">
        <v>174</v>
      </c>
      <c r="B223" s="37" t="s">
        <v>41</v>
      </c>
      <c r="C223" s="37" t="s">
        <v>81</v>
      </c>
      <c r="D223" s="37" t="s">
        <v>160</v>
      </c>
      <c r="E223" s="37" t="s">
        <v>8</v>
      </c>
      <c r="F223" s="79">
        <f>F224</f>
        <v>19</v>
      </c>
    </row>
    <row r="224" spans="1:6" ht="21" customHeight="1" outlineLevel="1">
      <c r="A224" s="36" t="s">
        <v>386</v>
      </c>
      <c r="B224" s="37" t="s">
        <v>41</v>
      </c>
      <c r="C224" s="37" t="s">
        <v>81</v>
      </c>
      <c r="D224" s="37" t="s">
        <v>385</v>
      </c>
      <c r="E224" s="37" t="s">
        <v>8</v>
      </c>
      <c r="F224" s="79">
        <f>F225</f>
        <v>19</v>
      </c>
    </row>
    <row r="225" spans="1:6" ht="36" outlineLevel="1">
      <c r="A225" s="42" t="s">
        <v>451</v>
      </c>
      <c r="B225" s="37" t="s">
        <v>41</v>
      </c>
      <c r="C225" s="37" t="s">
        <v>81</v>
      </c>
      <c r="D225" s="37" t="s">
        <v>469</v>
      </c>
      <c r="E225" s="37" t="s">
        <v>8</v>
      </c>
      <c r="F225" s="79">
        <f>F226</f>
        <v>19</v>
      </c>
    </row>
    <row r="226" spans="1:6" outlineLevel="1">
      <c r="A226" s="36" t="s">
        <v>31</v>
      </c>
      <c r="B226" s="37" t="s">
        <v>41</v>
      </c>
      <c r="C226" s="37" t="s">
        <v>81</v>
      </c>
      <c r="D226" s="37" t="s">
        <v>469</v>
      </c>
      <c r="E226" s="37" t="s">
        <v>32</v>
      </c>
      <c r="F226" s="79">
        <f>F227</f>
        <v>19</v>
      </c>
    </row>
    <row r="227" spans="1:6" outlineLevel="1">
      <c r="A227" s="36" t="s">
        <v>452</v>
      </c>
      <c r="B227" s="37" t="s">
        <v>41</v>
      </c>
      <c r="C227" s="37" t="s">
        <v>81</v>
      </c>
      <c r="D227" s="37" t="s">
        <v>469</v>
      </c>
      <c r="E227" s="37" t="s">
        <v>453</v>
      </c>
      <c r="F227" s="79">
        <v>19</v>
      </c>
    </row>
    <row r="228" spans="1:6" outlineLevel="1">
      <c r="A228" s="36" t="s">
        <v>470</v>
      </c>
      <c r="B228" s="37" t="s">
        <v>41</v>
      </c>
      <c r="C228" s="37" t="s">
        <v>471</v>
      </c>
      <c r="D228" s="37" t="s">
        <v>159</v>
      </c>
      <c r="E228" s="37" t="s">
        <v>8</v>
      </c>
      <c r="F228" s="77">
        <f>F229</f>
        <v>5784</v>
      </c>
    </row>
    <row r="229" spans="1:6" ht="54" outlineLevel="1">
      <c r="A229" s="36" t="s">
        <v>408</v>
      </c>
      <c r="B229" s="37" t="s">
        <v>41</v>
      </c>
      <c r="C229" s="37" t="s">
        <v>471</v>
      </c>
      <c r="D229" s="37" t="s">
        <v>176</v>
      </c>
      <c r="E229" s="37" t="s">
        <v>8</v>
      </c>
      <c r="F229" s="77">
        <f>F230</f>
        <v>5784</v>
      </c>
    </row>
    <row r="230" spans="1:6" ht="36" outlineLevel="1">
      <c r="A230" s="36" t="s">
        <v>411</v>
      </c>
      <c r="B230" s="37" t="s">
        <v>41</v>
      </c>
      <c r="C230" s="37" t="s">
        <v>471</v>
      </c>
      <c r="D230" s="37" t="s">
        <v>180</v>
      </c>
      <c r="E230" s="37" t="s">
        <v>8</v>
      </c>
      <c r="F230" s="77">
        <f>F231</f>
        <v>5784</v>
      </c>
    </row>
    <row r="231" spans="1:6" ht="36" outlineLevel="1">
      <c r="A231" s="26" t="s">
        <v>458</v>
      </c>
      <c r="B231" s="37" t="s">
        <v>41</v>
      </c>
      <c r="C231" s="37" t="s">
        <v>471</v>
      </c>
      <c r="D231" s="37" t="s">
        <v>472</v>
      </c>
      <c r="E231" s="37" t="s">
        <v>8</v>
      </c>
      <c r="F231" s="77">
        <f>F232</f>
        <v>5784</v>
      </c>
    </row>
    <row r="232" spans="1:6" outlineLevel="1">
      <c r="A232" s="36" t="s">
        <v>22</v>
      </c>
      <c r="B232" s="37" t="s">
        <v>41</v>
      </c>
      <c r="C232" s="37" t="s">
        <v>471</v>
      </c>
      <c r="D232" s="37" t="s">
        <v>472</v>
      </c>
      <c r="E232" s="37" t="s">
        <v>23</v>
      </c>
      <c r="F232" s="77">
        <f>F233</f>
        <v>5784</v>
      </c>
    </row>
    <row r="233" spans="1:6" ht="36" outlineLevel="1">
      <c r="A233" s="36" t="s">
        <v>63</v>
      </c>
      <c r="B233" s="37" t="s">
        <v>41</v>
      </c>
      <c r="C233" s="37" t="s">
        <v>471</v>
      </c>
      <c r="D233" s="37" t="s">
        <v>472</v>
      </c>
      <c r="E233" s="37" t="s">
        <v>64</v>
      </c>
      <c r="F233" s="77">
        <v>5784</v>
      </c>
    </row>
    <row r="234" spans="1:6" outlineLevel="1">
      <c r="A234" s="36" t="s">
        <v>83</v>
      </c>
      <c r="B234" s="37" t="s">
        <v>41</v>
      </c>
      <c r="C234" s="37" t="s">
        <v>84</v>
      </c>
      <c r="D234" s="37" t="s">
        <v>159</v>
      </c>
      <c r="E234" s="37" t="s">
        <v>8</v>
      </c>
      <c r="F234" s="77">
        <f>F235</f>
        <v>515</v>
      </c>
    </row>
    <row r="235" spans="1:6" outlineLevel="2">
      <c r="A235" s="36" t="s">
        <v>85</v>
      </c>
      <c r="B235" s="37" t="s">
        <v>41</v>
      </c>
      <c r="C235" s="37" t="s">
        <v>86</v>
      </c>
      <c r="D235" s="37" t="s">
        <v>159</v>
      </c>
      <c r="E235" s="37" t="s">
        <v>8</v>
      </c>
      <c r="F235" s="77">
        <f>F236</f>
        <v>515</v>
      </c>
    </row>
    <row r="236" spans="1:6" ht="36" outlineLevel="3">
      <c r="A236" s="36" t="s">
        <v>412</v>
      </c>
      <c r="B236" s="37" t="s">
        <v>41</v>
      </c>
      <c r="C236" s="37" t="s">
        <v>86</v>
      </c>
      <c r="D236" s="37" t="s">
        <v>184</v>
      </c>
      <c r="E236" s="37" t="s">
        <v>8</v>
      </c>
      <c r="F236" s="77">
        <f>F237+F241+F244</f>
        <v>515</v>
      </c>
    </row>
    <row r="237" spans="1:6" ht="36.75" customHeight="1" outlineLevel="3">
      <c r="A237" s="36" t="s">
        <v>413</v>
      </c>
      <c r="B237" s="37" t="s">
        <v>41</v>
      </c>
      <c r="C237" s="37" t="s">
        <v>86</v>
      </c>
      <c r="D237" s="37" t="s">
        <v>293</v>
      </c>
      <c r="E237" s="37" t="s">
        <v>8</v>
      </c>
      <c r="F237" s="77">
        <f>F238</f>
        <v>440</v>
      </c>
    </row>
    <row r="238" spans="1:6" ht="18" customHeight="1" outlineLevel="3">
      <c r="A238" s="36" t="s">
        <v>294</v>
      </c>
      <c r="B238" s="37" t="s">
        <v>41</v>
      </c>
      <c r="C238" s="37" t="s">
        <v>86</v>
      </c>
      <c r="D238" s="37" t="s">
        <v>295</v>
      </c>
      <c r="E238" s="37" t="s">
        <v>8</v>
      </c>
      <c r="F238" s="77">
        <f>F239</f>
        <v>440</v>
      </c>
    </row>
    <row r="239" spans="1:6" ht="18.75" customHeight="1" outlineLevel="3">
      <c r="A239" s="36" t="s">
        <v>18</v>
      </c>
      <c r="B239" s="37" t="s">
        <v>41</v>
      </c>
      <c r="C239" s="37" t="s">
        <v>86</v>
      </c>
      <c r="D239" s="37" t="s">
        <v>295</v>
      </c>
      <c r="E239" s="37" t="s">
        <v>19</v>
      </c>
      <c r="F239" s="77">
        <f>F240</f>
        <v>440</v>
      </c>
    </row>
    <row r="240" spans="1:6" ht="36" outlineLevel="3">
      <c r="A240" s="36" t="s">
        <v>20</v>
      </c>
      <c r="B240" s="37" t="s">
        <v>41</v>
      </c>
      <c r="C240" s="37" t="s">
        <v>86</v>
      </c>
      <c r="D240" s="37" t="s">
        <v>295</v>
      </c>
      <c r="E240" s="37" t="s">
        <v>21</v>
      </c>
      <c r="F240" s="77">
        <v>440</v>
      </c>
    </row>
    <row r="241" spans="1:6" ht="19.5" customHeight="1" outlineLevel="5">
      <c r="A241" s="36" t="s">
        <v>88</v>
      </c>
      <c r="B241" s="37" t="s">
        <v>41</v>
      </c>
      <c r="C241" s="37" t="s">
        <v>86</v>
      </c>
      <c r="D241" s="37" t="s">
        <v>185</v>
      </c>
      <c r="E241" s="37" t="s">
        <v>8</v>
      </c>
      <c r="F241" s="77">
        <f>F242</f>
        <v>45</v>
      </c>
    </row>
    <row r="242" spans="1:6" ht="21.75" customHeight="1" outlineLevel="6">
      <c r="A242" s="36" t="s">
        <v>18</v>
      </c>
      <c r="B242" s="37" t="s">
        <v>41</v>
      </c>
      <c r="C242" s="37" t="s">
        <v>86</v>
      </c>
      <c r="D242" s="37" t="s">
        <v>185</v>
      </c>
      <c r="E242" s="37" t="s">
        <v>19</v>
      </c>
      <c r="F242" s="77">
        <f>F243</f>
        <v>45</v>
      </c>
    </row>
    <row r="243" spans="1:6" ht="36" outlineLevel="7">
      <c r="A243" s="36" t="s">
        <v>20</v>
      </c>
      <c r="B243" s="37" t="s">
        <v>41</v>
      </c>
      <c r="C243" s="37" t="s">
        <v>86</v>
      </c>
      <c r="D243" s="37" t="s">
        <v>185</v>
      </c>
      <c r="E243" s="37" t="s">
        <v>21</v>
      </c>
      <c r="F243" s="79">
        <v>45</v>
      </c>
    </row>
    <row r="244" spans="1:6" outlineLevel="5">
      <c r="A244" s="36" t="s">
        <v>87</v>
      </c>
      <c r="B244" s="37" t="s">
        <v>41</v>
      </c>
      <c r="C244" s="37" t="s">
        <v>86</v>
      </c>
      <c r="D244" s="37" t="s">
        <v>296</v>
      </c>
      <c r="E244" s="37" t="s">
        <v>8</v>
      </c>
      <c r="F244" s="77">
        <f>F245</f>
        <v>30</v>
      </c>
    </row>
    <row r="245" spans="1:6" ht="18.75" customHeight="1" outlineLevel="6">
      <c r="A245" s="36" t="s">
        <v>18</v>
      </c>
      <c r="B245" s="37" t="s">
        <v>41</v>
      </c>
      <c r="C245" s="37" t="s">
        <v>86</v>
      </c>
      <c r="D245" s="37" t="s">
        <v>296</v>
      </c>
      <c r="E245" s="37" t="s">
        <v>19</v>
      </c>
      <c r="F245" s="77">
        <f>F246</f>
        <v>30</v>
      </c>
    </row>
    <row r="246" spans="1:6" ht="36" outlineLevel="7">
      <c r="A246" s="36" t="s">
        <v>20</v>
      </c>
      <c r="B246" s="37" t="s">
        <v>41</v>
      </c>
      <c r="C246" s="37" t="s">
        <v>86</v>
      </c>
      <c r="D246" s="37" t="s">
        <v>296</v>
      </c>
      <c r="E246" s="37" t="s">
        <v>21</v>
      </c>
      <c r="F246" s="79">
        <v>30</v>
      </c>
    </row>
    <row r="247" spans="1:6" outlineLevel="1">
      <c r="A247" s="36" t="s">
        <v>89</v>
      </c>
      <c r="B247" s="37" t="s">
        <v>41</v>
      </c>
      <c r="C247" s="37" t="s">
        <v>90</v>
      </c>
      <c r="D247" s="37" t="s">
        <v>159</v>
      </c>
      <c r="E247" s="37" t="s">
        <v>8</v>
      </c>
      <c r="F247" s="77">
        <f>F248</f>
        <v>13689.554</v>
      </c>
    </row>
    <row r="248" spans="1:6" outlineLevel="2">
      <c r="A248" s="36" t="s">
        <v>318</v>
      </c>
      <c r="B248" s="37" t="s">
        <v>41</v>
      </c>
      <c r="C248" s="37" t="s">
        <v>317</v>
      </c>
      <c r="D248" s="37" t="s">
        <v>159</v>
      </c>
      <c r="E248" s="37" t="s">
        <v>8</v>
      </c>
      <c r="F248" s="77">
        <f>F249</f>
        <v>13689.554</v>
      </c>
    </row>
    <row r="249" spans="1:6" ht="36" outlineLevel="3">
      <c r="A249" s="36" t="s">
        <v>414</v>
      </c>
      <c r="B249" s="37" t="s">
        <v>41</v>
      </c>
      <c r="C249" s="37" t="s">
        <v>317</v>
      </c>
      <c r="D249" s="37" t="s">
        <v>186</v>
      </c>
      <c r="E249" s="37" t="s">
        <v>8</v>
      </c>
      <c r="F249" s="77">
        <f>F250</f>
        <v>13689.554</v>
      </c>
    </row>
    <row r="250" spans="1:6" ht="38.25" customHeight="1" outlineLevel="5">
      <c r="A250" s="36" t="s">
        <v>93</v>
      </c>
      <c r="B250" s="37" t="s">
        <v>41</v>
      </c>
      <c r="C250" s="37" t="s">
        <v>317</v>
      </c>
      <c r="D250" s="37" t="s">
        <v>187</v>
      </c>
      <c r="E250" s="37" t="s">
        <v>8</v>
      </c>
      <c r="F250" s="77">
        <f>F251</f>
        <v>13689.554</v>
      </c>
    </row>
    <row r="251" spans="1:6" ht="36" outlineLevel="6">
      <c r="A251" s="36" t="s">
        <v>53</v>
      </c>
      <c r="B251" s="37" t="s">
        <v>41</v>
      </c>
      <c r="C251" s="37" t="s">
        <v>317</v>
      </c>
      <c r="D251" s="37" t="s">
        <v>187</v>
      </c>
      <c r="E251" s="37" t="s">
        <v>54</v>
      </c>
      <c r="F251" s="77">
        <f>F252</f>
        <v>13689.554</v>
      </c>
    </row>
    <row r="252" spans="1:6" outlineLevel="7">
      <c r="A252" s="36" t="s">
        <v>94</v>
      </c>
      <c r="B252" s="37" t="s">
        <v>41</v>
      </c>
      <c r="C252" s="37" t="s">
        <v>317</v>
      </c>
      <c r="D252" s="37" t="s">
        <v>187</v>
      </c>
      <c r="E252" s="37" t="s">
        <v>95</v>
      </c>
      <c r="F252" s="79">
        <v>13689.554</v>
      </c>
    </row>
    <row r="253" spans="1:6" outlineLevel="1">
      <c r="A253" s="36" t="s">
        <v>100</v>
      </c>
      <c r="B253" s="37" t="s">
        <v>41</v>
      </c>
      <c r="C253" s="37" t="s">
        <v>101</v>
      </c>
      <c r="D253" s="37" t="s">
        <v>159</v>
      </c>
      <c r="E253" s="37" t="s">
        <v>8</v>
      </c>
      <c r="F253" s="77">
        <f>F254</f>
        <v>8224.6990000000005</v>
      </c>
    </row>
    <row r="254" spans="1:6" outlineLevel="2">
      <c r="A254" s="36" t="s">
        <v>102</v>
      </c>
      <c r="B254" s="37" t="s">
        <v>41</v>
      </c>
      <c r="C254" s="37" t="s">
        <v>103</v>
      </c>
      <c r="D254" s="37" t="s">
        <v>159</v>
      </c>
      <c r="E254" s="37" t="s">
        <v>8</v>
      </c>
      <c r="F254" s="77">
        <f>F255</f>
        <v>8224.6990000000005</v>
      </c>
    </row>
    <row r="255" spans="1:6" ht="36" outlineLevel="3">
      <c r="A255" s="36" t="s">
        <v>414</v>
      </c>
      <c r="B255" s="37" t="s">
        <v>41</v>
      </c>
      <c r="C255" s="37" t="s">
        <v>103</v>
      </c>
      <c r="D255" s="37" t="s">
        <v>186</v>
      </c>
      <c r="E255" s="37" t="s">
        <v>8</v>
      </c>
      <c r="F255" s="77">
        <f>F262+F259+F256</f>
        <v>8224.6990000000005</v>
      </c>
    </row>
    <row r="256" spans="1:6" ht="36" customHeight="1" outlineLevel="7">
      <c r="A256" s="43" t="s">
        <v>105</v>
      </c>
      <c r="B256" s="37" t="s">
        <v>41</v>
      </c>
      <c r="C256" s="37" t="s">
        <v>103</v>
      </c>
      <c r="D256" s="37" t="s">
        <v>191</v>
      </c>
      <c r="E256" s="37" t="s">
        <v>8</v>
      </c>
      <c r="F256" s="77">
        <f>F257</f>
        <v>7357.6030000000001</v>
      </c>
    </row>
    <row r="257" spans="1:6" ht="36" outlineLevel="7">
      <c r="A257" s="36" t="s">
        <v>53</v>
      </c>
      <c r="B257" s="37" t="s">
        <v>41</v>
      </c>
      <c r="C257" s="37" t="s">
        <v>103</v>
      </c>
      <c r="D257" s="37" t="s">
        <v>191</v>
      </c>
      <c r="E257" s="37" t="s">
        <v>54</v>
      </c>
      <c r="F257" s="77">
        <f>F258</f>
        <v>7357.6030000000001</v>
      </c>
    </row>
    <row r="258" spans="1:6" outlineLevel="7">
      <c r="A258" s="36" t="s">
        <v>94</v>
      </c>
      <c r="B258" s="37" t="s">
        <v>41</v>
      </c>
      <c r="C258" s="37" t="s">
        <v>103</v>
      </c>
      <c r="D258" s="37" t="s">
        <v>191</v>
      </c>
      <c r="E258" s="37" t="s">
        <v>95</v>
      </c>
      <c r="F258" s="79">
        <v>7357.6030000000001</v>
      </c>
    </row>
    <row r="259" spans="1:6" ht="54" outlineLevel="7">
      <c r="A259" s="26" t="s">
        <v>456</v>
      </c>
      <c r="B259" s="37" t="s">
        <v>41</v>
      </c>
      <c r="C259" s="37" t="s">
        <v>103</v>
      </c>
      <c r="D259" s="37" t="s">
        <v>473</v>
      </c>
      <c r="E259" s="37" t="s">
        <v>8</v>
      </c>
      <c r="F259" s="79">
        <f>F260</f>
        <v>146.096</v>
      </c>
    </row>
    <row r="260" spans="1:6" ht="36" outlineLevel="7">
      <c r="A260" s="36" t="s">
        <v>53</v>
      </c>
      <c r="B260" s="37" t="s">
        <v>41</v>
      </c>
      <c r="C260" s="37" t="s">
        <v>103</v>
      </c>
      <c r="D260" s="37" t="s">
        <v>473</v>
      </c>
      <c r="E260" s="37" t="s">
        <v>54</v>
      </c>
      <c r="F260" s="79">
        <f>F261</f>
        <v>146.096</v>
      </c>
    </row>
    <row r="261" spans="1:6" outlineLevel="7">
      <c r="A261" s="36" t="s">
        <v>94</v>
      </c>
      <c r="B261" s="37" t="s">
        <v>41</v>
      </c>
      <c r="C261" s="37" t="s">
        <v>103</v>
      </c>
      <c r="D261" s="37" t="s">
        <v>473</v>
      </c>
      <c r="E261" s="37" t="s">
        <v>95</v>
      </c>
      <c r="F261" s="79">
        <v>146.096</v>
      </c>
    </row>
    <row r="262" spans="1:6" outlineLevel="5">
      <c r="A262" s="36" t="s">
        <v>104</v>
      </c>
      <c r="B262" s="37" t="s">
        <v>41</v>
      </c>
      <c r="C262" s="37" t="s">
        <v>103</v>
      </c>
      <c r="D262" s="37" t="s">
        <v>190</v>
      </c>
      <c r="E262" s="37" t="s">
        <v>8</v>
      </c>
      <c r="F262" s="77">
        <f>F263</f>
        <v>721</v>
      </c>
    </row>
    <row r="263" spans="1:6" ht="36" outlineLevel="6">
      <c r="A263" s="36" t="s">
        <v>53</v>
      </c>
      <c r="B263" s="37" t="s">
        <v>41</v>
      </c>
      <c r="C263" s="37" t="s">
        <v>103</v>
      </c>
      <c r="D263" s="37" t="s">
        <v>190</v>
      </c>
      <c r="E263" s="37" t="s">
        <v>54</v>
      </c>
      <c r="F263" s="77">
        <f>F264+F265</f>
        <v>721</v>
      </c>
    </row>
    <row r="264" spans="1:6" outlineLevel="7">
      <c r="A264" s="36" t="s">
        <v>94</v>
      </c>
      <c r="B264" s="37" t="s">
        <v>41</v>
      </c>
      <c r="C264" s="37" t="s">
        <v>103</v>
      </c>
      <c r="D264" s="37" t="s">
        <v>190</v>
      </c>
      <c r="E264" s="37" t="s">
        <v>95</v>
      </c>
      <c r="F264" s="79">
        <v>607</v>
      </c>
    </row>
    <row r="265" spans="1:6" ht="37.5" customHeight="1" outlineLevel="7">
      <c r="A265" s="36" t="s">
        <v>491</v>
      </c>
      <c r="B265" s="37" t="s">
        <v>41</v>
      </c>
      <c r="C265" s="37" t="s">
        <v>103</v>
      </c>
      <c r="D265" s="37" t="s">
        <v>190</v>
      </c>
      <c r="E265" s="37" t="s">
        <v>312</v>
      </c>
      <c r="F265" s="79">
        <v>114</v>
      </c>
    </row>
    <row r="266" spans="1:6" outlineLevel="1">
      <c r="A266" s="36" t="s">
        <v>106</v>
      </c>
      <c r="B266" s="37" t="s">
        <v>41</v>
      </c>
      <c r="C266" s="37" t="s">
        <v>107</v>
      </c>
      <c r="D266" s="37" t="s">
        <v>159</v>
      </c>
      <c r="E266" s="37" t="s">
        <v>8</v>
      </c>
      <c r="F266" s="77">
        <f>F267+F272</f>
        <v>26280.348000000002</v>
      </c>
    </row>
    <row r="267" spans="1:6" outlineLevel="2">
      <c r="A267" s="36" t="s">
        <v>108</v>
      </c>
      <c r="B267" s="37" t="s">
        <v>41</v>
      </c>
      <c r="C267" s="37" t="s">
        <v>109</v>
      </c>
      <c r="D267" s="37" t="s">
        <v>159</v>
      </c>
      <c r="E267" s="37" t="s">
        <v>8</v>
      </c>
      <c r="F267" s="77">
        <f>F268</f>
        <v>3294.29</v>
      </c>
    </row>
    <row r="268" spans="1:6" ht="19.5" customHeight="1" outlineLevel="4">
      <c r="A268" s="36" t="s">
        <v>174</v>
      </c>
      <c r="B268" s="37" t="s">
        <v>41</v>
      </c>
      <c r="C268" s="37" t="s">
        <v>109</v>
      </c>
      <c r="D268" s="37" t="s">
        <v>160</v>
      </c>
      <c r="E268" s="37" t="s">
        <v>8</v>
      </c>
      <c r="F268" s="77">
        <f>F269</f>
        <v>3294.29</v>
      </c>
    </row>
    <row r="269" spans="1:6" outlineLevel="5">
      <c r="A269" s="36" t="s">
        <v>110</v>
      </c>
      <c r="B269" s="37" t="s">
        <v>41</v>
      </c>
      <c r="C269" s="37" t="s">
        <v>109</v>
      </c>
      <c r="D269" s="37" t="s">
        <v>192</v>
      </c>
      <c r="E269" s="37" t="s">
        <v>8</v>
      </c>
      <c r="F269" s="77">
        <f>F270</f>
        <v>3294.29</v>
      </c>
    </row>
    <row r="270" spans="1:6" outlineLevel="6">
      <c r="A270" s="36" t="s">
        <v>111</v>
      </c>
      <c r="B270" s="37" t="s">
        <v>41</v>
      </c>
      <c r="C270" s="37" t="s">
        <v>109</v>
      </c>
      <c r="D270" s="37" t="s">
        <v>192</v>
      </c>
      <c r="E270" s="37" t="s">
        <v>112</v>
      </c>
      <c r="F270" s="77">
        <f>F271</f>
        <v>3294.29</v>
      </c>
    </row>
    <row r="271" spans="1:6" outlineLevel="7">
      <c r="A271" s="36" t="s">
        <v>113</v>
      </c>
      <c r="B271" s="37" t="s">
        <v>41</v>
      </c>
      <c r="C271" s="37" t="s">
        <v>109</v>
      </c>
      <c r="D271" s="37" t="s">
        <v>192</v>
      </c>
      <c r="E271" s="37" t="s">
        <v>114</v>
      </c>
      <c r="F271" s="79">
        <v>3294.29</v>
      </c>
    </row>
    <row r="272" spans="1:6" outlineLevel="7">
      <c r="A272" s="36" t="s">
        <v>115</v>
      </c>
      <c r="B272" s="37" t="s">
        <v>41</v>
      </c>
      <c r="C272" s="37" t="s">
        <v>116</v>
      </c>
      <c r="D272" s="37" t="s">
        <v>159</v>
      </c>
      <c r="E272" s="37" t="s">
        <v>8</v>
      </c>
      <c r="F272" s="77">
        <f>F273+F282</f>
        <v>22986.058000000001</v>
      </c>
    </row>
    <row r="273" spans="1:6" ht="37.5" customHeight="1" outlineLevel="7">
      <c r="A273" s="36" t="s">
        <v>410</v>
      </c>
      <c r="B273" s="37" t="s">
        <v>41</v>
      </c>
      <c r="C273" s="37" t="s">
        <v>116</v>
      </c>
      <c r="D273" s="37" t="s">
        <v>166</v>
      </c>
      <c r="E273" s="37" t="s">
        <v>8</v>
      </c>
      <c r="F273" s="77">
        <f>F274+F278</f>
        <v>777</v>
      </c>
    </row>
    <row r="274" spans="1:6" ht="17.25" customHeight="1" outlineLevel="7">
      <c r="A274" s="36" t="s">
        <v>416</v>
      </c>
      <c r="B274" s="37" t="s">
        <v>41</v>
      </c>
      <c r="C274" s="37" t="s">
        <v>116</v>
      </c>
      <c r="D274" s="37" t="s">
        <v>193</v>
      </c>
      <c r="E274" s="37" t="s">
        <v>8</v>
      </c>
      <c r="F274" s="77">
        <f>F275</f>
        <v>210</v>
      </c>
    </row>
    <row r="275" spans="1:6" ht="36" outlineLevel="7">
      <c r="A275" s="36" t="s">
        <v>120</v>
      </c>
      <c r="B275" s="37" t="s">
        <v>41</v>
      </c>
      <c r="C275" s="37" t="s">
        <v>116</v>
      </c>
      <c r="D275" s="37" t="s">
        <v>194</v>
      </c>
      <c r="E275" s="37" t="s">
        <v>8</v>
      </c>
      <c r="F275" s="77">
        <f>F276</f>
        <v>210</v>
      </c>
    </row>
    <row r="276" spans="1:6" outlineLevel="7">
      <c r="A276" s="36" t="s">
        <v>111</v>
      </c>
      <c r="B276" s="37" t="s">
        <v>41</v>
      </c>
      <c r="C276" s="37" t="s">
        <v>116</v>
      </c>
      <c r="D276" s="37" t="s">
        <v>194</v>
      </c>
      <c r="E276" s="37" t="s">
        <v>112</v>
      </c>
      <c r="F276" s="77">
        <f>F277</f>
        <v>210</v>
      </c>
    </row>
    <row r="277" spans="1:6" ht="18.75" customHeight="1" outlineLevel="7">
      <c r="A277" s="36" t="s">
        <v>118</v>
      </c>
      <c r="B277" s="37" t="s">
        <v>41</v>
      </c>
      <c r="C277" s="37" t="s">
        <v>116</v>
      </c>
      <c r="D277" s="37" t="s">
        <v>194</v>
      </c>
      <c r="E277" s="37" t="s">
        <v>119</v>
      </c>
      <c r="F277" s="79">
        <v>210</v>
      </c>
    </row>
    <row r="278" spans="1:6" ht="36" outlineLevel="7">
      <c r="A278" s="36" t="s">
        <v>117</v>
      </c>
      <c r="B278" s="37" t="s">
        <v>41</v>
      </c>
      <c r="C278" s="37" t="s">
        <v>116</v>
      </c>
      <c r="D278" s="37" t="s">
        <v>348</v>
      </c>
      <c r="E278" s="37" t="s">
        <v>8</v>
      </c>
      <c r="F278" s="77">
        <f>F279</f>
        <v>567</v>
      </c>
    </row>
    <row r="279" spans="1:6" outlineLevel="7">
      <c r="A279" s="36" t="s">
        <v>111</v>
      </c>
      <c r="B279" s="37" t="s">
        <v>41</v>
      </c>
      <c r="C279" s="37" t="s">
        <v>116</v>
      </c>
      <c r="D279" s="37" t="s">
        <v>348</v>
      </c>
      <c r="E279" s="37" t="s">
        <v>112</v>
      </c>
      <c r="F279" s="77">
        <f>F280</f>
        <v>567</v>
      </c>
    </row>
    <row r="280" spans="1:6" ht="20.25" customHeight="1" outlineLevel="1">
      <c r="A280" s="36" t="s">
        <v>118</v>
      </c>
      <c r="B280" s="37" t="s">
        <v>41</v>
      </c>
      <c r="C280" s="37" t="s">
        <v>116</v>
      </c>
      <c r="D280" s="37" t="s">
        <v>348</v>
      </c>
      <c r="E280" s="37" t="s">
        <v>119</v>
      </c>
      <c r="F280" s="79">
        <v>567</v>
      </c>
    </row>
    <row r="281" spans="1:6" ht="20.25" customHeight="1" outlineLevel="1">
      <c r="A281" s="36" t="s">
        <v>152</v>
      </c>
      <c r="B281" s="37" t="s">
        <v>138</v>
      </c>
      <c r="C281" s="37" t="s">
        <v>153</v>
      </c>
      <c r="D281" s="37" t="s">
        <v>159</v>
      </c>
      <c r="E281" s="37" t="s">
        <v>8</v>
      </c>
      <c r="F281" s="79">
        <f>F282</f>
        <v>22209.058000000001</v>
      </c>
    </row>
    <row r="282" spans="1:6" ht="19.5" customHeight="1" outlineLevel="1">
      <c r="A282" s="36" t="s">
        <v>174</v>
      </c>
      <c r="B282" s="37" t="s">
        <v>41</v>
      </c>
      <c r="C282" s="37" t="s">
        <v>153</v>
      </c>
      <c r="D282" s="37" t="s">
        <v>160</v>
      </c>
      <c r="E282" s="37" t="s">
        <v>8</v>
      </c>
      <c r="F282" s="79">
        <f>F283</f>
        <v>22209.058000000001</v>
      </c>
    </row>
    <row r="283" spans="1:6" ht="20.25" customHeight="1" outlineLevel="1">
      <c r="A283" s="36" t="s">
        <v>386</v>
      </c>
      <c r="B283" s="37" t="s">
        <v>41</v>
      </c>
      <c r="C283" s="37" t="s">
        <v>153</v>
      </c>
      <c r="D283" s="37" t="s">
        <v>385</v>
      </c>
      <c r="E283" s="37" t="s">
        <v>8</v>
      </c>
      <c r="F283" s="79">
        <f>F284</f>
        <v>22209.058000000001</v>
      </c>
    </row>
    <row r="284" spans="1:6" ht="54" outlineLevel="1">
      <c r="A284" s="26" t="s">
        <v>462</v>
      </c>
      <c r="B284" s="37" t="s">
        <v>41</v>
      </c>
      <c r="C284" s="37" t="s">
        <v>153</v>
      </c>
      <c r="D284" s="37" t="s">
        <v>492</v>
      </c>
      <c r="E284" s="37" t="s">
        <v>8</v>
      </c>
      <c r="F284" s="79">
        <f>F285</f>
        <v>22209.058000000001</v>
      </c>
    </row>
    <row r="285" spans="1:6" ht="20.25" customHeight="1" outlineLevel="1">
      <c r="A285" s="36" t="s">
        <v>330</v>
      </c>
      <c r="B285" s="37" t="s">
        <v>41</v>
      </c>
      <c r="C285" s="37" t="s">
        <v>153</v>
      </c>
      <c r="D285" s="37" t="s">
        <v>492</v>
      </c>
      <c r="E285" s="37" t="s">
        <v>331</v>
      </c>
      <c r="F285" s="79">
        <f>F286</f>
        <v>22209.058000000001</v>
      </c>
    </row>
    <row r="286" spans="1:6" outlineLevel="1">
      <c r="A286" s="36" t="s">
        <v>332</v>
      </c>
      <c r="B286" s="37" t="s">
        <v>41</v>
      </c>
      <c r="C286" s="37" t="s">
        <v>153</v>
      </c>
      <c r="D286" s="37" t="s">
        <v>492</v>
      </c>
      <c r="E286" s="37" t="s">
        <v>333</v>
      </c>
      <c r="F286" s="79">
        <v>22209.058000000001</v>
      </c>
    </row>
    <row r="287" spans="1:6" outlineLevel="1">
      <c r="A287" s="36" t="s">
        <v>121</v>
      </c>
      <c r="B287" s="37" t="s">
        <v>41</v>
      </c>
      <c r="C287" s="37" t="s">
        <v>122</v>
      </c>
      <c r="D287" s="37" t="s">
        <v>159</v>
      </c>
      <c r="E287" s="37" t="s">
        <v>8</v>
      </c>
      <c r="F287" s="79">
        <f>F288</f>
        <v>4761</v>
      </c>
    </row>
    <row r="288" spans="1:6" outlineLevel="1">
      <c r="A288" s="36" t="s">
        <v>123</v>
      </c>
      <c r="B288" s="37" t="s">
        <v>41</v>
      </c>
      <c r="C288" s="37" t="s">
        <v>124</v>
      </c>
      <c r="D288" s="37" t="s">
        <v>159</v>
      </c>
      <c r="E288" s="37" t="s">
        <v>8</v>
      </c>
      <c r="F288" s="79">
        <f>F289</f>
        <v>4761</v>
      </c>
    </row>
    <row r="289" spans="1:6" ht="36" outlineLevel="1">
      <c r="A289" s="36" t="s">
        <v>417</v>
      </c>
      <c r="B289" s="37" t="s">
        <v>41</v>
      </c>
      <c r="C289" s="37" t="s">
        <v>124</v>
      </c>
      <c r="D289" s="37" t="s">
        <v>229</v>
      </c>
      <c r="E289" s="37" t="s">
        <v>8</v>
      </c>
      <c r="F289" s="79">
        <f>F293+F290+F298</f>
        <v>4761</v>
      </c>
    </row>
    <row r="290" spans="1:6" ht="36" outlineLevel="1">
      <c r="A290" s="36" t="s">
        <v>397</v>
      </c>
      <c r="B290" s="37" t="s">
        <v>41</v>
      </c>
      <c r="C290" s="37" t="s">
        <v>124</v>
      </c>
      <c r="D290" s="37" t="s">
        <v>398</v>
      </c>
      <c r="E290" s="37" t="s">
        <v>8</v>
      </c>
      <c r="F290" s="79">
        <f>F291</f>
        <v>1200</v>
      </c>
    </row>
    <row r="291" spans="1:6" ht="36" outlineLevel="1">
      <c r="A291" s="36" t="s">
        <v>330</v>
      </c>
      <c r="B291" s="37" t="s">
        <v>41</v>
      </c>
      <c r="C291" s="37" t="s">
        <v>124</v>
      </c>
      <c r="D291" s="37" t="s">
        <v>398</v>
      </c>
      <c r="E291" s="37" t="s">
        <v>331</v>
      </c>
      <c r="F291" s="79">
        <f>F292</f>
        <v>1200</v>
      </c>
    </row>
    <row r="292" spans="1:6" outlineLevel="1">
      <c r="A292" s="36" t="s">
        <v>332</v>
      </c>
      <c r="B292" s="37" t="s">
        <v>41</v>
      </c>
      <c r="C292" s="37" t="s">
        <v>124</v>
      </c>
      <c r="D292" s="37" t="s">
        <v>398</v>
      </c>
      <c r="E292" s="37" t="s">
        <v>333</v>
      </c>
      <c r="F292" s="79">
        <v>1200</v>
      </c>
    </row>
    <row r="293" spans="1:6" outlineLevel="1">
      <c r="A293" s="36" t="s">
        <v>125</v>
      </c>
      <c r="B293" s="37" t="s">
        <v>41</v>
      </c>
      <c r="C293" s="37" t="s">
        <v>124</v>
      </c>
      <c r="D293" s="37" t="s">
        <v>230</v>
      </c>
      <c r="E293" s="37" t="s">
        <v>8</v>
      </c>
      <c r="F293" s="79">
        <f>F294+F296</f>
        <v>561</v>
      </c>
    </row>
    <row r="294" spans="1:6" ht="19.5" customHeight="1" outlineLevel="1">
      <c r="A294" s="36" t="s">
        <v>18</v>
      </c>
      <c r="B294" s="37" t="s">
        <v>41</v>
      </c>
      <c r="C294" s="37" t="s">
        <v>124</v>
      </c>
      <c r="D294" s="37" t="s">
        <v>230</v>
      </c>
      <c r="E294" s="37" t="s">
        <v>19</v>
      </c>
      <c r="F294" s="79">
        <f>F295</f>
        <v>531</v>
      </c>
    </row>
    <row r="295" spans="1:6" ht="36" outlineLevel="1">
      <c r="A295" s="36" t="s">
        <v>20</v>
      </c>
      <c r="B295" s="37" t="s">
        <v>41</v>
      </c>
      <c r="C295" s="37" t="s">
        <v>124</v>
      </c>
      <c r="D295" s="37" t="s">
        <v>230</v>
      </c>
      <c r="E295" s="37" t="s">
        <v>21</v>
      </c>
      <c r="F295" s="79">
        <v>531</v>
      </c>
    </row>
    <row r="296" spans="1:6" ht="17.25" customHeight="1" outlineLevel="1">
      <c r="A296" s="36" t="s">
        <v>344</v>
      </c>
      <c r="B296" s="37" t="s">
        <v>41</v>
      </c>
      <c r="C296" s="37" t="s">
        <v>124</v>
      </c>
      <c r="D296" s="37" t="s">
        <v>230</v>
      </c>
      <c r="E296" s="37" t="s">
        <v>23</v>
      </c>
      <c r="F296" s="79">
        <f>F297</f>
        <v>30</v>
      </c>
    </row>
    <row r="297" spans="1:6" ht="17.25" customHeight="1" outlineLevel="1">
      <c r="A297" s="36" t="s">
        <v>345</v>
      </c>
      <c r="B297" s="37" t="s">
        <v>41</v>
      </c>
      <c r="C297" s="37" t="s">
        <v>124</v>
      </c>
      <c r="D297" s="37" t="s">
        <v>230</v>
      </c>
      <c r="E297" s="37" t="s">
        <v>25</v>
      </c>
      <c r="F297" s="79">
        <v>30</v>
      </c>
    </row>
    <row r="298" spans="1:6" ht="54" outlineLevel="1">
      <c r="A298" s="26" t="s">
        <v>457</v>
      </c>
      <c r="B298" s="37" t="s">
        <v>41</v>
      </c>
      <c r="C298" s="37" t="s">
        <v>124</v>
      </c>
      <c r="D298" s="37" t="s">
        <v>474</v>
      </c>
      <c r="E298" s="37" t="s">
        <v>8</v>
      </c>
      <c r="F298" s="79">
        <f>F299</f>
        <v>3000</v>
      </c>
    </row>
    <row r="299" spans="1:6" ht="20.25" customHeight="1" outlineLevel="1">
      <c r="A299" s="36" t="s">
        <v>18</v>
      </c>
      <c r="B299" s="37" t="s">
        <v>41</v>
      </c>
      <c r="C299" s="37" t="s">
        <v>124</v>
      </c>
      <c r="D299" s="37" t="s">
        <v>474</v>
      </c>
      <c r="E299" s="37" t="s">
        <v>19</v>
      </c>
      <c r="F299" s="79">
        <f>F300</f>
        <v>3000</v>
      </c>
    </row>
    <row r="300" spans="1:6" ht="36" outlineLevel="1">
      <c r="A300" s="36" t="s">
        <v>20</v>
      </c>
      <c r="B300" s="37" t="s">
        <v>41</v>
      </c>
      <c r="C300" s="37" t="s">
        <v>124</v>
      </c>
      <c r="D300" s="37" t="s">
        <v>474</v>
      </c>
      <c r="E300" s="37" t="s">
        <v>21</v>
      </c>
      <c r="F300" s="79">
        <v>3000</v>
      </c>
    </row>
    <row r="301" spans="1:6" outlineLevel="1">
      <c r="A301" s="36" t="s">
        <v>126</v>
      </c>
      <c r="B301" s="37" t="s">
        <v>41</v>
      </c>
      <c r="C301" s="37" t="s">
        <v>127</v>
      </c>
      <c r="D301" s="37" t="s">
        <v>159</v>
      </c>
      <c r="E301" s="37" t="s">
        <v>8</v>
      </c>
      <c r="F301" s="77">
        <f t="shared" ref="F301:F306" si="1">F302</f>
        <v>1762.5</v>
      </c>
    </row>
    <row r="302" spans="1:6" outlineLevel="2">
      <c r="A302" s="36" t="s">
        <v>128</v>
      </c>
      <c r="B302" s="37" t="s">
        <v>41</v>
      </c>
      <c r="C302" s="37" t="s">
        <v>129</v>
      </c>
      <c r="D302" s="37" t="s">
        <v>159</v>
      </c>
      <c r="E302" s="37" t="s">
        <v>8</v>
      </c>
      <c r="F302" s="77">
        <f t="shared" si="1"/>
        <v>1762.5</v>
      </c>
    </row>
    <row r="303" spans="1:6" ht="36.75" customHeight="1" outlineLevel="3">
      <c r="A303" s="36" t="s">
        <v>403</v>
      </c>
      <c r="B303" s="37" t="s">
        <v>41</v>
      </c>
      <c r="C303" s="37" t="s">
        <v>129</v>
      </c>
      <c r="D303" s="37" t="s">
        <v>162</v>
      </c>
      <c r="E303" s="37" t="s">
        <v>8</v>
      </c>
      <c r="F303" s="77">
        <f>F304</f>
        <v>1762.5</v>
      </c>
    </row>
    <row r="304" spans="1:6" ht="38.25" customHeight="1" outlineLevel="4">
      <c r="A304" s="40" t="s">
        <v>418</v>
      </c>
      <c r="B304" s="37" t="s">
        <v>41</v>
      </c>
      <c r="C304" s="37" t="s">
        <v>129</v>
      </c>
      <c r="D304" s="37" t="s">
        <v>297</v>
      </c>
      <c r="E304" s="37" t="s">
        <v>8</v>
      </c>
      <c r="F304" s="77">
        <f t="shared" si="1"/>
        <v>1762.5</v>
      </c>
    </row>
    <row r="305" spans="1:7" ht="35.25" customHeight="1" outlineLevel="5">
      <c r="A305" s="36" t="s">
        <v>130</v>
      </c>
      <c r="B305" s="37" t="s">
        <v>41</v>
      </c>
      <c r="C305" s="37" t="s">
        <v>129</v>
      </c>
      <c r="D305" s="37" t="s">
        <v>298</v>
      </c>
      <c r="E305" s="37" t="s">
        <v>8</v>
      </c>
      <c r="F305" s="77">
        <f t="shared" si="1"/>
        <v>1762.5</v>
      </c>
    </row>
    <row r="306" spans="1:7" ht="36" outlineLevel="6">
      <c r="A306" s="36" t="s">
        <v>53</v>
      </c>
      <c r="B306" s="37" t="s">
        <v>41</v>
      </c>
      <c r="C306" s="37" t="s">
        <v>129</v>
      </c>
      <c r="D306" s="37" t="s">
        <v>298</v>
      </c>
      <c r="E306" s="37" t="s">
        <v>54</v>
      </c>
      <c r="F306" s="77">
        <f t="shared" si="1"/>
        <v>1762.5</v>
      </c>
    </row>
    <row r="307" spans="1:7" outlineLevel="7">
      <c r="A307" s="36" t="s">
        <v>55</v>
      </c>
      <c r="B307" s="37" t="s">
        <v>41</v>
      </c>
      <c r="C307" s="37" t="s">
        <v>129</v>
      </c>
      <c r="D307" s="37" t="s">
        <v>298</v>
      </c>
      <c r="E307" s="37" t="s">
        <v>56</v>
      </c>
      <c r="F307" s="79">
        <v>1762.5</v>
      </c>
    </row>
    <row r="308" spans="1:7" s="3" customFormat="1" ht="20.25" customHeight="1">
      <c r="A308" s="34" t="s">
        <v>131</v>
      </c>
      <c r="B308" s="35" t="s">
        <v>132</v>
      </c>
      <c r="C308" s="35" t="s">
        <v>7</v>
      </c>
      <c r="D308" s="35" t="s">
        <v>159</v>
      </c>
      <c r="E308" s="35" t="s">
        <v>8</v>
      </c>
      <c r="F308" s="76">
        <f>F309</f>
        <v>5231.79</v>
      </c>
      <c r="G308" s="9"/>
    </row>
    <row r="309" spans="1:7" outlineLevel="1">
      <c r="A309" s="36" t="s">
        <v>9</v>
      </c>
      <c r="B309" s="37" t="s">
        <v>132</v>
      </c>
      <c r="C309" s="37" t="s">
        <v>10</v>
      </c>
      <c r="D309" s="37" t="s">
        <v>159</v>
      </c>
      <c r="E309" s="37" t="s">
        <v>8</v>
      </c>
      <c r="F309" s="77">
        <f>F310+F325+F330</f>
        <v>5231.79</v>
      </c>
    </row>
    <row r="310" spans="1:7" ht="38.25" customHeight="1" outlineLevel="2">
      <c r="A310" s="36" t="s">
        <v>133</v>
      </c>
      <c r="B310" s="37" t="s">
        <v>132</v>
      </c>
      <c r="C310" s="37" t="s">
        <v>134</v>
      </c>
      <c r="D310" s="37" t="s">
        <v>159</v>
      </c>
      <c r="E310" s="37" t="s">
        <v>8</v>
      </c>
      <c r="F310" s="77">
        <f>F311</f>
        <v>4092.3700000000003</v>
      </c>
    </row>
    <row r="311" spans="1:7" ht="21" customHeight="1" outlineLevel="4">
      <c r="A311" s="36" t="s">
        <v>174</v>
      </c>
      <c r="B311" s="37" t="s">
        <v>132</v>
      </c>
      <c r="C311" s="37" t="s">
        <v>134</v>
      </c>
      <c r="D311" s="37" t="s">
        <v>160</v>
      </c>
      <c r="E311" s="37" t="s">
        <v>8</v>
      </c>
      <c r="F311" s="77">
        <f>F312+F315+F322</f>
        <v>4092.3700000000003</v>
      </c>
    </row>
    <row r="312" spans="1:7" ht="18.75" customHeight="1" outlineLevel="5">
      <c r="A312" s="36" t="s">
        <v>135</v>
      </c>
      <c r="B312" s="37" t="s">
        <v>132</v>
      </c>
      <c r="C312" s="37" t="s">
        <v>134</v>
      </c>
      <c r="D312" s="37" t="s">
        <v>195</v>
      </c>
      <c r="E312" s="37" t="s">
        <v>8</v>
      </c>
      <c r="F312" s="77">
        <f>F313</f>
        <v>1850.94</v>
      </c>
    </row>
    <row r="313" spans="1:7" ht="53.25" customHeight="1" outlineLevel="6">
      <c r="A313" s="36" t="s">
        <v>14</v>
      </c>
      <c r="B313" s="37" t="s">
        <v>132</v>
      </c>
      <c r="C313" s="37" t="s">
        <v>134</v>
      </c>
      <c r="D313" s="37" t="s">
        <v>195</v>
      </c>
      <c r="E313" s="37" t="s">
        <v>15</v>
      </c>
      <c r="F313" s="77">
        <f>F314</f>
        <v>1850.94</v>
      </c>
    </row>
    <row r="314" spans="1:7" ht="20.25" customHeight="1" outlineLevel="7">
      <c r="A314" s="36" t="s">
        <v>16</v>
      </c>
      <c r="B314" s="37" t="s">
        <v>132</v>
      </c>
      <c r="C314" s="37" t="s">
        <v>134</v>
      </c>
      <c r="D314" s="37" t="s">
        <v>195</v>
      </c>
      <c r="E314" s="37" t="s">
        <v>17</v>
      </c>
      <c r="F314" s="79">
        <v>1850.94</v>
      </c>
    </row>
    <row r="315" spans="1:7" ht="38.25" customHeight="1" outlineLevel="5">
      <c r="A315" s="36" t="s">
        <v>13</v>
      </c>
      <c r="B315" s="37" t="s">
        <v>132</v>
      </c>
      <c r="C315" s="37" t="s">
        <v>134</v>
      </c>
      <c r="D315" s="37" t="s">
        <v>161</v>
      </c>
      <c r="E315" s="37" t="s">
        <v>8</v>
      </c>
      <c r="F315" s="77">
        <f>F316+F318+F320</f>
        <v>2061.4300000000003</v>
      </c>
    </row>
    <row r="316" spans="1:7" ht="54.75" customHeight="1" outlineLevel="6">
      <c r="A316" s="36" t="s">
        <v>14</v>
      </c>
      <c r="B316" s="37" t="s">
        <v>132</v>
      </c>
      <c r="C316" s="37" t="s">
        <v>134</v>
      </c>
      <c r="D316" s="37" t="s">
        <v>161</v>
      </c>
      <c r="E316" s="37" t="s">
        <v>15</v>
      </c>
      <c r="F316" s="77">
        <f>F317</f>
        <v>1912.93</v>
      </c>
    </row>
    <row r="317" spans="1:7" ht="18" customHeight="1" outlineLevel="7">
      <c r="A317" s="36" t="s">
        <v>16</v>
      </c>
      <c r="B317" s="37" t="s">
        <v>132</v>
      </c>
      <c r="C317" s="37" t="s">
        <v>134</v>
      </c>
      <c r="D317" s="37" t="s">
        <v>161</v>
      </c>
      <c r="E317" s="37" t="s">
        <v>17</v>
      </c>
      <c r="F317" s="79">
        <v>1912.93</v>
      </c>
    </row>
    <row r="318" spans="1:7" ht="18" customHeight="1" outlineLevel="6">
      <c r="A318" s="36" t="s">
        <v>18</v>
      </c>
      <c r="B318" s="37" t="s">
        <v>132</v>
      </c>
      <c r="C318" s="37" t="s">
        <v>134</v>
      </c>
      <c r="D318" s="37" t="s">
        <v>161</v>
      </c>
      <c r="E318" s="37" t="s">
        <v>19</v>
      </c>
      <c r="F318" s="77">
        <f>F319</f>
        <v>143</v>
      </c>
    </row>
    <row r="319" spans="1:7" ht="36" outlineLevel="7">
      <c r="A319" s="36" t="s">
        <v>20</v>
      </c>
      <c r="B319" s="37" t="s">
        <v>132</v>
      </c>
      <c r="C319" s="37" t="s">
        <v>134</v>
      </c>
      <c r="D319" s="37" t="s">
        <v>161</v>
      </c>
      <c r="E319" s="37" t="s">
        <v>21</v>
      </c>
      <c r="F319" s="79">
        <v>143</v>
      </c>
    </row>
    <row r="320" spans="1:7" outlineLevel="6">
      <c r="A320" s="36" t="s">
        <v>22</v>
      </c>
      <c r="B320" s="37" t="s">
        <v>132</v>
      </c>
      <c r="C320" s="37" t="s">
        <v>134</v>
      </c>
      <c r="D320" s="37" t="s">
        <v>161</v>
      </c>
      <c r="E320" s="37" t="s">
        <v>23</v>
      </c>
      <c r="F320" s="77">
        <f>F321</f>
        <v>5.5</v>
      </c>
    </row>
    <row r="321" spans="1:6" outlineLevel="7">
      <c r="A321" s="36" t="s">
        <v>24</v>
      </c>
      <c r="B321" s="37" t="s">
        <v>132</v>
      </c>
      <c r="C321" s="37" t="s">
        <v>134</v>
      </c>
      <c r="D321" s="37" t="s">
        <v>161</v>
      </c>
      <c r="E321" s="37" t="s">
        <v>25</v>
      </c>
      <c r="F321" s="79">
        <v>5.5</v>
      </c>
    </row>
    <row r="322" spans="1:6" outlineLevel="5">
      <c r="A322" s="36" t="s">
        <v>136</v>
      </c>
      <c r="B322" s="37" t="s">
        <v>132</v>
      </c>
      <c r="C322" s="37" t="s">
        <v>134</v>
      </c>
      <c r="D322" s="37" t="s">
        <v>196</v>
      </c>
      <c r="E322" s="37" t="s">
        <v>8</v>
      </c>
      <c r="F322" s="77">
        <f>F323</f>
        <v>180</v>
      </c>
    </row>
    <row r="323" spans="1:6" ht="55.5" customHeight="1" outlineLevel="6">
      <c r="A323" s="36" t="s">
        <v>14</v>
      </c>
      <c r="B323" s="37" t="s">
        <v>132</v>
      </c>
      <c r="C323" s="37" t="s">
        <v>134</v>
      </c>
      <c r="D323" s="37" t="s">
        <v>196</v>
      </c>
      <c r="E323" s="37" t="s">
        <v>15</v>
      </c>
      <c r="F323" s="77">
        <f>F324</f>
        <v>180</v>
      </c>
    </row>
    <row r="324" spans="1:6" ht="17.25" customHeight="1" outlineLevel="7">
      <c r="A324" s="36" t="s">
        <v>16</v>
      </c>
      <c r="B324" s="37" t="s">
        <v>132</v>
      </c>
      <c r="C324" s="37" t="s">
        <v>134</v>
      </c>
      <c r="D324" s="37" t="s">
        <v>196</v>
      </c>
      <c r="E324" s="37" t="s">
        <v>17</v>
      </c>
      <c r="F324" s="79">
        <v>180</v>
      </c>
    </row>
    <row r="325" spans="1:6" ht="36.75" customHeight="1" outlineLevel="2">
      <c r="A325" s="36" t="s">
        <v>11</v>
      </c>
      <c r="B325" s="37" t="s">
        <v>132</v>
      </c>
      <c r="C325" s="37" t="s">
        <v>12</v>
      </c>
      <c r="D325" s="37" t="s">
        <v>159</v>
      </c>
      <c r="E325" s="37" t="s">
        <v>8</v>
      </c>
      <c r="F325" s="77">
        <f>F326</f>
        <v>1020.42</v>
      </c>
    </row>
    <row r="326" spans="1:6" ht="19.5" customHeight="1" outlineLevel="4">
      <c r="A326" s="36" t="s">
        <v>174</v>
      </c>
      <c r="B326" s="37" t="s">
        <v>132</v>
      </c>
      <c r="C326" s="37" t="s">
        <v>12</v>
      </c>
      <c r="D326" s="37" t="s">
        <v>160</v>
      </c>
      <c r="E326" s="37" t="s">
        <v>8</v>
      </c>
      <c r="F326" s="77">
        <f>F327</f>
        <v>1020.42</v>
      </c>
    </row>
    <row r="327" spans="1:6" outlineLevel="5">
      <c r="A327" s="36" t="s">
        <v>149</v>
      </c>
      <c r="B327" s="37" t="s">
        <v>132</v>
      </c>
      <c r="C327" s="37" t="s">
        <v>12</v>
      </c>
      <c r="D327" s="37" t="s">
        <v>197</v>
      </c>
      <c r="E327" s="37" t="s">
        <v>8</v>
      </c>
      <c r="F327" s="77">
        <f>F328</f>
        <v>1020.42</v>
      </c>
    </row>
    <row r="328" spans="1:6" ht="55.5" customHeight="1" outlineLevel="6">
      <c r="A328" s="36" t="s">
        <v>14</v>
      </c>
      <c r="B328" s="37" t="s">
        <v>132</v>
      </c>
      <c r="C328" s="37" t="s">
        <v>12</v>
      </c>
      <c r="D328" s="37" t="s">
        <v>197</v>
      </c>
      <c r="E328" s="37" t="s">
        <v>15</v>
      </c>
      <c r="F328" s="77">
        <f>F329</f>
        <v>1020.42</v>
      </c>
    </row>
    <row r="329" spans="1:6" ht="19.5" customHeight="1" outlineLevel="7">
      <c r="A329" s="36" t="s">
        <v>16</v>
      </c>
      <c r="B329" s="37" t="s">
        <v>132</v>
      </c>
      <c r="C329" s="37" t="s">
        <v>12</v>
      </c>
      <c r="D329" s="37" t="s">
        <v>197</v>
      </c>
      <c r="E329" s="37" t="s">
        <v>17</v>
      </c>
      <c r="F329" s="79">
        <v>1020.42</v>
      </c>
    </row>
    <row r="330" spans="1:6" outlineLevel="2">
      <c r="A330" s="36" t="s">
        <v>26</v>
      </c>
      <c r="B330" s="37" t="s">
        <v>132</v>
      </c>
      <c r="C330" s="37" t="s">
        <v>27</v>
      </c>
      <c r="D330" s="37" t="s">
        <v>159</v>
      </c>
      <c r="E330" s="37" t="s">
        <v>8</v>
      </c>
      <c r="F330" s="77">
        <f>F331+F336</f>
        <v>119</v>
      </c>
    </row>
    <row r="331" spans="1:6" ht="38.25" customHeight="1" outlineLevel="3">
      <c r="A331" s="36" t="s">
        <v>403</v>
      </c>
      <c r="B331" s="37" t="s">
        <v>132</v>
      </c>
      <c r="C331" s="37" t="s">
        <v>27</v>
      </c>
      <c r="D331" s="37" t="s">
        <v>162</v>
      </c>
      <c r="E331" s="37" t="s">
        <v>8</v>
      </c>
      <c r="F331" s="77">
        <f>F332</f>
        <v>19</v>
      </c>
    </row>
    <row r="332" spans="1:6" ht="36" outlineLevel="4">
      <c r="A332" s="36" t="s">
        <v>419</v>
      </c>
      <c r="B332" s="37" t="s">
        <v>132</v>
      </c>
      <c r="C332" s="37" t="s">
        <v>27</v>
      </c>
      <c r="D332" s="37" t="s">
        <v>170</v>
      </c>
      <c r="E332" s="37" t="s">
        <v>8</v>
      </c>
      <c r="F332" s="77">
        <f>F333</f>
        <v>19</v>
      </c>
    </row>
    <row r="333" spans="1:6" outlineLevel="5">
      <c r="A333" s="36" t="s">
        <v>29</v>
      </c>
      <c r="B333" s="37" t="s">
        <v>132</v>
      </c>
      <c r="C333" s="37" t="s">
        <v>27</v>
      </c>
      <c r="D333" s="37" t="s">
        <v>165</v>
      </c>
      <c r="E333" s="37" t="s">
        <v>8</v>
      </c>
      <c r="F333" s="77">
        <f>F334</f>
        <v>19</v>
      </c>
    </row>
    <row r="334" spans="1:6" ht="20.25" customHeight="1" outlineLevel="6">
      <c r="A334" s="36" t="s">
        <v>18</v>
      </c>
      <c r="B334" s="37" t="s">
        <v>132</v>
      </c>
      <c r="C334" s="37" t="s">
        <v>27</v>
      </c>
      <c r="D334" s="37" t="s">
        <v>165</v>
      </c>
      <c r="E334" s="37" t="s">
        <v>19</v>
      </c>
      <c r="F334" s="77">
        <f>F335</f>
        <v>19</v>
      </c>
    </row>
    <row r="335" spans="1:6" ht="34.5" customHeight="1" outlineLevel="7">
      <c r="A335" s="36" t="s">
        <v>20</v>
      </c>
      <c r="B335" s="37" t="s">
        <v>132</v>
      </c>
      <c r="C335" s="37" t="s">
        <v>27</v>
      </c>
      <c r="D335" s="37" t="s">
        <v>165</v>
      </c>
      <c r="E335" s="37" t="s">
        <v>21</v>
      </c>
      <c r="F335" s="79">
        <v>19</v>
      </c>
    </row>
    <row r="336" spans="1:6" ht="18.75" customHeight="1" outlineLevel="7">
      <c r="A336" s="36" t="s">
        <v>174</v>
      </c>
      <c r="B336" s="37" t="s">
        <v>132</v>
      </c>
      <c r="C336" s="37" t="s">
        <v>27</v>
      </c>
      <c r="D336" s="37" t="s">
        <v>160</v>
      </c>
      <c r="E336" s="37" t="s">
        <v>8</v>
      </c>
      <c r="F336" s="79">
        <f>F337</f>
        <v>100</v>
      </c>
    </row>
    <row r="337" spans="1:7" outlineLevel="7">
      <c r="A337" s="36" t="s">
        <v>334</v>
      </c>
      <c r="B337" s="37" t="s">
        <v>132</v>
      </c>
      <c r="C337" s="37" t="s">
        <v>27</v>
      </c>
      <c r="D337" s="94">
        <v>9909970200</v>
      </c>
      <c r="E337" s="37" t="s">
        <v>8</v>
      </c>
      <c r="F337" s="79">
        <f>F338</f>
        <v>100</v>
      </c>
    </row>
    <row r="338" spans="1:7" ht="18" customHeight="1" outlineLevel="7">
      <c r="A338" s="36" t="s">
        <v>18</v>
      </c>
      <c r="B338" s="37" t="s">
        <v>132</v>
      </c>
      <c r="C338" s="37" t="s">
        <v>27</v>
      </c>
      <c r="D338" s="94">
        <v>9909970200</v>
      </c>
      <c r="E338" s="37" t="s">
        <v>19</v>
      </c>
      <c r="F338" s="79">
        <f>F339</f>
        <v>100</v>
      </c>
    </row>
    <row r="339" spans="1:7" ht="36" outlineLevel="7">
      <c r="A339" s="36" t="s">
        <v>20</v>
      </c>
      <c r="B339" s="37" t="s">
        <v>132</v>
      </c>
      <c r="C339" s="37" t="s">
        <v>27</v>
      </c>
      <c r="D339" s="94">
        <v>9909970200</v>
      </c>
      <c r="E339" s="37" t="s">
        <v>21</v>
      </c>
      <c r="F339" s="79">
        <v>100</v>
      </c>
    </row>
    <row r="340" spans="1:7" s="3" customFormat="1" ht="34.799999999999997">
      <c r="A340" s="34" t="s">
        <v>137</v>
      </c>
      <c r="B340" s="35" t="s">
        <v>138</v>
      </c>
      <c r="C340" s="35" t="s">
        <v>7</v>
      </c>
      <c r="D340" s="35" t="s">
        <v>159</v>
      </c>
      <c r="E340" s="35" t="s">
        <v>8</v>
      </c>
      <c r="F340" s="76">
        <f>F341+F436</f>
        <v>493388.09400000004</v>
      </c>
      <c r="G340" s="9"/>
    </row>
    <row r="341" spans="1:7" outlineLevel="1">
      <c r="A341" s="36" t="s">
        <v>89</v>
      </c>
      <c r="B341" s="37" t="s">
        <v>138</v>
      </c>
      <c r="C341" s="37" t="s">
        <v>90</v>
      </c>
      <c r="D341" s="37" t="s">
        <v>159</v>
      </c>
      <c r="E341" s="37" t="s">
        <v>8</v>
      </c>
      <c r="F341" s="77">
        <f>F342+F369+F405+F419+F393</f>
        <v>486744.09400000004</v>
      </c>
    </row>
    <row r="342" spans="1:7" outlineLevel="2">
      <c r="A342" s="36" t="s">
        <v>139</v>
      </c>
      <c r="B342" s="37" t="s">
        <v>138</v>
      </c>
      <c r="C342" s="37" t="s">
        <v>140</v>
      </c>
      <c r="D342" s="37" t="s">
        <v>159</v>
      </c>
      <c r="E342" s="37" t="s">
        <v>8</v>
      </c>
      <c r="F342" s="77">
        <f>F343</f>
        <v>133351.55600000001</v>
      </c>
    </row>
    <row r="343" spans="1:7" ht="36" outlineLevel="3">
      <c r="A343" s="36" t="s">
        <v>420</v>
      </c>
      <c r="B343" s="37" t="s">
        <v>138</v>
      </c>
      <c r="C343" s="37" t="s">
        <v>140</v>
      </c>
      <c r="D343" s="37" t="s">
        <v>188</v>
      </c>
      <c r="E343" s="37" t="s">
        <v>8</v>
      </c>
      <c r="F343" s="77">
        <f>F344</f>
        <v>133351.55600000001</v>
      </c>
    </row>
    <row r="344" spans="1:7" ht="36" outlineLevel="4">
      <c r="A344" s="36" t="s">
        <v>421</v>
      </c>
      <c r="B344" s="37" t="s">
        <v>138</v>
      </c>
      <c r="C344" s="37" t="s">
        <v>140</v>
      </c>
      <c r="D344" s="37" t="s">
        <v>189</v>
      </c>
      <c r="E344" s="37" t="s">
        <v>8</v>
      </c>
      <c r="F344" s="77">
        <f>F345+F360+F351+F354+F357+F348+F363+F366</f>
        <v>133351.55600000001</v>
      </c>
    </row>
    <row r="345" spans="1:7" ht="37.5" customHeight="1" outlineLevel="5">
      <c r="A345" s="36" t="s">
        <v>142</v>
      </c>
      <c r="B345" s="37" t="s">
        <v>138</v>
      </c>
      <c r="C345" s="37" t="s">
        <v>140</v>
      </c>
      <c r="D345" s="37" t="s">
        <v>198</v>
      </c>
      <c r="E345" s="37" t="s">
        <v>8</v>
      </c>
      <c r="F345" s="77">
        <f>F346</f>
        <v>39428.381999999998</v>
      </c>
    </row>
    <row r="346" spans="1:7" ht="36" outlineLevel="6">
      <c r="A346" s="36" t="s">
        <v>53</v>
      </c>
      <c r="B346" s="37" t="s">
        <v>138</v>
      </c>
      <c r="C346" s="37" t="s">
        <v>140</v>
      </c>
      <c r="D346" s="37" t="s">
        <v>198</v>
      </c>
      <c r="E346" s="37" t="s">
        <v>54</v>
      </c>
      <c r="F346" s="77">
        <f>F347</f>
        <v>39428.381999999998</v>
      </c>
    </row>
    <row r="347" spans="1:7" outlineLevel="7">
      <c r="A347" s="36" t="s">
        <v>94</v>
      </c>
      <c r="B347" s="37" t="s">
        <v>138</v>
      </c>
      <c r="C347" s="37" t="s">
        <v>140</v>
      </c>
      <c r="D347" s="37" t="s">
        <v>198</v>
      </c>
      <c r="E347" s="37" t="s">
        <v>95</v>
      </c>
      <c r="F347" s="79">
        <v>39428.381999999998</v>
      </c>
    </row>
    <row r="348" spans="1:7" ht="75" customHeight="1" outlineLevel="7">
      <c r="A348" s="40" t="s">
        <v>422</v>
      </c>
      <c r="B348" s="37" t="s">
        <v>138</v>
      </c>
      <c r="C348" s="37" t="s">
        <v>140</v>
      </c>
      <c r="D348" s="37" t="s">
        <v>199</v>
      </c>
      <c r="E348" s="37" t="s">
        <v>8</v>
      </c>
      <c r="F348" s="77">
        <f>F349</f>
        <v>72007</v>
      </c>
    </row>
    <row r="349" spans="1:7" ht="36" outlineLevel="7">
      <c r="A349" s="36" t="s">
        <v>53</v>
      </c>
      <c r="B349" s="37" t="s">
        <v>138</v>
      </c>
      <c r="C349" s="37" t="s">
        <v>140</v>
      </c>
      <c r="D349" s="37" t="s">
        <v>199</v>
      </c>
      <c r="E349" s="37" t="s">
        <v>54</v>
      </c>
      <c r="F349" s="77">
        <f>F350</f>
        <v>72007</v>
      </c>
    </row>
    <row r="350" spans="1:7" outlineLevel="7">
      <c r="A350" s="36" t="s">
        <v>94</v>
      </c>
      <c r="B350" s="37" t="s">
        <v>138</v>
      </c>
      <c r="C350" s="37" t="s">
        <v>140</v>
      </c>
      <c r="D350" s="37" t="s">
        <v>199</v>
      </c>
      <c r="E350" s="37" t="s">
        <v>95</v>
      </c>
      <c r="F350" s="79">
        <v>72007</v>
      </c>
    </row>
    <row r="351" spans="1:7" ht="36" outlineLevel="7">
      <c r="A351" s="100" t="s">
        <v>399</v>
      </c>
      <c r="B351" s="37" t="s">
        <v>138</v>
      </c>
      <c r="C351" s="37" t="s">
        <v>140</v>
      </c>
      <c r="D351" s="37" t="s">
        <v>475</v>
      </c>
      <c r="E351" s="37" t="s">
        <v>8</v>
      </c>
      <c r="F351" s="79">
        <f>F352</f>
        <v>1927.2</v>
      </c>
    </row>
    <row r="352" spans="1:7" ht="36" outlineLevel="7">
      <c r="A352" s="36" t="s">
        <v>53</v>
      </c>
      <c r="B352" s="37" t="s">
        <v>138</v>
      </c>
      <c r="C352" s="37" t="s">
        <v>140</v>
      </c>
      <c r="D352" s="37" t="s">
        <v>475</v>
      </c>
      <c r="E352" s="37" t="s">
        <v>54</v>
      </c>
      <c r="F352" s="79">
        <f>F353</f>
        <v>1927.2</v>
      </c>
    </row>
    <row r="353" spans="1:6" outlineLevel="7">
      <c r="A353" s="36" t="s">
        <v>94</v>
      </c>
      <c r="B353" s="37" t="s">
        <v>138</v>
      </c>
      <c r="C353" s="37" t="s">
        <v>140</v>
      </c>
      <c r="D353" s="37" t="s">
        <v>475</v>
      </c>
      <c r="E353" s="37" t="s">
        <v>95</v>
      </c>
      <c r="F353" s="79">
        <v>1927.2</v>
      </c>
    </row>
    <row r="354" spans="1:6" ht="72" outlineLevel="7">
      <c r="A354" s="26" t="s">
        <v>498</v>
      </c>
      <c r="B354" s="37" t="s">
        <v>138</v>
      </c>
      <c r="C354" s="37" t="s">
        <v>140</v>
      </c>
      <c r="D354" s="37" t="s">
        <v>499</v>
      </c>
      <c r="E354" s="37" t="s">
        <v>8</v>
      </c>
      <c r="F354" s="79">
        <f>F355</f>
        <v>2000</v>
      </c>
    </row>
    <row r="355" spans="1:6" ht="36" outlineLevel="7">
      <c r="A355" s="36" t="s">
        <v>330</v>
      </c>
      <c r="B355" s="37" t="s">
        <v>138</v>
      </c>
      <c r="C355" s="37" t="s">
        <v>140</v>
      </c>
      <c r="D355" s="37" t="s">
        <v>499</v>
      </c>
      <c r="E355" s="37" t="s">
        <v>331</v>
      </c>
      <c r="F355" s="79">
        <f>F356</f>
        <v>2000</v>
      </c>
    </row>
    <row r="356" spans="1:6" outlineLevel="7">
      <c r="A356" s="36" t="s">
        <v>332</v>
      </c>
      <c r="B356" s="37" t="s">
        <v>138</v>
      </c>
      <c r="C356" s="37" t="s">
        <v>140</v>
      </c>
      <c r="D356" s="37" t="s">
        <v>499</v>
      </c>
      <c r="E356" s="37" t="s">
        <v>333</v>
      </c>
      <c r="F356" s="79">
        <v>2000</v>
      </c>
    </row>
    <row r="357" spans="1:6" ht="54" outlineLevel="7">
      <c r="A357" s="36" t="s">
        <v>346</v>
      </c>
      <c r="B357" s="37" t="s">
        <v>138</v>
      </c>
      <c r="C357" s="37" t="s">
        <v>140</v>
      </c>
      <c r="D357" s="37" t="s">
        <v>347</v>
      </c>
      <c r="E357" s="37" t="s">
        <v>8</v>
      </c>
      <c r="F357" s="79">
        <f>F358</f>
        <v>2388.8000000000002</v>
      </c>
    </row>
    <row r="358" spans="1:6" ht="36" outlineLevel="7">
      <c r="A358" s="36" t="s">
        <v>53</v>
      </c>
      <c r="B358" s="37" t="s">
        <v>138</v>
      </c>
      <c r="C358" s="37" t="s">
        <v>140</v>
      </c>
      <c r="D358" s="37" t="s">
        <v>347</v>
      </c>
      <c r="E358" s="37" t="s">
        <v>54</v>
      </c>
      <c r="F358" s="79">
        <f>F359</f>
        <v>2388.8000000000002</v>
      </c>
    </row>
    <row r="359" spans="1:6" outlineLevel="7">
      <c r="A359" s="36" t="s">
        <v>94</v>
      </c>
      <c r="B359" s="37" t="s">
        <v>138</v>
      </c>
      <c r="C359" s="37" t="s">
        <v>140</v>
      </c>
      <c r="D359" s="37" t="s">
        <v>347</v>
      </c>
      <c r="E359" s="37" t="s">
        <v>95</v>
      </c>
      <c r="F359" s="79">
        <v>2388.8000000000002</v>
      </c>
    </row>
    <row r="360" spans="1:6" outlineLevel="7">
      <c r="A360" s="36" t="s">
        <v>337</v>
      </c>
      <c r="B360" s="37" t="s">
        <v>138</v>
      </c>
      <c r="C360" s="37" t="s">
        <v>140</v>
      </c>
      <c r="D360" s="37" t="s">
        <v>400</v>
      </c>
      <c r="E360" s="37" t="s">
        <v>8</v>
      </c>
      <c r="F360" s="79">
        <f>F361</f>
        <v>45</v>
      </c>
    </row>
    <row r="361" spans="1:6" ht="36" outlineLevel="7">
      <c r="A361" s="36" t="s">
        <v>53</v>
      </c>
      <c r="B361" s="37" t="s">
        <v>138</v>
      </c>
      <c r="C361" s="37" t="s">
        <v>140</v>
      </c>
      <c r="D361" s="37" t="s">
        <v>400</v>
      </c>
      <c r="E361" s="37" t="s">
        <v>54</v>
      </c>
      <c r="F361" s="79">
        <f>F362</f>
        <v>45</v>
      </c>
    </row>
    <row r="362" spans="1:6" outlineLevel="7">
      <c r="A362" s="36" t="s">
        <v>94</v>
      </c>
      <c r="B362" s="37" t="s">
        <v>138</v>
      </c>
      <c r="C362" s="37" t="s">
        <v>140</v>
      </c>
      <c r="D362" s="37" t="s">
        <v>400</v>
      </c>
      <c r="E362" s="37" t="s">
        <v>95</v>
      </c>
      <c r="F362" s="79">
        <v>45</v>
      </c>
    </row>
    <row r="363" spans="1:6" ht="90" outlineLevel="7">
      <c r="A363" s="26" t="s">
        <v>455</v>
      </c>
      <c r="B363" s="37" t="s">
        <v>138</v>
      </c>
      <c r="C363" s="37" t="s">
        <v>140</v>
      </c>
      <c r="D363" s="37" t="s">
        <v>476</v>
      </c>
      <c r="E363" s="37" t="s">
        <v>8</v>
      </c>
      <c r="F363" s="79">
        <f>F364</f>
        <v>6000</v>
      </c>
    </row>
    <row r="364" spans="1:6" ht="36" outlineLevel="7">
      <c r="A364" s="36" t="s">
        <v>330</v>
      </c>
      <c r="B364" s="37" t="s">
        <v>138</v>
      </c>
      <c r="C364" s="37" t="s">
        <v>140</v>
      </c>
      <c r="D364" s="37" t="s">
        <v>476</v>
      </c>
      <c r="E364" s="37" t="s">
        <v>331</v>
      </c>
      <c r="F364" s="79">
        <f>F365</f>
        <v>6000</v>
      </c>
    </row>
    <row r="365" spans="1:6" outlineLevel="7">
      <c r="A365" s="36" t="s">
        <v>332</v>
      </c>
      <c r="B365" s="37" t="s">
        <v>138</v>
      </c>
      <c r="C365" s="37" t="s">
        <v>140</v>
      </c>
      <c r="D365" s="37" t="s">
        <v>476</v>
      </c>
      <c r="E365" s="37" t="s">
        <v>333</v>
      </c>
      <c r="F365" s="79">
        <v>6000</v>
      </c>
    </row>
    <row r="366" spans="1:6" ht="72" outlineLevel="7">
      <c r="A366" s="36" t="s">
        <v>477</v>
      </c>
      <c r="B366" s="37" t="s">
        <v>138</v>
      </c>
      <c r="C366" s="37" t="s">
        <v>140</v>
      </c>
      <c r="D366" s="37" t="s">
        <v>478</v>
      </c>
      <c r="E366" s="37" t="s">
        <v>8</v>
      </c>
      <c r="F366" s="79">
        <f>F367</f>
        <v>9555.1740000000009</v>
      </c>
    </row>
    <row r="367" spans="1:6" ht="36" outlineLevel="7">
      <c r="A367" s="36" t="s">
        <v>53</v>
      </c>
      <c r="B367" s="37" t="s">
        <v>138</v>
      </c>
      <c r="C367" s="37" t="s">
        <v>140</v>
      </c>
      <c r="D367" s="37" t="s">
        <v>478</v>
      </c>
      <c r="E367" s="37" t="s">
        <v>54</v>
      </c>
      <c r="F367" s="79">
        <f>F368</f>
        <v>9555.1740000000009</v>
      </c>
    </row>
    <row r="368" spans="1:6" outlineLevel="7">
      <c r="A368" s="36" t="s">
        <v>94</v>
      </c>
      <c r="B368" s="37" t="s">
        <v>138</v>
      </c>
      <c r="C368" s="37" t="s">
        <v>140</v>
      </c>
      <c r="D368" s="37" t="s">
        <v>478</v>
      </c>
      <c r="E368" s="37" t="s">
        <v>95</v>
      </c>
      <c r="F368" s="79">
        <v>9555.1740000000009</v>
      </c>
    </row>
    <row r="369" spans="1:6" outlineLevel="2">
      <c r="A369" s="36" t="s">
        <v>91</v>
      </c>
      <c r="B369" s="37" t="s">
        <v>138</v>
      </c>
      <c r="C369" s="37" t="s">
        <v>92</v>
      </c>
      <c r="D369" s="37" t="s">
        <v>159</v>
      </c>
      <c r="E369" s="37" t="s">
        <v>8</v>
      </c>
      <c r="F369" s="77">
        <f>F370</f>
        <v>312871.67999999999</v>
      </c>
    </row>
    <row r="370" spans="1:6" ht="36" outlineLevel="3">
      <c r="A370" s="36" t="s">
        <v>420</v>
      </c>
      <c r="B370" s="37" t="s">
        <v>138</v>
      </c>
      <c r="C370" s="37" t="s">
        <v>92</v>
      </c>
      <c r="D370" s="37" t="s">
        <v>188</v>
      </c>
      <c r="E370" s="37" t="s">
        <v>8</v>
      </c>
      <c r="F370" s="77">
        <f>F371</f>
        <v>312871.67999999999</v>
      </c>
    </row>
    <row r="371" spans="1:6" ht="36" customHeight="1" outlineLevel="4">
      <c r="A371" s="36" t="s">
        <v>423</v>
      </c>
      <c r="B371" s="37" t="s">
        <v>138</v>
      </c>
      <c r="C371" s="37" t="s">
        <v>92</v>
      </c>
      <c r="D371" s="37" t="s">
        <v>200</v>
      </c>
      <c r="E371" s="37" t="s">
        <v>8</v>
      </c>
      <c r="F371" s="77">
        <f>+F372+F384+F381+F390+F378+F387+F375</f>
        <v>312871.67999999999</v>
      </c>
    </row>
    <row r="372" spans="1:6" ht="36.75" customHeight="1" outlineLevel="5">
      <c r="A372" s="36" t="s">
        <v>143</v>
      </c>
      <c r="B372" s="37" t="s">
        <v>138</v>
      </c>
      <c r="C372" s="37" t="s">
        <v>92</v>
      </c>
      <c r="D372" s="37" t="s">
        <v>201</v>
      </c>
      <c r="E372" s="37" t="s">
        <v>8</v>
      </c>
      <c r="F372" s="77">
        <f>F373</f>
        <v>80420.945000000007</v>
      </c>
    </row>
    <row r="373" spans="1:6" ht="36" outlineLevel="6">
      <c r="A373" s="36" t="s">
        <v>53</v>
      </c>
      <c r="B373" s="37" t="s">
        <v>138</v>
      </c>
      <c r="C373" s="37" t="s">
        <v>92</v>
      </c>
      <c r="D373" s="37" t="s">
        <v>201</v>
      </c>
      <c r="E373" s="37" t="s">
        <v>54</v>
      </c>
      <c r="F373" s="77">
        <f>F374</f>
        <v>80420.945000000007</v>
      </c>
    </row>
    <row r="374" spans="1:6" outlineLevel="7">
      <c r="A374" s="36" t="s">
        <v>94</v>
      </c>
      <c r="B374" s="37" t="s">
        <v>138</v>
      </c>
      <c r="C374" s="37" t="s">
        <v>92</v>
      </c>
      <c r="D374" s="37" t="s">
        <v>201</v>
      </c>
      <c r="E374" s="37" t="s">
        <v>95</v>
      </c>
      <c r="F374" s="79">
        <v>80420.945000000007</v>
      </c>
    </row>
    <row r="375" spans="1:6" ht="93" customHeight="1" outlineLevel="5">
      <c r="A375" s="40" t="s">
        <v>376</v>
      </c>
      <c r="B375" s="37" t="s">
        <v>138</v>
      </c>
      <c r="C375" s="37" t="s">
        <v>92</v>
      </c>
      <c r="D375" s="37" t="s">
        <v>202</v>
      </c>
      <c r="E375" s="37" t="s">
        <v>8</v>
      </c>
      <c r="F375" s="77">
        <f>F376</f>
        <v>217508</v>
      </c>
    </row>
    <row r="376" spans="1:6" ht="36" outlineLevel="5">
      <c r="A376" s="36" t="s">
        <v>53</v>
      </c>
      <c r="B376" s="37" t="s">
        <v>138</v>
      </c>
      <c r="C376" s="37" t="s">
        <v>92</v>
      </c>
      <c r="D376" s="37" t="s">
        <v>202</v>
      </c>
      <c r="E376" s="37" t="s">
        <v>54</v>
      </c>
      <c r="F376" s="77">
        <f>F377</f>
        <v>217508</v>
      </c>
    </row>
    <row r="377" spans="1:6" outlineLevel="5">
      <c r="A377" s="36" t="s">
        <v>94</v>
      </c>
      <c r="B377" s="37" t="s">
        <v>138</v>
      </c>
      <c r="C377" s="37" t="s">
        <v>92</v>
      </c>
      <c r="D377" s="37" t="s">
        <v>202</v>
      </c>
      <c r="E377" s="37" t="s">
        <v>95</v>
      </c>
      <c r="F377" s="79">
        <v>217508</v>
      </c>
    </row>
    <row r="378" spans="1:6" ht="37.5" customHeight="1" outlineLevel="5">
      <c r="A378" s="36" t="s">
        <v>340</v>
      </c>
      <c r="B378" s="37" t="s">
        <v>138</v>
      </c>
      <c r="C378" s="37" t="s">
        <v>92</v>
      </c>
      <c r="D378" s="37" t="s">
        <v>353</v>
      </c>
      <c r="E378" s="37" t="s">
        <v>8</v>
      </c>
      <c r="F378" s="79">
        <f>F379</f>
        <v>772.94299999999998</v>
      </c>
    </row>
    <row r="379" spans="1:6" ht="36" outlineLevel="5">
      <c r="A379" s="36" t="s">
        <v>53</v>
      </c>
      <c r="B379" s="37" t="s">
        <v>138</v>
      </c>
      <c r="C379" s="37" t="s">
        <v>92</v>
      </c>
      <c r="D379" s="37" t="s">
        <v>353</v>
      </c>
      <c r="E379" s="37" t="s">
        <v>54</v>
      </c>
      <c r="F379" s="79">
        <f>F380</f>
        <v>772.94299999999998</v>
      </c>
    </row>
    <row r="380" spans="1:6" outlineLevel="5">
      <c r="A380" s="36" t="s">
        <v>94</v>
      </c>
      <c r="B380" s="37" t="s">
        <v>138</v>
      </c>
      <c r="C380" s="37" t="s">
        <v>92</v>
      </c>
      <c r="D380" s="37" t="s">
        <v>353</v>
      </c>
      <c r="E380" s="37" t="s">
        <v>95</v>
      </c>
      <c r="F380" s="79">
        <v>772.94299999999998</v>
      </c>
    </row>
    <row r="381" spans="1:6" ht="20.25" customHeight="1" outlineLevel="5">
      <c r="A381" s="36" t="s">
        <v>335</v>
      </c>
      <c r="B381" s="37" t="s">
        <v>138</v>
      </c>
      <c r="C381" s="37" t="s">
        <v>92</v>
      </c>
      <c r="D381" s="37" t="s">
        <v>336</v>
      </c>
      <c r="E381" s="37" t="s">
        <v>8</v>
      </c>
      <c r="F381" s="79">
        <f>F382</f>
        <v>171.2</v>
      </c>
    </row>
    <row r="382" spans="1:6" ht="36" outlineLevel="5">
      <c r="A382" s="36" t="s">
        <v>53</v>
      </c>
      <c r="B382" s="37" t="s">
        <v>138</v>
      </c>
      <c r="C382" s="37" t="s">
        <v>92</v>
      </c>
      <c r="D382" s="37" t="s">
        <v>336</v>
      </c>
      <c r="E382" s="37" t="s">
        <v>54</v>
      </c>
      <c r="F382" s="79">
        <f>F383</f>
        <v>171.2</v>
      </c>
    </row>
    <row r="383" spans="1:6" outlineLevel="5">
      <c r="A383" s="36" t="s">
        <v>94</v>
      </c>
      <c r="B383" s="37" t="s">
        <v>138</v>
      </c>
      <c r="C383" s="37" t="s">
        <v>92</v>
      </c>
      <c r="D383" s="37" t="s">
        <v>336</v>
      </c>
      <c r="E383" s="37" t="s">
        <v>95</v>
      </c>
      <c r="F383" s="79">
        <v>171.2</v>
      </c>
    </row>
    <row r="384" spans="1:6" outlineLevel="5">
      <c r="A384" s="36" t="s">
        <v>337</v>
      </c>
      <c r="B384" s="37" t="s">
        <v>138</v>
      </c>
      <c r="C384" s="37" t="s">
        <v>92</v>
      </c>
      <c r="D384" s="37" t="s">
        <v>338</v>
      </c>
      <c r="E384" s="37" t="s">
        <v>8</v>
      </c>
      <c r="F384" s="79">
        <f>F385</f>
        <v>301.39999999999998</v>
      </c>
    </row>
    <row r="385" spans="1:6" ht="35.25" customHeight="1" outlineLevel="5">
      <c r="A385" s="36" t="s">
        <v>53</v>
      </c>
      <c r="B385" s="37" t="s">
        <v>138</v>
      </c>
      <c r="C385" s="37" t="s">
        <v>92</v>
      </c>
      <c r="D385" s="37" t="s">
        <v>338</v>
      </c>
      <c r="E385" s="37" t="s">
        <v>54</v>
      </c>
      <c r="F385" s="79">
        <f>F386</f>
        <v>301.39999999999998</v>
      </c>
    </row>
    <row r="386" spans="1:6" outlineLevel="5">
      <c r="A386" s="36" t="s">
        <v>94</v>
      </c>
      <c r="B386" s="37" t="s">
        <v>138</v>
      </c>
      <c r="C386" s="37" t="s">
        <v>92</v>
      </c>
      <c r="D386" s="37" t="s">
        <v>338</v>
      </c>
      <c r="E386" s="37" t="s">
        <v>95</v>
      </c>
      <c r="F386" s="79">
        <v>301.39999999999998</v>
      </c>
    </row>
    <row r="387" spans="1:6" ht="36" outlineLevel="5">
      <c r="A387" s="42" t="s">
        <v>479</v>
      </c>
      <c r="B387" s="37" t="s">
        <v>138</v>
      </c>
      <c r="C387" s="37" t="s">
        <v>92</v>
      </c>
      <c r="D387" s="37" t="s">
        <v>480</v>
      </c>
      <c r="E387" s="37" t="s">
        <v>8</v>
      </c>
      <c r="F387" s="79">
        <f>F388</f>
        <v>683.44600000000003</v>
      </c>
    </row>
    <row r="388" spans="1:6" ht="36" outlineLevel="5">
      <c r="A388" s="36" t="s">
        <v>53</v>
      </c>
      <c r="B388" s="37" t="s">
        <v>138</v>
      </c>
      <c r="C388" s="37" t="s">
        <v>92</v>
      </c>
      <c r="D388" s="37" t="s">
        <v>480</v>
      </c>
      <c r="E388" s="37" t="s">
        <v>54</v>
      </c>
      <c r="F388" s="79">
        <f>F389</f>
        <v>683.44600000000003</v>
      </c>
    </row>
    <row r="389" spans="1:6" outlineLevel="5">
      <c r="A389" s="36" t="s">
        <v>94</v>
      </c>
      <c r="B389" s="37" t="s">
        <v>138</v>
      </c>
      <c r="C389" s="37" t="s">
        <v>92</v>
      </c>
      <c r="D389" s="37" t="s">
        <v>480</v>
      </c>
      <c r="E389" s="37" t="s">
        <v>95</v>
      </c>
      <c r="F389" s="79">
        <v>683.44600000000003</v>
      </c>
    </row>
    <row r="390" spans="1:6" ht="75" customHeight="1" outlineLevel="5">
      <c r="A390" s="42" t="s">
        <v>481</v>
      </c>
      <c r="B390" s="37" t="s">
        <v>138</v>
      </c>
      <c r="C390" s="37" t="s">
        <v>92</v>
      </c>
      <c r="D390" s="37" t="s">
        <v>482</v>
      </c>
      <c r="E390" s="37" t="s">
        <v>8</v>
      </c>
      <c r="F390" s="77">
        <f>F391</f>
        <v>13013.745999999999</v>
      </c>
    </row>
    <row r="391" spans="1:6" ht="36" outlineLevel="5">
      <c r="A391" s="36" t="s">
        <v>53</v>
      </c>
      <c r="B391" s="37" t="s">
        <v>138</v>
      </c>
      <c r="C391" s="37" t="s">
        <v>92</v>
      </c>
      <c r="D391" s="37" t="s">
        <v>482</v>
      </c>
      <c r="E391" s="37" t="s">
        <v>54</v>
      </c>
      <c r="F391" s="77">
        <f>F392</f>
        <v>13013.745999999999</v>
      </c>
    </row>
    <row r="392" spans="1:6" outlineLevel="5">
      <c r="A392" s="36" t="s">
        <v>94</v>
      </c>
      <c r="B392" s="37" t="s">
        <v>138</v>
      </c>
      <c r="C392" s="37" t="s">
        <v>92</v>
      </c>
      <c r="D392" s="37" t="s">
        <v>482</v>
      </c>
      <c r="E392" s="37" t="s">
        <v>95</v>
      </c>
      <c r="F392" s="79">
        <v>13013.745999999999</v>
      </c>
    </row>
    <row r="393" spans="1:6" outlineLevel="5">
      <c r="A393" s="36" t="s">
        <v>318</v>
      </c>
      <c r="B393" s="37" t="s">
        <v>138</v>
      </c>
      <c r="C393" s="37" t="s">
        <v>317</v>
      </c>
      <c r="D393" s="37" t="s">
        <v>159</v>
      </c>
      <c r="E393" s="37" t="s">
        <v>8</v>
      </c>
      <c r="F393" s="79">
        <f>F394</f>
        <v>19707.41</v>
      </c>
    </row>
    <row r="394" spans="1:6" ht="36" outlineLevel="5">
      <c r="A394" s="36" t="s">
        <v>420</v>
      </c>
      <c r="B394" s="37" t="s">
        <v>138</v>
      </c>
      <c r="C394" s="37" t="s">
        <v>317</v>
      </c>
      <c r="D394" s="37" t="s">
        <v>188</v>
      </c>
      <c r="E394" s="37" t="s">
        <v>8</v>
      </c>
      <c r="F394" s="79">
        <f>F395</f>
        <v>19707.41</v>
      </c>
    </row>
    <row r="395" spans="1:6" ht="36" customHeight="1" outlineLevel="4">
      <c r="A395" s="36" t="s">
        <v>424</v>
      </c>
      <c r="B395" s="37" t="s">
        <v>138</v>
      </c>
      <c r="C395" s="37" t="s">
        <v>317</v>
      </c>
      <c r="D395" s="37" t="s">
        <v>203</v>
      </c>
      <c r="E395" s="37" t="s">
        <v>8</v>
      </c>
      <c r="F395" s="77">
        <f>F402+F399+F396</f>
        <v>19707.41</v>
      </c>
    </row>
    <row r="396" spans="1:6" ht="37.5" customHeight="1" outlineLevel="5">
      <c r="A396" s="36" t="s">
        <v>144</v>
      </c>
      <c r="B396" s="37" t="s">
        <v>138</v>
      </c>
      <c r="C396" s="37" t="s">
        <v>317</v>
      </c>
      <c r="D396" s="37" t="s">
        <v>205</v>
      </c>
      <c r="E396" s="37" t="s">
        <v>8</v>
      </c>
      <c r="F396" s="77">
        <f>F397</f>
        <v>19577.509999999998</v>
      </c>
    </row>
    <row r="397" spans="1:6" ht="36.75" customHeight="1" outlineLevel="6">
      <c r="A397" s="36" t="s">
        <v>53</v>
      </c>
      <c r="B397" s="37" t="s">
        <v>138</v>
      </c>
      <c r="C397" s="37" t="s">
        <v>317</v>
      </c>
      <c r="D397" s="37" t="s">
        <v>205</v>
      </c>
      <c r="E397" s="37" t="s">
        <v>54</v>
      </c>
      <c r="F397" s="77">
        <f>F398</f>
        <v>19577.509999999998</v>
      </c>
    </row>
    <row r="398" spans="1:6" outlineLevel="7">
      <c r="A398" s="36" t="s">
        <v>94</v>
      </c>
      <c r="B398" s="37" t="s">
        <v>138</v>
      </c>
      <c r="C398" s="37" t="s">
        <v>317</v>
      </c>
      <c r="D398" s="37" t="s">
        <v>205</v>
      </c>
      <c r="E398" s="37" t="s">
        <v>95</v>
      </c>
      <c r="F398" s="79">
        <v>19577.509999999998</v>
      </c>
    </row>
    <row r="399" spans="1:6" outlineLevel="7">
      <c r="A399" s="36" t="s">
        <v>337</v>
      </c>
      <c r="B399" s="37" t="s">
        <v>138</v>
      </c>
      <c r="C399" s="37" t="s">
        <v>317</v>
      </c>
      <c r="D399" s="37" t="s">
        <v>454</v>
      </c>
      <c r="E399" s="37" t="s">
        <v>8</v>
      </c>
      <c r="F399" s="79">
        <f>F400</f>
        <v>50</v>
      </c>
    </row>
    <row r="400" spans="1:6" ht="36" outlineLevel="7">
      <c r="A400" s="36" t="s">
        <v>53</v>
      </c>
      <c r="B400" s="37" t="s">
        <v>138</v>
      </c>
      <c r="C400" s="37" t="s">
        <v>317</v>
      </c>
      <c r="D400" s="37" t="s">
        <v>454</v>
      </c>
      <c r="E400" s="37" t="s">
        <v>54</v>
      </c>
      <c r="F400" s="79">
        <f>F401</f>
        <v>50</v>
      </c>
    </row>
    <row r="401" spans="1:6" outlineLevel="7">
      <c r="A401" s="36" t="s">
        <v>94</v>
      </c>
      <c r="B401" s="37" t="s">
        <v>138</v>
      </c>
      <c r="C401" s="37" t="s">
        <v>317</v>
      </c>
      <c r="D401" s="37" t="s">
        <v>454</v>
      </c>
      <c r="E401" s="37" t="s">
        <v>95</v>
      </c>
      <c r="F401" s="79">
        <v>50</v>
      </c>
    </row>
    <row r="402" spans="1:6" outlineLevel="5">
      <c r="A402" s="36" t="s">
        <v>141</v>
      </c>
      <c r="B402" s="37" t="s">
        <v>138</v>
      </c>
      <c r="C402" s="37" t="s">
        <v>317</v>
      </c>
      <c r="D402" s="37" t="s">
        <v>204</v>
      </c>
      <c r="E402" s="37" t="s">
        <v>8</v>
      </c>
      <c r="F402" s="77">
        <f>F403</f>
        <v>79.900000000000006</v>
      </c>
    </row>
    <row r="403" spans="1:6" ht="36" customHeight="1" outlineLevel="6">
      <c r="A403" s="36" t="s">
        <v>53</v>
      </c>
      <c r="B403" s="37" t="s">
        <v>138</v>
      </c>
      <c r="C403" s="37" t="s">
        <v>317</v>
      </c>
      <c r="D403" s="37" t="s">
        <v>204</v>
      </c>
      <c r="E403" s="37" t="s">
        <v>54</v>
      </c>
      <c r="F403" s="77">
        <f>F404</f>
        <v>79.900000000000006</v>
      </c>
    </row>
    <row r="404" spans="1:6" outlineLevel="7">
      <c r="A404" s="36" t="s">
        <v>94</v>
      </c>
      <c r="B404" s="37" t="s">
        <v>138</v>
      </c>
      <c r="C404" s="37" t="s">
        <v>317</v>
      </c>
      <c r="D404" s="37" t="s">
        <v>204</v>
      </c>
      <c r="E404" s="37" t="s">
        <v>95</v>
      </c>
      <c r="F404" s="79">
        <v>79.900000000000006</v>
      </c>
    </row>
    <row r="405" spans="1:6" outlineLevel="2">
      <c r="A405" s="36" t="s">
        <v>96</v>
      </c>
      <c r="B405" s="37" t="s">
        <v>138</v>
      </c>
      <c r="C405" s="37" t="s">
        <v>97</v>
      </c>
      <c r="D405" s="37" t="s">
        <v>159</v>
      </c>
      <c r="E405" s="37" t="s">
        <v>8</v>
      </c>
      <c r="F405" s="77">
        <f>F406</f>
        <v>3502.058</v>
      </c>
    </row>
    <row r="406" spans="1:6" ht="36" outlineLevel="3">
      <c r="A406" s="36" t="s">
        <v>420</v>
      </c>
      <c r="B406" s="37" t="s">
        <v>138</v>
      </c>
      <c r="C406" s="37" t="s">
        <v>97</v>
      </c>
      <c r="D406" s="37" t="s">
        <v>188</v>
      </c>
      <c r="E406" s="37" t="s">
        <v>8</v>
      </c>
      <c r="F406" s="77">
        <f>F407+F416</f>
        <v>3502.058</v>
      </c>
    </row>
    <row r="407" spans="1:6" ht="36" outlineLevel="3">
      <c r="A407" s="36" t="s">
        <v>423</v>
      </c>
      <c r="B407" s="37" t="s">
        <v>138</v>
      </c>
      <c r="C407" s="37" t="s">
        <v>97</v>
      </c>
      <c r="D407" s="37" t="s">
        <v>200</v>
      </c>
      <c r="E407" s="37" t="s">
        <v>8</v>
      </c>
      <c r="F407" s="77">
        <f>F411+F408</f>
        <v>3428.058</v>
      </c>
    </row>
    <row r="408" spans="1:6" ht="17.25" customHeight="1" outlineLevel="3">
      <c r="A408" s="36" t="s">
        <v>98</v>
      </c>
      <c r="B408" s="37" t="s">
        <v>138</v>
      </c>
      <c r="C408" s="37" t="s">
        <v>97</v>
      </c>
      <c r="D408" s="37" t="s">
        <v>281</v>
      </c>
      <c r="E408" s="37" t="s">
        <v>8</v>
      </c>
      <c r="F408" s="77">
        <f>F409</f>
        <v>70</v>
      </c>
    </row>
    <row r="409" spans="1:6" ht="18.75" customHeight="1" outlineLevel="3">
      <c r="A409" s="36" t="s">
        <v>18</v>
      </c>
      <c r="B409" s="37" t="s">
        <v>138</v>
      </c>
      <c r="C409" s="37" t="s">
        <v>97</v>
      </c>
      <c r="D409" s="37" t="s">
        <v>281</v>
      </c>
      <c r="E409" s="37" t="s">
        <v>19</v>
      </c>
      <c r="F409" s="77">
        <f>F410</f>
        <v>70</v>
      </c>
    </row>
    <row r="410" spans="1:6" ht="36" outlineLevel="3">
      <c r="A410" s="36" t="s">
        <v>20</v>
      </c>
      <c r="B410" s="37" t="s">
        <v>138</v>
      </c>
      <c r="C410" s="37" t="s">
        <v>97</v>
      </c>
      <c r="D410" s="37" t="s">
        <v>281</v>
      </c>
      <c r="E410" s="37" t="s">
        <v>21</v>
      </c>
      <c r="F410" s="77">
        <v>70</v>
      </c>
    </row>
    <row r="411" spans="1:6" ht="72.75" customHeight="1" outlineLevel="3">
      <c r="A411" s="26" t="s">
        <v>383</v>
      </c>
      <c r="B411" s="37" t="s">
        <v>138</v>
      </c>
      <c r="C411" s="37" t="s">
        <v>97</v>
      </c>
      <c r="D411" s="37" t="s">
        <v>206</v>
      </c>
      <c r="E411" s="37" t="s">
        <v>8</v>
      </c>
      <c r="F411" s="77">
        <f>F414+F412</f>
        <v>3358.058</v>
      </c>
    </row>
    <row r="412" spans="1:6" outlineLevel="3">
      <c r="A412" s="36" t="s">
        <v>111</v>
      </c>
      <c r="B412" s="37" t="s">
        <v>138</v>
      </c>
      <c r="C412" s="37" t="s">
        <v>97</v>
      </c>
      <c r="D412" s="37" t="s">
        <v>206</v>
      </c>
      <c r="E412" s="37" t="s">
        <v>112</v>
      </c>
      <c r="F412" s="77">
        <f>F413</f>
        <v>300</v>
      </c>
    </row>
    <row r="413" spans="1:6" ht="16.5" customHeight="1" outlineLevel="3">
      <c r="A413" s="36" t="s">
        <v>118</v>
      </c>
      <c r="B413" s="37" t="s">
        <v>138</v>
      </c>
      <c r="C413" s="37" t="s">
        <v>97</v>
      </c>
      <c r="D413" s="37" t="s">
        <v>206</v>
      </c>
      <c r="E413" s="37" t="s">
        <v>119</v>
      </c>
      <c r="F413" s="77">
        <v>300</v>
      </c>
    </row>
    <row r="414" spans="1:6" ht="36.75" customHeight="1" outlineLevel="3">
      <c r="A414" s="36" t="s">
        <v>53</v>
      </c>
      <c r="B414" s="37" t="s">
        <v>138</v>
      </c>
      <c r="C414" s="37" t="s">
        <v>97</v>
      </c>
      <c r="D414" s="37" t="s">
        <v>206</v>
      </c>
      <c r="E414" s="37" t="s">
        <v>54</v>
      </c>
      <c r="F414" s="77">
        <f>F415</f>
        <v>3058.058</v>
      </c>
    </row>
    <row r="415" spans="1:6" outlineLevel="3">
      <c r="A415" s="36" t="s">
        <v>94</v>
      </c>
      <c r="B415" s="37" t="s">
        <v>138</v>
      </c>
      <c r="C415" s="37" t="s">
        <v>97</v>
      </c>
      <c r="D415" s="37" t="s">
        <v>206</v>
      </c>
      <c r="E415" s="37" t="s">
        <v>95</v>
      </c>
      <c r="F415" s="77">
        <v>3058.058</v>
      </c>
    </row>
    <row r="416" spans="1:6" outlineLevel="7">
      <c r="A416" s="36" t="s">
        <v>99</v>
      </c>
      <c r="B416" s="37" t="s">
        <v>138</v>
      </c>
      <c r="C416" s="37" t="s">
        <v>97</v>
      </c>
      <c r="D416" s="37" t="s">
        <v>207</v>
      </c>
      <c r="E416" s="37" t="s">
        <v>8</v>
      </c>
      <c r="F416" s="77">
        <f>F417</f>
        <v>74</v>
      </c>
    </row>
    <row r="417" spans="1:6" ht="18.75" customHeight="1" outlineLevel="7">
      <c r="A417" s="36" t="s">
        <v>18</v>
      </c>
      <c r="B417" s="37" t="s">
        <v>138</v>
      </c>
      <c r="C417" s="37" t="s">
        <v>97</v>
      </c>
      <c r="D417" s="37" t="s">
        <v>207</v>
      </c>
      <c r="E417" s="37" t="s">
        <v>19</v>
      </c>
      <c r="F417" s="77">
        <f>F418</f>
        <v>74</v>
      </c>
    </row>
    <row r="418" spans="1:6" ht="36" outlineLevel="7">
      <c r="A418" s="36" t="s">
        <v>20</v>
      </c>
      <c r="B418" s="37" t="s">
        <v>138</v>
      </c>
      <c r="C418" s="37" t="s">
        <v>97</v>
      </c>
      <c r="D418" s="37" t="s">
        <v>207</v>
      </c>
      <c r="E418" s="37" t="s">
        <v>21</v>
      </c>
      <c r="F418" s="79">
        <v>74</v>
      </c>
    </row>
    <row r="419" spans="1:6" outlineLevel="2">
      <c r="A419" s="36" t="s">
        <v>145</v>
      </c>
      <c r="B419" s="37" t="s">
        <v>138</v>
      </c>
      <c r="C419" s="37" t="s">
        <v>146</v>
      </c>
      <c r="D419" s="37" t="s">
        <v>159</v>
      </c>
      <c r="E419" s="37" t="s">
        <v>8</v>
      </c>
      <c r="F419" s="77">
        <f>F420</f>
        <v>17311.39</v>
      </c>
    </row>
    <row r="420" spans="1:6" ht="38.25" customHeight="1" outlineLevel="3">
      <c r="A420" s="36" t="s">
        <v>425</v>
      </c>
      <c r="B420" s="37" t="s">
        <v>138</v>
      </c>
      <c r="C420" s="37" t="s">
        <v>146</v>
      </c>
      <c r="D420" s="37" t="s">
        <v>188</v>
      </c>
      <c r="E420" s="37" t="s">
        <v>8</v>
      </c>
      <c r="F420" s="77">
        <f>F421+F426+F433</f>
        <v>17311.39</v>
      </c>
    </row>
    <row r="421" spans="1:6" ht="38.25" customHeight="1" outlineLevel="5">
      <c r="A421" s="36" t="s">
        <v>13</v>
      </c>
      <c r="B421" s="37" t="s">
        <v>138</v>
      </c>
      <c r="C421" s="37" t="s">
        <v>146</v>
      </c>
      <c r="D421" s="37" t="s">
        <v>208</v>
      </c>
      <c r="E421" s="37" t="s">
        <v>8</v>
      </c>
      <c r="F421" s="77">
        <f>F422+F424</f>
        <v>2715.1000000000004</v>
      </c>
    </row>
    <row r="422" spans="1:6" ht="51.75" customHeight="1" outlineLevel="6">
      <c r="A422" s="36" t="s">
        <v>14</v>
      </c>
      <c r="B422" s="37" t="s">
        <v>138</v>
      </c>
      <c r="C422" s="37" t="s">
        <v>146</v>
      </c>
      <c r="D422" s="37" t="s">
        <v>208</v>
      </c>
      <c r="E422" s="37" t="s">
        <v>15</v>
      </c>
      <c r="F422" s="77">
        <f>F423</f>
        <v>2672.3</v>
      </c>
    </row>
    <row r="423" spans="1:6" ht="18.75" customHeight="1" outlineLevel="7">
      <c r="A423" s="36" t="s">
        <v>16</v>
      </c>
      <c r="B423" s="37" t="s">
        <v>138</v>
      </c>
      <c r="C423" s="37" t="s">
        <v>146</v>
      </c>
      <c r="D423" s="37" t="s">
        <v>208</v>
      </c>
      <c r="E423" s="37" t="s">
        <v>17</v>
      </c>
      <c r="F423" s="79">
        <v>2672.3</v>
      </c>
    </row>
    <row r="424" spans="1:6" ht="18.75" customHeight="1" outlineLevel="6">
      <c r="A424" s="36" t="s">
        <v>18</v>
      </c>
      <c r="B424" s="37" t="s">
        <v>138</v>
      </c>
      <c r="C424" s="37" t="s">
        <v>146</v>
      </c>
      <c r="D424" s="37" t="s">
        <v>208</v>
      </c>
      <c r="E424" s="37" t="s">
        <v>19</v>
      </c>
      <c r="F424" s="77">
        <f>F425</f>
        <v>42.8</v>
      </c>
    </row>
    <row r="425" spans="1:6" ht="36" outlineLevel="7">
      <c r="A425" s="36" t="s">
        <v>20</v>
      </c>
      <c r="B425" s="37" t="s">
        <v>138</v>
      </c>
      <c r="C425" s="37" t="s">
        <v>146</v>
      </c>
      <c r="D425" s="37" t="s">
        <v>208</v>
      </c>
      <c r="E425" s="37" t="s">
        <v>21</v>
      </c>
      <c r="F425" s="79">
        <v>42.8</v>
      </c>
    </row>
    <row r="426" spans="1:6" ht="36" outlineLevel="5">
      <c r="A426" s="36" t="s">
        <v>49</v>
      </c>
      <c r="B426" s="37" t="s">
        <v>138</v>
      </c>
      <c r="C426" s="37" t="s">
        <v>146</v>
      </c>
      <c r="D426" s="37" t="s">
        <v>209</v>
      </c>
      <c r="E426" s="37" t="s">
        <v>8</v>
      </c>
      <c r="F426" s="77">
        <f>F427+F429+F431</f>
        <v>12902.5</v>
      </c>
    </row>
    <row r="427" spans="1:6" ht="54.75" customHeight="1" outlineLevel="6">
      <c r="A427" s="36" t="s">
        <v>14</v>
      </c>
      <c r="B427" s="37" t="s">
        <v>138</v>
      </c>
      <c r="C427" s="37" t="s">
        <v>146</v>
      </c>
      <c r="D427" s="37" t="s">
        <v>209</v>
      </c>
      <c r="E427" s="37" t="s">
        <v>15</v>
      </c>
      <c r="F427" s="77">
        <f>F428</f>
        <v>10242.799999999999</v>
      </c>
    </row>
    <row r="428" spans="1:6" outlineLevel="7">
      <c r="A428" s="36" t="s">
        <v>50</v>
      </c>
      <c r="B428" s="37" t="s">
        <v>138</v>
      </c>
      <c r="C428" s="37" t="s">
        <v>146</v>
      </c>
      <c r="D428" s="37" t="s">
        <v>209</v>
      </c>
      <c r="E428" s="37" t="s">
        <v>51</v>
      </c>
      <c r="F428" s="79">
        <v>10242.799999999999</v>
      </c>
    </row>
    <row r="429" spans="1:6" ht="19.5" customHeight="1" outlineLevel="6">
      <c r="A429" s="36" t="s">
        <v>18</v>
      </c>
      <c r="B429" s="37" t="s">
        <v>138</v>
      </c>
      <c r="C429" s="37" t="s">
        <v>146</v>
      </c>
      <c r="D429" s="37" t="s">
        <v>209</v>
      </c>
      <c r="E429" s="37" t="s">
        <v>19</v>
      </c>
      <c r="F429" s="77">
        <f>F430</f>
        <v>2613.1999999999998</v>
      </c>
    </row>
    <row r="430" spans="1:6" ht="36" outlineLevel="7">
      <c r="A430" s="36" t="s">
        <v>20</v>
      </c>
      <c r="B430" s="37" t="s">
        <v>138</v>
      </c>
      <c r="C430" s="37" t="s">
        <v>146</v>
      </c>
      <c r="D430" s="37" t="s">
        <v>209</v>
      </c>
      <c r="E430" s="37" t="s">
        <v>21</v>
      </c>
      <c r="F430" s="79">
        <v>2613.1999999999998</v>
      </c>
    </row>
    <row r="431" spans="1:6" outlineLevel="6">
      <c r="A431" s="36" t="s">
        <v>22</v>
      </c>
      <c r="B431" s="37" t="s">
        <v>138</v>
      </c>
      <c r="C431" s="37" t="s">
        <v>146</v>
      </c>
      <c r="D431" s="37" t="s">
        <v>209</v>
      </c>
      <c r="E431" s="37" t="s">
        <v>23</v>
      </c>
      <c r="F431" s="77">
        <f>F432</f>
        <v>46.5</v>
      </c>
    </row>
    <row r="432" spans="1:6" outlineLevel="7">
      <c r="A432" s="36" t="s">
        <v>24</v>
      </c>
      <c r="B432" s="37" t="s">
        <v>138</v>
      </c>
      <c r="C432" s="37" t="s">
        <v>146</v>
      </c>
      <c r="D432" s="37" t="s">
        <v>209</v>
      </c>
      <c r="E432" s="37" t="s">
        <v>25</v>
      </c>
      <c r="F432" s="79">
        <v>46.5</v>
      </c>
    </row>
    <row r="433" spans="1:6" ht="36" customHeight="1" outlineLevel="3">
      <c r="A433" s="43" t="s">
        <v>52</v>
      </c>
      <c r="B433" s="37" t="s">
        <v>138</v>
      </c>
      <c r="C433" s="37" t="s">
        <v>146</v>
      </c>
      <c r="D433" s="37" t="s">
        <v>210</v>
      </c>
      <c r="E433" s="37" t="s">
        <v>8</v>
      </c>
      <c r="F433" s="77">
        <f>F434</f>
        <v>1693.79</v>
      </c>
    </row>
    <row r="434" spans="1:6" ht="36.75" customHeight="1" outlineLevel="3">
      <c r="A434" s="36" t="s">
        <v>53</v>
      </c>
      <c r="B434" s="37" t="s">
        <v>138</v>
      </c>
      <c r="C434" s="37" t="s">
        <v>146</v>
      </c>
      <c r="D434" s="37" t="s">
        <v>210</v>
      </c>
      <c r="E434" s="37" t="s">
        <v>54</v>
      </c>
      <c r="F434" s="77">
        <f>F435</f>
        <v>1693.79</v>
      </c>
    </row>
    <row r="435" spans="1:6" outlineLevel="3">
      <c r="A435" s="36" t="s">
        <v>55</v>
      </c>
      <c r="B435" s="37" t="s">
        <v>138</v>
      </c>
      <c r="C435" s="37" t="s">
        <v>146</v>
      </c>
      <c r="D435" s="37" t="s">
        <v>210</v>
      </c>
      <c r="E435" s="37" t="s">
        <v>56</v>
      </c>
      <c r="F435" s="79">
        <v>1693.79</v>
      </c>
    </row>
    <row r="436" spans="1:6" outlineLevel="3">
      <c r="A436" s="36" t="s">
        <v>106</v>
      </c>
      <c r="B436" s="37" t="s">
        <v>138</v>
      </c>
      <c r="C436" s="37" t="s">
        <v>107</v>
      </c>
      <c r="D436" s="37" t="s">
        <v>159</v>
      </c>
      <c r="E436" s="37" t="s">
        <v>8</v>
      </c>
      <c r="F436" s="77">
        <f>F437+F442</f>
        <v>6644</v>
      </c>
    </row>
    <row r="437" spans="1:6" outlineLevel="3">
      <c r="A437" s="36" t="s">
        <v>115</v>
      </c>
      <c r="B437" s="37" t="s">
        <v>138</v>
      </c>
      <c r="C437" s="37" t="s">
        <v>116</v>
      </c>
      <c r="D437" s="37" t="s">
        <v>159</v>
      </c>
      <c r="E437" s="37" t="s">
        <v>8</v>
      </c>
      <c r="F437" s="77">
        <f>F438</f>
        <v>2550</v>
      </c>
    </row>
    <row r="438" spans="1:6" ht="36" outlineLevel="3">
      <c r="A438" s="36" t="s">
        <v>420</v>
      </c>
      <c r="B438" s="37" t="s">
        <v>138</v>
      </c>
      <c r="C438" s="37" t="s">
        <v>116</v>
      </c>
      <c r="D438" s="37" t="s">
        <v>188</v>
      </c>
      <c r="E438" s="37" t="s">
        <v>8</v>
      </c>
      <c r="F438" s="77">
        <f>F439</f>
        <v>2550</v>
      </c>
    </row>
    <row r="439" spans="1:6" ht="72" outlineLevel="3">
      <c r="A439" s="26" t="s">
        <v>461</v>
      </c>
      <c r="B439" s="37" t="s">
        <v>138</v>
      </c>
      <c r="C439" s="37" t="s">
        <v>116</v>
      </c>
      <c r="D439" s="37" t="s">
        <v>488</v>
      </c>
      <c r="E439" s="37" t="s">
        <v>8</v>
      </c>
      <c r="F439" s="77">
        <f>F440</f>
        <v>2550</v>
      </c>
    </row>
    <row r="440" spans="1:6" outlineLevel="3">
      <c r="A440" s="36" t="s">
        <v>111</v>
      </c>
      <c r="B440" s="37" t="s">
        <v>138</v>
      </c>
      <c r="C440" s="37" t="s">
        <v>116</v>
      </c>
      <c r="D440" s="37" t="s">
        <v>488</v>
      </c>
      <c r="E440" s="37" t="s">
        <v>112</v>
      </c>
      <c r="F440" s="77">
        <f>F441</f>
        <v>2550</v>
      </c>
    </row>
    <row r="441" spans="1:6" ht="33" customHeight="1" outlineLevel="3">
      <c r="A441" s="36" t="s">
        <v>118</v>
      </c>
      <c r="B441" s="37" t="s">
        <v>138</v>
      </c>
      <c r="C441" s="37" t="s">
        <v>116</v>
      </c>
      <c r="D441" s="37" t="s">
        <v>488</v>
      </c>
      <c r="E441" s="37" t="s">
        <v>119</v>
      </c>
      <c r="F441" s="77">
        <v>2550</v>
      </c>
    </row>
    <row r="442" spans="1:6" outlineLevel="3">
      <c r="A442" s="36" t="s">
        <v>152</v>
      </c>
      <c r="B442" s="37" t="s">
        <v>138</v>
      </c>
      <c r="C442" s="37" t="s">
        <v>153</v>
      </c>
      <c r="D442" s="37" t="s">
        <v>159</v>
      </c>
      <c r="E442" s="37" t="s">
        <v>8</v>
      </c>
      <c r="F442" s="77">
        <f>F443</f>
        <v>4094</v>
      </c>
    </row>
    <row r="443" spans="1:6" ht="36" outlineLevel="3">
      <c r="A443" s="36" t="s">
        <v>425</v>
      </c>
      <c r="B443" s="37" t="s">
        <v>138</v>
      </c>
      <c r="C443" s="37" t="s">
        <v>153</v>
      </c>
      <c r="D443" s="37" t="s">
        <v>188</v>
      </c>
      <c r="E443" s="37" t="s">
        <v>8</v>
      </c>
      <c r="F443" s="77">
        <f>F444</f>
        <v>4094</v>
      </c>
    </row>
    <row r="444" spans="1:6" ht="36" outlineLevel="3">
      <c r="A444" s="36" t="s">
        <v>421</v>
      </c>
      <c r="B444" s="37" t="s">
        <v>138</v>
      </c>
      <c r="C444" s="37" t="s">
        <v>153</v>
      </c>
      <c r="D444" s="37" t="s">
        <v>189</v>
      </c>
      <c r="E444" s="37" t="s">
        <v>8</v>
      </c>
      <c r="F444" s="77">
        <f>F445</f>
        <v>4094</v>
      </c>
    </row>
    <row r="445" spans="1:6" ht="109.5" customHeight="1" outlineLevel="3">
      <c r="A445" s="36" t="s">
        <v>426</v>
      </c>
      <c r="B445" s="37" t="s">
        <v>138</v>
      </c>
      <c r="C445" s="37" t="s">
        <v>153</v>
      </c>
      <c r="D445" s="37" t="s">
        <v>211</v>
      </c>
      <c r="E445" s="37" t="s">
        <v>8</v>
      </c>
      <c r="F445" s="77">
        <f>F446+F448</f>
        <v>4094</v>
      </c>
    </row>
    <row r="446" spans="1:6" ht="17.25" customHeight="1" outlineLevel="3">
      <c r="A446" s="36" t="s">
        <v>18</v>
      </c>
      <c r="B446" s="37" t="s">
        <v>138</v>
      </c>
      <c r="C446" s="37" t="s">
        <v>153</v>
      </c>
      <c r="D446" s="37" t="s">
        <v>211</v>
      </c>
      <c r="E446" s="37" t="s">
        <v>19</v>
      </c>
      <c r="F446" s="77">
        <f>F447</f>
        <v>24</v>
      </c>
    </row>
    <row r="447" spans="1:6" ht="21" customHeight="1" outlineLevel="3">
      <c r="A447" s="36" t="s">
        <v>20</v>
      </c>
      <c r="B447" s="37" t="s">
        <v>138</v>
      </c>
      <c r="C447" s="37" t="s">
        <v>153</v>
      </c>
      <c r="D447" s="37" t="s">
        <v>211</v>
      </c>
      <c r="E447" s="37" t="s">
        <v>21</v>
      </c>
      <c r="F447" s="79">
        <v>24</v>
      </c>
    </row>
    <row r="448" spans="1:6" outlineLevel="3">
      <c r="A448" s="36" t="s">
        <v>111</v>
      </c>
      <c r="B448" s="37" t="s">
        <v>138</v>
      </c>
      <c r="C448" s="37" t="s">
        <v>153</v>
      </c>
      <c r="D448" s="37" t="s">
        <v>211</v>
      </c>
      <c r="E448" s="37" t="s">
        <v>112</v>
      </c>
      <c r="F448" s="77">
        <f>F449</f>
        <v>4070</v>
      </c>
    </row>
    <row r="449" spans="1:7" ht="36" outlineLevel="3">
      <c r="A449" s="36" t="s">
        <v>118</v>
      </c>
      <c r="B449" s="37" t="s">
        <v>138</v>
      </c>
      <c r="C449" s="37" t="s">
        <v>153</v>
      </c>
      <c r="D449" s="37" t="s">
        <v>211</v>
      </c>
      <c r="E449" s="37" t="s">
        <v>119</v>
      </c>
      <c r="F449" s="79">
        <v>4070</v>
      </c>
    </row>
    <row r="450" spans="1:7" s="3" customFormat="1" ht="17.399999999999999">
      <c r="A450" s="107" t="s">
        <v>147</v>
      </c>
      <c r="B450" s="107"/>
      <c r="C450" s="107"/>
      <c r="D450" s="107"/>
      <c r="E450" s="107"/>
      <c r="F450" s="82">
        <f>F13+F308+F340+F49</f>
        <v>690388.978</v>
      </c>
    </row>
    <row r="451" spans="1:7" s="3" customFormat="1" ht="17.399999999999999">
      <c r="A451" s="45"/>
      <c r="B451" s="46"/>
      <c r="C451" s="46"/>
      <c r="D451" s="46"/>
      <c r="E451" s="46"/>
      <c r="F451" s="44"/>
    </row>
    <row r="452" spans="1:7">
      <c r="A452" s="47"/>
      <c r="C452" s="50"/>
      <c r="D452" s="25" t="s">
        <v>441</v>
      </c>
      <c r="F452" s="84" t="e">
        <f>#REF!-'прил 11'!F450</f>
        <v>#REF!</v>
      </c>
      <c r="G452" s="85"/>
    </row>
    <row r="453" spans="1:7">
      <c r="C453" s="48"/>
      <c r="D453" s="48" t="s">
        <v>448</v>
      </c>
      <c r="E453" s="48"/>
      <c r="F453" s="84" t="e">
        <f>#REF!*5/100</f>
        <v>#REF!</v>
      </c>
      <c r="G453" s="85"/>
    </row>
    <row r="454" spans="1:7">
      <c r="C454" s="50" t="s">
        <v>10</v>
      </c>
      <c r="F454" s="86">
        <f>F14+F50+F309</f>
        <v>65987.785999999993</v>
      </c>
      <c r="G454" s="85"/>
    </row>
    <row r="455" spans="1:7">
      <c r="C455" s="50" t="s">
        <v>30</v>
      </c>
      <c r="F455" s="86">
        <f>F33+F146</f>
        <v>1260.6479999999999</v>
      </c>
      <c r="G455" s="85"/>
    </row>
    <row r="456" spans="1:7">
      <c r="C456" s="50" t="s">
        <v>58</v>
      </c>
      <c r="F456" s="86">
        <f>F152</f>
        <v>65</v>
      </c>
      <c r="G456" s="85"/>
    </row>
    <row r="457" spans="1:7">
      <c r="C457" s="50" t="s">
        <v>62</v>
      </c>
      <c r="F457" s="86">
        <f>F158</f>
        <v>28764.517</v>
      </c>
      <c r="G457" s="85"/>
    </row>
    <row r="458" spans="1:7">
      <c r="C458" s="50" t="s">
        <v>73</v>
      </c>
      <c r="F458" s="86">
        <f>F191</f>
        <v>27137.832000000002</v>
      </c>
      <c r="G458" s="85"/>
    </row>
    <row r="459" spans="1:7">
      <c r="C459" s="50" t="s">
        <v>84</v>
      </c>
      <c r="F459" s="86">
        <f>F234</f>
        <v>515</v>
      </c>
      <c r="G459" s="85"/>
    </row>
    <row r="460" spans="1:7">
      <c r="C460" s="50" t="s">
        <v>90</v>
      </c>
      <c r="F460" s="86">
        <f>F247+F341</f>
        <v>500433.64800000004</v>
      </c>
      <c r="G460" s="85"/>
    </row>
    <row r="461" spans="1:7">
      <c r="C461" s="50" t="s">
        <v>101</v>
      </c>
      <c r="F461" s="86">
        <f>F253</f>
        <v>8224.6990000000005</v>
      </c>
      <c r="G461" s="85"/>
    </row>
    <row r="462" spans="1:7">
      <c r="C462" s="50" t="s">
        <v>107</v>
      </c>
      <c r="F462" s="86">
        <f>F266+F436</f>
        <v>32924.347999999998</v>
      </c>
      <c r="G462" s="85"/>
    </row>
    <row r="463" spans="1:7">
      <c r="C463" s="50" t="s">
        <v>122</v>
      </c>
      <c r="F463" s="86">
        <f>F287</f>
        <v>4761</v>
      </c>
      <c r="G463" s="85"/>
    </row>
    <row r="464" spans="1:7">
      <c r="C464" s="50" t="s">
        <v>127</v>
      </c>
      <c r="F464" s="86">
        <f>F301</f>
        <v>1762.5</v>
      </c>
      <c r="G464" s="85"/>
    </row>
    <row r="465" spans="3:8">
      <c r="C465" s="50" t="s">
        <v>34</v>
      </c>
      <c r="F465" s="86">
        <f>F40</f>
        <v>18552</v>
      </c>
      <c r="G465" s="85"/>
    </row>
    <row r="466" spans="3:8">
      <c r="C466" s="50"/>
      <c r="F466" s="86">
        <f>SUM(F454:F465)</f>
        <v>690388.97800000012</v>
      </c>
      <c r="G466" s="85">
        <f>F450-F466</f>
        <v>0</v>
      </c>
    </row>
    <row r="467" spans="3:8">
      <c r="C467" s="50"/>
      <c r="F467" s="84"/>
      <c r="G467" s="85"/>
    </row>
    <row r="468" spans="3:8">
      <c r="D468" s="50" t="s">
        <v>354</v>
      </c>
      <c r="F468" s="86">
        <f>F343+F370++F394+F406+F420+F443+F438</f>
        <v>493388.09400000004</v>
      </c>
      <c r="G468" s="85"/>
    </row>
    <row r="469" spans="3:8">
      <c r="D469" s="50" t="s">
        <v>355</v>
      </c>
      <c r="F469" s="86">
        <f>F249+F255</f>
        <v>21914.253000000001</v>
      </c>
      <c r="G469" s="85"/>
    </row>
    <row r="470" spans="3:8">
      <c r="D470" s="50" t="s">
        <v>356</v>
      </c>
      <c r="F470" s="86">
        <f>F236</f>
        <v>515</v>
      </c>
      <c r="G470" s="85"/>
    </row>
    <row r="471" spans="3:8">
      <c r="D471" s="50" t="s">
        <v>357</v>
      </c>
      <c r="F471" s="86">
        <f>F289</f>
        <v>4761</v>
      </c>
      <c r="G471" s="85"/>
    </row>
    <row r="472" spans="3:8">
      <c r="D472" s="50" t="s">
        <v>358</v>
      </c>
      <c r="F472" s="86">
        <f>F42+F183+F273+F166</f>
        <v>21922.543000000001</v>
      </c>
      <c r="G472" s="85"/>
    </row>
    <row r="473" spans="3:8">
      <c r="D473" s="50" t="s">
        <v>359</v>
      </c>
      <c r="F473" s="86">
        <f>F25+F75+F303+F331</f>
        <v>18817.718999999997</v>
      </c>
      <c r="G473" s="85"/>
    </row>
    <row r="474" spans="3:8">
      <c r="D474" s="50" t="s">
        <v>360</v>
      </c>
      <c r="F474" s="86">
        <f>F171+F193+F199+F219+F228</f>
        <v>52915.315999999999</v>
      </c>
      <c r="G474" s="85"/>
    </row>
    <row r="475" spans="3:8">
      <c r="D475" s="50" t="s">
        <v>361</v>
      </c>
      <c r="F475" s="86">
        <f>F97</f>
        <v>84.519000000000005</v>
      </c>
      <c r="G475" s="85"/>
      <c r="H475" s="85">
        <f>F468+F469+F470+F471+F472+F473+F474+F475</f>
        <v>614318.44400000002</v>
      </c>
    </row>
    <row r="476" spans="3:8">
      <c r="D476" s="50" t="s">
        <v>362</v>
      </c>
      <c r="F476" s="86">
        <f>F16+F35+F52+F57+F64+F70+F101+F148+F154+F160+F223+F268+F311+F326+F336+F282</f>
        <v>76070.534</v>
      </c>
      <c r="G476" s="85"/>
    </row>
    <row r="477" spans="3:8">
      <c r="D477" s="50"/>
      <c r="F477" s="86">
        <f>SUM(F468:F476)</f>
        <v>690388.978</v>
      </c>
      <c r="G477" s="85"/>
    </row>
    <row r="478" spans="3:8">
      <c r="D478" s="50"/>
      <c r="F478" s="84"/>
      <c r="G478" s="85"/>
    </row>
    <row r="479" spans="3:8">
      <c r="D479" s="50" t="s">
        <v>363</v>
      </c>
      <c r="F479" s="84">
        <f>F271</f>
        <v>3294.29</v>
      </c>
      <c r="G479" s="85"/>
    </row>
    <row r="480" spans="3:8">
      <c r="D480" s="50" t="s">
        <v>364</v>
      </c>
      <c r="F480" s="86">
        <f>F17+F53+F58+F71+F102+F312+F315+F322+F327+F421</f>
        <v>45151.15</v>
      </c>
      <c r="G480" s="85"/>
    </row>
    <row r="481" spans="4:7">
      <c r="F481" s="84"/>
      <c r="G481" s="85"/>
    </row>
    <row r="482" spans="4:7">
      <c r="D482" s="25" t="s">
        <v>365</v>
      </c>
      <c r="E482" s="25">
        <v>22.25</v>
      </c>
      <c r="F482" s="84" t="e">
        <f>#REF!*22.25/100</f>
        <v>#REF!</v>
      </c>
      <c r="G482" s="85"/>
    </row>
    <row r="483" spans="4:7">
      <c r="F483" s="84"/>
      <c r="G483" s="85"/>
    </row>
    <row r="484" spans="4:7">
      <c r="F484" s="84" t="e">
        <f>F482-F480</f>
        <v>#REF!</v>
      </c>
      <c r="G484" s="85"/>
    </row>
    <row r="485" spans="4:7">
      <c r="F485" s="84"/>
      <c r="G485" s="85"/>
    </row>
    <row r="486" spans="4:7">
      <c r="F486" s="84"/>
      <c r="G486" s="85"/>
    </row>
  </sheetData>
  <mergeCells count="3">
    <mergeCell ref="A450:E450"/>
    <mergeCell ref="A10:F10"/>
    <mergeCell ref="A9:F9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2"/>
  <sheetViews>
    <sheetView view="pageBreakPreview" zoomScale="75" zoomScaleNormal="100" zoomScaleSheetLayoutView="75" workbookViewId="0">
      <selection activeCell="E2" sqref="E2:E4"/>
    </sheetView>
  </sheetViews>
  <sheetFormatPr defaultRowHeight="18" outlineLevelRow="6"/>
  <cols>
    <col min="1" max="1" width="93" style="51" customWidth="1"/>
    <col min="2" max="2" width="9.44140625" style="51" customWidth="1"/>
    <col min="3" max="3" width="16.6640625" style="51" customWidth="1"/>
    <col min="4" max="4" width="7.6640625" style="51" customWidth="1"/>
    <col min="5" max="5" width="14.5546875" style="51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98" t="s">
        <v>493</v>
      </c>
    </row>
    <row r="2" spans="1:7">
      <c r="E2" s="103" t="s">
        <v>485</v>
      </c>
    </row>
    <row r="3" spans="1:7">
      <c r="E3" s="103" t="s">
        <v>486</v>
      </c>
    </row>
    <row r="4" spans="1:7">
      <c r="E4" s="103" t="s">
        <v>501</v>
      </c>
    </row>
    <row r="5" spans="1:7">
      <c r="E5" s="103" t="s">
        <v>315</v>
      </c>
    </row>
    <row r="6" spans="1:7">
      <c r="E6" s="103" t="s">
        <v>485</v>
      </c>
    </row>
    <row r="7" spans="1:7">
      <c r="E7" s="103" t="s">
        <v>486</v>
      </c>
    </row>
    <row r="8" spans="1:7">
      <c r="E8" s="103" t="s">
        <v>487</v>
      </c>
    </row>
    <row r="9" spans="1:7">
      <c r="A9" s="111" t="s">
        <v>224</v>
      </c>
      <c r="B9" s="112"/>
      <c r="C9" s="112"/>
      <c r="D9" s="112"/>
      <c r="E9" s="112"/>
    </row>
    <row r="10" spans="1:7">
      <c r="A10" s="108" t="s">
        <v>373</v>
      </c>
      <c r="B10" s="113"/>
      <c r="C10" s="113"/>
      <c r="D10" s="113"/>
      <c r="E10" s="113"/>
    </row>
    <row r="11" spans="1:7">
      <c r="A11" s="108" t="s">
        <v>321</v>
      </c>
      <c r="B11" s="108"/>
      <c r="C11" s="108"/>
      <c r="D11" s="108"/>
      <c r="E11" s="108"/>
    </row>
    <row r="12" spans="1:7">
      <c r="A12" s="108" t="s">
        <v>322</v>
      </c>
      <c r="B12" s="108"/>
      <c r="C12" s="108"/>
      <c r="D12" s="108"/>
      <c r="E12" s="108"/>
    </row>
    <row r="13" spans="1:7">
      <c r="A13" s="108" t="s">
        <v>323</v>
      </c>
      <c r="B13" s="108"/>
      <c r="C13" s="108"/>
      <c r="D13" s="108"/>
      <c r="E13" s="108"/>
    </row>
    <row r="14" spans="1:7">
      <c r="A14" s="29"/>
      <c r="B14" s="52"/>
      <c r="C14" s="52"/>
      <c r="D14" s="52"/>
      <c r="E14" s="53" t="s">
        <v>282</v>
      </c>
    </row>
    <row r="15" spans="1:7">
      <c r="A15" s="32" t="s">
        <v>0</v>
      </c>
      <c r="B15" s="32" t="s">
        <v>2</v>
      </c>
      <c r="C15" s="32" t="s">
        <v>3</v>
      </c>
      <c r="D15" s="32" t="s">
        <v>4</v>
      </c>
      <c r="E15" s="32" t="s">
        <v>225</v>
      </c>
    </row>
    <row r="16" spans="1:7" s="3" customFormat="1" ht="17.399999999999999">
      <c r="A16" s="34" t="s">
        <v>9</v>
      </c>
      <c r="B16" s="35" t="s">
        <v>10</v>
      </c>
      <c r="C16" s="35" t="s">
        <v>159</v>
      </c>
      <c r="D16" s="35" t="s">
        <v>8</v>
      </c>
      <c r="E16" s="76">
        <f>E17+E22+E44+E37+E50+E65</f>
        <v>65987.785999999993</v>
      </c>
      <c r="F16" s="99">
        <f>E16/E419</f>
        <v>9.5580590221995082E-2</v>
      </c>
      <c r="G16" s="9"/>
    </row>
    <row r="17" spans="1:5" ht="36" outlineLevel="1">
      <c r="A17" s="36" t="s">
        <v>42</v>
      </c>
      <c r="B17" s="37" t="s">
        <v>43</v>
      </c>
      <c r="C17" s="37" t="s">
        <v>159</v>
      </c>
      <c r="D17" s="37" t="s">
        <v>8</v>
      </c>
      <c r="E17" s="77">
        <f>E18</f>
        <v>1899.9069999999999</v>
      </c>
    </row>
    <row r="18" spans="1:5" outlineLevel="2">
      <c r="A18" s="36" t="s">
        <v>226</v>
      </c>
      <c r="B18" s="37" t="s">
        <v>43</v>
      </c>
      <c r="C18" s="37" t="s">
        <v>160</v>
      </c>
      <c r="D18" s="37" t="s">
        <v>8</v>
      </c>
      <c r="E18" s="77">
        <f>E19</f>
        <v>1899.9069999999999</v>
      </c>
    </row>
    <row r="19" spans="1:5" outlineLevel="4">
      <c r="A19" s="36" t="s">
        <v>44</v>
      </c>
      <c r="B19" s="37" t="s">
        <v>43</v>
      </c>
      <c r="C19" s="37" t="s">
        <v>168</v>
      </c>
      <c r="D19" s="37" t="s">
        <v>8</v>
      </c>
      <c r="E19" s="77">
        <f>E20</f>
        <v>1899.9069999999999</v>
      </c>
    </row>
    <row r="20" spans="1:5" ht="54" outlineLevel="5">
      <c r="A20" s="36" t="s">
        <v>14</v>
      </c>
      <c r="B20" s="37" t="s">
        <v>43</v>
      </c>
      <c r="C20" s="37" t="s">
        <v>168</v>
      </c>
      <c r="D20" s="37" t="s">
        <v>15</v>
      </c>
      <c r="E20" s="77">
        <f>E21</f>
        <v>1899.9069999999999</v>
      </c>
    </row>
    <row r="21" spans="1:5" outlineLevel="6">
      <c r="A21" s="36" t="s">
        <v>16</v>
      </c>
      <c r="B21" s="37" t="s">
        <v>43</v>
      </c>
      <c r="C21" s="37" t="s">
        <v>168</v>
      </c>
      <c r="D21" s="37" t="s">
        <v>17</v>
      </c>
      <c r="E21" s="77">
        <v>1899.9069999999999</v>
      </c>
    </row>
    <row r="22" spans="1:5" ht="54" outlineLevel="1">
      <c r="A22" s="36" t="s">
        <v>133</v>
      </c>
      <c r="B22" s="37" t="s">
        <v>134</v>
      </c>
      <c r="C22" s="37" t="s">
        <v>159</v>
      </c>
      <c r="D22" s="37" t="s">
        <v>8</v>
      </c>
      <c r="E22" s="77">
        <f>E23</f>
        <v>4092.3700000000003</v>
      </c>
    </row>
    <row r="23" spans="1:5" outlineLevel="3">
      <c r="A23" s="36" t="s">
        <v>226</v>
      </c>
      <c r="B23" s="37" t="s">
        <v>134</v>
      </c>
      <c r="C23" s="37" t="s">
        <v>160</v>
      </c>
      <c r="D23" s="37" t="s">
        <v>8</v>
      </c>
      <c r="E23" s="77">
        <f>E24+E27+E34</f>
        <v>4092.3700000000003</v>
      </c>
    </row>
    <row r="24" spans="1:5" outlineLevel="4">
      <c r="A24" s="36" t="s">
        <v>135</v>
      </c>
      <c r="B24" s="37" t="s">
        <v>134</v>
      </c>
      <c r="C24" s="37" t="s">
        <v>195</v>
      </c>
      <c r="D24" s="37" t="s">
        <v>8</v>
      </c>
      <c r="E24" s="77">
        <f>E25</f>
        <v>1850.94</v>
      </c>
    </row>
    <row r="25" spans="1:5" ht="54" outlineLevel="5">
      <c r="A25" s="36" t="s">
        <v>14</v>
      </c>
      <c r="B25" s="37" t="s">
        <v>134</v>
      </c>
      <c r="C25" s="37" t="s">
        <v>195</v>
      </c>
      <c r="D25" s="37" t="s">
        <v>15</v>
      </c>
      <c r="E25" s="77">
        <f>E26</f>
        <v>1850.94</v>
      </c>
    </row>
    <row r="26" spans="1:5" outlineLevel="6">
      <c r="A26" s="36" t="s">
        <v>16</v>
      </c>
      <c r="B26" s="37" t="s">
        <v>134</v>
      </c>
      <c r="C26" s="37" t="s">
        <v>195</v>
      </c>
      <c r="D26" s="37" t="s">
        <v>17</v>
      </c>
      <c r="E26" s="77">
        <v>1850.94</v>
      </c>
    </row>
    <row r="27" spans="1:5" ht="36" outlineLevel="4">
      <c r="A27" s="36" t="s">
        <v>13</v>
      </c>
      <c r="B27" s="37" t="s">
        <v>134</v>
      </c>
      <c r="C27" s="37" t="s">
        <v>161</v>
      </c>
      <c r="D27" s="37" t="s">
        <v>8</v>
      </c>
      <c r="E27" s="77">
        <f>E28+E30+E32</f>
        <v>2061.4300000000003</v>
      </c>
    </row>
    <row r="28" spans="1:5" ht="54" outlineLevel="5">
      <c r="A28" s="36" t="s">
        <v>14</v>
      </c>
      <c r="B28" s="37" t="s">
        <v>134</v>
      </c>
      <c r="C28" s="37" t="s">
        <v>161</v>
      </c>
      <c r="D28" s="37" t="s">
        <v>15</v>
      </c>
      <c r="E28" s="77">
        <f>E29</f>
        <v>1912.93</v>
      </c>
    </row>
    <row r="29" spans="1:5" outlineLevel="6">
      <c r="A29" s="36" t="s">
        <v>16</v>
      </c>
      <c r="B29" s="37" t="s">
        <v>134</v>
      </c>
      <c r="C29" s="37" t="s">
        <v>161</v>
      </c>
      <c r="D29" s="37" t="s">
        <v>17</v>
      </c>
      <c r="E29" s="77">
        <v>1912.93</v>
      </c>
    </row>
    <row r="30" spans="1:5" ht="18" customHeight="1" outlineLevel="5">
      <c r="A30" s="36" t="s">
        <v>18</v>
      </c>
      <c r="B30" s="37" t="s">
        <v>134</v>
      </c>
      <c r="C30" s="37" t="s">
        <v>161</v>
      </c>
      <c r="D30" s="37" t="s">
        <v>19</v>
      </c>
      <c r="E30" s="77">
        <f>E31</f>
        <v>143</v>
      </c>
    </row>
    <row r="31" spans="1:5" ht="36" outlineLevel="6">
      <c r="A31" s="36" t="s">
        <v>20</v>
      </c>
      <c r="B31" s="37" t="s">
        <v>134</v>
      </c>
      <c r="C31" s="37" t="s">
        <v>161</v>
      </c>
      <c r="D31" s="37" t="s">
        <v>21</v>
      </c>
      <c r="E31" s="77">
        <v>143</v>
      </c>
    </row>
    <row r="32" spans="1:5" outlineLevel="5">
      <c r="A32" s="36" t="s">
        <v>22</v>
      </c>
      <c r="B32" s="37" t="s">
        <v>134</v>
      </c>
      <c r="C32" s="37" t="s">
        <v>161</v>
      </c>
      <c r="D32" s="37" t="s">
        <v>23</v>
      </c>
      <c r="E32" s="77">
        <f>E33</f>
        <v>5.5</v>
      </c>
    </row>
    <row r="33" spans="1:5" outlineLevel="6">
      <c r="A33" s="36" t="s">
        <v>24</v>
      </c>
      <c r="B33" s="37" t="s">
        <v>134</v>
      </c>
      <c r="C33" s="37" t="s">
        <v>161</v>
      </c>
      <c r="D33" s="37" t="s">
        <v>25</v>
      </c>
      <c r="E33" s="77">
        <v>5.5</v>
      </c>
    </row>
    <row r="34" spans="1:5" outlineLevel="4">
      <c r="A34" s="36" t="s">
        <v>136</v>
      </c>
      <c r="B34" s="37" t="s">
        <v>134</v>
      </c>
      <c r="C34" s="37" t="s">
        <v>196</v>
      </c>
      <c r="D34" s="37" t="s">
        <v>8</v>
      </c>
      <c r="E34" s="77">
        <f>E35</f>
        <v>180</v>
      </c>
    </row>
    <row r="35" spans="1:5" ht="54" outlineLevel="5">
      <c r="A35" s="36" t="s">
        <v>14</v>
      </c>
      <c r="B35" s="37" t="s">
        <v>134</v>
      </c>
      <c r="C35" s="37" t="s">
        <v>196</v>
      </c>
      <c r="D35" s="37" t="s">
        <v>15</v>
      </c>
      <c r="E35" s="77">
        <f>E36</f>
        <v>180</v>
      </c>
    </row>
    <row r="36" spans="1:5" outlineLevel="6">
      <c r="A36" s="36" t="s">
        <v>16</v>
      </c>
      <c r="B36" s="37" t="s">
        <v>134</v>
      </c>
      <c r="C36" s="37" t="s">
        <v>196</v>
      </c>
      <c r="D36" s="37" t="s">
        <v>17</v>
      </c>
      <c r="E36" s="77">
        <v>180</v>
      </c>
    </row>
    <row r="37" spans="1:5" ht="54" outlineLevel="1">
      <c r="A37" s="36" t="s">
        <v>45</v>
      </c>
      <c r="B37" s="37" t="s">
        <v>46</v>
      </c>
      <c r="C37" s="37" t="s">
        <v>159</v>
      </c>
      <c r="D37" s="37" t="s">
        <v>8</v>
      </c>
      <c r="E37" s="77">
        <f>E38</f>
        <v>13077.743</v>
      </c>
    </row>
    <row r="38" spans="1:5" outlineLevel="3">
      <c r="A38" s="36" t="s">
        <v>226</v>
      </c>
      <c r="B38" s="37" t="s">
        <v>46</v>
      </c>
      <c r="C38" s="37" t="s">
        <v>160</v>
      </c>
      <c r="D38" s="37" t="s">
        <v>8</v>
      </c>
      <c r="E38" s="77">
        <f>E39</f>
        <v>13077.743</v>
      </c>
    </row>
    <row r="39" spans="1:5" ht="36" outlineLevel="4">
      <c r="A39" s="36" t="s">
        <v>13</v>
      </c>
      <c r="B39" s="37" t="s">
        <v>46</v>
      </c>
      <c r="C39" s="37" t="s">
        <v>161</v>
      </c>
      <c r="D39" s="37" t="s">
        <v>8</v>
      </c>
      <c r="E39" s="77">
        <f>E40+E42</f>
        <v>13077.743</v>
      </c>
    </row>
    <row r="40" spans="1:5" ht="54" outlineLevel="5">
      <c r="A40" s="36" t="s">
        <v>14</v>
      </c>
      <c r="B40" s="37" t="s">
        <v>46</v>
      </c>
      <c r="C40" s="37" t="s">
        <v>161</v>
      </c>
      <c r="D40" s="37" t="s">
        <v>15</v>
      </c>
      <c r="E40" s="77">
        <f>E41</f>
        <v>13010.743</v>
      </c>
    </row>
    <row r="41" spans="1:5" outlineLevel="6">
      <c r="A41" s="36" t="s">
        <v>16</v>
      </c>
      <c r="B41" s="37" t="s">
        <v>46</v>
      </c>
      <c r="C41" s="37" t="s">
        <v>161</v>
      </c>
      <c r="D41" s="37" t="s">
        <v>17</v>
      </c>
      <c r="E41" s="77">
        <v>13010.743</v>
      </c>
    </row>
    <row r="42" spans="1:5" ht="18" customHeight="1" outlineLevel="5">
      <c r="A42" s="36" t="s">
        <v>18</v>
      </c>
      <c r="B42" s="37" t="s">
        <v>46</v>
      </c>
      <c r="C42" s="37" t="s">
        <v>161</v>
      </c>
      <c r="D42" s="37" t="s">
        <v>19</v>
      </c>
      <c r="E42" s="77">
        <f>E43</f>
        <v>67</v>
      </c>
    </row>
    <row r="43" spans="1:5" ht="36" outlineLevel="6">
      <c r="A43" s="36" t="s">
        <v>20</v>
      </c>
      <c r="B43" s="37" t="s">
        <v>46</v>
      </c>
      <c r="C43" s="37" t="s">
        <v>161</v>
      </c>
      <c r="D43" s="37" t="s">
        <v>21</v>
      </c>
      <c r="E43" s="77">
        <v>67</v>
      </c>
    </row>
    <row r="44" spans="1:5" outlineLevel="6">
      <c r="A44" s="36" t="s">
        <v>324</v>
      </c>
      <c r="B44" s="37" t="s">
        <v>325</v>
      </c>
      <c r="C44" s="37" t="s">
        <v>159</v>
      </c>
      <c r="D44" s="37" t="s">
        <v>8</v>
      </c>
      <c r="E44" s="77">
        <f>E45</f>
        <v>21.016999999999999</v>
      </c>
    </row>
    <row r="45" spans="1:5" ht="18.75" customHeight="1" outlineLevel="6">
      <c r="A45" s="36" t="s">
        <v>174</v>
      </c>
      <c r="B45" s="37" t="s">
        <v>325</v>
      </c>
      <c r="C45" s="37" t="s">
        <v>160</v>
      </c>
      <c r="D45" s="37" t="s">
        <v>8</v>
      </c>
      <c r="E45" s="77">
        <f>E46</f>
        <v>21.016999999999999</v>
      </c>
    </row>
    <row r="46" spans="1:5" ht="18.75" customHeight="1" outlineLevel="6">
      <c r="A46" s="36" t="s">
        <v>386</v>
      </c>
      <c r="B46" s="37" t="s">
        <v>325</v>
      </c>
      <c r="C46" s="37" t="s">
        <v>385</v>
      </c>
      <c r="D46" s="37" t="s">
        <v>8</v>
      </c>
      <c r="E46" s="77">
        <f>E47</f>
        <v>21.016999999999999</v>
      </c>
    </row>
    <row r="47" spans="1:5" ht="75" customHeight="1" outlineLevel="6">
      <c r="A47" s="36" t="s">
        <v>406</v>
      </c>
      <c r="B47" s="37" t="s">
        <v>325</v>
      </c>
      <c r="C47" s="37" t="s">
        <v>401</v>
      </c>
      <c r="D47" s="37" t="s">
        <v>8</v>
      </c>
      <c r="E47" s="77">
        <f>E48</f>
        <v>21.016999999999999</v>
      </c>
    </row>
    <row r="48" spans="1:5" ht="18.75" customHeight="1" outlineLevel="6">
      <c r="A48" s="36" t="s">
        <v>18</v>
      </c>
      <c r="B48" s="37" t="s">
        <v>325</v>
      </c>
      <c r="C48" s="37" t="s">
        <v>401</v>
      </c>
      <c r="D48" s="37" t="s">
        <v>19</v>
      </c>
      <c r="E48" s="77">
        <f>E49</f>
        <v>21.016999999999999</v>
      </c>
    </row>
    <row r="49" spans="1:5" ht="36" outlineLevel="6">
      <c r="A49" s="36" t="s">
        <v>20</v>
      </c>
      <c r="B49" s="37" t="s">
        <v>325</v>
      </c>
      <c r="C49" s="37" t="s">
        <v>401</v>
      </c>
      <c r="D49" s="37" t="s">
        <v>21</v>
      </c>
      <c r="E49" s="77">
        <v>21.016999999999999</v>
      </c>
    </row>
    <row r="50" spans="1:5" ht="36" outlineLevel="1">
      <c r="A50" s="36" t="s">
        <v>11</v>
      </c>
      <c r="B50" s="37" t="s">
        <v>12</v>
      </c>
      <c r="C50" s="37" t="s">
        <v>159</v>
      </c>
      <c r="D50" s="37" t="s">
        <v>8</v>
      </c>
      <c r="E50" s="77">
        <f>E51</f>
        <v>6773.66</v>
      </c>
    </row>
    <row r="51" spans="1:5" outlineLevel="3">
      <c r="A51" s="36" t="s">
        <v>226</v>
      </c>
      <c r="B51" s="37" t="s">
        <v>12</v>
      </c>
      <c r="C51" s="37" t="s">
        <v>160</v>
      </c>
      <c r="D51" s="37" t="s">
        <v>8</v>
      </c>
      <c r="E51" s="77">
        <f>E52+E59+E62</f>
        <v>6773.66</v>
      </c>
    </row>
    <row r="52" spans="1:5" ht="36" outlineLevel="4">
      <c r="A52" s="36" t="s">
        <v>13</v>
      </c>
      <c r="B52" s="37" t="s">
        <v>12</v>
      </c>
      <c r="C52" s="37" t="s">
        <v>161</v>
      </c>
      <c r="D52" s="37" t="s">
        <v>8</v>
      </c>
      <c r="E52" s="77">
        <f>E53+E55+E57</f>
        <v>5159</v>
      </c>
    </row>
    <row r="53" spans="1:5" ht="54" outlineLevel="5">
      <c r="A53" s="36" t="s">
        <v>14</v>
      </c>
      <c r="B53" s="37" t="s">
        <v>12</v>
      </c>
      <c r="C53" s="37" t="s">
        <v>161</v>
      </c>
      <c r="D53" s="37" t="s">
        <v>15</v>
      </c>
      <c r="E53" s="77">
        <f>E54</f>
        <v>5025.6000000000004</v>
      </c>
    </row>
    <row r="54" spans="1:5" outlineLevel="6">
      <c r="A54" s="36" t="s">
        <v>16</v>
      </c>
      <c r="B54" s="37" t="s">
        <v>12</v>
      </c>
      <c r="C54" s="37" t="s">
        <v>161</v>
      </c>
      <c r="D54" s="37" t="s">
        <v>17</v>
      </c>
      <c r="E54" s="77">
        <f>5025.6</f>
        <v>5025.6000000000004</v>
      </c>
    </row>
    <row r="55" spans="1:5" ht="17.25" customHeight="1" outlineLevel="5">
      <c r="A55" s="36" t="s">
        <v>18</v>
      </c>
      <c r="B55" s="37" t="s">
        <v>12</v>
      </c>
      <c r="C55" s="37" t="s">
        <v>161</v>
      </c>
      <c r="D55" s="37" t="s">
        <v>19</v>
      </c>
      <c r="E55" s="77">
        <f>E56</f>
        <v>132.4</v>
      </c>
    </row>
    <row r="56" spans="1:5" ht="36" outlineLevel="6">
      <c r="A56" s="36" t="s">
        <v>20</v>
      </c>
      <c r="B56" s="37" t="s">
        <v>12</v>
      </c>
      <c r="C56" s="37" t="s">
        <v>161</v>
      </c>
      <c r="D56" s="37" t="s">
        <v>21</v>
      </c>
      <c r="E56" s="77">
        <f>132.4</f>
        <v>132.4</v>
      </c>
    </row>
    <row r="57" spans="1:5" outlineLevel="5">
      <c r="A57" s="36" t="s">
        <v>22</v>
      </c>
      <c r="B57" s="37" t="s">
        <v>12</v>
      </c>
      <c r="C57" s="37" t="s">
        <v>161</v>
      </c>
      <c r="D57" s="37" t="s">
        <v>23</v>
      </c>
      <c r="E57" s="77">
        <f>E58</f>
        <v>1</v>
      </c>
    </row>
    <row r="58" spans="1:5" outlineLevel="6">
      <c r="A58" s="36" t="s">
        <v>24</v>
      </c>
      <c r="B58" s="37" t="s">
        <v>12</v>
      </c>
      <c r="C58" s="37" t="s">
        <v>161</v>
      </c>
      <c r="D58" s="37" t="s">
        <v>25</v>
      </c>
      <c r="E58" s="77">
        <v>1</v>
      </c>
    </row>
    <row r="59" spans="1:5" outlineLevel="4">
      <c r="A59" s="36" t="s">
        <v>227</v>
      </c>
      <c r="B59" s="37" t="s">
        <v>12</v>
      </c>
      <c r="C59" s="37" t="s">
        <v>197</v>
      </c>
      <c r="D59" s="37" t="s">
        <v>8</v>
      </c>
      <c r="E59" s="77">
        <f>E60</f>
        <v>1020.42</v>
      </c>
    </row>
    <row r="60" spans="1:5" ht="54" outlineLevel="5">
      <c r="A60" s="36" t="s">
        <v>14</v>
      </c>
      <c r="B60" s="37" t="s">
        <v>12</v>
      </c>
      <c r="C60" s="37" t="s">
        <v>197</v>
      </c>
      <c r="D60" s="37" t="s">
        <v>15</v>
      </c>
      <c r="E60" s="77">
        <f>E61</f>
        <v>1020.42</v>
      </c>
    </row>
    <row r="61" spans="1:5" outlineLevel="6">
      <c r="A61" s="36" t="s">
        <v>16</v>
      </c>
      <c r="B61" s="37" t="s">
        <v>12</v>
      </c>
      <c r="C61" s="37" t="s">
        <v>197</v>
      </c>
      <c r="D61" s="37" t="s">
        <v>17</v>
      </c>
      <c r="E61" s="77">
        <v>1020.42</v>
      </c>
    </row>
    <row r="62" spans="1:5" outlineLevel="4">
      <c r="A62" s="36" t="s">
        <v>47</v>
      </c>
      <c r="B62" s="37" t="s">
        <v>12</v>
      </c>
      <c r="C62" s="37" t="s">
        <v>169</v>
      </c>
      <c r="D62" s="37" t="s">
        <v>8</v>
      </c>
      <c r="E62" s="77">
        <f>E63</f>
        <v>594.24</v>
      </c>
    </row>
    <row r="63" spans="1:5" ht="54" outlineLevel="5">
      <c r="A63" s="36" t="s">
        <v>14</v>
      </c>
      <c r="B63" s="37" t="s">
        <v>12</v>
      </c>
      <c r="C63" s="37" t="s">
        <v>169</v>
      </c>
      <c r="D63" s="37" t="s">
        <v>15</v>
      </c>
      <c r="E63" s="77">
        <f>E64</f>
        <v>594.24</v>
      </c>
    </row>
    <row r="64" spans="1:5" outlineLevel="6">
      <c r="A64" s="36" t="s">
        <v>16</v>
      </c>
      <c r="B64" s="37" t="s">
        <v>12</v>
      </c>
      <c r="C64" s="37" t="s">
        <v>169</v>
      </c>
      <c r="D64" s="37" t="s">
        <v>17</v>
      </c>
      <c r="E64" s="77">
        <v>594.24</v>
      </c>
    </row>
    <row r="65" spans="1:5" outlineLevel="1">
      <c r="A65" s="36" t="s">
        <v>26</v>
      </c>
      <c r="B65" s="37" t="s">
        <v>27</v>
      </c>
      <c r="C65" s="37" t="s">
        <v>159</v>
      </c>
      <c r="D65" s="37" t="s">
        <v>8</v>
      </c>
      <c r="E65" s="77">
        <f>E66+E92+E88</f>
        <v>40123.089</v>
      </c>
    </row>
    <row r="66" spans="1:5" ht="36" outlineLevel="2">
      <c r="A66" s="36" t="s">
        <v>403</v>
      </c>
      <c r="B66" s="37" t="s">
        <v>27</v>
      </c>
      <c r="C66" s="37" t="s">
        <v>162</v>
      </c>
      <c r="D66" s="37" t="s">
        <v>8</v>
      </c>
      <c r="E66" s="77">
        <f>E67+E74+E81</f>
        <v>17055.219000000001</v>
      </c>
    </row>
    <row r="67" spans="1:5" outlineLevel="3">
      <c r="A67" s="36" t="s">
        <v>404</v>
      </c>
      <c r="B67" s="37" t="s">
        <v>27</v>
      </c>
      <c r="C67" s="37" t="s">
        <v>170</v>
      </c>
      <c r="D67" s="37" t="s">
        <v>8</v>
      </c>
      <c r="E67" s="77">
        <f>E68+E71</f>
        <v>1060.5999999999999</v>
      </c>
    </row>
    <row r="68" spans="1:5" ht="36" outlineLevel="4">
      <c r="A68" s="36" t="s">
        <v>28</v>
      </c>
      <c r="B68" s="37" t="s">
        <v>27</v>
      </c>
      <c r="C68" s="37" t="s">
        <v>164</v>
      </c>
      <c r="D68" s="37" t="s">
        <v>8</v>
      </c>
      <c r="E68" s="77">
        <f>E69</f>
        <v>692.3</v>
      </c>
    </row>
    <row r="69" spans="1:5" ht="17.25" customHeight="1" outlineLevel="5">
      <c r="A69" s="36" t="s">
        <v>18</v>
      </c>
      <c r="B69" s="37" t="s">
        <v>27</v>
      </c>
      <c r="C69" s="37" t="s">
        <v>164</v>
      </c>
      <c r="D69" s="37" t="s">
        <v>19</v>
      </c>
      <c r="E69" s="77">
        <f>E70</f>
        <v>692.3</v>
      </c>
    </row>
    <row r="70" spans="1:5" ht="36" outlineLevel="6">
      <c r="A70" s="36" t="s">
        <v>20</v>
      </c>
      <c r="B70" s="37" t="s">
        <v>27</v>
      </c>
      <c r="C70" s="37" t="s">
        <v>164</v>
      </c>
      <c r="D70" s="37" t="s">
        <v>21</v>
      </c>
      <c r="E70" s="77">
        <v>692.3</v>
      </c>
    </row>
    <row r="71" spans="1:5" outlineLevel="4">
      <c r="A71" s="36" t="s">
        <v>29</v>
      </c>
      <c r="B71" s="37" t="s">
        <v>27</v>
      </c>
      <c r="C71" s="37" t="s">
        <v>165</v>
      </c>
      <c r="D71" s="37" t="s">
        <v>8</v>
      </c>
      <c r="E71" s="77">
        <f>E72</f>
        <v>368.3</v>
      </c>
    </row>
    <row r="72" spans="1:5" ht="18" customHeight="1" outlineLevel="5">
      <c r="A72" s="36" t="s">
        <v>18</v>
      </c>
      <c r="B72" s="37" t="s">
        <v>27</v>
      </c>
      <c r="C72" s="37" t="s">
        <v>165</v>
      </c>
      <c r="D72" s="37" t="s">
        <v>19</v>
      </c>
      <c r="E72" s="77">
        <f>E73</f>
        <v>368.3</v>
      </c>
    </row>
    <row r="73" spans="1:5" ht="36" outlineLevel="6">
      <c r="A73" s="36" t="s">
        <v>20</v>
      </c>
      <c r="B73" s="37" t="s">
        <v>27</v>
      </c>
      <c r="C73" s="37" t="s">
        <v>165</v>
      </c>
      <c r="D73" s="37" t="s">
        <v>21</v>
      </c>
      <c r="E73" s="77">
        <v>368.3</v>
      </c>
    </row>
    <row r="74" spans="1:5" ht="36" outlineLevel="4">
      <c r="A74" s="36" t="s">
        <v>48</v>
      </c>
      <c r="B74" s="37" t="s">
        <v>27</v>
      </c>
      <c r="C74" s="37" t="s">
        <v>171</v>
      </c>
      <c r="D74" s="37" t="s">
        <v>8</v>
      </c>
      <c r="E74" s="77">
        <f>E75+E77</f>
        <v>1015.1899999999999</v>
      </c>
    </row>
    <row r="75" spans="1:5" ht="20.25" customHeight="1" outlineLevel="5">
      <c r="A75" s="36" t="s">
        <v>18</v>
      </c>
      <c r="B75" s="37" t="s">
        <v>27</v>
      </c>
      <c r="C75" s="37" t="s">
        <v>171</v>
      </c>
      <c r="D75" s="37" t="s">
        <v>19</v>
      </c>
      <c r="E75" s="77">
        <f>E76</f>
        <v>857.41</v>
      </c>
    </row>
    <row r="76" spans="1:5" ht="36" outlineLevel="6">
      <c r="A76" s="36" t="s">
        <v>20</v>
      </c>
      <c r="B76" s="37" t="s">
        <v>27</v>
      </c>
      <c r="C76" s="37" t="s">
        <v>171</v>
      </c>
      <c r="D76" s="37" t="s">
        <v>21</v>
      </c>
      <c r="E76" s="77">
        <v>857.41</v>
      </c>
    </row>
    <row r="77" spans="1:5" outlineLevel="5">
      <c r="A77" s="36" t="s">
        <v>22</v>
      </c>
      <c r="B77" s="37" t="s">
        <v>27</v>
      </c>
      <c r="C77" s="37" t="s">
        <v>171</v>
      </c>
      <c r="D77" s="37" t="s">
        <v>23</v>
      </c>
      <c r="E77" s="77">
        <f>E78+E79+E80</f>
        <v>157.78</v>
      </c>
    </row>
    <row r="78" spans="1:5" ht="17.25" hidden="1" customHeight="1" outlineLevel="5">
      <c r="A78" s="36" t="s">
        <v>349</v>
      </c>
      <c r="B78" s="37" t="s">
        <v>27</v>
      </c>
      <c r="C78" s="37" t="s">
        <v>171</v>
      </c>
      <c r="D78" s="37" t="s">
        <v>350</v>
      </c>
      <c r="E78" s="77"/>
    </row>
    <row r="79" spans="1:5" outlineLevel="6">
      <c r="A79" s="36" t="s">
        <v>24</v>
      </c>
      <c r="B79" s="37" t="s">
        <v>27</v>
      </c>
      <c r="C79" s="37" t="s">
        <v>171</v>
      </c>
      <c r="D79" s="37" t="s">
        <v>25</v>
      </c>
      <c r="E79" s="77">
        <v>157.78</v>
      </c>
    </row>
    <row r="80" spans="1:5" hidden="1" outlineLevel="6">
      <c r="A80" s="36" t="s">
        <v>342</v>
      </c>
      <c r="B80" s="37" t="s">
        <v>27</v>
      </c>
      <c r="C80" s="37" t="s">
        <v>171</v>
      </c>
      <c r="D80" s="37" t="s">
        <v>343</v>
      </c>
      <c r="E80" s="77"/>
    </row>
    <row r="81" spans="1:5" ht="36" outlineLevel="4" collapsed="1">
      <c r="A81" s="36" t="s">
        <v>49</v>
      </c>
      <c r="B81" s="37" t="s">
        <v>27</v>
      </c>
      <c r="C81" s="37" t="s">
        <v>172</v>
      </c>
      <c r="D81" s="37" t="s">
        <v>8</v>
      </c>
      <c r="E81" s="77">
        <f>E82+E84+E86</f>
        <v>14979.429</v>
      </c>
    </row>
    <row r="82" spans="1:5" ht="54" outlineLevel="5">
      <c r="A82" s="36" t="s">
        <v>14</v>
      </c>
      <c r="B82" s="37" t="s">
        <v>27</v>
      </c>
      <c r="C82" s="37" t="s">
        <v>172</v>
      </c>
      <c r="D82" s="37" t="s">
        <v>15</v>
      </c>
      <c r="E82" s="77">
        <f>E83</f>
        <v>6727.6</v>
      </c>
    </row>
    <row r="83" spans="1:5" outlineLevel="6">
      <c r="A83" s="36" t="s">
        <v>50</v>
      </c>
      <c r="B83" s="37" t="s">
        <v>27</v>
      </c>
      <c r="C83" s="37" t="s">
        <v>172</v>
      </c>
      <c r="D83" s="37" t="s">
        <v>51</v>
      </c>
      <c r="E83" s="77">
        <v>6727.6</v>
      </c>
    </row>
    <row r="84" spans="1:5" ht="17.25" customHeight="1" outlineLevel="5">
      <c r="A84" s="36" t="s">
        <v>18</v>
      </c>
      <c r="B84" s="37" t="s">
        <v>27</v>
      </c>
      <c r="C84" s="37" t="s">
        <v>172</v>
      </c>
      <c r="D84" s="37" t="s">
        <v>19</v>
      </c>
      <c r="E84" s="77">
        <f>E85</f>
        <v>7546.1090000000004</v>
      </c>
    </row>
    <row r="85" spans="1:5" ht="36" outlineLevel="6">
      <c r="A85" s="36" t="s">
        <v>20</v>
      </c>
      <c r="B85" s="37" t="s">
        <v>27</v>
      </c>
      <c r="C85" s="37" t="s">
        <v>172</v>
      </c>
      <c r="D85" s="37" t="s">
        <v>21</v>
      </c>
      <c r="E85" s="77">
        <v>7546.1090000000004</v>
      </c>
    </row>
    <row r="86" spans="1:5" outlineLevel="5">
      <c r="A86" s="36" t="s">
        <v>22</v>
      </c>
      <c r="B86" s="37" t="s">
        <v>27</v>
      </c>
      <c r="C86" s="37" t="s">
        <v>172</v>
      </c>
      <c r="D86" s="37" t="s">
        <v>23</v>
      </c>
      <c r="E86" s="77">
        <f>E87</f>
        <v>705.72</v>
      </c>
    </row>
    <row r="87" spans="1:5" outlineLevel="6">
      <c r="A87" s="36" t="s">
        <v>24</v>
      </c>
      <c r="B87" s="37" t="s">
        <v>27</v>
      </c>
      <c r="C87" s="37" t="s">
        <v>172</v>
      </c>
      <c r="D87" s="37" t="s">
        <v>25</v>
      </c>
      <c r="E87" s="77">
        <v>705.72</v>
      </c>
    </row>
    <row r="88" spans="1:5" ht="54" outlineLevel="6">
      <c r="A88" s="54" t="s">
        <v>415</v>
      </c>
      <c r="B88" s="55" t="s">
        <v>27</v>
      </c>
      <c r="C88" s="55" t="s">
        <v>173</v>
      </c>
      <c r="D88" s="55" t="s">
        <v>8</v>
      </c>
      <c r="E88" s="77">
        <f>E89</f>
        <v>84.519000000000005</v>
      </c>
    </row>
    <row r="89" spans="1:5" ht="36" outlineLevel="6">
      <c r="A89" s="54" t="s">
        <v>320</v>
      </c>
      <c r="B89" s="55" t="s">
        <v>27</v>
      </c>
      <c r="C89" s="55" t="s">
        <v>319</v>
      </c>
      <c r="D89" s="55" t="s">
        <v>8</v>
      </c>
      <c r="E89" s="77">
        <f>E90</f>
        <v>84.519000000000005</v>
      </c>
    </row>
    <row r="90" spans="1:5" ht="36" outlineLevel="6">
      <c r="A90" s="54" t="s">
        <v>53</v>
      </c>
      <c r="B90" s="55" t="s">
        <v>27</v>
      </c>
      <c r="C90" s="55" t="s">
        <v>319</v>
      </c>
      <c r="D90" s="55" t="s">
        <v>54</v>
      </c>
      <c r="E90" s="77">
        <f>E91</f>
        <v>84.519000000000005</v>
      </c>
    </row>
    <row r="91" spans="1:5" outlineLevel="6">
      <c r="A91" s="54" t="s">
        <v>55</v>
      </c>
      <c r="B91" s="55" t="s">
        <v>27</v>
      </c>
      <c r="C91" s="55" t="s">
        <v>319</v>
      </c>
      <c r="D91" s="55" t="s">
        <v>56</v>
      </c>
      <c r="E91" s="77">
        <v>84.519000000000005</v>
      </c>
    </row>
    <row r="92" spans="1:5" outlineLevel="2">
      <c r="A92" s="36" t="s">
        <v>226</v>
      </c>
      <c r="B92" s="37" t="s">
        <v>27</v>
      </c>
      <c r="C92" s="37" t="s">
        <v>160</v>
      </c>
      <c r="D92" s="37" t="s">
        <v>8</v>
      </c>
      <c r="E92" s="77">
        <f>E93+E98+E107+E101+E104+E110+E116+E113</f>
        <v>22983.350999999999</v>
      </c>
    </row>
    <row r="93" spans="1:5" ht="36" outlineLevel="4">
      <c r="A93" s="36" t="s">
        <v>13</v>
      </c>
      <c r="B93" s="37" t="s">
        <v>27</v>
      </c>
      <c r="C93" s="37" t="s">
        <v>161</v>
      </c>
      <c r="D93" s="37" t="s">
        <v>8</v>
      </c>
      <c r="E93" s="77">
        <f>E94+E96</f>
        <v>16592.37</v>
      </c>
    </row>
    <row r="94" spans="1:5" ht="54" outlineLevel="5">
      <c r="A94" s="36" t="s">
        <v>14</v>
      </c>
      <c r="B94" s="37" t="s">
        <v>27</v>
      </c>
      <c r="C94" s="37" t="s">
        <v>161</v>
      </c>
      <c r="D94" s="37" t="s">
        <v>15</v>
      </c>
      <c r="E94" s="77">
        <f>E95</f>
        <v>16590.37</v>
      </c>
    </row>
    <row r="95" spans="1:5" outlineLevel="6">
      <c r="A95" s="36" t="s">
        <v>16</v>
      </c>
      <c r="B95" s="37" t="s">
        <v>27</v>
      </c>
      <c r="C95" s="37" t="s">
        <v>161</v>
      </c>
      <c r="D95" s="37" t="s">
        <v>17</v>
      </c>
      <c r="E95" s="77">
        <v>16590.37</v>
      </c>
    </row>
    <row r="96" spans="1:5" outlineLevel="6">
      <c r="A96" s="36" t="s">
        <v>111</v>
      </c>
      <c r="B96" s="37" t="s">
        <v>27</v>
      </c>
      <c r="C96" s="37" t="s">
        <v>161</v>
      </c>
      <c r="D96" s="37" t="s">
        <v>112</v>
      </c>
      <c r="E96" s="77">
        <f>E97</f>
        <v>2</v>
      </c>
    </row>
    <row r="97" spans="1:5" ht="36" outlineLevel="6">
      <c r="A97" s="36" t="s">
        <v>118</v>
      </c>
      <c r="B97" s="37" t="s">
        <v>27</v>
      </c>
      <c r="C97" s="37" t="s">
        <v>161</v>
      </c>
      <c r="D97" s="37" t="s">
        <v>119</v>
      </c>
      <c r="E97" s="77">
        <v>2</v>
      </c>
    </row>
    <row r="98" spans="1:5" outlineLevel="6">
      <c r="A98" s="36" t="s">
        <v>494</v>
      </c>
      <c r="B98" s="37" t="s">
        <v>27</v>
      </c>
      <c r="C98" s="37" t="s">
        <v>495</v>
      </c>
      <c r="D98" s="37" t="s">
        <v>8</v>
      </c>
      <c r="E98" s="77">
        <f>E99</f>
        <v>61.802999999999997</v>
      </c>
    </row>
    <row r="99" spans="1:5" ht="54" outlineLevel="6">
      <c r="A99" s="36" t="s">
        <v>14</v>
      </c>
      <c r="B99" s="37" t="s">
        <v>27</v>
      </c>
      <c r="C99" s="37" t="s">
        <v>495</v>
      </c>
      <c r="D99" s="37" t="s">
        <v>15</v>
      </c>
      <c r="E99" s="77">
        <f>E100</f>
        <v>61.802999999999997</v>
      </c>
    </row>
    <row r="100" spans="1:5" outlineLevel="6">
      <c r="A100" s="36" t="s">
        <v>16</v>
      </c>
      <c r="B100" s="37" t="s">
        <v>27</v>
      </c>
      <c r="C100" s="37" t="s">
        <v>495</v>
      </c>
      <c r="D100" s="37" t="s">
        <v>17</v>
      </c>
      <c r="E100" s="77">
        <v>61.802999999999997</v>
      </c>
    </row>
    <row r="101" spans="1:5" ht="36" outlineLevel="6">
      <c r="A101" s="36" t="s">
        <v>290</v>
      </c>
      <c r="B101" s="37" t="s">
        <v>27</v>
      </c>
      <c r="C101" s="37" t="s">
        <v>291</v>
      </c>
      <c r="D101" s="37" t="s">
        <v>8</v>
      </c>
      <c r="E101" s="77">
        <f>E102</f>
        <v>76.349999999999994</v>
      </c>
    </row>
    <row r="102" spans="1:5" ht="54" outlineLevel="6">
      <c r="A102" s="36" t="s">
        <v>14</v>
      </c>
      <c r="B102" s="37" t="s">
        <v>27</v>
      </c>
      <c r="C102" s="37" t="s">
        <v>291</v>
      </c>
      <c r="D102" s="37" t="s">
        <v>15</v>
      </c>
      <c r="E102" s="77">
        <f>E103</f>
        <v>76.349999999999994</v>
      </c>
    </row>
    <row r="103" spans="1:5" outlineLevel="6">
      <c r="A103" s="36" t="s">
        <v>16</v>
      </c>
      <c r="B103" s="37" t="s">
        <v>27</v>
      </c>
      <c r="C103" s="37" t="s">
        <v>291</v>
      </c>
      <c r="D103" s="37" t="s">
        <v>17</v>
      </c>
      <c r="E103" s="77">
        <v>76.349999999999994</v>
      </c>
    </row>
    <row r="104" spans="1:5" outlineLevel="6">
      <c r="A104" s="36" t="s">
        <v>307</v>
      </c>
      <c r="B104" s="37" t="s">
        <v>27</v>
      </c>
      <c r="C104" s="37" t="s">
        <v>308</v>
      </c>
      <c r="D104" s="37" t="s">
        <v>8</v>
      </c>
      <c r="E104" s="77">
        <f>E105</f>
        <v>188</v>
      </c>
    </row>
    <row r="105" spans="1:5" ht="18.75" customHeight="1" outlineLevel="6">
      <c r="A105" s="36" t="s">
        <v>18</v>
      </c>
      <c r="B105" s="37" t="s">
        <v>27</v>
      </c>
      <c r="C105" s="37" t="s">
        <v>308</v>
      </c>
      <c r="D105" s="37" t="s">
        <v>19</v>
      </c>
      <c r="E105" s="77">
        <f>E106</f>
        <v>188</v>
      </c>
    </row>
    <row r="106" spans="1:5" ht="36" outlineLevel="6">
      <c r="A106" s="36" t="s">
        <v>20</v>
      </c>
      <c r="B106" s="37" t="s">
        <v>27</v>
      </c>
      <c r="C106" s="37" t="s">
        <v>308</v>
      </c>
      <c r="D106" s="37" t="s">
        <v>21</v>
      </c>
      <c r="E106" s="77">
        <v>188</v>
      </c>
    </row>
    <row r="107" spans="1:5" outlineLevel="6">
      <c r="A107" s="36" t="s">
        <v>334</v>
      </c>
      <c r="B107" s="37" t="s">
        <v>27</v>
      </c>
      <c r="C107" s="37" t="s">
        <v>339</v>
      </c>
      <c r="D107" s="37" t="s">
        <v>8</v>
      </c>
      <c r="E107" s="77">
        <f>E108</f>
        <v>100</v>
      </c>
    </row>
    <row r="108" spans="1:5" ht="18" customHeight="1" outlineLevel="6">
      <c r="A108" s="36" t="s">
        <v>18</v>
      </c>
      <c r="B108" s="37" t="s">
        <v>27</v>
      </c>
      <c r="C108" s="37" t="s">
        <v>339</v>
      </c>
      <c r="D108" s="37" t="s">
        <v>19</v>
      </c>
      <c r="E108" s="77">
        <f>E109</f>
        <v>100</v>
      </c>
    </row>
    <row r="109" spans="1:5" ht="36" outlineLevel="6">
      <c r="A109" s="36" t="s">
        <v>20</v>
      </c>
      <c r="B109" s="37" t="s">
        <v>27</v>
      </c>
      <c r="C109" s="37" t="s">
        <v>339</v>
      </c>
      <c r="D109" s="37" t="s">
        <v>21</v>
      </c>
      <c r="E109" s="77">
        <v>100</v>
      </c>
    </row>
    <row r="110" spans="1:5" outlineLevel="6">
      <c r="A110" s="36" t="s">
        <v>449</v>
      </c>
      <c r="B110" s="37" t="s">
        <v>27</v>
      </c>
      <c r="C110" s="37" t="s">
        <v>450</v>
      </c>
      <c r="D110" s="37" t="s">
        <v>8</v>
      </c>
      <c r="E110" s="77">
        <f>E111</f>
        <v>305.67399999999998</v>
      </c>
    </row>
    <row r="111" spans="1:5" ht="21" customHeight="1" outlineLevel="6">
      <c r="A111" s="36" t="s">
        <v>18</v>
      </c>
      <c r="B111" s="37" t="s">
        <v>27</v>
      </c>
      <c r="C111" s="37" t="s">
        <v>450</v>
      </c>
      <c r="D111" s="37" t="s">
        <v>19</v>
      </c>
      <c r="E111" s="77">
        <f>E112</f>
        <v>305.67399999999998</v>
      </c>
    </row>
    <row r="112" spans="1:5" ht="36" outlineLevel="6">
      <c r="A112" s="36" t="s">
        <v>20</v>
      </c>
      <c r="B112" s="37" t="s">
        <v>27</v>
      </c>
      <c r="C112" s="37" t="s">
        <v>450</v>
      </c>
      <c r="D112" s="37" t="s">
        <v>21</v>
      </c>
      <c r="E112" s="77">
        <v>305.67399999999998</v>
      </c>
    </row>
    <row r="113" spans="1:5" ht="36" outlineLevel="6">
      <c r="A113" s="36" t="s">
        <v>463</v>
      </c>
      <c r="B113" s="37" t="s">
        <v>27</v>
      </c>
      <c r="C113" s="37" t="s">
        <v>464</v>
      </c>
      <c r="D113" s="37" t="s">
        <v>8</v>
      </c>
      <c r="E113" s="77">
        <f>E114</f>
        <v>34.9</v>
      </c>
    </row>
    <row r="114" spans="1:5" outlineLevel="6">
      <c r="A114" s="36" t="s">
        <v>22</v>
      </c>
      <c r="B114" s="37" t="s">
        <v>27</v>
      </c>
      <c r="C114" s="37" t="s">
        <v>464</v>
      </c>
      <c r="D114" s="37" t="s">
        <v>23</v>
      </c>
      <c r="E114" s="77">
        <f>E115</f>
        <v>34.9</v>
      </c>
    </row>
    <row r="115" spans="1:5" ht="18.75" customHeight="1" outlineLevel="6">
      <c r="A115" s="36" t="s">
        <v>349</v>
      </c>
      <c r="B115" s="37" t="s">
        <v>27</v>
      </c>
      <c r="C115" s="37" t="s">
        <v>464</v>
      </c>
      <c r="D115" s="37" t="s">
        <v>350</v>
      </c>
      <c r="E115" s="77">
        <v>34.9</v>
      </c>
    </row>
    <row r="116" spans="1:5" outlineLevel="6">
      <c r="A116" s="36" t="s">
        <v>386</v>
      </c>
      <c r="B116" s="37" t="s">
        <v>27</v>
      </c>
      <c r="C116" s="37" t="s">
        <v>385</v>
      </c>
      <c r="D116" s="37" t="s">
        <v>8</v>
      </c>
      <c r="E116" s="77">
        <f>E117+E120+E125+E130+E135</f>
        <v>5624.2539999999999</v>
      </c>
    </row>
    <row r="117" spans="1:5" ht="54" outlineLevel="6">
      <c r="A117" s="26" t="s">
        <v>462</v>
      </c>
      <c r="B117" s="37" t="s">
        <v>27</v>
      </c>
      <c r="C117" s="37" t="s">
        <v>492</v>
      </c>
      <c r="D117" s="37" t="s">
        <v>8</v>
      </c>
      <c r="E117" s="77">
        <f>E118</f>
        <v>686.87800000000004</v>
      </c>
    </row>
    <row r="118" spans="1:5" ht="54" outlineLevel="6">
      <c r="A118" s="36" t="s">
        <v>14</v>
      </c>
      <c r="B118" s="37" t="s">
        <v>27</v>
      </c>
      <c r="C118" s="37" t="s">
        <v>492</v>
      </c>
      <c r="D118" s="37" t="s">
        <v>15</v>
      </c>
      <c r="E118" s="77">
        <f>E119</f>
        <v>686.87800000000004</v>
      </c>
    </row>
    <row r="119" spans="1:5" outlineLevel="6">
      <c r="A119" s="36" t="s">
        <v>16</v>
      </c>
      <c r="B119" s="37" t="s">
        <v>27</v>
      </c>
      <c r="C119" s="37" t="s">
        <v>492</v>
      </c>
      <c r="D119" s="37" t="s">
        <v>17</v>
      </c>
      <c r="E119" s="77">
        <v>686.87800000000004</v>
      </c>
    </row>
    <row r="120" spans="1:5" ht="54" outlineLevel="4">
      <c r="A120" s="26" t="s">
        <v>380</v>
      </c>
      <c r="B120" s="37" t="s">
        <v>27</v>
      </c>
      <c r="C120" s="37" t="s">
        <v>427</v>
      </c>
      <c r="D120" s="37" t="s">
        <v>8</v>
      </c>
      <c r="E120" s="77">
        <f>E121+E123</f>
        <v>2314.4399999999996</v>
      </c>
    </row>
    <row r="121" spans="1:5" ht="54" outlineLevel="5">
      <c r="A121" s="36" t="s">
        <v>14</v>
      </c>
      <c r="B121" s="37" t="s">
        <v>27</v>
      </c>
      <c r="C121" s="37" t="s">
        <v>427</v>
      </c>
      <c r="D121" s="37" t="s">
        <v>15</v>
      </c>
      <c r="E121" s="77">
        <f>E122</f>
        <v>1186.0999999999999</v>
      </c>
    </row>
    <row r="122" spans="1:5" outlineLevel="6">
      <c r="A122" s="36" t="s">
        <v>16</v>
      </c>
      <c r="B122" s="37" t="s">
        <v>27</v>
      </c>
      <c r="C122" s="37" t="s">
        <v>427</v>
      </c>
      <c r="D122" s="37" t="s">
        <v>17</v>
      </c>
      <c r="E122" s="77">
        <v>1186.0999999999999</v>
      </c>
    </row>
    <row r="123" spans="1:5" ht="18" customHeight="1" outlineLevel="5">
      <c r="A123" s="36" t="s">
        <v>18</v>
      </c>
      <c r="B123" s="37" t="s">
        <v>27</v>
      </c>
      <c r="C123" s="37" t="s">
        <v>427</v>
      </c>
      <c r="D123" s="37" t="s">
        <v>19</v>
      </c>
      <c r="E123" s="77">
        <f>E124</f>
        <v>1128.3399999999999</v>
      </c>
    </row>
    <row r="124" spans="1:5" ht="36" outlineLevel="6">
      <c r="A124" s="36" t="s">
        <v>20</v>
      </c>
      <c r="B124" s="37" t="s">
        <v>27</v>
      </c>
      <c r="C124" s="37" t="s">
        <v>427</v>
      </c>
      <c r="D124" s="37" t="s">
        <v>21</v>
      </c>
      <c r="E124" s="77">
        <v>1128.3399999999999</v>
      </c>
    </row>
    <row r="125" spans="1:5" ht="72" outlineLevel="4">
      <c r="A125" s="26" t="s">
        <v>384</v>
      </c>
      <c r="B125" s="37" t="s">
        <v>27</v>
      </c>
      <c r="C125" s="37" t="s">
        <v>428</v>
      </c>
      <c r="D125" s="37" t="s">
        <v>8</v>
      </c>
      <c r="E125" s="77">
        <f>E126+E128</f>
        <v>1137.9059999999999</v>
      </c>
    </row>
    <row r="126" spans="1:5" ht="54" outlineLevel="5">
      <c r="A126" s="36" t="s">
        <v>14</v>
      </c>
      <c r="B126" s="37" t="s">
        <v>27</v>
      </c>
      <c r="C126" s="37" t="s">
        <v>428</v>
      </c>
      <c r="D126" s="37" t="s">
        <v>15</v>
      </c>
      <c r="E126" s="77">
        <f>E127</f>
        <v>1099.2159999999999</v>
      </c>
    </row>
    <row r="127" spans="1:5" outlineLevel="6">
      <c r="A127" s="36" t="s">
        <v>16</v>
      </c>
      <c r="B127" s="37" t="s">
        <v>27</v>
      </c>
      <c r="C127" s="37" t="s">
        <v>428</v>
      </c>
      <c r="D127" s="37" t="s">
        <v>17</v>
      </c>
      <c r="E127" s="77">
        <v>1099.2159999999999</v>
      </c>
    </row>
    <row r="128" spans="1:5" ht="18" customHeight="1" outlineLevel="5">
      <c r="A128" s="36" t="s">
        <v>18</v>
      </c>
      <c r="B128" s="37" t="s">
        <v>27</v>
      </c>
      <c r="C128" s="37" t="s">
        <v>428</v>
      </c>
      <c r="D128" s="37" t="s">
        <v>19</v>
      </c>
      <c r="E128" s="77">
        <f>E129</f>
        <v>38.69</v>
      </c>
    </row>
    <row r="129" spans="1:6" ht="36" outlineLevel="6">
      <c r="A129" s="36" t="s">
        <v>20</v>
      </c>
      <c r="B129" s="37" t="s">
        <v>27</v>
      </c>
      <c r="C129" s="37" t="s">
        <v>428</v>
      </c>
      <c r="D129" s="37" t="s">
        <v>21</v>
      </c>
      <c r="E129" s="77">
        <v>38.69</v>
      </c>
    </row>
    <row r="130" spans="1:6" ht="54" outlineLevel="4">
      <c r="A130" s="26" t="s">
        <v>378</v>
      </c>
      <c r="B130" s="37" t="s">
        <v>27</v>
      </c>
      <c r="C130" s="37" t="s">
        <v>429</v>
      </c>
      <c r="D130" s="37" t="s">
        <v>8</v>
      </c>
      <c r="E130" s="77">
        <f>E131+E133</f>
        <v>737.87300000000005</v>
      </c>
    </row>
    <row r="131" spans="1:6" ht="54" outlineLevel="5">
      <c r="A131" s="36" t="s">
        <v>14</v>
      </c>
      <c r="B131" s="37" t="s">
        <v>27</v>
      </c>
      <c r="C131" s="37" t="s">
        <v>429</v>
      </c>
      <c r="D131" s="37" t="s">
        <v>15</v>
      </c>
      <c r="E131" s="77">
        <f>E132</f>
        <v>709.947</v>
      </c>
    </row>
    <row r="132" spans="1:6" outlineLevel="6">
      <c r="A132" s="36" t="s">
        <v>16</v>
      </c>
      <c r="B132" s="37" t="s">
        <v>27</v>
      </c>
      <c r="C132" s="37" t="s">
        <v>429</v>
      </c>
      <c r="D132" s="37" t="s">
        <v>17</v>
      </c>
      <c r="E132" s="77">
        <v>709.947</v>
      </c>
    </row>
    <row r="133" spans="1:6" ht="18" customHeight="1" outlineLevel="6">
      <c r="A133" s="36" t="s">
        <v>18</v>
      </c>
      <c r="B133" s="37" t="s">
        <v>27</v>
      </c>
      <c r="C133" s="37" t="s">
        <v>429</v>
      </c>
      <c r="D133" s="37" t="s">
        <v>19</v>
      </c>
      <c r="E133" s="77">
        <f>E134</f>
        <v>27.925999999999998</v>
      </c>
    </row>
    <row r="134" spans="1:6" ht="36" outlineLevel="6">
      <c r="A134" s="36" t="s">
        <v>20</v>
      </c>
      <c r="B134" s="37" t="s">
        <v>27</v>
      </c>
      <c r="C134" s="37" t="s">
        <v>429</v>
      </c>
      <c r="D134" s="37" t="s">
        <v>21</v>
      </c>
      <c r="E134" s="77">
        <v>27.925999999999998</v>
      </c>
    </row>
    <row r="135" spans="1:6" ht="54" outlineLevel="4">
      <c r="A135" s="26" t="s">
        <v>379</v>
      </c>
      <c r="B135" s="37" t="s">
        <v>27</v>
      </c>
      <c r="C135" s="37" t="s">
        <v>430</v>
      </c>
      <c r="D135" s="37" t="s">
        <v>8</v>
      </c>
      <c r="E135" s="77">
        <f>E136+E138</f>
        <v>747.15699999999993</v>
      </c>
    </row>
    <row r="136" spans="1:6" ht="54" outlineLevel="5">
      <c r="A136" s="36" t="s">
        <v>14</v>
      </c>
      <c r="B136" s="37" t="s">
        <v>27</v>
      </c>
      <c r="C136" s="37" t="s">
        <v>430</v>
      </c>
      <c r="D136" s="37" t="s">
        <v>15</v>
      </c>
      <c r="E136" s="77">
        <f>E137</f>
        <v>723.33299999999997</v>
      </c>
    </row>
    <row r="137" spans="1:6" outlineLevel="6">
      <c r="A137" s="36" t="s">
        <v>16</v>
      </c>
      <c r="B137" s="37" t="s">
        <v>27</v>
      </c>
      <c r="C137" s="37" t="s">
        <v>430</v>
      </c>
      <c r="D137" s="37" t="s">
        <v>17</v>
      </c>
      <c r="E137" s="77">
        <v>723.33299999999997</v>
      </c>
    </row>
    <row r="138" spans="1:6" ht="18" customHeight="1" outlineLevel="5">
      <c r="A138" s="36" t="s">
        <v>18</v>
      </c>
      <c r="B138" s="37" t="s">
        <v>27</v>
      </c>
      <c r="C138" s="37" t="s">
        <v>430</v>
      </c>
      <c r="D138" s="37" t="s">
        <v>19</v>
      </c>
      <c r="E138" s="77">
        <f>E139</f>
        <v>23.824000000000002</v>
      </c>
    </row>
    <row r="139" spans="1:6" ht="36" outlineLevel="6">
      <c r="A139" s="36" t="s">
        <v>20</v>
      </c>
      <c r="B139" s="37" t="s">
        <v>27</v>
      </c>
      <c r="C139" s="37" t="s">
        <v>430</v>
      </c>
      <c r="D139" s="37" t="s">
        <v>21</v>
      </c>
      <c r="E139" s="77">
        <v>23.824000000000002</v>
      </c>
    </row>
    <row r="140" spans="1:6" s="3" customFormat="1" ht="17.399999999999999">
      <c r="A140" s="34" t="s">
        <v>154</v>
      </c>
      <c r="B140" s="35" t="s">
        <v>30</v>
      </c>
      <c r="C140" s="35" t="s">
        <v>159</v>
      </c>
      <c r="D140" s="35" t="s">
        <v>8</v>
      </c>
      <c r="E140" s="76">
        <f>E141+E147</f>
        <v>1260.6479999999999</v>
      </c>
      <c r="F140" s="99">
        <f>E140/E419</f>
        <v>1.8259967064537923E-3</v>
      </c>
    </row>
    <row r="141" spans="1:6" outlineLevel="1">
      <c r="A141" s="36" t="s">
        <v>155</v>
      </c>
      <c r="B141" s="37" t="s">
        <v>156</v>
      </c>
      <c r="C141" s="37" t="s">
        <v>159</v>
      </c>
      <c r="D141" s="37" t="s">
        <v>8</v>
      </c>
      <c r="E141" s="77">
        <f>E142</f>
        <v>1110.6479999999999</v>
      </c>
    </row>
    <row r="142" spans="1:6" outlineLevel="3">
      <c r="A142" s="36" t="s">
        <v>226</v>
      </c>
      <c r="B142" s="37" t="s">
        <v>156</v>
      </c>
      <c r="C142" s="37" t="s">
        <v>160</v>
      </c>
      <c r="D142" s="37" t="s">
        <v>8</v>
      </c>
      <c r="E142" s="77">
        <f>E143</f>
        <v>1110.6479999999999</v>
      </c>
    </row>
    <row r="143" spans="1:6" outlineLevel="3">
      <c r="A143" s="36" t="s">
        <v>386</v>
      </c>
      <c r="B143" s="37" t="s">
        <v>156</v>
      </c>
      <c r="C143" s="37" t="s">
        <v>385</v>
      </c>
      <c r="D143" s="37" t="s">
        <v>8</v>
      </c>
      <c r="E143" s="77">
        <f>E144</f>
        <v>1110.6479999999999</v>
      </c>
    </row>
    <row r="144" spans="1:6" ht="54" outlineLevel="4">
      <c r="A144" s="26" t="s">
        <v>381</v>
      </c>
      <c r="B144" s="37" t="s">
        <v>156</v>
      </c>
      <c r="C144" s="37" t="s">
        <v>483</v>
      </c>
      <c r="D144" s="37" t="s">
        <v>8</v>
      </c>
      <c r="E144" s="77">
        <f>E145</f>
        <v>1110.6479999999999</v>
      </c>
    </row>
    <row r="145" spans="1:6" outlineLevel="5">
      <c r="A145" s="36" t="s">
        <v>31</v>
      </c>
      <c r="B145" s="37" t="s">
        <v>156</v>
      </c>
      <c r="C145" s="37" t="s">
        <v>483</v>
      </c>
      <c r="D145" s="37" t="s">
        <v>32</v>
      </c>
      <c r="E145" s="77">
        <f>E146</f>
        <v>1110.6479999999999</v>
      </c>
    </row>
    <row r="146" spans="1:6" outlineLevel="6">
      <c r="A146" s="36" t="s">
        <v>157</v>
      </c>
      <c r="B146" s="37" t="s">
        <v>156</v>
      </c>
      <c r="C146" s="37" t="s">
        <v>483</v>
      </c>
      <c r="D146" s="37" t="s">
        <v>158</v>
      </c>
      <c r="E146" s="77">
        <v>1110.6479999999999</v>
      </c>
    </row>
    <row r="147" spans="1:6" outlineLevel="6">
      <c r="A147" s="36" t="s">
        <v>391</v>
      </c>
      <c r="B147" s="37" t="s">
        <v>392</v>
      </c>
      <c r="C147" s="37" t="s">
        <v>159</v>
      </c>
      <c r="D147" s="37" t="s">
        <v>8</v>
      </c>
      <c r="E147" s="77">
        <f>E148</f>
        <v>150</v>
      </c>
    </row>
    <row r="148" spans="1:6" outlineLevel="6">
      <c r="A148" s="36" t="s">
        <v>226</v>
      </c>
      <c r="B148" s="37" t="s">
        <v>392</v>
      </c>
      <c r="C148" s="37" t="s">
        <v>160</v>
      </c>
      <c r="D148" s="37" t="s">
        <v>8</v>
      </c>
      <c r="E148" s="77">
        <f>E149</f>
        <v>150</v>
      </c>
    </row>
    <row r="149" spans="1:6" outlineLevel="6">
      <c r="A149" s="36" t="s">
        <v>393</v>
      </c>
      <c r="B149" s="37" t="s">
        <v>392</v>
      </c>
      <c r="C149" s="37" t="s">
        <v>394</v>
      </c>
      <c r="D149" s="37" t="s">
        <v>8</v>
      </c>
      <c r="E149" s="77">
        <f>E150</f>
        <v>150</v>
      </c>
    </row>
    <row r="150" spans="1:6" outlineLevel="6">
      <c r="A150" s="36" t="s">
        <v>18</v>
      </c>
      <c r="B150" s="37" t="s">
        <v>392</v>
      </c>
      <c r="C150" s="37" t="s">
        <v>394</v>
      </c>
      <c r="D150" s="37" t="s">
        <v>19</v>
      </c>
      <c r="E150" s="77">
        <f>E151</f>
        <v>150</v>
      </c>
    </row>
    <row r="151" spans="1:6" ht="36" outlineLevel="6">
      <c r="A151" s="36" t="s">
        <v>20</v>
      </c>
      <c r="B151" s="37" t="s">
        <v>392</v>
      </c>
      <c r="C151" s="37" t="s">
        <v>394</v>
      </c>
      <c r="D151" s="37" t="s">
        <v>21</v>
      </c>
      <c r="E151" s="77">
        <v>150</v>
      </c>
    </row>
    <row r="152" spans="1:6" s="3" customFormat="1" ht="34.799999999999997">
      <c r="A152" s="34" t="s">
        <v>57</v>
      </c>
      <c r="B152" s="35" t="s">
        <v>58</v>
      </c>
      <c r="C152" s="35" t="s">
        <v>159</v>
      </c>
      <c r="D152" s="35" t="s">
        <v>8</v>
      </c>
      <c r="E152" s="76">
        <f>E153</f>
        <v>65</v>
      </c>
      <c r="F152" s="99">
        <f>E152/E419</f>
        <v>9.4149822884339251E-5</v>
      </c>
    </row>
    <row r="153" spans="1:6" ht="36" outlineLevel="1">
      <c r="A153" s="36" t="s">
        <v>59</v>
      </c>
      <c r="B153" s="37" t="s">
        <v>60</v>
      </c>
      <c r="C153" s="37" t="s">
        <v>159</v>
      </c>
      <c r="D153" s="37" t="s">
        <v>8</v>
      </c>
      <c r="E153" s="77">
        <f>E154</f>
        <v>65</v>
      </c>
    </row>
    <row r="154" spans="1:6" outlineLevel="3">
      <c r="A154" s="36" t="s">
        <v>226</v>
      </c>
      <c r="B154" s="37" t="s">
        <v>60</v>
      </c>
      <c r="C154" s="37" t="s">
        <v>160</v>
      </c>
      <c r="D154" s="37" t="s">
        <v>8</v>
      </c>
      <c r="E154" s="77">
        <f>E155</f>
        <v>65</v>
      </c>
    </row>
    <row r="155" spans="1:6" ht="36" outlineLevel="4">
      <c r="A155" s="36" t="s">
        <v>61</v>
      </c>
      <c r="B155" s="37" t="s">
        <v>60</v>
      </c>
      <c r="C155" s="37" t="s">
        <v>175</v>
      </c>
      <c r="D155" s="37" t="s">
        <v>8</v>
      </c>
      <c r="E155" s="77">
        <f>E156</f>
        <v>65</v>
      </c>
    </row>
    <row r="156" spans="1:6" ht="18.75" customHeight="1" outlineLevel="5">
      <c r="A156" s="36" t="s">
        <v>18</v>
      </c>
      <c r="B156" s="37" t="s">
        <v>60</v>
      </c>
      <c r="C156" s="37" t="s">
        <v>175</v>
      </c>
      <c r="D156" s="37" t="s">
        <v>19</v>
      </c>
      <c r="E156" s="77">
        <f>E157</f>
        <v>65</v>
      </c>
    </row>
    <row r="157" spans="1:6" ht="36" outlineLevel="6">
      <c r="A157" s="36" t="s">
        <v>20</v>
      </c>
      <c r="B157" s="37" t="s">
        <v>60</v>
      </c>
      <c r="C157" s="37" t="s">
        <v>175</v>
      </c>
      <c r="D157" s="37" t="s">
        <v>21</v>
      </c>
      <c r="E157" s="77">
        <v>65</v>
      </c>
    </row>
    <row r="158" spans="1:6" s="3" customFormat="1" ht="17.399999999999999">
      <c r="A158" s="34" t="s">
        <v>148</v>
      </c>
      <c r="B158" s="35" t="s">
        <v>62</v>
      </c>
      <c r="C158" s="35" t="s">
        <v>159</v>
      </c>
      <c r="D158" s="35" t="s">
        <v>8</v>
      </c>
      <c r="E158" s="76">
        <f>E159+E165+E170+E182</f>
        <v>28764.516999999996</v>
      </c>
      <c r="F158" s="99">
        <f>E158/E419</f>
        <v>4.1664218167747152E-2</v>
      </c>
    </row>
    <row r="159" spans="1:6" s="3" customFormat="1">
      <c r="A159" s="36" t="s">
        <v>150</v>
      </c>
      <c r="B159" s="37" t="s">
        <v>151</v>
      </c>
      <c r="C159" s="37" t="s">
        <v>159</v>
      </c>
      <c r="D159" s="37" t="s">
        <v>8</v>
      </c>
      <c r="E159" s="77">
        <f>E160</f>
        <v>374.49</v>
      </c>
    </row>
    <row r="160" spans="1:6" s="3" customFormat="1">
      <c r="A160" s="36" t="s">
        <v>226</v>
      </c>
      <c r="B160" s="37" t="s">
        <v>151</v>
      </c>
      <c r="C160" s="37" t="s">
        <v>160</v>
      </c>
      <c r="D160" s="37" t="s">
        <v>8</v>
      </c>
      <c r="E160" s="77">
        <f>E161</f>
        <v>374.49</v>
      </c>
    </row>
    <row r="161" spans="1:5" s="3" customFormat="1">
      <c r="A161" s="36" t="s">
        <v>386</v>
      </c>
      <c r="B161" s="37" t="s">
        <v>151</v>
      </c>
      <c r="C161" s="37" t="s">
        <v>385</v>
      </c>
      <c r="D161" s="37" t="s">
        <v>8</v>
      </c>
      <c r="E161" s="77">
        <f>E162</f>
        <v>374.49</v>
      </c>
    </row>
    <row r="162" spans="1:5" s="3" customFormat="1" ht="90">
      <c r="A162" s="26" t="s">
        <v>382</v>
      </c>
      <c r="B162" s="37" t="s">
        <v>151</v>
      </c>
      <c r="C162" s="37" t="s">
        <v>402</v>
      </c>
      <c r="D162" s="37" t="s">
        <v>8</v>
      </c>
      <c r="E162" s="77">
        <f>E163</f>
        <v>374.49</v>
      </c>
    </row>
    <row r="163" spans="1:5" s="3" customFormat="1" ht="18" customHeight="1">
      <c r="A163" s="36" t="s">
        <v>18</v>
      </c>
      <c r="B163" s="37" t="s">
        <v>151</v>
      </c>
      <c r="C163" s="37" t="s">
        <v>402</v>
      </c>
      <c r="D163" s="37" t="s">
        <v>19</v>
      </c>
      <c r="E163" s="77">
        <f>E164</f>
        <v>374.49</v>
      </c>
    </row>
    <row r="164" spans="1:5" s="3" customFormat="1" ht="36">
      <c r="A164" s="36" t="s">
        <v>20</v>
      </c>
      <c r="B164" s="37" t="s">
        <v>151</v>
      </c>
      <c r="C164" s="37" t="s">
        <v>402</v>
      </c>
      <c r="D164" s="37" t="s">
        <v>21</v>
      </c>
      <c r="E164" s="77">
        <v>374.49</v>
      </c>
    </row>
    <row r="165" spans="1:5" s="3" customFormat="1">
      <c r="A165" s="36" t="s">
        <v>465</v>
      </c>
      <c r="B165" s="37" t="s">
        <v>466</v>
      </c>
      <c r="C165" s="37" t="s">
        <v>159</v>
      </c>
      <c r="D165" s="37" t="s">
        <v>8</v>
      </c>
      <c r="E165" s="77">
        <f>E166</f>
        <v>3.2229999999999999</v>
      </c>
    </row>
    <row r="166" spans="1:5" s="3" customFormat="1" ht="36">
      <c r="A166" s="36" t="s">
        <v>410</v>
      </c>
      <c r="B166" s="37" t="s">
        <v>466</v>
      </c>
      <c r="C166" s="37" t="s">
        <v>166</v>
      </c>
      <c r="D166" s="37" t="s">
        <v>8</v>
      </c>
      <c r="E166" s="77">
        <f>E167</f>
        <v>3.2229999999999999</v>
      </c>
    </row>
    <row r="167" spans="1:5" s="3" customFormat="1" ht="90">
      <c r="A167" s="26" t="s">
        <v>460</v>
      </c>
      <c r="B167" s="37" t="s">
        <v>466</v>
      </c>
      <c r="C167" s="37" t="s">
        <v>467</v>
      </c>
      <c r="D167" s="37" t="s">
        <v>8</v>
      </c>
      <c r="E167" s="77">
        <f>E168</f>
        <v>3.2229999999999999</v>
      </c>
    </row>
    <row r="168" spans="1:5" s="3" customFormat="1" ht="19.5" customHeight="1">
      <c r="A168" s="36" t="s">
        <v>18</v>
      </c>
      <c r="B168" s="37" t="s">
        <v>466</v>
      </c>
      <c r="C168" s="37" t="s">
        <v>467</v>
      </c>
      <c r="D168" s="37" t="s">
        <v>19</v>
      </c>
      <c r="E168" s="77">
        <f>E169</f>
        <v>3.2229999999999999</v>
      </c>
    </row>
    <row r="169" spans="1:5" s="3" customFormat="1" ht="36">
      <c r="A169" s="36" t="s">
        <v>20</v>
      </c>
      <c r="B169" s="37" t="s">
        <v>466</v>
      </c>
      <c r="C169" s="37" t="s">
        <v>467</v>
      </c>
      <c r="D169" s="37" t="s">
        <v>21</v>
      </c>
      <c r="E169" s="77">
        <v>3.2229999999999999</v>
      </c>
    </row>
    <row r="170" spans="1:5" outlineLevel="6">
      <c r="A170" s="36" t="s">
        <v>65</v>
      </c>
      <c r="B170" s="37" t="s">
        <v>66</v>
      </c>
      <c r="C170" s="37" t="s">
        <v>159</v>
      </c>
      <c r="D170" s="37" t="s">
        <v>8</v>
      </c>
      <c r="E170" s="77">
        <f>E171</f>
        <v>25796.483999999997</v>
      </c>
    </row>
    <row r="171" spans="1:5" ht="54" outlineLevel="6">
      <c r="A171" s="36" t="s">
        <v>408</v>
      </c>
      <c r="B171" s="37" t="s">
        <v>66</v>
      </c>
      <c r="C171" s="37" t="s">
        <v>176</v>
      </c>
      <c r="D171" s="37" t="s">
        <v>8</v>
      </c>
      <c r="E171" s="77">
        <f>E172</f>
        <v>25796.483999999997</v>
      </c>
    </row>
    <row r="172" spans="1:5" ht="36" outlineLevel="6">
      <c r="A172" s="36" t="s">
        <v>409</v>
      </c>
      <c r="B172" s="37" t="s">
        <v>66</v>
      </c>
      <c r="C172" s="37" t="s">
        <v>177</v>
      </c>
      <c r="D172" s="37" t="s">
        <v>8</v>
      </c>
      <c r="E172" s="77">
        <f>E173+E176+E179</f>
        <v>25796.483999999997</v>
      </c>
    </row>
    <row r="173" spans="1:5" ht="54" outlineLevel="6">
      <c r="A173" s="36" t="s">
        <v>67</v>
      </c>
      <c r="B173" s="37" t="s">
        <v>66</v>
      </c>
      <c r="C173" s="37" t="s">
        <v>178</v>
      </c>
      <c r="D173" s="37" t="s">
        <v>8</v>
      </c>
      <c r="E173" s="77">
        <f>E174</f>
        <v>11507.380999999999</v>
      </c>
    </row>
    <row r="174" spans="1:5" ht="18" customHeight="1" outlineLevel="6">
      <c r="A174" s="36" t="s">
        <v>18</v>
      </c>
      <c r="B174" s="37" t="s">
        <v>66</v>
      </c>
      <c r="C174" s="37" t="s">
        <v>178</v>
      </c>
      <c r="D174" s="37" t="s">
        <v>19</v>
      </c>
      <c r="E174" s="77">
        <f>E175</f>
        <v>11507.380999999999</v>
      </c>
    </row>
    <row r="175" spans="1:5" ht="36" outlineLevel="6">
      <c r="A175" s="36" t="s">
        <v>20</v>
      </c>
      <c r="B175" s="37" t="s">
        <v>66</v>
      </c>
      <c r="C175" s="37" t="s">
        <v>178</v>
      </c>
      <c r="D175" s="37" t="s">
        <v>21</v>
      </c>
      <c r="E175" s="77">
        <v>11507.380999999999</v>
      </c>
    </row>
    <row r="176" spans="1:5" ht="36" outlineLevel="6">
      <c r="A176" s="36" t="s">
        <v>395</v>
      </c>
      <c r="B176" s="37" t="s">
        <v>66</v>
      </c>
      <c r="C176" s="37" t="s">
        <v>396</v>
      </c>
      <c r="D176" s="37" t="s">
        <v>8</v>
      </c>
      <c r="E176" s="77">
        <f>E177</f>
        <v>2540</v>
      </c>
    </row>
    <row r="177" spans="1:6" ht="21.75" customHeight="1" outlineLevel="6">
      <c r="A177" s="36" t="s">
        <v>18</v>
      </c>
      <c r="B177" s="37" t="s">
        <v>66</v>
      </c>
      <c r="C177" s="37" t="s">
        <v>396</v>
      </c>
      <c r="D177" s="37" t="s">
        <v>19</v>
      </c>
      <c r="E177" s="77">
        <f>E178</f>
        <v>2540</v>
      </c>
    </row>
    <row r="178" spans="1:6" ht="36" outlineLevel="6">
      <c r="A178" s="36" t="s">
        <v>20</v>
      </c>
      <c r="B178" s="37" t="s">
        <v>66</v>
      </c>
      <c r="C178" s="37" t="s">
        <v>396</v>
      </c>
      <c r="D178" s="37" t="s">
        <v>21</v>
      </c>
      <c r="E178" s="77">
        <v>2540</v>
      </c>
    </row>
    <row r="179" spans="1:6" ht="55.5" customHeight="1" outlineLevel="6">
      <c r="A179" s="26" t="s">
        <v>459</v>
      </c>
      <c r="B179" s="37" t="s">
        <v>66</v>
      </c>
      <c r="C179" s="37" t="s">
        <v>468</v>
      </c>
      <c r="D179" s="37" t="s">
        <v>8</v>
      </c>
      <c r="E179" s="77">
        <f>E180</f>
        <v>11749.102999999999</v>
      </c>
    </row>
    <row r="180" spans="1:6" ht="21.75" customHeight="1" outlineLevel="6">
      <c r="A180" s="36" t="s">
        <v>18</v>
      </c>
      <c r="B180" s="37" t="s">
        <v>66</v>
      </c>
      <c r="C180" s="37" t="s">
        <v>468</v>
      </c>
      <c r="D180" s="37" t="s">
        <v>19</v>
      </c>
      <c r="E180" s="77">
        <f>E181</f>
        <v>11749.102999999999</v>
      </c>
    </row>
    <row r="181" spans="1:6" ht="36" outlineLevel="6">
      <c r="A181" s="36" t="s">
        <v>20</v>
      </c>
      <c r="B181" s="37" t="s">
        <v>66</v>
      </c>
      <c r="C181" s="37" t="s">
        <v>468</v>
      </c>
      <c r="D181" s="37" t="s">
        <v>21</v>
      </c>
      <c r="E181" s="77">
        <v>11749.102999999999</v>
      </c>
    </row>
    <row r="182" spans="1:6" outlineLevel="1">
      <c r="A182" s="36" t="s">
        <v>69</v>
      </c>
      <c r="B182" s="37" t="s">
        <v>70</v>
      </c>
      <c r="C182" s="37" t="s">
        <v>159</v>
      </c>
      <c r="D182" s="37" t="s">
        <v>8</v>
      </c>
      <c r="E182" s="77">
        <f>E183</f>
        <v>2590.3200000000002</v>
      </c>
    </row>
    <row r="183" spans="1:6" ht="36" outlineLevel="1">
      <c r="A183" s="36" t="s">
        <v>410</v>
      </c>
      <c r="B183" s="37" t="s">
        <v>70</v>
      </c>
      <c r="C183" s="37" t="s">
        <v>166</v>
      </c>
      <c r="D183" s="37" t="s">
        <v>8</v>
      </c>
      <c r="E183" s="77">
        <f>E184</f>
        <v>2590.3200000000002</v>
      </c>
    </row>
    <row r="184" spans="1:6" ht="36" outlineLevel="1">
      <c r="A184" s="36" t="s">
        <v>440</v>
      </c>
      <c r="B184" s="37" t="s">
        <v>70</v>
      </c>
      <c r="C184" s="37" t="s">
        <v>231</v>
      </c>
      <c r="D184" s="37" t="s">
        <v>8</v>
      </c>
      <c r="E184" s="77">
        <f>E188+E185</f>
        <v>2590.3200000000002</v>
      </c>
    </row>
    <row r="185" spans="1:6" outlineLevel="1">
      <c r="A185" s="36" t="s">
        <v>279</v>
      </c>
      <c r="B185" s="37" t="s">
        <v>70</v>
      </c>
      <c r="C185" s="37" t="s">
        <v>280</v>
      </c>
      <c r="D185" s="37" t="s">
        <v>8</v>
      </c>
      <c r="E185" s="77">
        <f>E186</f>
        <v>30</v>
      </c>
    </row>
    <row r="186" spans="1:6" ht="17.25" customHeight="1" outlineLevel="1">
      <c r="A186" s="36" t="s">
        <v>18</v>
      </c>
      <c r="B186" s="37" t="s">
        <v>70</v>
      </c>
      <c r="C186" s="37" t="s">
        <v>280</v>
      </c>
      <c r="D186" s="37" t="s">
        <v>19</v>
      </c>
      <c r="E186" s="77">
        <f>E187</f>
        <v>30</v>
      </c>
    </row>
    <row r="187" spans="1:6" ht="36" outlineLevel="1">
      <c r="A187" s="36" t="s">
        <v>20</v>
      </c>
      <c r="B187" s="37" t="s">
        <v>70</v>
      </c>
      <c r="C187" s="37" t="s">
        <v>280</v>
      </c>
      <c r="D187" s="37" t="s">
        <v>21</v>
      </c>
      <c r="E187" s="77">
        <v>30</v>
      </c>
    </row>
    <row r="188" spans="1:6" outlineLevel="4">
      <c r="A188" s="36" t="s">
        <v>71</v>
      </c>
      <c r="B188" s="37" t="s">
        <v>70</v>
      </c>
      <c r="C188" s="37" t="s">
        <v>179</v>
      </c>
      <c r="D188" s="37" t="s">
        <v>8</v>
      </c>
      <c r="E188" s="77">
        <f>E189</f>
        <v>2560.3200000000002</v>
      </c>
    </row>
    <row r="189" spans="1:6" ht="17.25" customHeight="1" outlineLevel="5">
      <c r="A189" s="36" t="s">
        <v>18</v>
      </c>
      <c r="B189" s="37" t="s">
        <v>70</v>
      </c>
      <c r="C189" s="37" t="s">
        <v>179</v>
      </c>
      <c r="D189" s="37" t="s">
        <v>19</v>
      </c>
      <c r="E189" s="77">
        <f>E190</f>
        <v>2560.3200000000002</v>
      </c>
    </row>
    <row r="190" spans="1:6" ht="36" outlineLevel="6">
      <c r="A190" s="36" t="s">
        <v>20</v>
      </c>
      <c r="B190" s="37" t="s">
        <v>70</v>
      </c>
      <c r="C190" s="37" t="s">
        <v>179</v>
      </c>
      <c r="D190" s="37" t="s">
        <v>21</v>
      </c>
      <c r="E190" s="77">
        <v>2560.3200000000002</v>
      </c>
    </row>
    <row r="191" spans="1:6" s="3" customFormat="1" ht="17.399999999999999">
      <c r="A191" s="34" t="s">
        <v>72</v>
      </c>
      <c r="B191" s="35" t="s">
        <v>73</v>
      </c>
      <c r="C191" s="35" t="s">
        <v>159</v>
      </c>
      <c r="D191" s="35" t="s">
        <v>8</v>
      </c>
      <c r="E191" s="76">
        <f>E192+E198+E216+E226</f>
        <v>27137.832000000002</v>
      </c>
      <c r="F191" s="99">
        <f>E191/E419</f>
        <v>3.9308031942537756E-2</v>
      </c>
    </row>
    <row r="192" spans="1:6" s="3" customFormat="1">
      <c r="A192" s="36" t="s">
        <v>74</v>
      </c>
      <c r="B192" s="37" t="s">
        <v>75</v>
      </c>
      <c r="C192" s="37" t="s">
        <v>159</v>
      </c>
      <c r="D192" s="37" t="s">
        <v>8</v>
      </c>
      <c r="E192" s="77">
        <f>E193</f>
        <v>1000</v>
      </c>
    </row>
    <row r="193" spans="1:5" s="3" customFormat="1" ht="54">
      <c r="A193" s="36" t="s">
        <v>408</v>
      </c>
      <c r="B193" s="37" t="s">
        <v>75</v>
      </c>
      <c r="C193" s="37" t="s">
        <v>176</v>
      </c>
      <c r="D193" s="37" t="s">
        <v>8</v>
      </c>
      <c r="E193" s="77">
        <f>E194</f>
        <v>1000</v>
      </c>
    </row>
    <row r="194" spans="1:5" s="3" customFormat="1" ht="36">
      <c r="A194" s="36" t="s">
        <v>411</v>
      </c>
      <c r="B194" s="37" t="s">
        <v>75</v>
      </c>
      <c r="C194" s="37" t="s">
        <v>180</v>
      </c>
      <c r="D194" s="37" t="s">
        <v>8</v>
      </c>
      <c r="E194" s="77">
        <f>E195</f>
        <v>1000</v>
      </c>
    </row>
    <row r="195" spans="1:5" s="3" customFormat="1" ht="54">
      <c r="A195" s="56" t="s">
        <v>76</v>
      </c>
      <c r="B195" s="37" t="s">
        <v>75</v>
      </c>
      <c r="C195" s="37" t="s">
        <v>181</v>
      </c>
      <c r="D195" s="37" t="s">
        <v>8</v>
      </c>
      <c r="E195" s="77">
        <f>E196</f>
        <v>1000</v>
      </c>
    </row>
    <row r="196" spans="1:5" s="3" customFormat="1" ht="18.75" customHeight="1">
      <c r="A196" s="36" t="s">
        <v>18</v>
      </c>
      <c r="B196" s="37" t="s">
        <v>75</v>
      </c>
      <c r="C196" s="37" t="s">
        <v>181</v>
      </c>
      <c r="D196" s="37" t="s">
        <v>19</v>
      </c>
      <c r="E196" s="77">
        <f>E197</f>
        <v>1000</v>
      </c>
    </row>
    <row r="197" spans="1:5" s="3" customFormat="1" ht="36">
      <c r="A197" s="36" t="s">
        <v>20</v>
      </c>
      <c r="B197" s="37" t="s">
        <v>75</v>
      </c>
      <c r="C197" s="37" t="s">
        <v>181</v>
      </c>
      <c r="D197" s="37" t="s">
        <v>21</v>
      </c>
      <c r="E197" s="77">
        <v>1000</v>
      </c>
    </row>
    <row r="198" spans="1:5" s="3" customFormat="1">
      <c r="A198" s="36" t="s">
        <v>77</v>
      </c>
      <c r="B198" s="37" t="s">
        <v>78</v>
      </c>
      <c r="C198" s="37" t="s">
        <v>159</v>
      </c>
      <c r="D198" s="37" t="s">
        <v>8</v>
      </c>
      <c r="E198" s="77">
        <f>E199</f>
        <v>20103.832000000002</v>
      </c>
    </row>
    <row r="199" spans="1:5" s="3" customFormat="1" ht="54">
      <c r="A199" s="36" t="s">
        <v>408</v>
      </c>
      <c r="B199" s="37" t="s">
        <v>78</v>
      </c>
      <c r="C199" s="37" t="s">
        <v>176</v>
      </c>
      <c r="D199" s="37" t="s">
        <v>8</v>
      </c>
      <c r="E199" s="77">
        <f>E200</f>
        <v>20103.832000000002</v>
      </c>
    </row>
    <row r="200" spans="1:5" s="3" customFormat="1" ht="36">
      <c r="A200" s="36" t="s">
        <v>411</v>
      </c>
      <c r="B200" s="37" t="s">
        <v>78</v>
      </c>
      <c r="C200" s="37" t="s">
        <v>180</v>
      </c>
      <c r="D200" s="37" t="s">
        <v>8</v>
      </c>
      <c r="E200" s="77">
        <f>E201+E204+E207+E210+E213</f>
        <v>20103.832000000002</v>
      </c>
    </row>
    <row r="201" spans="1:5" s="3" customFormat="1">
      <c r="A201" s="100" t="s">
        <v>496</v>
      </c>
      <c r="B201" s="37" t="s">
        <v>78</v>
      </c>
      <c r="C201" s="37" t="s">
        <v>497</v>
      </c>
      <c r="D201" s="37" t="s">
        <v>8</v>
      </c>
      <c r="E201" s="77">
        <f>E202</f>
        <v>3093.0709999999999</v>
      </c>
    </row>
    <row r="202" spans="1:5" s="3" customFormat="1" ht="20.25" customHeight="1">
      <c r="A202" s="36" t="s">
        <v>18</v>
      </c>
      <c r="B202" s="37" t="s">
        <v>78</v>
      </c>
      <c r="C202" s="37" t="s">
        <v>497</v>
      </c>
      <c r="D202" s="37" t="s">
        <v>19</v>
      </c>
      <c r="E202" s="77">
        <f>E203</f>
        <v>3093.0709999999999</v>
      </c>
    </row>
    <row r="203" spans="1:5" s="3" customFormat="1" ht="36">
      <c r="A203" s="36" t="s">
        <v>20</v>
      </c>
      <c r="B203" s="37" t="s">
        <v>78</v>
      </c>
      <c r="C203" s="37" t="s">
        <v>497</v>
      </c>
      <c r="D203" s="37" t="s">
        <v>21</v>
      </c>
      <c r="E203" s="77">
        <v>3093.0709999999999</v>
      </c>
    </row>
    <row r="204" spans="1:5" s="3" customFormat="1" ht="72">
      <c r="A204" s="56" t="s">
        <v>79</v>
      </c>
      <c r="B204" s="37" t="s">
        <v>78</v>
      </c>
      <c r="C204" s="37" t="s">
        <v>182</v>
      </c>
      <c r="D204" s="37" t="s">
        <v>8</v>
      </c>
      <c r="E204" s="77">
        <f>E205</f>
        <v>5249.76</v>
      </c>
    </row>
    <row r="205" spans="1:5" s="3" customFormat="1" ht="18" customHeight="1">
      <c r="A205" s="36" t="s">
        <v>18</v>
      </c>
      <c r="B205" s="37" t="s">
        <v>78</v>
      </c>
      <c r="C205" s="37" t="s">
        <v>182</v>
      </c>
      <c r="D205" s="37" t="s">
        <v>19</v>
      </c>
      <c r="E205" s="77">
        <f>E206</f>
        <v>5249.76</v>
      </c>
    </row>
    <row r="206" spans="1:5" s="3" customFormat="1" ht="36">
      <c r="A206" s="36" t="s">
        <v>20</v>
      </c>
      <c r="B206" s="37" t="s">
        <v>78</v>
      </c>
      <c r="C206" s="37" t="s">
        <v>182</v>
      </c>
      <c r="D206" s="37" t="s">
        <v>21</v>
      </c>
      <c r="E206" s="77">
        <v>5249.76</v>
      </c>
    </row>
    <row r="207" spans="1:5" s="3" customFormat="1" ht="36">
      <c r="A207" s="36" t="s">
        <v>310</v>
      </c>
      <c r="B207" s="37" t="s">
        <v>78</v>
      </c>
      <c r="C207" s="37" t="s">
        <v>311</v>
      </c>
      <c r="D207" s="37" t="s">
        <v>8</v>
      </c>
      <c r="E207" s="77">
        <f>E208</f>
        <v>4000.6709999999998</v>
      </c>
    </row>
    <row r="208" spans="1:5" s="3" customFormat="1">
      <c r="A208" s="36" t="s">
        <v>22</v>
      </c>
      <c r="B208" s="37" t="s">
        <v>78</v>
      </c>
      <c r="C208" s="37" t="s">
        <v>311</v>
      </c>
      <c r="D208" s="37" t="s">
        <v>23</v>
      </c>
      <c r="E208" s="77">
        <f>E209</f>
        <v>4000.6709999999998</v>
      </c>
    </row>
    <row r="209" spans="1:5" s="3" customFormat="1" ht="36">
      <c r="A209" s="36" t="s">
        <v>63</v>
      </c>
      <c r="B209" s="37" t="s">
        <v>78</v>
      </c>
      <c r="C209" s="37" t="s">
        <v>311</v>
      </c>
      <c r="D209" s="37" t="s">
        <v>64</v>
      </c>
      <c r="E209" s="77">
        <v>4000.6709999999998</v>
      </c>
    </row>
    <row r="210" spans="1:5" s="3" customFormat="1" ht="36">
      <c r="A210" s="36" t="s">
        <v>326</v>
      </c>
      <c r="B210" s="37" t="s">
        <v>78</v>
      </c>
      <c r="C210" s="37" t="s">
        <v>327</v>
      </c>
      <c r="D210" s="37" t="s">
        <v>8</v>
      </c>
      <c r="E210" s="77">
        <f>E211</f>
        <v>3398.33</v>
      </c>
    </row>
    <row r="211" spans="1:5" s="3" customFormat="1">
      <c r="A211" s="36" t="s">
        <v>22</v>
      </c>
      <c r="B211" s="37" t="s">
        <v>78</v>
      </c>
      <c r="C211" s="37" t="s">
        <v>327</v>
      </c>
      <c r="D211" s="37" t="s">
        <v>23</v>
      </c>
      <c r="E211" s="77">
        <f>E212</f>
        <v>3398.33</v>
      </c>
    </row>
    <row r="212" spans="1:5" s="3" customFormat="1" ht="36">
      <c r="A212" s="36" t="s">
        <v>63</v>
      </c>
      <c r="B212" s="37" t="s">
        <v>78</v>
      </c>
      <c r="C212" s="37" t="s">
        <v>327</v>
      </c>
      <c r="D212" s="37" t="s">
        <v>64</v>
      </c>
      <c r="E212" s="77">
        <v>3398.33</v>
      </c>
    </row>
    <row r="213" spans="1:5" s="3" customFormat="1" ht="54">
      <c r="A213" s="36" t="s">
        <v>328</v>
      </c>
      <c r="B213" s="37" t="s">
        <v>78</v>
      </c>
      <c r="C213" s="37" t="s">
        <v>329</v>
      </c>
      <c r="D213" s="37" t="s">
        <v>8</v>
      </c>
      <c r="E213" s="77">
        <f>E214</f>
        <v>4362</v>
      </c>
    </row>
    <row r="214" spans="1:5" s="3" customFormat="1" ht="36">
      <c r="A214" s="36" t="s">
        <v>330</v>
      </c>
      <c r="B214" s="37" t="s">
        <v>78</v>
      </c>
      <c r="C214" s="37" t="s">
        <v>329</v>
      </c>
      <c r="D214" s="37" t="s">
        <v>331</v>
      </c>
      <c r="E214" s="77">
        <f>E215</f>
        <v>4362</v>
      </c>
    </row>
    <row r="215" spans="1:5" s="3" customFormat="1">
      <c r="A215" s="36" t="s">
        <v>332</v>
      </c>
      <c r="B215" s="37" t="s">
        <v>78</v>
      </c>
      <c r="C215" s="37" t="s">
        <v>329</v>
      </c>
      <c r="D215" s="37" t="s">
        <v>333</v>
      </c>
      <c r="E215" s="77">
        <v>4362</v>
      </c>
    </row>
    <row r="216" spans="1:5" s="3" customFormat="1">
      <c r="A216" s="36" t="s">
        <v>80</v>
      </c>
      <c r="B216" s="37" t="s">
        <v>81</v>
      </c>
      <c r="C216" s="37" t="s">
        <v>159</v>
      </c>
      <c r="D216" s="37" t="s">
        <v>8</v>
      </c>
      <c r="E216" s="77">
        <f>E217+E221</f>
        <v>250</v>
      </c>
    </row>
    <row r="217" spans="1:5" s="3" customFormat="1" ht="54">
      <c r="A217" s="36" t="s">
        <v>408</v>
      </c>
      <c r="B217" s="37" t="s">
        <v>81</v>
      </c>
      <c r="C217" s="37" t="s">
        <v>176</v>
      </c>
      <c r="D217" s="37" t="s">
        <v>8</v>
      </c>
      <c r="E217" s="77">
        <f>E218</f>
        <v>231</v>
      </c>
    </row>
    <row r="218" spans="1:5" s="3" customFormat="1" ht="72">
      <c r="A218" s="56" t="s">
        <v>228</v>
      </c>
      <c r="B218" s="37" t="s">
        <v>81</v>
      </c>
      <c r="C218" s="37" t="s">
        <v>183</v>
      </c>
      <c r="D218" s="37" t="s">
        <v>8</v>
      </c>
      <c r="E218" s="77">
        <f>E219</f>
        <v>231</v>
      </c>
    </row>
    <row r="219" spans="1:5" s="3" customFormat="1" ht="18.75" customHeight="1">
      <c r="A219" s="36" t="s">
        <v>18</v>
      </c>
      <c r="B219" s="37" t="s">
        <v>81</v>
      </c>
      <c r="C219" s="37" t="s">
        <v>183</v>
      </c>
      <c r="D219" s="37" t="s">
        <v>19</v>
      </c>
      <c r="E219" s="77">
        <f>E220</f>
        <v>231</v>
      </c>
    </row>
    <row r="220" spans="1:5" s="3" customFormat="1" ht="36">
      <c r="A220" s="36" t="s">
        <v>20</v>
      </c>
      <c r="B220" s="37" t="s">
        <v>81</v>
      </c>
      <c r="C220" s="37" t="s">
        <v>183</v>
      </c>
      <c r="D220" s="37" t="s">
        <v>21</v>
      </c>
      <c r="E220" s="77">
        <v>231</v>
      </c>
    </row>
    <row r="221" spans="1:5" s="3" customFormat="1" ht="19.5" customHeight="1">
      <c r="A221" s="36" t="s">
        <v>174</v>
      </c>
      <c r="B221" s="37" t="s">
        <v>81</v>
      </c>
      <c r="C221" s="37" t="s">
        <v>160</v>
      </c>
      <c r="D221" s="37" t="s">
        <v>8</v>
      </c>
      <c r="E221" s="77">
        <f>E222</f>
        <v>19</v>
      </c>
    </row>
    <row r="222" spans="1:5" s="3" customFormat="1" ht="19.5" customHeight="1">
      <c r="A222" s="36" t="s">
        <v>386</v>
      </c>
      <c r="B222" s="37" t="s">
        <v>81</v>
      </c>
      <c r="C222" s="37" t="s">
        <v>385</v>
      </c>
      <c r="D222" s="37" t="s">
        <v>8</v>
      </c>
      <c r="E222" s="77">
        <f>E223</f>
        <v>19</v>
      </c>
    </row>
    <row r="223" spans="1:5" s="3" customFormat="1" ht="36">
      <c r="A223" s="42" t="s">
        <v>451</v>
      </c>
      <c r="B223" s="37" t="s">
        <v>81</v>
      </c>
      <c r="C223" s="37" t="s">
        <v>469</v>
      </c>
      <c r="D223" s="37" t="s">
        <v>8</v>
      </c>
      <c r="E223" s="77">
        <f>E224</f>
        <v>19</v>
      </c>
    </row>
    <row r="224" spans="1:5" s="3" customFormat="1">
      <c r="A224" s="36" t="s">
        <v>31</v>
      </c>
      <c r="B224" s="37" t="s">
        <v>81</v>
      </c>
      <c r="C224" s="37" t="s">
        <v>469</v>
      </c>
      <c r="D224" s="37" t="s">
        <v>32</v>
      </c>
      <c r="E224" s="77">
        <f>E225</f>
        <v>19</v>
      </c>
    </row>
    <row r="225" spans="1:6" s="3" customFormat="1">
      <c r="A225" s="36" t="s">
        <v>452</v>
      </c>
      <c r="B225" s="37" t="s">
        <v>81</v>
      </c>
      <c r="C225" s="37" t="s">
        <v>469</v>
      </c>
      <c r="D225" s="37" t="s">
        <v>453</v>
      </c>
      <c r="E225" s="77">
        <v>19</v>
      </c>
    </row>
    <row r="226" spans="1:6" s="3" customFormat="1">
      <c r="A226" s="36" t="s">
        <v>470</v>
      </c>
      <c r="B226" s="37" t="s">
        <v>471</v>
      </c>
      <c r="C226" s="37" t="s">
        <v>159</v>
      </c>
      <c r="D226" s="37" t="s">
        <v>8</v>
      </c>
      <c r="E226" s="77">
        <f>E227</f>
        <v>5784</v>
      </c>
    </row>
    <row r="227" spans="1:6" s="3" customFormat="1" ht="54">
      <c r="A227" s="36" t="s">
        <v>408</v>
      </c>
      <c r="B227" s="37" t="s">
        <v>471</v>
      </c>
      <c r="C227" s="37" t="s">
        <v>176</v>
      </c>
      <c r="D227" s="37" t="s">
        <v>8</v>
      </c>
      <c r="E227" s="77">
        <f>E228</f>
        <v>5784</v>
      </c>
    </row>
    <row r="228" spans="1:6" s="3" customFormat="1" ht="36">
      <c r="A228" s="36" t="s">
        <v>411</v>
      </c>
      <c r="B228" s="37" t="s">
        <v>471</v>
      </c>
      <c r="C228" s="37" t="s">
        <v>180</v>
      </c>
      <c r="D228" s="37" t="s">
        <v>8</v>
      </c>
      <c r="E228" s="77">
        <f>E229</f>
        <v>5784</v>
      </c>
    </row>
    <row r="229" spans="1:6" s="3" customFormat="1" ht="36">
      <c r="A229" s="26" t="s">
        <v>458</v>
      </c>
      <c r="B229" s="37" t="s">
        <v>471</v>
      </c>
      <c r="C229" s="37" t="s">
        <v>472</v>
      </c>
      <c r="D229" s="37" t="s">
        <v>8</v>
      </c>
      <c r="E229" s="77">
        <f>E230</f>
        <v>5784</v>
      </c>
    </row>
    <row r="230" spans="1:6" s="3" customFormat="1">
      <c r="A230" s="36" t="s">
        <v>22</v>
      </c>
      <c r="B230" s="37" t="s">
        <v>471</v>
      </c>
      <c r="C230" s="37" t="s">
        <v>472</v>
      </c>
      <c r="D230" s="37" t="s">
        <v>23</v>
      </c>
      <c r="E230" s="77">
        <f>E231</f>
        <v>5784</v>
      </c>
    </row>
    <row r="231" spans="1:6" s="3" customFormat="1" ht="36">
      <c r="A231" s="36" t="s">
        <v>63</v>
      </c>
      <c r="B231" s="37" t="s">
        <v>471</v>
      </c>
      <c r="C231" s="37" t="s">
        <v>472</v>
      </c>
      <c r="D231" s="37" t="s">
        <v>64</v>
      </c>
      <c r="E231" s="77">
        <v>5784</v>
      </c>
    </row>
    <row r="232" spans="1:6" s="3" customFormat="1" ht="17.399999999999999">
      <c r="A232" s="34" t="s">
        <v>83</v>
      </c>
      <c r="B232" s="35" t="s">
        <v>84</v>
      </c>
      <c r="C232" s="35" t="s">
        <v>159</v>
      </c>
      <c r="D232" s="35" t="s">
        <v>8</v>
      </c>
      <c r="E232" s="76">
        <f>E233</f>
        <v>515</v>
      </c>
      <c r="F232" s="99">
        <f>E232/E419</f>
        <v>7.4595628900668792E-4</v>
      </c>
    </row>
    <row r="233" spans="1:6" outlineLevel="1">
      <c r="A233" s="36" t="s">
        <v>85</v>
      </c>
      <c r="B233" s="37" t="s">
        <v>86</v>
      </c>
      <c r="C233" s="37" t="s">
        <v>159</v>
      </c>
      <c r="D233" s="37" t="s">
        <v>8</v>
      </c>
      <c r="E233" s="77">
        <f>E234</f>
        <v>515</v>
      </c>
    </row>
    <row r="234" spans="1:6" ht="36" outlineLevel="2">
      <c r="A234" s="36" t="s">
        <v>412</v>
      </c>
      <c r="B234" s="37" t="s">
        <v>86</v>
      </c>
      <c r="C234" s="37" t="s">
        <v>184</v>
      </c>
      <c r="D234" s="37" t="s">
        <v>8</v>
      </c>
      <c r="E234" s="77">
        <f>E235+E239+E242</f>
        <v>515</v>
      </c>
    </row>
    <row r="235" spans="1:6" ht="36" outlineLevel="2">
      <c r="A235" s="36" t="s">
        <v>413</v>
      </c>
      <c r="B235" s="37" t="s">
        <v>86</v>
      </c>
      <c r="C235" s="37" t="s">
        <v>293</v>
      </c>
      <c r="D235" s="37" t="s">
        <v>8</v>
      </c>
      <c r="E235" s="77">
        <f>E236</f>
        <v>440</v>
      </c>
    </row>
    <row r="236" spans="1:6" outlineLevel="2">
      <c r="A236" s="36" t="s">
        <v>294</v>
      </c>
      <c r="B236" s="37" t="s">
        <v>86</v>
      </c>
      <c r="C236" s="37" t="s">
        <v>295</v>
      </c>
      <c r="D236" s="37" t="s">
        <v>8</v>
      </c>
      <c r="E236" s="77">
        <f>E237</f>
        <v>440</v>
      </c>
    </row>
    <row r="237" spans="1:6" ht="17.25" customHeight="1" outlineLevel="2">
      <c r="A237" s="36" t="s">
        <v>18</v>
      </c>
      <c r="B237" s="37" t="s">
        <v>86</v>
      </c>
      <c r="C237" s="37" t="s">
        <v>295</v>
      </c>
      <c r="D237" s="37" t="s">
        <v>19</v>
      </c>
      <c r="E237" s="77">
        <f>E238</f>
        <v>440</v>
      </c>
    </row>
    <row r="238" spans="1:6" ht="36" outlineLevel="2">
      <c r="A238" s="36" t="s">
        <v>20</v>
      </c>
      <c r="B238" s="37" t="s">
        <v>86</v>
      </c>
      <c r="C238" s="37" t="s">
        <v>295</v>
      </c>
      <c r="D238" s="37" t="s">
        <v>21</v>
      </c>
      <c r="E238" s="77">
        <v>440</v>
      </c>
    </row>
    <row r="239" spans="1:6" outlineLevel="4">
      <c r="A239" s="36" t="s">
        <v>88</v>
      </c>
      <c r="B239" s="37" t="s">
        <v>86</v>
      </c>
      <c r="C239" s="37" t="s">
        <v>185</v>
      </c>
      <c r="D239" s="37" t="s">
        <v>8</v>
      </c>
      <c r="E239" s="77">
        <f>E240</f>
        <v>45</v>
      </c>
    </row>
    <row r="240" spans="1:6" ht="18.75" customHeight="1" outlineLevel="5">
      <c r="A240" s="36" t="s">
        <v>18</v>
      </c>
      <c r="B240" s="37" t="s">
        <v>86</v>
      </c>
      <c r="C240" s="37" t="s">
        <v>185</v>
      </c>
      <c r="D240" s="37" t="s">
        <v>19</v>
      </c>
      <c r="E240" s="77">
        <f>E241</f>
        <v>45</v>
      </c>
    </row>
    <row r="241" spans="1:7" ht="36" outlineLevel="6">
      <c r="A241" s="36" t="s">
        <v>20</v>
      </c>
      <c r="B241" s="37" t="s">
        <v>86</v>
      </c>
      <c r="C241" s="37" t="s">
        <v>185</v>
      </c>
      <c r="D241" s="37" t="s">
        <v>21</v>
      </c>
      <c r="E241" s="77">
        <v>45</v>
      </c>
    </row>
    <row r="242" spans="1:7" outlineLevel="4">
      <c r="A242" s="36" t="s">
        <v>87</v>
      </c>
      <c r="B242" s="37" t="s">
        <v>86</v>
      </c>
      <c r="C242" s="37" t="s">
        <v>296</v>
      </c>
      <c r="D242" s="37" t="s">
        <v>8</v>
      </c>
      <c r="E242" s="77">
        <f>E243</f>
        <v>30</v>
      </c>
    </row>
    <row r="243" spans="1:7" ht="18.75" customHeight="1" outlineLevel="5">
      <c r="A243" s="36" t="s">
        <v>18</v>
      </c>
      <c r="B243" s="37" t="s">
        <v>86</v>
      </c>
      <c r="C243" s="37" t="s">
        <v>296</v>
      </c>
      <c r="D243" s="37" t="s">
        <v>19</v>
      </c>
      <c r="E243" s="77">
        <f>E244</f>
        <v>30</v>
      </c>
    </row>
    <row r="244" spans="1:7" ht="36" outlineLevel="6">
      <c r="A244" s="36" t="s">
        <v>20</v>
      </c>
      <c r="B244" s="37" t="s">
        <v>86</v>
      </c>
      <c r="C244" s="37" t="s">
        <v>296</v>
      </c>
      <c r="D244" s="37" t="s">
        <v>21</v>
      </c>
      <c r="E244" s="77">
        <v>30</v>
      </c>
      <c r="G244" s="1" t="s">
        <v>68</v>
      </c>
    </row>
    <row r="245" spans="1:7" s="3" customFormat="1" ht="17.399999999999999">
      <c r="A245" s="34" t="s">
        <v>89</v>
      </c>
      <c r="B245" s="35" t="s">
        <v>90</v>
      </c>
      <c r="C245" s="35" t="s">
        <v>159</v>
      </c>
      <c r="D245" s="35" t="s">
        <v>8</v>
      </c>
      <c r="E245" s="76">
        <f>E246+E273+E297+E313+E327</f>
        <v>500433.64800000004</v>
      </c>
      <c r="F245" s="99">
        <f>E245/E419</f>
        <v>0.72485752807021198</v>
      </c>
    </row>
    <row r="246" spans="1:7" outlineLevel="1">
      <c r="A246" s="36" t="s">
        <v>139</v>
      </c>
      <c r="B246" s="37" t="s">
        <v>140</v>
      </c>
      <c r="C246" s="37" t="s">
        <v>159</v>
      </c>
      <c r="D246" s="37" t="s">
        <v>8</v>
      </c>
      <c r="E246" s="77">
        <f>E247</f>
        <v>133351.55600000001</v>
      </c>
    </row>
    <row r="247" spans="1:7" ht="36" outlineLevel="2">
      <c r="A247" s="36" t="s">
        <v>420</v>
      </c>
      <c r="B247" s="37" t="s">
        <v>140</v>
      </c>
      <c r="C247" s="37" t="s">
        <v>188</v>
      </c>
      <c r="D247" s="37" t="s">
        <v>8</v>
      </c>
      <c r="E247" s="77">
        <f>E248</f>
        <v>133351.55600000001</v>
      </c>
    </row>
    <row r="248" spans="1:7" ht="36" outlineLevel="3">
      <c r="A248" s="36" t="s">
        <v>431</v>
      </c>
      <c r="B248" s="37" t="s">
        <v>140</v>
      </c>
      <c r="C248" s="37" t="s">
        <v>189</v>
      </c>
      <c r="D248" s="37" t="s">
        <v>8</v>
      </c>
      <c r="E248" s="77">
        <f>E255+E249+E264+E258+E261+E252+E267+E270</f>
        <v>133351.55600000001</v>
      </c>
    </row>
    <row r="249" spans="1:7" ht="36" outlineLevel="4">
      <c r="A249" s="36" t="s">
        <v>142</v>
      </c>
      <c r="B249" s="37" t="s">
        <v>140</v>
      </c>
      <c r="C249" s="37" t="s">
        <v>198</v>
      </c>
      <c r="D249" s="37" t="s">
        <v>8</v>
      </c>
      <c r="E249" s="77">
        <f>E250</f>
        <v>39428.381999999998</v>
      </c>
    </row>
    <row r="250" spans="1:7" ht="36" outlineLevel="5">
      <c r="A250" s="36" t="s">
        <v>53</v>
      </c>
      <c r="B250" s="37" t="s">
        <v>140</v>
      </c>
      <c r="C250" s="37" t="s">
        <v>198</v>
      </c>
      <c r="D250" s="37" t="s">
        <v>54</v>
      </c>
      <c r="E250" s="77">
        <f>E251</f>
        <v>39428.381999999998</v>
      </c>
    </row>
    <row r="251" spans="1:7" outlineLevel="6">
      <c r="A251" s="36" t="s">
        <v>94</v>
      </c>
      <c r="B251" s="37" t="s">
        <v>140</v>
      </c>
      <c r="C251" s="37" t="s">
        <v>198</v>
      </c>
      <c r="D251" s="37" t="s">
        <v>95</v>
      </c>
      <c r="E251" s="77">
        <v>39428.381999999998</v>
      </c>
    </row>
    <row r="252" spans="1:7" ht="75.75" customHeight="1" outlineLevel="4">
      <c r="A252" s="26" t="s">
        <v>377</v>
      </c>
      <c r="B252" s="37" t="s">
        <v>140</v>
      </c>
      <c r="C252" s="37" t="s">
        <v>199</v>
      </c>
      <c r="D252" s="37" t="s">
        <v>8</v>
      </c>
      <c r="E252" s="77">
        <f>E253</f>
        <v>72007</v>
      </c>
    </row>
    <row r="253" spans="1:7" ht="36" outlineLevel="5">
      <c r="A253" s="36" t="s">
        <v>53</v>
      </c>
      <c r="B253" s="37" t="s">
        <v>140</v>
      </c>
      <c r="C253" s="37" t="s">
        <v>199</v>
      </c>
      <c r="D253" s="37" t="s">
        <v>54</v>
      </c>
      <c r="E253" s="77">
        <f>E254</f>
        <v>72007</v>
      </c>
    </row>
    <row r="254" spans="1:7" outlineLevel="6">
      <c r="A254" s="36" t="s">
        <v>94</v>
      </c>
      <c r="B254" s="37" t="s">
        <v>140</v>
      </c>
      <c r="C254" s="37" t="s">
        <v>199</v>
      </c>
      <c r="D254" s="37" t="s">
        <v>95</v>
      </c>
      <c r="E254" s="77">
        <v>72007</v>
      </c>
    </row>
    <row r="255" spans="1:7" ht="36" outlineLevel="3">
      <c r="A255" s="100" t="s">
        <v>399</v>
      </c>
      <c r="B255" s="37" t="s">
        <v>140</v>
      </c>
      <c r="C255" s="37" t="s">
        <v>475</v>
      </c>
      <c r="D255" s="37" t="s">
        <v>8</v>
      </c>
      <c r="E255" s="77">
        <f>E256</f>
        <v>1927.2</v>
      </c>
    </row>
    <row r="256" spans="1:7" ht="36" outlineLevel="3">
      <c r="A256" s="36" t="s">
        <v>53</v>
      </c>
      <c r="B256" s="37" t="s">
        <v>140</v>
      </c>
      <c r="C256" s="37" t="s">
        <v>475</v>
      </c>
      <c r="D256" s="37" t="s">
        <v>54</v>
      </c>
      <c r="E256" s="77">
        <f>E257</f>
        <v>1927.2</v>
      </c>
    </row>
    <row r="257" spans="1:5" outlineLevel="3">
      <c r="A257" s="36" t="s">
        <v>94</v>
      </c>
      <c r="B257" s="37" t="s">
        <v>140</v>
      </c>
      <c r="C257" s="37" t="s">
        <v>475</v>
      </c>
      <c r="D257" s="37" t="s">
        <v>95</v>
      </c>
      <c r="E257" s="77">
        <v>1927.2</v>
      </c>
    </row>
    <row r="258" spans="1:5" ht="72" outlineLevel="3">
      <c r="A258" s="26" t="s">
        <v>498</v>
      </c>
      <c r="B258" s="37" t="s">
        <v>140</v>
      </c>
      <c r="C258" s="37" t="s">
        <v>499</v>
      </c>
      <c r="D258" s="37" t="s">
        <v>8</v>
      </c>
      <c r="E258" s="77">
        <f>E259</f>
        <v>2000</v>
      </c>
    </row>
    <row r="259" spans="1:5" ht="36" outlineLevel="3">
      <c r="A259" s="36" t="s">
        <v>330</v>
      </c>
      <c r="B259" s="37" t="s">
        <v>140</v>
      </c>
      <c r="C259" s="37" t="s">
        <v>499</v>
      </c>
      <c r="D259" s="37" t="s">
        <v>331</v>
      </c>
      <c r="E259" s="77">
        <f>E260</f>
        <v>2000</v>
      </c>
    </row>
    <row r="260" spans="1:5" outlineLevel="3">
      <c r="A260" s="36" t="s">
        <v>332</v>
      </c>
      <c r="B260" s="37" t="s">
        <v>140</v>
      </c>
      <c r="C260" s="37" t="s">
        <v>499</v>
      </c>
      <c r="D260" s="37" t="s">
        <v>333</v>
      </c>
      <c r="E260" s="77">
        <v>2000</v>
      </c>
    </row>
    <row r="261" spans="1:5" ht="54" outlineLevel="6">
      <c r="A261" s="36" t="s">
        <v>346</v>
      </c>
      <c r="B261" s="37" t="s">
        <v>140</v>
      </c>
      <c r="C261" s="37" t="s">
        <v>347</v>
      </c>
      <c r="D261" s="37" t="s">
        <v>8</v>
      </c>
      <c r="E261" s="77">
        <f>E262</f>
        <v>2388.8000000000002</v>
      </c>
    </row>
    <row r="262" spans="1:5" ht="36" outlineLevel="6">
      <c r="A262" s="36" t="s">
        <v>53</v>
      </c>
      <c r="B262" s="37" t="s">
        <v>140</v>
      </c>
      <c r="C262" s="37" t="s">
        <v>347</v>
      </c>
      <c r="D262" s="37" t="s">
        <v>54</v>
      </c>
      <c r="E262" s="77">
        <f>E263</f>
        <v>2388.8000000000002</v>
      </c>
    </row>
    <row r="263" spans="1:5" outlineLevel="6">
      <c r="A263" s="36" t="s">
        <v>94</v>
      </c>
      <c r="B263" s="37" t="s">
        <v>140</v>
      </c>
      <c r="C263" s="37" t="s">
        <v>347</v>
      </c>
      <c r="D263" s="37" t="s">
        <v>95</v>
      </c>
      <c r="E263" s="77">
        <v>2388.8000000000002</v>
      </c>
    </row>
    <row r="264" spans="1:5" outlineLevel="6">
      <c r="A264" s="36" t="s">
        <v>337</v>
      </c>
      <c r="B264" s="37" t="s">
        <v>140</v>
      </c>
      <c r="C264" s="37" t="s">
        <v>400</v>
      </c>
      <c r="D264" s="37" t="s">
        <v>8</v>
      </c>
      <c r="E264" s="77">
        <f>E265</f>
        <v>45</v>
      </c>
    </row>
    <row r="265" spans="1:5" ht="36" outlineLevel="6">
      <c r="A265" s="36" t="s">
        <v>53</v>
      </c>
      <c r="B265" s="37" t="s">
        <v>140</v>
      </c>
      <c r="C265" s="37" t="s">
        <v>400</v>
      </c>
      <c r="D265" s="37" t="s">
        <v>54</v>
      </c>
      <c r="E265" s="77">
        <f>E266</f>
        <v>45</v>
      </c>
    </row>
    <row r="266" spans="1:5" outlineLevel="6">
      <c r="A266" s="36" t="s">
        <v>94</v>
      </c>
      <c r="B266" s="37" t="s">
        <v>140</v>
      </c>
      <c r="C266" s="37" t="s">
        <v>400</v>
      </c>
      <c r="D266" s="37" t="s">
        <v>95</v>
      </c>
      <c r="E266" s="77">
        <v>45</v>
      </c>
    </row>
    <row r="267" spans="1:5" ht="90" outlineLevel="6">
      <c r="A267" s="26" t="s">
        <v>455</v>
      </c>
      <c r="B267" s="37" t="s">
        <v>140</v>
      </c>
      <c r="C267" s="37" t="s">
        <v>476</v>
      </c>
      <c r="D267" s="37" t="s">
        <v>8</v>
      </c>
      <c r="E267" s="77">
        <f>E268</f>
        <v>6000</v>
      </c>
    </row>
    <row r="268" spans="1:5" ht="36" outlineLevel="6">
      <c r="A268" s="36" t="s">
        <v>330</v>
      </c>
      <c r="B268" s="37" t="s">
        <v>140</v>
      </c>
      <c r="C268" s="37" t="s">
        <v>476</v>
      </c>
      <c r="D268" s="37" t="s">
        <v>331</v>
      </c>
      <c r="E268" s="77">
        <f>E269</f>
        <v>6000</v>
      </c>
    </row>
    <row r="269" spans="1:5" outlineLevel="6">
      <c r="A269" s="36" t="s">
        <v>332</v>
      </c>
      <c r="B269" s="37" t="s">
        <v>140</v>
      </c>
      <c r="C269" s="37" t="s">
        <v>476</v>
      </c>
      <c r="D269" s="37" t="s">
        <v>333</v>
      </c>
      <c r="E269" s="77">
        <v>6000</v>
      </c>
    </row>
    <row r="270" spans="1:5" ht="72" outlineLevel="6">
      <c r="A270" s="36" t="s">
        <v>477</v>
      </c>
      <c r="B270" s="37" t="s">
        <v>140</v>
      </c>
      <c r="C270" s="37" t="s">
        <v>478</v>
      </c>
      <c r="D270" s="37" t="s">
        <v>8</v>
      </c>
      <c r="E270" s="77">
        <f>E271</f>
        <v>9555.1740000000009</v>
      </c>
    </row>
    <row r="271" spans="1:5" ht="36" outlineLevel="6">
      <c r="A271" s="36" t="s">
        <v>53</v>
      </c>
      <c r="B271" s="37" t="s">
        <v>140</v>
      </c>
      <c r="C271" s="37" t="s">
        <v>478</v>
      </c>
      <c r="D271" s="37" t="s">
        <v>54</v>
      </c>
      <c r="E271" s="77">
        <f>E272</f>
        <v>9555.1740000000009</v>
      </c>
    </row>
    <row r="272" spans="1:5" outlineLevel="6">
      <c r="A272" s="36" t="s">
        <v>94</v>
      </c>
      <c r="B272" s="37" t="s">
        <v>140</v>
      </c>
      <c r="C272" s="37" t="s">
        <v>478</v>
      </c>
      <c r="D272" s="37" t="s">
        <v>95</v>
      </c>
      <c r="E272" s="77">
        <v>9555.1740000000009</v>
      </c>
    </row>
    <row r="273" spans="1:5" outlineLevel="1">
      <c r="A273" s="36" t="s">
        <v>91</v>
      </c>
      <c r="B273" s="37" t="s">
        <v>92</v>
      </c>
      <c r="C273" s="37" t="s">
        <v>159</v>
      </c>
      <c r="D273" s="37" t="s">
        <v>8</v>
      </c>
      <c r="E273" s="77">
        <f>E274</f>
        <v>312871.68000000005</v>
      </c>
    </row>
    <row r="274" spans="1:5" ht="36" outlineLevel="2">
      <c r="A274" s="36" t="s">
        <v>425</v>
      </c>
      <c r="B274" s="37" t="s">
        <v>92</v>
      </c>
      <c r="C274" s="37" t="s">
        <v>188</v>
      </c>
      <c r="D274" s="37" t="s">
        <v>8</v>
      </c>
      <c r="E274" s="77">
        <f>E275</f>
        <v>312871.68000000005</v>
      </c>
    </row>
    <row r="275" spans="1:5" ht="36" outlineLevel="3">
      <c r="A275" s="36" t="s">
        <v>423</v>
      </c>
      <c r="B275" s="37" t="s">
        <v>92</v>
      </c>
      <c r="C275" s="37" t="s">
        <v>200</v>
      </c>
      <c r="D275" s="37" t="s">
        <v>8</v>
      </c>
      <c r="E275" s="77">
        <f>+E276+E294+E279+E285++E282+E288+E291</f>
        <v>312871.68000000005</v>
      </c>
    </row>
    <row r="276" spans="1:5" ht="36" outlineLevel="4">
      <c r="A276" s="36" t="s">
        <v>143</v>
      </c>
      <c r="B276" s="37" t="s">
        <v>92</v>
      </c>
      <c r="C276" s="37" t="s">
        <v>201</v>
      </c>
      <c r="D276" s="37" t="s">
        <v>8</v>
      </c>
      <c r="E276" s="77">
        <f>E277</f>
        <v>80420.945000000007</v>
      </c>
    </row>
    <row r="277" spans="1:5" ht="36" outlineLevel="5">
      <c r="A277" s="36" t="s">
        <v>53</v>
      </c>
      <c r="B277" s="37" t="s">
        <v>92</v>
      </c>
      <c r="C277" s="37" t="s">
        <v>201</v>
      </c>
      <c r="D277" s="37" t="s">
        <v>54</v>
      </c>
      <c r="E277" s="77">
        <f>E278</f>
        <v>80420.945000000007</v>
      </c>
    </row>
    <row r="278" spans="1:5" outlineLevel="6">
      <c r="A278" s="36" t="s">
        <v>94</v>
      </c>
      <c r="B278" s="37" t="s">
        <v>92</v>
      </c>
      <c r="C278" s="37" t="s">
        <v>201</v>
      </c>
      <c r="D278" s="37" t="s">
        <v>95</v>
      </c>
      <c r="E278" s="77">
        <v>80420.945000000007</v>
      </c>
    </row>
    <row r="279" spans="1:5" ht="90" outlineLevel="4">
      <c r="A279" s="26" t="s">
        <v>376</v>
      </c>
      <c r="B279" s="37" t="s">
        <v>92</v>
      </c>
      <c r="C279" s="37" t="s">
        <v>202</v>
      </c>
      <c r="D279" s="37" t="s">
        <v>8</v>
      </c>
      <c r="E279" s="77">
        <f>E280</f>
        <v>217508</v>
      </c>
    </row>
    <row r="280" spans="1:5" ht="36" outlineLevel="5">
      <c r="A280" s="36" t="s">
        <v>53</v>
      </c>
      <c r="B280" s="37" t="s">
        <v>92</v>
      </c>
      <c r="C280" s="37" t="s">
        <v>202</v>
      </c>
      <c r="D280" s="37" t="s">
        <v>54</v>
      </c>
      <c r="E280" s="77">
        <f>E281</f>
        <v>217508</v>
      </c>
    </row>
    <row r="281" spans="1:5" outlineLevel="6">
      <c r="A281" s="36" t="s">
        <v>94</v>
      </c>
      <c r="B281" s="37" t="s">
        <v>92</v>
      </c>
      <c r="C281" s="37" t="s">
        <v>202</v>
      </c>
      <c r="D281" s="37" t="s">
        <v>95</v>
      </c>
      <c r="E281" s="77">
        <v>217508</v>
      </c>
    </row>
    <row r="282" spans="1:5" ht="36" outlineLevel="6">
      <c r="A282" s="36" t="s">
        <v>352</v>
      </c>
      <c r="B282" s="37" t="s">
        <v>92</v>
      </c>
      <c r="C282" s="37" t="s">
        <v>353</v>
      </c>
      <c r="D282" s="37" t="s">
        <v>8</v>
      </c>
      <c r="E282" s="77">
        <f>E283</f>
        <v>772.94299999999998</v>
      </c>
    </row>
    <row r="283" spans="1:5" ht="36" outlineLevel="6">
      <c r="A283" s="36" t="s">
        <v>53</v>
      </c>
      <c r="B283" s="37" t="s">
        <v>92</v>
      </c>
      <c r="C283" s="37" t="s">
        <v>353</v>
      </c>
      <c r="D283" s="37" t="s">
        <v>54</v>
      </c>
      <c r="E283" s="77">
        <f>E284</f>
        <v>772.94299999999998</v>
      </c>
    </row>
    <row r="284" spans="1:5" outlineLevel="6">
      <c r="A284" s="36" t="s">
        <v>94</v>
      </c>
      <c r="B284" s="37" t="s">
        <v>92</v>
      </c>
      <c r="C284" s="37" t="s">
        <v>353</v>
      </c>
      <c r="D284" s="37" t="s">
        <v>95</v>
      </c>
      <c r="E284" s="77">
        <v>772.94299999999998</v>
      </c>
    </row>
    <row r="285" spans="1:5" ht="18.75" customHeight="1" outlineLevel="6">
      <c r="A285" s="36" t="s">
        <v>335</v>
      </c>
      <c r="B285" s="37" t="s">
        <v>92</v>
      </c>
      <c r="C285" s="37" t="s">
        <v>336</v>
      </c>
      <c r="D285" s="37" t="s">
        <v>8</v>
      </c>
      <c r="E285" s="77">
        <f>E286</f>
        <v>171.2</v>
      </c>
    </row>
    <row r="286" spans="1:5" ht="36" outlineLevel="6">
      <c r="A286" s="36" t="s">
        <v>53</v>
      </c>
      <c r="B286" s="37" t="s">
        <v>92</v>
      </c>
      <c r="C286" s="37" t="s">
        <v>336</v>
      </c>
      <c r="D286" s="37" t="s">
        <v>54</v>
      </c>
      <c r="E286" s="77">
        <f>E287</f>
        <v>171.2</v>
      </c>
    </row>
    <row r="287" spans="1:5" outlineLevel="6">
      <c r="A287" s="36" t="s">
        <v>94</v>
      </c>
      <c r="B287" s="37" t="s">
        <v>92</v>
      </c>
      <c r="C287" s="37" t="s">
        <v>336</v>
      </c>
      <c r="D287" s="37" t="s">
        <v>95</v>
      </c>
      <c r="E287" s="77">
        <v>171.2</v>
      </c>
    </row>
    <row r="288" spans="1:5" outlineLevel="6">
      <c r="A288" s="36" t="s">
        <v>337</v>
      </c>
      <c r="B288" s="37" t="s">
        <v>92</v>
      </c>
      <c r="C288" s="37" t="s">
        <v>338</v>
      </c>
      <c r="D288" s="37" t="s">
        <v>8</v>
      </c>
      <c r="E288" s="77">
        <f>E289</f>
        <v>301.39999999999998</v>
      </c>
    </row>
    <row r="289" spans="1:5" ht="36" outlineLevel="6">
      <c r="A289" s="36" t="s">
        <v>53</v>
      </c>
      <c r="B289" s="37" t="s">
        <v>92</v>
      </c>
      <c r="C289" s="37" t="s">
        <v>338</v>
      </c>
      <c r="D289" s="37" t="s">
        <v>54</v>
      </c>
      <c r="E289" s="77">
        <f>E290</f>
        <v>301.39999999999998</v>
      </c>
    </row>
    <row r="290" spans="1:5" outlineLevel="6">
      <c r="A290" s="36" t="s">
        <v>94</v>
      </c>
      <c r="B290" s="37" t="s">
        <v>92</v>
      </c>
      <c r="C290" s="37" t="s">
        <v>338</v>
      </c>
      <c r="D290" s="37" t="s">
        <v>95</v>
      </c>
      <c r="E290" s="77">
        <v>301.39999999999998</v>
      </c>
    </row>
    <row r="291" spans="1:5" ht="36" outlineLevel="6">
      <c r="A291" s="42" t="s">
        <v>479</v>
      </c>
      <c r="B291" s="37" t="s">
        <v>92</v>
      </c>
      <c r="C291" s="37" t="s">
        <v>480</v>
      </c>
      <c r="D291" s="37" t="s">
        <v>8</v>
      </c>
      <c r="E291" s="77">
        <f>E292</f>
        <v>683.44600000000003</v>
      </c>
    </row>
    <row r="292" spans="1:5" ht="36" outlineLevel="6">
      <c r="A292" s="36" t="s">
        <v>53</v>
      </c>
      <c r="B292" s="37" t="s">
        <v>92</v>
      </c>
      <c r="C292" s="37" t="s">
        <v>480</v>
      </c>
      <c r="D292" s="37" t="s">
        <v>54</v>
      </c>
      <c r="E292" s="77">
        <f>E293</f>
        <v>683.44600000000003</v>
      </c>
    </row>
    <row r="293" spans="1:5" outlineLevel="6">
      <c r="A293" s="36" t="s">
        <v>94</v>
      </c>
      <c r="B293" s="37" t="s">
        <v>92</v>
      </c>
      <c r="C293" s="37" t="s">
        <v>480</v>
      </c>
      <c r="D293" s="37" t="s">
        <v>95</v>
      </c>
      <c r="E293" s="77">
        <v>683.44600000000003</v>
      </c>
    </row>
    <row r="294" spans="1:5" ht="74.25" customHeight="1" outlineLevel="4">
      <c r="A294" s="42" t="s">
        <v>481</v>
      </c>
      <c r="B294" s="37" t="s">
        <v>92</v>
      </c>
      <c r="C294" s="37" t="s">
        <v>482</v>
      </c>
      <c r="D294" s="37" t="s">
        <v>8</v>
      </c>
      <c r="E294" s="77">
        <f>E295</f>
        <v>13013.745999999999</v>
      </c>
    </row>
    <row r="295" spans="1:5" ht="36" outlineLevel="5">
      <c r="A295" s="36" t="s">
        <v>53</v>
      </c>
      <c r="B295" s="37" t="s">
        <v>92</v>
      </c>
      <c r="C295" s="37" t="s">
        <v>482</v>
      </c>
      <c r="D295" s="37" t="s">
        <v>54</v>
      </c>
      <c r="E295" s="77">
        <f>E296</f>
        <v>13013.745999999999</v>
      </c>
    </row>
    <row r="296" spans="1:5" outlineLevel="6">
      <c r="A296" s="36" t="s">
        <v>94</v>
      </c>
      <c r="B296" s="37" t="s">
        <v>92</v>
      </c>
      <c r="C296" s="37" t="s">
        <v>482</v>
      </c>
      <c r="D296" s="37" t="s">
        <v>95</v>
      </c>
      <c r="E296" s="77">
        <v>13013.745999999999</v>
      </c>
    </row>
    <row r="297" spans="1:5" outlineLevel="6">
      <c r="A297" s="36" t="s">
        <v>318</v>
      </c>
      <c r="B297" s="37" t="s">
        <v>317</v>
      </c>
      <c r="C297" s="37" t="s">
        <v>159</v>
      </c>
      <c r="D297" s="37" t="s">
        <v>8</v>
      </c>
      <c r="E297" s="77">
        <f>E298+E309</f>
        <v>33396.964</v>
      </c>
    </row>
    <row r="298" spans="1:5" ht="36" outlineLevel="6">
      <c r="A298" s="36" t="s">
        <v>432</v>
      </c>
      <c r="B298" s="37" t="s">
        <v>317</v>
      </c>
      <c r="C298" s="37" t="s">
        <v>188</v>
      </c>
      <c r="D298" s="37" t="s">
        <v>8</v>
      </c>
      <c r="E298" s="77">
        <f>E299</f>
        <v>19707.41</v>
      </c>
    </row>
    <row r="299" spans="1:5" ht="36" outlineLevel="3">
      <c r="A299" s="36" t="s">
        <v>424</v>
      </c>
      <c r="B299" s="37" t="s">
        <v>317</v>
      </c>
      <c r="C299" s="37" t="s">
        <v>203</v>
      </c>
      <c r="D299" s="37" t="s">
        <v>8</v>
      </c>
      <c r="E299" s="77">
        <f>E306+E303+E300</f>
        <v>19707.41</v>
      </c>
    </row>
    <row r="300" spans="1:5" ht="36" outlineLevel="4">
      <c r="A300" s="36" t="s">
        <v>144</v>
      </c>
      <c r="B300" s="37" t="s">
        <v>317</v>
      </c>
      <c r="C300" s="37" t="s">
        <v>205</v>
      </c>
      <c r="D300" s="37" t="s">
        <v>8</v>
      </c>
      <c r="E300" s="77">
        <f>E301</f>
        <v>19577.509999999998</v>
      </c>
    </row>
    <row r="301" spans="1:5" ht="36" outlineLevel="5">
      <c r="A301" s="36" t="s">
        <v>53</v>
      </c>
      <c r="B301" s="37" t="s">
        <v>317</v>
      </c>
      <c r="C301" s="37" t="s">
        <v>205</v>
      </c>
      <c r="D301" s="37" t="s">
        <v>54</v>
      </c>
      <c r="E301" s="77">
        <f>E302</f>
        <v>19577.509999999998</v>
      </c>
    </row>
    <row r="302" spans="1:5" outlineLevel="6">
      <c r="A302" s="36" t="s">
        <v>94</v>
      </c>
      <c r="B302" s="37" t="s">
        <v>317</v>
      </c>
      <c r="C302" s="37" t="s">
        <v>205</v>
      </c>
      <c r="D302" s="37" t="s">
        <v>95</v>
      </c>
      <c r="E302" s="77">
        <v>19577.509999999998</v>
      </c>
    </row>
    <row r="303" spans="1:5" outlineLevel="6">
      <c r="A303" s="36" t="s">
        <v>337</v>
      </c>
      <c r="B303" s="37" t="s">
        <v>317</v>
      </c>
      <c r="C303" s="37" t="s">
        <v>454</v>
      </c>
      <c r="D303" s="37" t="s">
        <v>8</v>
      </c>
      <c r="E303" s="77">
        <f>E304</f>
        <v>50</v>
      </c>
    </row>
    <row r="304" spans="1:5" ht="36" outlineLevel="6">
      <c r="A304" s="36" t="s">
        <v>53</v>
      </c>
      <c r="B304" s="37" t="s">
        <v>317</v>
      </c>
      <c r="C304" s="37" t="s">
        <v>454</v>
      </c>
      <c r="D304" s="37" t="s">
        <v>54</v>
      </c>
      <c r="E304" s="77">
        <f>E305</f>
        <v>50</v>
      </c>
    </row>
    <row r="305" spans="1:5" outlineLevel="6">
      <c r="A305" s="36" t="s">
        <v>94</v>
      </c>
      <c r="B305" s="37" t="s">
        <v>317</v>
      </c>
      <c r="C305" s="37" t="s">
        <v>454</v>
      </c>
      <c r="D305" s="37" t="s">
        <v>95</v>
      </c>
      <c r="E305" s="77">
        <v>50</v>
      </c>
    </row>
    <row r="306" spans="1:5" outlineLevel="4">
      <c r="A306" s="36" t="s">
        <v>141</v>
      </c>
      <c r="B306" s="37" t="s">
        <v>317</v>
      </c>
      <c r="C306" s="37" t="s">
        <v>204</v>
      </c>
      <c r="D306" s="37" t="s">
        <v>8</v>
      </c>
      <c r="E306" s="77">
        <f>E307</f>
        <v>79.900000000000006</v>
      </c>
    </row>
    <row r="307" spans="1:5" ht="36" outlineLevel="5">
      <c r="A307" s="36" t="s">
        <v>53</v>
      </c>
      <c r="B307" s="37" t="s">
        <v>317</v>
      </c>
      <c r="C307" s="37" t="s">
        <v>204</v>
      </c>
      <c r="D307" s="37" t="s">
        <v>54</v>
      </c>
      <c r="E307" s="77">
        <f>E308</f>
        <v>79.900000000000006</v>
      </c>
    </row>
    <row r="308" spans="1:5" outlineLevel="6">
      <c r="A308" s="36" t="s">
        <v>94</v>
      </c>
      <c r="B308" s="37" t="s">
        <v>317</v>
      </c>
      <c r="C308" s="37" t="s">
        <v>204</v>
      </c>
      <c r="D308" s="37" t="s">
        <v>95</v>
      </c>
      <c r="E308" s="77">
        <v>79.900000000000006</v>
      </c>
    </row>
    <row r="309" spans="1:5" ht="36" outlineLevel="2">
      <c r="A309" s="36" t="s">
        <v>433</v>
      </c>
      <c r="B309" s="37" t="s">
        <v>317</v>
      </c>
      <c r="C309" s="37" t="s">
        <v>186</v>
      </c>
      <c r="D309" s="37" t="s">
        <v>8</v>
      </c>
      <c r="E309" s="77">
        <f>E310</f>
        <v>13689.554</v>
      </c>
    </row>
    <row r="310" spans="1:5" ht="36" outlineLevel="4">
      <c r="A310" s="36" t="s">
        <v>93</v>
      </c>
      <c r="B310" s="37" t="s">
        <v>317</v>
      </c>
      <c r="C310" s="37" t="s">
        <v>187</v>
      </c>
      <c r="D310" s="37" t="s">
        <v>8</v>
      </c>
      <c r="E310" s="77">
        <f>E311</f>
        <v>13689.554</v>
      </c>
    </row>
    <row r="311" spans="1:5" ht="36" outlineLevel="5">
      <c r="A311" s="36" t="s">
        <v>53</v>
      </c>
      <c r="B311" s="37" t="s">
        <v>317</v>
      </c>
      <c r="C311" s="37" t="s">
        <v>187</v>
      </c>
      <c r="D311" s="37" t="s">
        <v>54</v>
      </c>
      <c r="E311" s="77">
        <f>E312</f>
        <v>13689.554</v>
      </c>
    </row>
    <row r="312" spans="1:5" outlineLevel="6">
      <c r="A312" s="36" t="s">
        <v>94</v>
      </c>
      <c r="B312" s="37" t="s">
        <v>317</v>
      </c>
      <c r="C312" s="37" t="s">
        <v>187</v>
      </c>
      <c r="D312" s="37" t="s">
        <v>95</v>
      </c>
      <c r="E312" s="77">
        <v>13689.554</v>
      </c>
    </row>
    <row r="313" spans="1:5" outlineLevel="1">
      <c r="A313" s="36" t="s">
        <v>96</v>
      </c>
      <c r="B313" s="37" t="s">
        <v>97</v>
      </c>
      <c r="C313" s="37" t="s">
        <v>159</v>
      </c>
      <c r="D313" s="37" t="s">
        <v>8</v>
      </c>
      <c r="E313" s="77">
        <f>E314</f>
        <v>3502.058</v>
      </c>
    </row>
    <row r="314" spans="1:5" ht="36" outlineLevel="2">
      <c r="A314" s="36" t="s">
        <v>432</v>
      </c>
      <c r="B314" s="37" t="s">
        <v>97</v>
      </c>
      <c r="C314" s="37" t="s">
        <v>188</v>
      </c>
      <c r="D314" s="37" t="s">
        <v>8</v>
      </c>
      <c r="E314" s="77">
        <f>E315+E324</f>
        <v>3502.058</v>
      </c>
    </row>
    <row r="315" spans="1:5" ht="36" outlineLevel="3">
      <c r="A315" s="36" t="s">
        <v>434</v>
      </c>
      <c r="B315" s="37" t="s">
        <v>97</v>
      </c>
      <c r="C315" s="37" t="s">
        <v>200</v>
      </c>
      <c r="D315" s="37" t="s">
        <v>8</v>
      </c>
      <c r="E315" s="77">
        <f>E319+E316</f>
        <v>3428.058</v>
      </c>
    </row>
    <row r="316" spans="1:5" outlineLevel="3">
      <c r="A316" s="36" t="s">
        <v>98</v>
      </c>
      <c r="B316" s="37" t="s">
        <v>97</v>
      </c>
      <c r="C316" s="37" t="s">
        <v>281</v>
      </c>
      <c r="D316" s="37" t="s">
        <v>8</v>
      </c>
      <c r="E316" s="77">
        <f>E317</f>
        <v>70</v>
      </c>
    </row>
    <row r="317" spans="1:5" ht="17.25" customHeight="1" outlineLevel="3">
      <c r="A317" s="36" t="s">
        <v>18</v>
      </c>
      <c r="B317" s="37" t="s">
        <v>97</v>
      </c>
      <c r="C317" s="37" t="s">
        <v>281</v>
      </c>
      <c r="D317" s="37" t="s">
        <v>19</v>
      </c>
      <c r="E317" s="77">
        <f>E318</f>
        <v>70</v>
      </c>
    </row>
    <row r="318" spans="1:5" ht="36" outlineLevel="3">
      <c r="A318" s="36" t="s">
        <v>20</v>
      </c>
      <c r="B318" s="37" t="s">
        <v>97</v>
      </c>
      <c r="C318" s="37" t="s">
        <v>281</v>
      </c>
      <c r="D318" s="37" t="s">
        <v>21</v>
      </c>
      <c r="E318" s="77">
        <v>70</v>
      </c>
    </row>
    <row r="319" spans="1:5" ht="72" outlineLevel="4">
      <c r="A319" s="26" t="s">
        <v>383</v>
      </c>
      <c r="B319" s="37" t="s">
        <v>97</v>
      </c>
      <c r="C319" s="37" t="s">
        <v>206</v>
      </c>
      <c r="D319" s="37" t="s">
        <v>8</v>
      </c>
      <c r="E319" s="77">
        <f>E322+E320</f>
        <v>3358.058</v>
      </c>
    </row>
    <row r="320" spans="1:5" outlineLevel="6">
      <c r="A320" s="36" t="s">
        <v>111</v>
      </c>
      <c r="B320" s="37" t="s">
        <v>97</v>
      </c>
      <c r="C320" s="37" t="s">
        <v>206</v>
      </c>
      <c r="D320" s="37" t="s">
        <v>112</v>
      </c>
      <c r="E320" s="77">
        <f>E321</f>
        <v>300</v>
      </c>
    </row>
    <row r="321" spans="1:9" ht="36" outlineLevel="6">
      <c r="A321" s="36" t="s">
        <v>118</v>
      </c>
      <c r="B321" s="37" t="s">
        <v>97</v>
      </c>
      <c r="C321" s="37" t="s">
        <v>206</v>
      </c>
      <c r="D321" s="37" t="s">
        <v>119</v>
      </c>
      <c r="E321" s="77">
        <v>300</v>
      </c>
    </row>
    <row r="322" spans="1:9" ht="36" outlineLevel="5">
      <c r="A322" s="36" t="s">
        <v>53</v>
      </c>
      <c r="B322" s="37" t="s">
        <v>97</v>
      </c>
      <c r="C322" s="37" t="s">
        <v>206</v>
      </c>
      <c r="D322" s="37" t="s">
        <v>54</v>
      </c>
      <c r="E322" s="77">
        <f>E323</f>
        <v>3058.058</v>
      </c>
    </row>
    <row r="323" spans="1:9" outlineLevel="6">
      <c r="A323" s="36" t="s">
        <v>94</v>
      </c>
      <c r="B323" s="37" t="s">
        <v>97</v>
      </c>
      <c r="C323" s="37" t="s">
        <v>206</v>
      </c>
      <c r="D323" s="37" t="s">
        <v>95</v>
      </c>
      <c r="E323" s="77">
        <v>3058.058</v>
      </c>
    </row>
    <row r="324" spans="1:9" outlineLevel="4">
      <c r="A324" s="36" t="s">
        <v>99</v>
      </c>
      <c r="B324" s="37" t="s">
        <v>97</v>
      </c>
      <c r="C324" s="37" t="s">
        <v>207</v>
      </c>
      <c r="D324" s="37" t="s">
        <v>8</v>
      </c>
      <c r="E324" s="77">
        <f>E325</f>
        <v>74</v>
      </c>
    </row>
    <row r="325" spans="1:9" ht="18.75" customHeight="1" outlineLevel="5">
      <c r="A325" s="36" t="s">
        <v>18</v>
      </c>
      <c r="B325" s="37" t="s">
        <v>97</v>
      </c>
      <c r="C325" s="37" t="s">
        <v>207</v>
      </c>
      <c r="D325" s="37" t="s">
        <v>19</v>
      </c>
      <c r="E325" s="77">
        <f>E326</f>
        <v>74</v>
      </c>
    </row>
    <row r="326" spans="1:9" ht="36" outlineLevel="6">
      <c r="A326" s="36" t="s">
        <v>20</v>
      </c>
      <c r="B326" s="37" t="s">
        <v>97</v>
      </c>
      <c r="C326" s="37" t="s">
        <v>207</v>
      </c>
      <c r="D326" s="37" t="s">
        <v>21</v>
      </c>
      <c r="E326" s="77">
        <v>74</v>
      </c>
    </row>
    <row r="327" spans="1:9" outlineLevel="1">
      <c r="A327" s="36" t="s">
        <v>145</v>
      </c>
      <c r="B327" s="37" t="s">
        <v>146</v>
      </c>
      <c r="C327" s="37" t="s">
        <v>159</v>
      </c>
      <c r="D327" s="37" t="s">
        <v>8</v>
      </c>
      <c r="E327" s="77">
        <f>E328</f>
        <v>17311.39</v>
      </c>
    </row>
    <row r="328" spans="1:9" ht="36" outlineLevel="2">
      <c r="A328" s="36" t="s">
        <v>432</v>
      </c>
      <c r="B328" s="37" t="s">
        <v>146</v>
      </c>
      <c r="C328" s="37" t="s">
        <v>188</v>
      </c>
      <c r="D328" s="37" t="s">
        <v>8</v>
      </c>
      <c r="E328" s="77">
        <f>E329+E334+E341</f>
        <v>17311.39</v>
      </c>
    </row>
    <row r="329" spans="1:9" ht="36" outlineLevel="4">
      <c r="A329" s="36" t="s">
        <v>13</v>
      </c>
      <c r="B329" s="37" t="s">
        <v>146</v>
      </c>
      <c r="C329" s="37" t="s">
        <v>208</v>
      </c>
      <c r="D329" s="37" t="s">
        <v>8</v>
      </c>
      <c r="E329" s="77">
        <f>E330+E332</f>
        <v>2715.1000000000004</v>
      </c>
    </row>
    <row r="330" spans="1:9" ht="54" outlineLevel="5">
      <c r="A330" s="36" t="s">
        <v>14</v>
      </c>
      <c r="B330" s="37" t="s">
        <v>146</v>
      </c>
      <c r="C330" s="37" t="s">
        <v>208</v>
      </c>
      <c r="D330" s="37" t="s">
        <v>15</v>
      </c>
      <c r="E330" s="77">
        <f>E331</f>
        <v>2672.3</v>
      </c>
    </row>
    <row r="331" spans="1:9" outlineLevel="6">
      <c r="A331" s="36" t="s">
        <v>16</v>
      </c>
      <c r="B331" s="37" t="s">
        <v>146</v>
      </c>
      <c r="C331" s="37" t="s">
        <v>208</v>
      </c>
      <c r="D331" s="37" t="s">
        <v>17</v>
      </c>
      <c r="E331" s="77">
        <v>2672.3</v>
      </c>
    </row>
    <row r="332" spans="1:9" ht="18.75" customHeight="1" outlineLevel="5">
      <c r="A332" s="36" t="s">
        <v>18</v>
      </c>
      <c r="B332" s="37" t="s">
        <v>146</v>
      </c>
      <c r="C332" s="37" t="s">
        <v>208</v>
      </c>
      <c r="D332" s="37" t="s">
        <v>19</v>
      </c>
      <c r="E332" s="77">
        <f>E333</f>
        <v>42.8</v>
      </c>
    </row>
    <row r="333" spans="1:9" ht="36" outlineLevel="6">
      <c r="A333" s="36" t="s">
        <v>20</v>
      </c>
      <c r="B333" s="37" t="s">
        <v>146</v>
      </c>
      <c r="C333" s="37" t="s">
        <v>208</v>
      </c>
      <c r="D333" s="37" t="s">
        <v>21</v>
      </c>
      <c r="E333" s="77">
        <v>42.8</v>
      </c>
    </row>
    <row r="334" spans="1:9" ht="36" outlineLevel="4">
      <c r="A334" s="36" t="s">
        <v>49</v>
      </c>
      <c r="B334" s="37" t="s">
        <v>146</v>
      </c>
      <c r="C334" s="37" t="s">
        <v>209</v>
      </c>
      <c r="D334" s="37" t="s">
        <v>8</v>
      </c>
      <c r="E334" s="77">
        <f>E335+E337+E339</f>
        <v>12902.5</v>
      </c>
      <c r="I334" s="1" t="s">
        <v>68</v>
      </c>
    </row>
    <row r="335" spans="1:9" ht="54" outlineLevel="5">
      <c r="A335" s="36" t="s">
        <v>14</v>
      </c>
      <c r="B335" s="37" t="s">
        <v>146</v>
      </c>
      <c r="C335" s="37" t="s">
        <v>209</v>
      </c>
      <c r="D335" s="37" t="s">
        <v>15</v>
      </c>
      <c r="E335" s="77">
        <f>E336</f>
        <v>10242.799999999999</v>
      </c>
    </row>
    <row r="336" spans="1:9" outlineLevel="6">
      <c r="A336" s="36" t="s">
        <v>50</v>
      </c>
      <c r="B336" s="37" t="s">
        <v>146</v>
      </c>
      <c r="C336" s="37" t="s">
        <v>209</v>
      </c>
      <c r="D336" s="37" t="s">
        <v>51</v>
      </c>
      <c r="E336" s="77">
        <v>10242.799999999999</v>
      </c>
    </row>
    <row r="337" spans="1:6" ht="18.75" customHeight="1" outlineLevel="5">
      <c r="A337" s="36" t="s">
        <v>18</v>
      </c>
      <c r="B337" s="37" t="s">
        <v>146</v>
      </c>
      <c r="C337" s="37" t="s">
        <v>209</v>
      </c>
      <c r="D337" s="37" t="s">
        <v>19</v>
      </c>
      <c r="E337" s="77">
        <f>E338</f>
        <v>2613.1999999999998</v>
      </c>
    </row>
    <row r="338" spans="1:6" ht="36" outlineLevel="6">
      <c r="A338" s="36" t="s">
        <v>20</v>
      </c>
      <c r="B338" s="37" t="s">
        <v>146</v>
      </c>
      <c r="C338" s="37" t="s">
        <v>209</v>
      </c>
      <c r="D338" s="37" t="s">
        <v>21</v>
      </c>
      <c r="E338" s="77">
        <v>2613.1999999999998</v>
      </c>
    </row>
    <row r="339" spans="1:6" outlineLevel="5">
      <c r="A339" s="36" t="s">
        <v>22</v>
      </c>
      <c r="B339" s="37" t="s">
        <v>146</v>
      </c>
      <c r="C339" s="37" t="s">
        <v>209</v>
      </c>
      <c r="D339" s="37" t="s">
        <v>23</v>
      </c>
      <c r="E339" s="77">
        <f>E340</f>
        <v>46.5</v>
      </c>
    </row>
    <row r="340" spans="1:6" outlineLevel="6">
      <c r="A340" s="36" t="s">
        <v>24</v>
      </c>
      <c r="B340" s="37" t="s">
        <v>146</v>
      </c>
      <c r="C340" s="37" t="s">
        <v>209</v>
      </c>
      <c r="D340" s="37" t="s">
        <v>25</v>
      </c>
      <c r="E340" s="77">
        <v>46.5</v>
      </c>
    </row>
    <row r="341" spans="1:6" ht="36" outlineLevel="6">
      <c r="A341" s="42" t="s">
        <v>52</v>
      </c>
      <c r="B341" s="37" t="s">
        <v>146</v>
      </c>
      <c r="C341" s="37" t="s">
        <v>210</v>
      </c>
      <c r="D341" s="37" t="s">
        <v>8</v>
      </c>
      <c r="E341" s="77">
        <f>E342</f>
        <v>1693.79</v>
      </c>
    </row>
    <row r="342" spans="1:6" ht="36" outlineLevel="6">
      <c r="A342" s="36" t="s">
        <v>53</v>
      </c>
      <c r="B342" s="37" t="s">
        <v>146</v>
      </c>
      <c r="C342" s="37" t="s">
        <v>210</v>
      </c>
      <c r="D342" s="37" t="s">
        <v>54</v>
      </c>
      <c r="E342" s="77">
        <f>E343</f>
        <v>1693.79</v>
      </c>
    </row>
    <row r="343" spans="1:6" outlineLevel="6">
      <c r="A343" s="36" t="s">
        <v>55</v>
      </c>
      <c r="B343" s="37" t="s">
        <v>146</v>
      </c>
      <c r="C343" s="37" t="s">
        <v>210</v>
      </c>
      <c r="D343" s="37" t="s">
        <v>56</v>
      </c>
      <c r="E343" s="77">
        <v>1693.79</v>
      </c>
    </row>
    <row r="344" spans="1:6" s="3" customFormat="1" ht="17.399999999999999">
      <c r="A344" s="34" t="s">
        <v>100</v>
      </c>
      <c r="B344" s="35" t="s">
        <v>101</v>
      </c>
      <c r="C344" s="35" t="s">
        <v>159</v>
      </c>
      <c r="D344" s="35" t="s">
        <v>8</v>
      </c>
      <c r="E344" s="76">
        <f>E345</f>
        <v>8224.6990000000005</v>
      </c>
      <c r="F344" s="99">
        <f>E344/E419</f>
        <v>1.1913137755800034E-2</v>
      </c>
    </row>
    <row r="345" spans="1:6" outlineLevel="1">
      <c r="A345" s="36" t="s">
        <v>102</v>
      </c>
      <c r="B345" s="37" t="s">
        <v>103</v>
      </c>
      <c r="C345" s="37" t="s">
        <v>159</v>
      </c>
      <c r="D345" s="37" t="s">
        <v>8</v>
      </c>
      <c r="E345" s="77">
        <f>E346</f>
        <v>8224.6990000000005</v>
      </c>
    </row>
    <row r="346" spans="1:6" ht="36" outlineLevel="2">
      <c r="A346" s="36" t="s">
        <v>433</v>
      </c>
      <c r="B346" s="37" t="s">
        <v>103</v>
      </c>
      <c r="C346" s="37" t="s">
        <v>186</v>
      </c>
      <c r="D346" s="37" t="s">
        <v>8</v>
      </c>
      <c r="E346" s="77">
        <f>E353+E350+E347</f>
        <v>8224.6990000000005</v>
      </c>
    </row>
    <row r="347" spans="1:6" ht="36" outlineLevel="6">
      <c r="A347" s="42" t="s">
        <v>105</v>
      </c>
      <c r="B347" s="37" t="s">
        <v>103</v>
      </c>
      <c r="C347" s="37" t="s">
        <v>191</v>
      </c>
      <c r="D347" s="37" t="s">
        <v>8</v>
      </c>
      <c r="E347" s="77">
        <f>E348</f>
        <v>7357.6030000000001</v>
      </c>
    </row>
    <row r="348" spans="1:6" ht="36" outlineLevel="6">
      <c r="A348" s="36" t="s">
        <v>53</v>
      </c>
      <c r="B348" s="37" t="s">
        <v>103</v>
      </c>
      <c r="C348" s="37" t="s">
        <v>191</v>
      </c>
      <c r="D348" s="37" t="s">
        <v>54</v>
      </c>
      <c r="E348" s="77">
        <f>E349</f>
        <v>7357.6030000000001</v>
      </c>
    </row>
    <row r="349" spans="1:6" outlineLevel="6">
      <c r="A349" s="36" t="s">
        <v>94</v>
      </c>
      <c r="B349" s="37" t="s">
        <v>103</v>
      </c>
      <c r="C349" s="37" t="s">
        <v>191</v>
      </c>
      <c r="D349" s="37" t="s">
        <v>95</v>
      </c>
      <c r="E349" s="77">
        <v>7357.6030000000001</v>
      </c>
    </row>
    <row r="350" spans="1:6" ht="54" outlineLevel="6">
      <c r="A350" s="26" t="s">
        <v>456</v>
      </c>
      <c r="B350" s="37" t="s">
        <v>103</v>
      </c>
      <c r="C350" s="37" t="s">
        <v>473</v>
      </c>
      <c r="D350" s="37" t="s">
        <v>8</v>
      </c>
      <c r="E350" s="77">
        <f>E351</f>
        <v>146.096</v>
      </c>
    </row>
    <row r="351" spans="1:6" ht="36" outlineLevel="6">
      <c r="A351" s="36" t="s">
        <v>53</v>
      </c>
      <c r="B351" s="37" t="s">
        <v>103</v>
      </c>
      <c r="C351" s="37" t="s">
        <v>473</v>
      </c>
      <c r="D351" s="37" t="s">
        <v>54</v>
      </c>
      <c r="E351" s="77">
        <f>E352</f>
        <v>146.096</v>
      </c>
    </row>
    <row r="352" spans="1:6" outlineLevel="6">
      <c r="A352" s="36" t="s">
        <v>94</v>
      </c>
      <c r="B352" s="37" t="s">
        <v>103</v>
      </c>
      <c r="C352" s="37" t="s">
        <v>473</v>
      </c>
      <c r="D352" s="37" t="s">
        <v>95</v>
      </c>
      <c r="E352" s="77">
        <v>146.096</v>
      </c>
    </row>
    <row r="353" spans="1:6" outlineLevel="4">
      <c r="A353" s="36" t="s">
        <v>104</v>
      </c>
      <c r="B353" s="37" t="s">
        <v>103</v>
      </c>
      <c r="C353" s="37" t="s">
        <v>190</v>
      </c>
      <c r="D353" s="37" t="s">
        <v>8</v>
      </c>
      <c r="E353" s="77">
        <f>E354</f>
        <v>721</v>
      </c>
    </row>
    <row r="354" spans="1:6" ht="36" outlineLevel="5">
      <c r="A354" s="36" t="s">
        <v>53</v>
      </c>
      <c r="B354" s="37" t="s">
        <v>103</v>
      </c>
      <c r="C354" s="37" t="s">
        <v>190</v>
      </c>
      <c r="D354" s="37" t="s">
        <v>54</v>
      </c>
      <c r="E354" s="77">
        <f>E355+E356</f>
        <v>721</v>
      </c>
    </row>
    <row r="355" spans="1:6" outlineLevel="6">
      <c r="A355" s="36" t="s">
        <v>94</v>
      </c>
      <c r="B355" s="37" t="s">
        <v>103</v>
      </c>
      <c r="C355" s="37" t="s">
        <v>190</v>
      </c>
      <c r="D355" s="37" t="s">
        <v>95</v>
      </c>
      <c r="E355" s="77">
        <v>607</v>
      </c>
    </row>
    <row r="356" spans="1:6" ht="36.75" customHeight="1" outlineLevel="6">
      <c r="A356" s="36" t="s">
        <v>313</v>
      </c>
      <c r="B356" s="37" t="s">
        <v>103</v>
      </c>
      <c r="C356" s="37" t="s">
        <v>190</v>
      </c>
      <c r="D356" s="37" t="s">
        <v>312</v>
      </c>
      <c r="E356" s="77">
        <v>114</v>
      </c>
    </row>
    <row r="357" spans="1:6" s="3" customFormat="1" ht="17.399999999999999">
      <c r="A357" s="34" t="s">
        <v>106</v>
      </c>
      <c r="B357" s="35" t="s">
        <v>107</v>
      </c>
      <c r="C357" s="35" t="s">
        <v>159</v>
      </c>
      <c r="D357" s="35" t="s">
        <v>8</v>
      </c>
      <c r="E357" s="76">
        <f>E358+E376+E363</f>
        <v>32924.347999999998</v>
      </c>
      <c r="F357" s="99">
        <f>E357/E419</f>
        <v>4.7689562042805368E-2</v>
      </c>
    </row>
    <row r="358" spans="1:6" outlineLevel="1">
      <c r="A358" s="36" t="s">
        <v>108</v>
      </c>
      <c r="B358" s="37" t="s">
        <v>109</v>
      </c>
      <c r="C358" s="37" t="s">
        <v>159</v>
      </c>
      <c r="D358" s="37" t="s">
        <v>8</v>
      </c>
      <c r="E358" s="77">
        <f>E359</f>
        <v>3294.29</v>
      </c>
    </row>
    <row r="359" spans="1:6" outlineLevel="3">
      <c r="A359" s="36" t="s">
        <v>226</v>
      </c>
      <c r="B359" s="37" t="s">
        <v>109</v>
      </c>
      <c r="C359" s="37" t="s">
        <v>160</v>
      </c>
      <c r="D359" s="37" t="s">
        <v>8</v>
      </c>
      <c r="E359" s="77">
        <f>E360</f>
        <v>3294.29</v>
      </c>
    </row>
    <row r="360" spans="1:6" outlineLevel="4">
      <c r="A360" s="36" t="s">
        <v>110</v>
      </c>
      <c r="B360" s="37" t="s">
        <v>109</v>
      </c>
      <c r="C360" s="37" t="s">
        <v>192</v>
      </c>
      <c r="D360" s="37" t="s">
        <v>8</v>
      </c>
      <c r="E360" s="77">
        <f>E361</f>
        <v>3294.29</v>
      </c>
    </row>
    <row r="361" spans="1:6" outlineLevel="5">
      <c r="A361" s="36" t="s">
        <v>111</v>
      </c>
      <c r="B361" s="37" t="s">
        <v>109</v>
      </c>
      <c r="C361" s="37" t="s">
        <v>192</v>
      </c>
      <c r="D361" s="37" t="s">
        <v>112</v>
      </c>
      <c r="E361" s="77">
        <f>E362</f>
        <v>3294.29</v>
      </c>
    </row>
    <row r="362" spans="1:6" outlineLevel="6">
      <c r="A362" s="36" t="s">
        <v>113</v>
      </c>
      <c r="B362" s="37" t="s">
        <v>109</v>
      </c>
      <c r="C362" s="37" t="s">
        <v>192</v>
      </c>
      <c r="D362" s="37" t="s">
        <v>114</v>
      </c>
      <c r="E362" s="77">
        <v>3294.29</v>
      </c>
    </row>
    <row r="363" spans="1:6" outlineLevel="6">
      <c r="A363" s="36" t="s">
        <v>115</v>
      </c>
      <c r="B363" s="37" t="s">
        <v>116</v>
      </c>
      <c r="C363" s="37" t="s">
        <v>159</v>
      </c>
      <c r="D363" s="37" t="s">
        <v>8</v>
      </c>
      <c r="E363" s="77">
        <f>E364+E368</f>
        <v>3327</v>
      </c>
    </row>
    <row r="364" spans="1:6" ht="36" outlineLevel="6">
      <c r="A364" s="36" t="s">
        <v>420</v>
      </c>
      <c r="B364" s="37" t="s">
        <v>116</v>
      </c>
      <c r="C364" s="37" t="s">
        <v>188</v>
      </c>
      <c r="D364" s="37" t="s">
        <v>8</v>
      </c>
      <c r="E364" s="77">
        <f>E365</f>
        <v>2550</v>
      </c>
    </row>
    <row r="365" spans="1:6" ht="72" outlineLevel="6">
      <c r="A365" s="26" t="s">
        <v>461</v>
      </c>
      <c r="B365" s="37" t="s">
        <v>116</v>
      </c>
      <c r="C365" s="37" t="s">
        <v>488</v>
      </c>
      <c r="D365" s="37" t="s">
        <v>8</v>
      </c>
      <c r="E365" s="77">
        <f>E366</f>
        <v>2550</v>
      </c>
    </row>
    <row r="366" spans="1:6" outlineLevel="6">
      <c r="A366" s="36" t="s">
        <v>111</v>
      </c>
      <c r="B366" s="37" t="s">
        <v>116</v>
      </c>
      <c r="C366" s="37" t="s">
        <v>488</v>
      </c>
      <c r="D366" s="37" t="s">
        <v>112</v>
      </c>
      <c r="E366" s="77">
        <f>E367</f>
        <v>2550</v>
      </c>
    </row>
    <row r="367" spans="1:6" ht="36" outlineLevel="6">
      <c r="A367" s="36" t="s">
        <v>118</v>
      </c>
      <c r="B367" s="37" t="s">
        <v>116</v>
      </c>
      <c r="C367" s="37" t="s">
        <v>488</v>
      </c>
      <c r="D367" s="37" t="s">
        <v>119</v>
      </c>
      <c r="E367" s="77">
        <v>2550</v>
      </c>
    </row>
    <row r="368" spans="1:6" ht="36" outlineLevel="6">
      <c r="A368" s="36" t="s">
        <v>435</v>
      </c>
      <c r="B368" s="37" t="s">
        <v>116</v>
      </c>
      <c r="C368" s="37" t="s">
        <v>166</v>
      </c>
      <c r="D368" s="37" t="s">
        <v>8</v>
      </c>
      <c r="E368" s="77">
        <f>E369+E373</f>
        <v>777</v>
      </c>
    </row>
    <row r="369" spans="1:5" outlineLevel="6">
      <c r="A369" s="36" t="s">
        <v>416</v>
      </c>
      <c r="B369" s="37" t="s">
        <v>116</v>
      </c>
      <c r="C369" s="37" t="s">
        <v>193</v>
      </c>
      <c r="D369" s="37" t="s">
        <v>8</v>
      </c>
      <c r="E369" s="77">
        <f>E370</f>
        <v>210</v>
      </c>
    </row>
    <row r="370" spans="1:5" ht="36" outlineLevel="6">
      <c r="A370" s="36" t="s">
        <v>120</v>
      </c>
      <c r="B370" s="37" t="s">
        <v>116</v>
      </c>
      <c r="C370" s="37" t="s">
        <v>194</v>
      </c>
      <c r="D370" s="37" t="s">
        <v>8</v>
      </c>
      <c r="E370" s="77">
        <f>E371</f>
        <v>210</v>
      </c>
    </row>
    <row r="371" spans="1:5" outlineLevel="6">
      <c r="A371" s="36" t="s">
        <v>111</v>
      </c>
      <c r="B371" s="37" t="s">
        <v>116</v>
      </c>
      <c r="C371" s="37" t="s">
        <v>194</v>
      </c>
      <c r="D371" s="37" t="s">
        <v>112</v>
      </c>
      <c r="E371" s="77">
        <f>E372</f>
        <v>210</v>
      </c>
    </row>
    <row r="372" spans="1:5" ht="36" outlineLevel="6">
      <c r="A372" s="36" t="s">
        <v>118</v>
      </c>
      <c r="B372" s="37" t="s">
        <v>116</v>
      </c>
      <c r="C372" s="37" t="s">
        <v>194</v>
      </c>
      <c r="D372" s="37" t="s">
        <v>119</v>
      </c>
      <c r="E372" s="77">
        <v>210</v>
      </c>
    </row>
    <row r="373" spans="1:5" ht="36" outlineLevel="6">
      <c r="A373" s="36" t="s">
        <v>117</v>
      </c>
      <c r="B373" s="37" t="s">
        <v>116</v>
      </c>
      <c r="C373" s="37" t="s">
        <v>348</v>
      </c>
      <c r="D373" s="37" t="s">
        <v>8</v>
      </c>
      <c r="E373" s="77">
        <f>E374</f>
        <v>567</v>
      </c>
    </row>
    <row r="374" spans="1:5" outlineLevel="6">
      <c r="A374" s="36" t="s">
        <v>111</v>
      </c>
      <c r="B374" s="37" t="s">
        <v>116</v>
      </c>
      <c r="C374" s="37" t="s">
        <v>348</v>
      </c>
      <c r="D374" s="37" t="s">
        <v>112</v>
      </c>
      <c r="E374" s="77">
        <f>E375</f>
        <v>567</v>
      </c>
    </row>
    <row r="375" spans="1:5" ht="36" outlineLevel="6">
      <c r="A375" s="36" t="s">
        <v>118</v>
      </c>
      <c r="B375" s="37" t="s">
        <v>116</v>
      </c>
      <c r="C375" s="37" t="s">
        <v>348</v>
      </c>
      <c r="D375" s="37" t="s">
        <v>119</v>
      </c>
      <c r="E375" s="77">
        <v>567</v>
      </c>
    </row>
    <row r="376" spans="1:5" outlineLevel="1">
      <c r="A376" s="36" t="s">
        <v>152</v>
      </c>
      <c r="B376" s="37" t="s">
        <v>153</v>
      </c>
      <c r="C376" s="37" t="s">
        <v>159</v>
      </c>
      <c r="D376" s="37" t="s">
        <v>8</v>
      </c>
      <c r="E376" s="77">
        <f>E377+E384</f>
        <v>26303.058000000001</v>
      </c>
    </row>
    <row r="377" spans="1:5" ht="36" outlineLevel="2">
      <c r="A377" s="36" t="s">
        <v>432</v>
      </c>
      <c r="B377" s="37" t="s">
        <v>153</v>
      </c>
      <c r="C377" s="37" t="s">
        <v>188</v>
      </c>
      <c r="D377" s="37" t="s">
        <v>8</v>
      </c>
      <c r="E377" s="77">
        <f>E378</f>
        <v>4094</v>
      </c>
    </row>
    <row r="378" spans="1:5" ht="36" outlineLevel="3">
      <c r="A378" s="36" t="s">
        <v>436</v>
      </c>
      <c r="B378" s="37" t="s">
        <v>153</v>
      </c>
      <c r="C378" s="37" t="s">
        <v>189</v>
      </c>
      <c r="D378" s="37" t="s">
        <v>8</v>
      </c>
      <c r="E378" s="77">
        <f>E379</f>
        <v>4094</v>
      </c>
    </row>
    <row r="379" spans="1:5" ht="108" outlineLevel="4">
      <c r="A379" s="26" t="s">
        <v>437</v>
      </c>
      <c r="B379" s="37" t="s">
        <v>153</v>
      </c>
      <c r="C379" s="37" t="s">
        <v>211</v>
      </c>
      <c r="D379" s="37" t="s">
        <v>8</v>
      </c>
      <c r="E379" s="77">
        <f>E380+E382</f>
        <v>4094</v>
      </c>
    </row>
    <row r="380" spans="1:5" ht="21" customHeight="1" outlineLevel="5">
      <c r="A380" s="36" t="s">
        <v>18</v>
      </c>
      <c r="B380" s="37" t="s">
        <v>153</v>
      </c>
      <c r="C380" s="37" t="s">
        <v>211</v>
      </c>
      <c r="D380" s="37" t="s">
        <v>19</v>
      </c>
      <c r="E380" s="77">
        <f>E381</f>
        <v>24</v>
      </c>
    </row>
    <row r="381" spans="1:5" ht="36" outlineLevel="6">
      <c r="A381" s="36" t="s">
        <v>20</v>
      </c>
      <c r="B381" s="37" t="s">
        <v>153</v>
      </c>
      <c r="C381" s="37" t="s">
        <v>211</v>
      </c>
      <c r="D381" s="37" t="s">
        <v>21</v>
      </c>
      <c r="E381" s="77">
        <v>24</v>
      </c>
    </row>
    <row r="382" spans="1:5" outlineLevel="5">
      <c r="A382" s="36" t="s">
        <v>111</v>
      </c>
      <c r="B382" s="37" t="s">
        <v>153</v>
      </c>
      <c r="C382" s="37" t="s">
        <v>211</v>
      </c>
      <c r="D382" s="37" t="s">
        <v>112</v>
      </c>
      <c r="E382" s="77">
        <f>E383</f>
        <v>4070</v>
      </c>
    </row>
    <row r="383" spans="1:5" ht="36" outlineLevel="6">
      <c r="A383" s="36" t="s">
        <v>118</v>
      </c>
      <c r="B383" s="37" t="s">
        <v>153</v>
      </c>
      <c r="C383" s="37" t="s">
        <v>211</v>
      </c>
      <c r="D383" s="37" t="s">
        <v>119</v>
      </c>
      <c r="E383" s="77">
        <v>4070</v>
      </c>
    </row>
    <row r="384" spans="1:5" ht="20.25" customHeight="1" outlineLevel="6">
      <c r="A384" s="36" t="s">
        <v>174</v>
      </c>
      <c r="B384" s="37" t="s">
        <v>153</v>
      </c>
      <c r="C384" s="37" t="s">
        <v>160</v>
      </c>
      <c r="D384" s="37" t="s">
        <v>8</v>
      </c>
      <c r="E384" s="77">
        <f>E385</f>
        <v>22209.058000000001</v>
      </c>
    </row>
    <row r="385" spans="1:6" outlineLevel="6">
      <c r="A385" s="36" t="s">
        <v>386</v>
      </c>
      <c r="B385" s="37" t="s">
        <v>153</v>
      </c>
      <c r="C385" s="37" t="s">
        <v>385</v>
      </c>
      <c r="D385" s="37" t="s">
        <v>8</v>
      </c>
      <c r="E385" s="77">
        <f>E386</f>
        <v>22209.058000000001</v>
      </c>
    </row>
    <row r="386" spans="1:6" ht="54" outlineLevel="6">
      <c r="A386" s="26" t="s">
        <v>462</v>
      </c>
      <c r="B386" s="37" t="s">
        <v>153</v>
      </c>
      <c r="C386" s="37" t="s">
        <v>492</v>
      </c>
      <c r="D386" s="37" t="s">
        <v>8</v>
      </c>
      <c r="E386" s="77">
        <f>E387</f>
        <v>22209.058000000001</v>
      </c>
    </row>
    <row r="387" spans="1:6" ht="36" outlineLevel="6">
      <c r="A387" s="36" t="s">
        <v>330</v>
      </c>
      <c r="B387" s="37" t="s">
        <v>153</v>
      </c>
      <c r="C387" s="37" t="s">
        <v>492</v>
      </c>
      <c r="D387" s="37" t="s">
        <v>331</v>
      </c>
      <c r="E387" s="77">
        <f>E388</f>
        <v>22209.058000000001</v>
      </c>
    </row>
    <row r="388" spans="1:6" outlineLevel="6">
      <c r="A388" s="36" t="s">
        <v>332</v>
      </c>
      <c r="B388" s="37" t="s">
        <v>153</v>
      </c>
      <c r="C388" s="37" t="s">
        <v>492</v>
      </c>
      <c r="D388" s="37" t="s">
        <v>333</v>
      </c>
      <c r="E388" s="77">
        <v>22209.058000000001</v>
      </c>
    </row>
    <row r="389" spans="1:6" s="3" customFormat="1" ht="17.399999999999999">
      <c r="A389" s="34" t="s">
        <v>121</v>
      </c>
      <c r="B389" s="35" t="s">
        <v>122</v>
      </c>
      <c r="C389" s="35" t="s">
        <v>159</v>
      </c>
      <c r="D389" s="35" t="s">
        <v>8</v>
      </c>
      <c r="E389" s="76">
        <f>E390</f>
        <v>4761</v>
      </c>
      <c r="F389" s="99">
        <f>E389/E419</f>
        <v>6.8961124115744492E-3</v>
      </c>
    </row>
    <row r="390" spans="1:6" outlineLevel="1">
      <c r="A390" s="36" t="s">
        <v>123</v>
      </c>
      <c r="B390" s="37" t="s">
        <v>124</v>
      </c>
      <c r="C390" s="37" t="s">
        <v>159</v>
      </c>
      <c r="D390" s="37" t="s">
        <v>8</v>
      </c>
      <c r="E390" s="77">
        <f>E391</f>
        <v>4761</v>
      </c>
    </row>
    <row r="391" spans="1:6" ht="36" outlineLevel="2">
      <c r="A391" s="36" t="s">
        <v>438</v>
      </c>
      <c r="B391" s="37" t="s">
        <v>124</v>
      </c>
      <c r="C391" s="37" t="s">
        <v>229</v>
      </c>
      <c r="D391" s="37" t="s">
        <v>8</v>
      </c>
      <c r="E391" s="77">
        <f>E392+E395+E400</f>
        <v>4761</v>
      </c>
    </row>
    <row r="392" spans="1:6" ht="36" outlineLevel="2">
      <c r="A392" s="36" t="s">
        <v>397</v>
      </c>
      <c r="B392" s="37" t="s">
        <v>124</v>
      </c>
      <c r="C392" s="37" t="s">
        <v>398</v>
      </c>
      <c r="D392" s="37" t="s">
        <v>8</v>
      </c>
      <c r="E392" s="77">
        <f>E393</f>
        <v>1200</v>
      </c>
    </row>
    <row r="393" spans="1:6" ht="36" outlineLevel="2">
      <c r="A393" s="36" t="s">
        <v>330</v>
      </c>
      <c r="B393" s="37" t="s">
        <v>124</v>
      </c>
      <c r="C393" s="37" t="s">
        <v>398</v>
      </c>
      <c r="D393" s="37" t="s">
        <v>331</v>
      </c>
      <c r="E393" s="77">
        <f>E394</f>
        <v>1200</v>
      </c>
    </row>
    <row r="394" spans="1:6" outlineLevel="2">
      <c r="A394" s="36" t="s">
        <v>332</v>
      </c>
      <c r="B394" s="37" t="s">
        <v>124</v>
      </c>
      <c r="C394" s="37" t="s">
        <v>398</v>
      </c>
      <c r="D394" s="37" t="s">
        <v>333</v>
      </c>
      <c r="E394" s="77">
        <v>1200</v>
      </c>
    </row>
    <row r="395" spans="1:6" outlineLevel="4">
      <c r="A395" s="36" t="s">
        <v>125</v>
      </c>
      <c r="B395" s="37" t="s">
        <v>124</v>
      </c>
      <c r="C395" s="37" t="s">
        <v>230</v>
      </c>
      <c r="D395" s="37" t="s">
        <v>8</v>
      </c>
      <c r="E395" s="77">
        <f>E396+E398</f>
        <v>561</v>
      </c>
    </row>
    <row r="396" spans="1:6" ht="20.25" customHeight="1" outlineLevel="5">
      <c r="A396" s="36" t="s">
        <v>18</v>
      </c>
      <c r="B396" s="37" t="s">
        <v>124</v>
      </c>
      <c r="C396" s="37" t="s">
        <v>230</v>
      </c>
      <c r="D396" s="37" t="s">
        <v>19</v>
      </c>
      <c r="E396" s="77">
        <f>E397</f>
        <v>531</v>
      </c>
    </row>
    <row r="397" spans="1:6" ht="36" outlineLevel="6">
      <c r="A397" s="36" t="s">
        <v>20</v>
      </c>
      <c r="B397" s="37" t="s">
        <v>124</v>
      </c>
      <c r="C397" s="37" t="s">
        <v>230</v>
      </c>
      <c r="D397" s="37" t="s">
        <v>21</v>
      </c>
      <c r="E397" s="77">
        <v>531</v>
      </c>
    </row>
    <row r="398" spans="1:6" ht="18.75" customHeight="1" outlineLevel="6">
      <c r="A398" s="36" t="s">
        <v>344</v>
      </c>
      <c r="B398" s="37" t="s">
        <v>124</v>
      </c>
      <c r="C398" s="37" t="s">
        <v>230</v>
      </c>
      <c r="D398" s="37" t="s">
        <v>23</v>
      </c>
      <c r="E398" s="77">
        <f>E399</f>
        <v>30</v>
      </c>
    </row>
    <row r="399" spans="1:6" ht="18.75" customHeight="1" outlineLevel="6">
      <c r="A399" s="36" t="s">
        <v>345</v>
      </c>
      <c r="B399" s="37" t="s">
        <v>124</v>
      </c>
      <c r="C399" s="37" t="s">
        <v>230</v>
      </c>
      <c r="D399" s="37" t="s">
        <v>25</v>
      </c>
      <c r="E399" s="77">
        <v>30</v>
      </c>
    </row>
    <row r="400" spans="1:6" ht="54" outlineLevel="6">
      <c r="A400" s="26" t="s">
        <v>457</v>
      </c>
      <c r="B400" s="37" t="s">
        <v>124</v>
      </c>
      <c r="C400" s="37" t="s">
        <v>474</v>
      </c>
      <c r="D400" s="37" t="s">
        <v>8</v>
      </c>
      <c r="E400" s="77">
        <f>E401</f>
        <v>3000</v>
      </c>
    </row>
    <row r="401" spans="1:6" ht="18.75" customHeight="1" outlineLevel="6">
      <c r="A401" s="36" t="s">
        <v>18</v>
      </c>
      <c r="B401" s="37" t="s">
        <v>124</v>
      </c>
      <c r="C401" s="37" t="s">
        <v>474</v>
      </c>
      <c r="D401" s="37" t="s">
        <v>19</v>
      </c>
      <c r="E401" s="77">
        <f>E402</f>
        <v>3000</v>
      </c>
    </row>
    <row r="402" spans="1:6" ht="18.75" customHeight="1" outlineLevel="6">
      <c r="A402" s="36" t="s">
        <v>20</v>
      </c>
      <c r="B402" s="37" t="s">
        <v>124</v>
      </c>
      <c r="C402" s="37" t="s">
        <v>474</v>
      </c>
      <c r="D402" s="37" t="s">
        <v>21</v>
      </c>
      <c r="E402" s="77">
        <v>3000</v>
      </c>
    </row>
    <row r="403" spans="1:6" s="3" customFormat="1" ht="17.399999999999999">
      <c r="A403" s="34" t="s">
        <v>126</v>
      </c>
      <c r="B403" s="35" t="s">
        <v>127</v>
      </c>
      <c r="C403" s="35" t="s">
        <v>159</v>
      </c>
      <c r="D403" s="35" t="s">
        <v>8</v>
      </c>
      <c r="E403" s="76">
        <f t="shared" ref="E403:E408" si="0">E404</f>
        <v>1762.5</v>
      </c>
      <c r="F403" s="99">
        <f>E403/E419</f>
        <v>2.5529086589791989E-3</v>
      </c>
    </row>
    <row r="404" spans="1:6" outlineLevel="1">
      <c r="A404" s="36" t="s">
        <v>128</v>
      </c>
      <c r="B404" s="37" t="s">
        <v>129</v>
      </c>
      <c r="C404" s="37" t="s">
        <v>159</v>
      </c>
      <c r="D404" s="37" t="s">
        <v>8</v>
      </c>
      <c r="E404" s="77">
        <f t="shared" si="0"/>
        <v>1762.5</v>
      </c>
    </row>
    <row r="405" spans="1:6" ht="36" outlineLevel="2">
      <c r="A405" s="36" t="s">
        <v>403</v>
      </c>
      <c r="B405" s="37" t="s">
        <v>129</v>
      </c>
      <c r="C405" s="37" t="s">
        <v>162</v>
      </c>
      <c r="D405" s="37" t="s">
        <v>8</v>
      </c>
      <c r="E405" s="77">
        <f t="shared" si="0"/>
        <v>1762.5</v>
      </c>
    </row>
    <row r="406" spans="1:6" ht="36" outlineLevel="3">
      <c r="A406" s="40" t="s">
        <v>439</v>
      </c>
      <c r="B406" s="37" t="s">
        <v>129</v>
      </c>
      <c r="C406" s="37" t="s">
        <v>297</v>
      </c>
      <c r="D406" s="37" t="s">
        <v>8</v>
      </c>
      <c r="E406" s="77">
        <f t="shared" si="0"/>
        <v>1762.5</v>
      </c>
    </row>
    <row r="407" spans="1:6" ht="36" outlineLevel="4">
      <c r="A407" s="36" t="s">
        <v>130</v>
      </c>
      <c r="B407" s="37" t="s">
        <v>129</v>
      </c>
      <c r="C407" s="37" t="s">
        <v>298</v>
      </c>
      <c r="D407" s="37" t="s">
        <v>8</v>
      </c>
      <c r="E407" s="77">
        <f t="shared" si="0"/>
        <v>1762.5</v>
      </c>
    </row>
    <row r="408" spans="1:6" ht="36" outlineLevel="5">
      <c r="A408" s="36" t="s">
        <v>53</v>
      </c>
      <c r="B408" s="37" t="s">
        <v>129</v>
      </c>
      <c r="C408" s="37" t="s">
        <v>298</v>
      </c>
      <c r="D408" s="37" t="s">
        <v>54</v>
      </c>
      <c r="E408" s="77">
        <f t="shared" si="0"/>
        <v>1762.5</v>
      </c>
    </row>
    <row r="409" spans="1:6" outlineLevel="6">
      <c r="A409" s="36" t="s">
        <v>55</v>
      </c>
      <c r="B409" s="37" t="s">
        <v>129</v>
      </c>
      <c r="C409" s="37" t="s">
        <v>298</v>
      </c>
      <c r="D409" s="37" t="s">
        <v>56</v>
      </c>
      <c r="E409" s="77">
        <v>1762.5</v>
      </c>
    </row>
    <row r="410" spans="1:6" s="3" customFormat="1" ht="52.2">
      <c r="A410" s="34" t="s">
        <v>33</v>
      </c>
      <c r="B410" s="35" t="s">
        <v>34</v>
      </c>
      <c r="C410" s="35" t="s">
        <v>159</v>
      </c>
      <c r="D410" s="35" t="s">
        <v>8</v>
      </c>
      <c r="E410" s="76">
        <f>E411</f>
        <v>18552</v>
      </c>
      <c r="F410" s="99">
        <f>E410/E419</f>
        <v>2.6871807910004028E-2</v>
      </c>
    </row>
    <row r="411" spans="1:6" ht="36" outlineLevel="1">
      <c r="A411" s="36" t="s">
        <v>35</v>
      </c>
      <c r="B411" s="37" t="s">
        <v>36</v>
      </c>
      <c r="C411" s="37" t="s">
        <v>159</v>
      </c>
      <c r="D411" s="37" t="s">
        <v>8</v>
      </c>
      <c r="E411" s="77">
        <f>E412</f>
        <v>18552</v>
      </c>
    </row>
    <row r="412" spans="1:6" ht="36" outlineLevel="2">
      <c r="A412" s="36" t="s">
        <v>435</v>
      </c>
      <c r="B412" s="37" t="s">
        <v>36</v>
      </c>
      <c r="C412" s="37" t="s">
        <v>166</v>
      </c>
      <c r="D412" s="37" t="s">
        <v>8</v>
      </c>
      <c r="E412" s="77">
        <f>E413+E416</f>
        <v>18552</v>
      </c>
    </row>
    <row r="413" spans="1:6" ht="36" outlineLevel="4">
      <c r="A413" s="36" t="s">
        <v>37</v>
      </c>
      <c r="B413" s="37" t="s">
        <v>36</v>
      </c>
      <c r="C413" s="37" t="s">
        <v>167</v>
      </c>
      <c r="D413" s="37" t="s">
        <v>8</v>
      </c>
      <c r="E413" s="77">
        <f>E414</f>
        <v>5231.2030000000004</v>
      </c>
    </row>
    <row r="414" spans="1:6" outlineLevel="5">
      <c r="A414" s="36" t="s">
        <v>31</v>
      </c>
      <c r="B414" s="37" t="s">
        <v>36</v>
      </c>
      <c r="C414" s="37" t="s">
        <v>167</v>
      </c>
      <c r="D414" s="37" t="s">
        <v>32</v>
      </c>
      <c r="E414" s="77">
        <f>E415</f>
        <v>5231.2030000000004</v>
      </c>
    </row>
    <row r="415" spans="1:6" outlineLevel="6">
      <c r="A415" s="36" t="s">
        <v>38</v>
      </c>
      <c r="B415" s="37" t="s">
        <v>36</v>
      </c>
      <c r="C415" s="37" t="s">
        <v>167</v>
      </c>
      <c r="D415" s="37" t="s">
        <v>39</v>
      </c>
      <c r="E415" s="77">
        <v>5231.2030000000004</v>
      </c>
    </row>
    <row r="416" spans="1:6" ht="72" outlineLevel="4">
      <c r="A416" s="26" t="s">
        <v>375</v>
      </c>
      <c r="B416" s="37" t="s">
        <v>36</v>
      </c>
      <c r="C416" s="37" t="s">
        <v>292</v>
      </c>
      <c r="D416" s="37" t="s">
        <v>8</v>
      </c>
      <c r="E416" s="77">
        <f>E417</f>
        <v>13320.797</v>
      </c>
    </row>
    <row r="417" spans="1:7" outlineLevel="5">
      <c r="A417" s="36" t="s">
        <v>31</v>
      </c>
      <c r="B417" s="37" t="s">
        <v>36</v>
      </c>
      <c r="C417" s="37" t="s">
        <v>292</v>
      </c>
      <c r="D417" s="37" t="s">
        <v>32</v>
      </c>
      <c r="E417" s="77">
        <f>E418</f>
        <v>13320.797</v>
      </c>
    </row>
    <row r="418" spans="1:7" outlineLevel="6">
      <c r="A418" s="36" t="s">
        <v>38</v>
      </c>
      <c r="B418" s="37" t="s">
        <v>36</v>
      </c>
      <c r="C418" s="37" t="s">
        <v>292</v>
      </c>
      <c r="D418" s="37" t="s">
        <v>39</v>
      </c>
      <c r="E418" s="77">
        <v>13320.797</v>
      </c>
    </row>
    <row r="419" spans="1:7" s="3" customFormat="1" ht="17.399999999999999">
      <c r="A419" s="107" t="s">
        <v>147</v>
      </c>
      <c r="B419" s="107"/>
      <c r="C419" s="107"/>
      <c r="D419" s="107"/>
      <c r="E419" s="83">
        <f>E16+E140+E152+E158+E191+E232+E245+E344+E357+E389+E403+E410</f>
        <v>690388.97800000012</v>
      </c>
      <c r="F419" s="9"/>
      <c r="G419" s="9"/>
    </row>
    <row r="420" spans="1:7">
      <c r="A420" s="48"/>
      <c r="B420" s="48"/>
      <c r="C420" s="48"/>
      <c r="D420" s="48"/>
      <c r="E420" s="57"/>
    </row>
    <row r="421" spans="1:7">
      <c r="A421" s="110"/>
      <c r="B421" s="110"/>
      <c r="C421" s="110"/>
      <c r="D421" s="110"/>
      <c r="E421" s="110"/>
    </row>
    <row r="422" spans="1:7">
      <c r="C422" s="58"/>
      <c r="E422" s="59"/>
    </row>
    <row r="423" spans="1:7">
      <c r="C423" s="58"/>
      <c r="E423" s="59"/>
    </row>
    <row r="424" spans="1:7">
      <c r="C424" s="88" t="s">
        <v>354</v>
      </c>
      <c r="D424" s="89"/>
      <c r="E424" s="90">
        <f>E247+E274+E298+E314+E328+E377+E364</f>
        <v>493388.09400000004</v>
      </c>
      <c r="F424" s="87"/>
      <c r="G424" s="87"/>
    </row>
    <row r="425" spans="1:7">
      <c r="C425" s="88" t="s">
        <v>355</v>
      </c>
      <c r="D425" s="89"/>
      <c r="E425" s="90">
        <f>E309+E346</f>
        <v>21914.253000000001</v>
      </c>
      <c r="F425" s="87"/>
      <c r="G425" s="87"/>
    </row>
    <row r="426" spans="1:7">
      <c r="C426" s="88" t="s">
        <v>356</v>
      </c>
      <c r="D426" s="89"/>
      <c r="E426" s="90">
        <f>E234</f>
        <v>515</v>
      </c>
      <c r="F426" s="87"/>
      <c r="G426" s="87"/>
    </row>
    <row r="427" spans="1:7">
      <c r="C427" s="88" t="s">
        <v>357</v>
      </c>
      <c r="D427" s="89"/>
      <c r="E427" s="90">
        <f>E391</f>
        <v>4761</v>
      </c>
      <c r="F427" s="87"/>
      <c r="G427" s="87"/>
    </row>
    <row r="428" spans="1:7">
      <c r="C428" s="88" t="s">
        <v>358</v>
      </c>
      <c r="D428" s="89"/>
      <c r="E428" s="90">
        <f>E412+E368+E183+E166</f>
        <v>21922.543000000001</v>
      </c>
      <c r="F428" s="87"/>
      <c r="G428" s="87"/>
    </row>
    <row r="429" spans="1:7">
      <c r="C429" s="88" t="s">
        <v>359</v>
      </c>
      <c r="D429" s="89"/>
      <c r="E429" s="90">
        <f>E66+E405</f>
        <v>18817.719000000001</v>
      </c>
      <c r="F429" s="87"/>
      <c r="G429" s="87"/>
    </row>
    <row r="430" spans="1:7">
      <c r="C430" s="88" t="s">
        <v>360</v>
      </c>
      <c r="D430" s="89"/>
      <c r="E430" s="90">
        <f>E171+E193+E199+E217+E227</f>
        <v>52915.315999999999</v>
      </c>
      <c r="F430" s="87"/>
      <c r="G430" s="87"/>
    </row>
    <row r="431" spans="1:7">
      <c r="C431" s="88" t="s">
        <v>361</v>
      </c>
      <c r="D431" s="89"/>
      <c r="E431" s="90">
        <f>E88</f>
        <v>84.519000000000005</v>
      </c>
      <c r="F431" s="87"/>
      <c r="G431" s="87"/>
    </row>
    <row r="432" spans="1:7">
      <c r="C432" s="88" t="s">
        <v>362</v>
      </c>
      <c r="D432" s="89"/>
      <c r="E432" s="90">
        <f>E18+E23+E38+E45+E51+E92+E142+E148+E154+E160+E221+E359+E384</f>
        <v>76070.534</v>
      </c>
      <c r="F432" s="87"/>
      <c r="G432" s="87"/>
    </row>
    <row r="433" spans="3:7">
      <c r="C433" s="88"/>
      <c r="D433" s="89"/>
      <c r="E433" s="90">
        <f>SUM(E424:E432)</f>
        <v>690388.978</v>
      </c>
      <c r="F433" s="87"/>
      <c r="G433" s="87"/>
    </row>
    <row r="434" spans="3:7">
      <c r="C434" s="88"/>
      <c r="D434" s="89"/>
      <c r="E434" s="90"/>
      <c r="F434" s="87"/>
      <c r="G434" s="87"/>
    </row>
    <row r="435" spans="3:7">
      <c r="C435" s="88"/>
      <c r="D435" s="89"/>
      <c r="E435" s="90">
        <f>E419-E433</f>
        <v>0</v>
      </c>
      <c r="F435" s="87"/>
      <c r="G435" s="87"/>
    </row>
    <row r="436" spans="3:7">
      <c r="C436" s="88"/>
      <c r="D436" s="89"/>
      <c r="E436" s="90"/>
      <c r="F436" s="87"/>
      <c r="G436" s="87"/>
    </row>
    <row r="437" spans="3:7">
      <c r="C437" s="88" t="s">
        <v>254</v>
      </c>
      <c r="D437" s="89"/>
      <c r="E437" s="90">
        <f>E249+E252</f>
        <v>111435.382</v>
      </c>
      <c r="F437" s="87"/>
      <c r="G437" s="87"/>
    </row>
    <row r="438" spans="3:7">
      <c r="C438" s="88" t="s">
        <v>256</v>
      </c>
      <c r="D438" s="89"/>
      <c r="E438" s="90">
        <f>E258+E264+E261+E255+E267+E270</f>
        <v>21916.173999999999</v>
      </c>
      <c r="F438" s="87"/>
      <c r="G438" s="87"/>
    </row>
    <row r="439" spans="3:7">
      <c r="C439" s="88" t="s">
        <v>278</v>
      </c>
      <c r="D439" s="89"/>
      <c r="E439" s="90">
        <f>E379</f>
        <v>4094</v>
      </c>
      <c r="F439" s="87"/>
      <c r="G439" s="87"/>
    </row>
    <row r="440" spans="3:7">
      <c r="C440" s="88" t="s">
        <v>257</v>
      </c>
      <c r="D440" s="89"/>
      <c r="E440" s="90">
        <f>E276+E279</f>
        <v>297928.94500000001</v>
      </c>
      <c r="F440" s="87"/>
      <c r="G440" s="87"/>
    </row>
    <row r="441" spans="3:7">
      <c r="C441" s="88" t="s">
        <v>255</v>
      </c>
      <c r="D441" s="89"/>
      <c r="E441" s="90">
        <f>E285+E288+E282+E316+E291</f>
        <v>1998.989</v>
      </c>
      <c r="F441" s="87"/>
      <c r="G441" s="87"/>
    </row>
    <row r="442" spans="3:7">
      <c r="C442" s="88" t="s">
        <v>258</v>
      </c>
      <c r="D442" s="89"/>
      <c r="E442" s="90">
        <f>E294+E319</f>
        <v>16371.804</v>
      </c>
      <c r="F442" s="87"/>
      <c r="G442" s="87"/>
    </row>
    <row r="443" spans="3:7">
      <c r="C443" s="88" t="s">
        <v>259</v>
      </c>
      <c r="D443" s="89"/>
      <c r="E443" s="90">
        <f>E300</f>
        <v>19577.509999999998</v>
      </c>
      <c r="F443" s="87"/>
      <c r="G443" s="87"/>
    </row>
    <row r="444" spans="3:7">
      <c r="C444" s="88" t="s">
        <v>260</v>
      </c>
      <c r="D444" s="89"/>
      <c r="E444" s="90">
        <f>E306+E303</f>
        <v>129.9</v>
      </c>
      <c r="F444" s="87"/>
      <c r="G444" s="87"/>
    </row>
    <row r="445" spans="3:7">
      <c r="C445" s="88" t="s">
        <v>261</v>
      </c>
      <c r="D445" s="89"/>
      <c r="E445" s="90">
        <f>E329+E334+E341</f>
        <v>17311.39</v>
      </c>
      <c r="F445" s="87"/>
      <c r="G445" s="87"/>
    </row>
    <row r="446" spans="3:7">
      <c r="C446" s="88" t="s">
        <v>284</v>
      </c>
      <c r="D446" s="89"/>
      <c r="E446" s="90">
        <f>E324</f>
        <v>74</v>
      </c>
      <c r="F446" s="87"/>
      <c r="G446" s="87"/>
    </row>
    <row r="447" spans="3:7">
      <c r="C447" s="88" t="s">
        <v>489</v>
      </c>
      <c r="D447" s="89"/>
      <c r="E447" s="90">
        <f>E365</f>
        <v>2550</v>
      </c>
      <c r="F447" s="87"/>
      <c r="G447" s="87"/>
    </row>
    <row r="448" spans="3:7">
      <c r="C448" s="88" t="s">
        <v>262</v>
      </c>
      <c r="D448" s="89"/>
      <c r="E448" s="90">
        <f>E347+E350</f>
        <v>7503.6990000000005</v>
      </c>
      <c r="F448" s="87"/>
      <c r="G448" s="87"/>
    </row>
    <row r="449" spans="3:7">
      <c r="C449" s="88" t="s">
        <v>263</v>
      </c>
      <c r="D449" s="89"/>
      <c r="E449" s="90">
        <f>E310</f>
        <v>13689.554</v>
      </c>
      <c r="F449" s="87"/>
      <c r="G449" s="87"/>
    </row>
    <row r="450" spans="3:7">
      <c r="C450" s="88" t="s">
        <v>264</v>
      </c>
      <c r="D450" s="89"/>
      <c r="E450" s="90">
        <f>E353</f>
        <v>721</v>
      </c>
      <c r="F450" s="87"/>
      <c r="G450" s="87"/>
    </row>
    <row r="451" spans="3:7">
      <c r="C451" s="88" t="s">
        <v>300</v>
      </c>
      <c r="D451" s="89"/>
      <c r="E451" s="90">
        <f>E236</f>
        <v>440</v>
      </c>
      <c r="F451" s="87"/>
      <c r="G451" s="87"/>
    </row>
    <row r="452" spans="3:7">
      <c r="C452" s="88" t="s">
        <v>265</v>
      </c>
      <c r="D452" s="89"/>
      <c r="E452" s="90">
        <f>E239</f>
        <v>45</v>
      </c>
      <c r="F452" s="87"/>
      <c r="G452" s="87"/>
    </row>
    <row r="453" spans="3:7">
      <c r="C453" s="88" t="s">
        <v>301</v>
      </c>
      <c r="D453" s="89"/>
      <c r="E453" s="90">
        <f>E242</f>
        <v>30</v>
      </c>
      <c r="F453" s="87"/>
      <c r="G453" s="87"/>
    </row>
    <row r="454" spans="3:7">
      <c r="C454" s="88" t="s">
        <v>266</v>
      </c>
      <c r="D454" s="89"/>
      <c r="E454" s="90">
        <f>E392+E395+E400</f>
        <v>4761</v>
      </c>
      <c r="F454" s="87"/>
      <c r="G454" s="87"/>
    </row>
    <row r="455" spans="3:7">
      <c r="C455" s="88" t="s">
        <v>267</v>
      </c>
      <c r="D455" s="89"/>
      <c r="E455" s="90">
        <f>E370</f>
        <v>210</v>
      </c>
      <c r="F455" s="87"/>
      <c r="G455" s="87"/>
    </row>
    <row r="456" spans="3:7">
      <c r="C456" s="88" t="s">
        <v>366</v>
      </c>
      <c r="D456" s="89"/>
      <c r="E456" s="90"/>
      <c r="F456" s="87"/>
      <c r="G456" s="87"/>
    </row>
    <row r="457" spans="3:7">
      <c r="C457" s="88" t="s">
        <v>268</v>
      </c>
      <c r="D457" s="89"/>
      <c r="E457" s="90">
        <f>E188+E185</f>
        <v>2590.3200000000002</v>
      </c>
      <c r="F457" s="87"/>
      <c r="G457" s="87"/>
    </row>
    <row r="458" spans="3:7">
      <c r="C458" s="88" t="s">
        <v>269</v>
      </c>
      <c r="D458" s="89"/>
      <c r="E458" s="90">
        <f>E167</f>
        <v>3.2229999999999999</v>
      </c>
      <c r="F458" s="87"/>
      <c r="G458" s="87"/>
    </row>
    <row r="459" spans="3:7">
      <c r="C459" s="88" t="s">
        <v>367</v>
      </c>
      <c r="D459" s="89"/>
      <c r="E459" s="90"/>
      <c r="F459" s="87"/>
      <c r="G459" s="87"/>
    </row>
    <row r="460" spans="3:7">
      <c r="C460" s="88" t="s">
        <v>270</v>
      </c>
      <c r="D460" s="89"/>
      <c r="E460" s="90">
        <f>E413+E416</f>
        <v>18552</v>
      </c>
      <c r="F460" s="87"/>
      <c r="G460" s="87"/>
    </row>
    <row r="461" spans="3:7">
      <c r="C461" s="88" t="s">
        <v>368</v>
      </c>
      <c r="D461" s="89"/>
      <c r="E461" s="90">
        <v>0</v>
      </c>
      <c r="F461" s="87"/>
      <c r="G461" s="87"/>
    </row>
    <row r="462" spans="3:7">
      <c r="C462" s="88" t="s">
        <v>299</v>
      </c>
      <c r="D462" s="89"/>
      <c r="E462" s="90">
        <f>E373</f>
        <v>567</v>
      </c>
      <c r="F462" s="87"/>
      <c r="G462" s="87"/>
    </row>
    <row r="463" spans="3:7">
      <c r="C463" s="88" t="s">
        <v>271</v>
      </c>
      <c r="D463" s="89"/>
      <c r="E463" s="90">
        <f>E68+E71</f>
        <v>1060.5999999999999</v>
      </c>
      <c r="F463" s="87"/>
      <c r="G463" s="87"/>
    </row>
    <row r="464" spans="3:7">
      <c r="C464" s="88" t="s">
        <v>369</v>
      </c>
      <c r="D464" s="89"/>
      <c r="E464" s="90"/>
      <c r="F464" s="87"/>
      <c r="G464" s="87"/>
    </row>
    <row r="465" spans="3:7">
      <c r="C465" s="88" t="s">
        <v>289</v>
      </c>
      <c r="D465" s="89"/>
      <c r="E465" s="90">
        <f>E407</f>
        <v>1762.5</v>
      </c>
      <c r="F465" s="87"/>
      <c r="G465" s="87"/>
    </row>
    <row r="466" spans="3:7">
      <c r="C466" s="88" t="s">
        <v>272</v>
      </c>
      <c r="D466" s="89"/>
      <c r="E466" s="90">
        <f>E74</f>
        <v>1015.1899999999999</v>
      </c>
      <c r="F466" s="87"/>
      <c r="G466" s="87"/>
    </row>
    <row r="467" spans="3:7">
      <c r="C467" s="88" t="s">
        <v>273</v>
      </c>
      <c r="D467" s="89"/>
      <c r="E467" s="90">
        <f>E81</f>
        <v>14979.429</v>
      </c>
      <c r="F467" s="87"/>
      <c r="G467" s="87"/>
    </row>
    <row r="468" spans="3:7">
      <c r="C468" s="88" t="s">
        <v>341</v>
      </c>
      <c r="D468" s="89"/>
      <c r="E468" s="90"/>
      <c r="F468" s="87"/>
      <c r="G468" s="87"/>
    </row>
    <row r="469" spans="3:7">
      <c r="C469" s="88" t="s">
        <v>370</v>
      </c>
      <c r="D469" s="89"/>
      <c r="E469" s="90"/>
      <c r="F469" s="87"/>
      <c r="G469" s="87"/>
    </row>
    <row r="470" spans="3:7">
      <c r="C470" s="88" t="s">
        <v>274</v>
      </c>
      <c r="D470" s="89"/>
      <c r="E470" s="90">
        <f>E201+E204+E195+E207+E210+E213+E229</f>
        <v>26887.832000000002</v>
      </c>
      <c r="F470" s="87"/>
      <c r="G470" s="87"/>
    </row>
    <row r="471" spans="3:7">
      <c r="C471" s="88" t="s">
        <v>275</v>
      </c>
      <c r="D471" s="89"/>
      <c r="E471" s="90">
        <f>E173+E176+E179</f>
        <v>25796.483999999997</v>
      </c>
      <c r="F471" s="87"/>
      <c r="G471" s="87"/>
    </row>
    <row r="472" spans="3:7">
      <c r="C472" s="88" t="s">
        <v>276</v>
      </c>
      <c r="D472" s="89"/>
      <c r="E472" s="90">
        <f>E218</f>
        <v>231</v>
      </c>
      <c r="F472" s="87"/>
      <c r="G472" s="87"/>
    </row>
    <row r="473" spans="3:7">
      <c r="C473" s="88" t="s">
        <v>277</v>
      </c>
      <c r="D473" s="89"/>
      <c r="E473" s="90">
        <f>E89</f>
        <v>84.519000000000005</v>
      </c>
      <c r="F473" s="87">
        <f>SUM(E437:E473)</f>
        <v>614318.44400000002</v>
      </c>
      <c r="G473" s="87"/>
    </row>
    <row r="474" spans="3:7">
      <c r="C474" s="88" t="s">
        <v>160</v>
      </c>
      <c r="D474" s="89"/>
      <c r="E474" s="90">
        <f>E18+E23+E38+E45+E51+E92+E142+E148+E154+E160+E221+E359+E384</f>
        <v>76070.534</v>
      </c>
      <c r="F474" s="87"/>
      <c r="G474" s="87"/>
    </row>
    <row r="475" spans="3:7">
      <c r="C475" s="88"/>
      <c r="D475" s="89"/>
      <c r="E475" s="90">
        <f>SUM(E437:E474)</f>
        <v>690388.978</v>
      </c>
      <c r="F475" s="87">
        <f>E433-E475</f>
        <v>0</v>
      </c>
      <c r="G475" s="87"/>
    </row>
    <row r="476" spans="3:7">
      <c r="C476" s="58"/>
    </row>
    <row r="477" spans="3:7">
      <c r="C477" s="58"/>
    </row>
    <row r="478" spans="3:7">
      <c r="C478" s="58"/>
    </row>
    <row r="479" spans="3:7">
      <c r="C479" s="58"/>
    </row>
    <row r="480" spans="3:7">
      <c r="C480" s="58"/>
    </row>
    <row r="481" spans="3:3">
      <c r="C481" s="58"/>
    </row>
    <row r="482" spans="3:3">
      <c r="C482" s="58"/>
    </row>
  </sheetData>
  <mergeCells count="7">
    <mergeCell ref="A421:E421"/>
    <mergeCell ref="A9:E9"/>
    <mergeCell ref="A10:E10"/>
    <mergeCell ref="A419:D419"/>
    <mergeCell ref="A11:E11"/>
    <mergeCell ref="A12:E12"/>
    <mergeCell ref="A13:E13"/>
  </mergeCells>
  <pageMargins left="0.98425196850393704" right="0.98425196850393704" top="0.15748031496062992" bottom="0.15748031496062992" header="0.31496062992125984" footer="0.31496062992125984"/>
  <pageSetup paperSize="9" scale="5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93" zoomScaleNormal="100" zoomScaleSheetLayoutView="93" workbookViewId="0">
      <selection activeCell="C2" sqref="C2:C4"/>
    </sheetView>
  </sheetViews>
  <sheetFormatPr defaultRowHeight="18"/>
  <cols>
    <col min="1" max="1" width="92.33203125" style="51" customWidth="1"/>
    <col min="2" max="2" width="17.6640625" style="51" customWidth="1"/>
    <col min="3" max="3" width="18.109375" style="51" customWidth="1"/>
    <col min="4" max="4" width="9.109375" style="11"/>
    <col min="5" max="5" width="17.109375" style="5" customWidth="1"/>
    <col min="6" max="6" width="13.5546875" style="11" customWidth="1"/>
    <col min="7" max="7" width="12.3320312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93" t="s">
        <v>500</v>
      </c>
    </row>
    <row r="2" spans="1:11">
      <c r="C2" s="103" t="s">
        <v>485</v>
      </c>
    </row>
    <row r="3" spans="1:11">
      <c r="C3" s="103" t="s">
        <v>486</v>
      </c>
    </row>
    <row r="4" spans="1:11">
      <c r="C4" s="103" t="s">
        <v>501</v>
      </c>
    </row>
    <row r="5" spans="1:11">
      <c r="C5" s="103" t="s">
        <v>316</v>
      </c>
    </row>
    <row r="6" spans="1:11">
      <c r="C6" s="103" t="s">
        <v>485</v>
      </c>
    </row>
    <row r="7" spans="1:11">
      <c r="C7" s="103" t="s">
        <v>486</v>
      </c>
    </row>
    <row r="8" spans="1:11">
      <c r="C8" s="103" t="s">
        <v>487</v>
      </c>
    </row>
    <row r="9" spans="1:11">
      <c r="A9" s="109" t="s">
        <v>224</v>
      </c>
      <c r="B9" s="114"/>
      <c r="C9" s="114"/>
    </row>
    <row r="10" spans="1:11">
      <c r="A10" s="115" t="s">
        <v>374</v>
      </c>
      <c r="B10" s="116"/>
      <c r="C10" s="116"/>
    </row>
    <row r="11" spans="1:11" s="10" customFormat="1">
      <c r="A11" s="60"/>
      <c r="B11" s="61"/>
      <c r="C11" s="62" t="s">
        <v>282</v>
      </c>
      <c r="D11" s="12"/>
      <c r="E11" s="13"/>
      <c r="F11" s="12"/>
    </row>
    <row r="12" spans="1:11">
      <c r="A12" s="32" t="s">
        <v>288</v>
      </c>
      <c r="B12" s="32" t="s">
        <v>3</v>
      </c>
      <c r="C12" s="32" t="s">
        <v>225</v>
      </c>
    </row>
    <row r="13" spans="1:11" ht="34.799999999999997">
      <c r="A13" s="34" t="s">
        <v>432</v>
      </c>
      <c r="B13" s="35" t="s">
        <v>188</v>
      </c>
      <c r="C13" s="76">
        <f>C14+C18+C22+C25+C26+C27</f>
        <v>493388.09399999998</v>
      </c>
      <c r="E13" s="95">
        <f>'прил 13'!E424</f>
        <v>493388.09400000004</v>
      </c>
      <c r="F13" s="95"/>
      <c r="G13" s="85"/>
      <c r="H13" s="85"/>
      <c r="I13" s="85"/>
      <c r="J13" s="85"/>
      <c r="K13" s="85"/>
    </row>
    <row r="14" spans="1:11" ht="36">
      <c r="A14" s="63" t="s">
        <v>436</v>
      </c>
      <c r="B14" s="64" t="s">
        <v>189</v>
      </c>
      <c r="C14" s="91">
        <f>C15+C16+C17</f>
        <v>137445.55599999998</v>
      </c>
      <c r="E14" s="95"/>
      <c r="F14" s="95"/>
      <c r="G14" s="85"/>
      <c r="H14" s="85"/>
      <c r="I14" s="85"/>
      <c r="J14" s="85"/>
      <c r="K14" s="85"/>
    </row>
    <row r="15" spans="1:11" ht="36">
      <c r="A15" s="65" t="s">
        <v>232</v>
      </c>
      <c r="B15" s="66" t="s">
        <v>254</v>
      </c>
      <c r="C15" s="92">
        <v>111435.382</v>
      </c>
      <c r="E15" s="95"/>
      <c r="F15" s="95"/>
      <c r="G15" s="85"/>
      <c r="H15" s="85"/>
      <c r="I15" s="85"/>
      <c r="J15" s="85"/>
      <c r="K15" s="85"/>
    </row>
    <row r="16" spans="1:11" ht="36">
      <c r="A16" s="65" t="s">
        <v>233</v>
      </c>
      <c r="B16" s="66" t="s">
        <v>256</v>
      </c>
      <c r="C16" s="92">
        <v>21916.173999999999</v>
      </c>
      <c r="E16" s="95"/>
      <c r="F16" s="95"/>
      <c r="G16" s="85"/>
      <c r="H16" s="85"/>
      <c r="I16" s="85"/>
      <c r="J16" s="85"/>
      <c r="K16" s="85"/>
    </row>
    <row r="17" spans="1:11">
      <c r="A17" s="67" t="s">
        <v>234</v>
      </c>
      <c r="B17" s="66" t="s">
        <v>278</v>
      </c>
      <c r="C17" s="92">
        <v>4094</v>
      </c>
      <c r="E17" s="95"/>
      <c r="F17" s="95"/>
      <c r="G17" s="85"/>
      <c r="H17" s="85"/>
      <c r="I17" s="85"/>
      <c r="J17" s="85"/>
      <c r="K17" s="85"/>
    </row>
    <row r="18" spans="1:11" ht="36">
      <c r="A18" s="68" t="s">
        <v>434</v>
      </c>
      <c r="B18" s="64" t="s">
        <v>200</v>
      </c>
      <c r="C18" s="91">
        <f>C19+C20+C21</f>
        <v>316299.73800000001</v>
      </c>
      <c r="E18" s="95"/>
      <c r="F18" s="95"/>
      <c r="G18" s="85"/>
      <c r="H18" s="85"/>
      <c r="I18" s="85"/>
      <c r="J18" s="85"/>
      <c r="K18" s="85"/>
    </row>
    <row r="19" spans="1:11" ht="36">
      <c r="A19" s="65" t="s">
        <v>235</v>
      </c>
      <c r="B19" s="66" t="s">
        <v>257</v>
      </c>
      <c r="C19" s="92">
        <v>297928.94500000001</v>
      </c>
      <c r="E19" s="95"/>
      <c r="F19" s="95"/>
      <c r="G19" s="85"/>
      <c r="H19" s="85"/>
      <c r="I19" s="85"/>
      <c r="J19" s="85"/>
      <c r="K19" s="85"/>
    </row>
    <row r="20" spans="1:11" ht="36">
      <c r="A20" s="67" t="s">
        <v>236</v>
      </c>
      <c r="B20" s="66" t="s">
        <v>255</v>
      </c>
      <c r="C20" s="92">
        <v>1998.989</v>
      </c>
      <c r="E20" s="95"/>
      <c r="F20" s="95"/>
      <c r="G20" s="85"/>
      <c r="H20" s="85"/>
      <c r="I20" s="85"/>
      <c r="J20" s="85"/>
      <c r="K20" s="85"/>
    </row>
    <row r="21" spans="1:11" ht="36">
      <c r="A21" s="67" t="s">
        <v>302</v>
      </c>
      <c r="B21" s="66" t="s">
        <v>258</v>
      </c>
      <c r="C21" s="92">
        <v>16371.804</v>
      </c>
      <c r="E21" s="95"/>
      <c r="F21" s="95"/>
      <c r="G21" s="85"/>
      <c r="H21" s="85"/>
      <c r="I21" s="85"/>
      <c r="J21" s="85"/>
      <c r="K21" s="85"/>
    </row>
    <row r="22" spans="1:11" ht="36">
      <c r="A22" s="68" t="s">
        <v>424</v>
      </c>
      <c r="B22" s="64" t="s">
        <v>203</v>
      </c>
      <c r="C22" s="91">
        <f>C23+C24</f>
        <v>19707.41</v>
      </c>
      <c r="E22" s="95"/>
      <c r="F22" s="95"/>
      <c r="G22" s="85"/>
      <c r="H22" s="85"/>
      <c r="I22" s="85"/>
      <c r="J22" s="85"/>
      <c r="K22" s="85"/>
    </row>
    <row r="23" spans="1:11" ht="36">
      <c r="A23" s="65" t="s">
        <v>237</v>
      </c>
      <c r="B23" s="66" t="s">
        <v>259</v>
      </c>
      <c r="C23" s="92">
        <v>19577.509999999998</v>
      </c>
      <c r="E23" s="95"/>
      <c r="F23" s="95"/>
      <c r="G23" s="85"/>
      <c r="H23" s="85"/>
      <c r="I23" s="85"/>
      <c r="J23" s="85"/>
      <c r="K23" s="85"/>
    </row>
    <row r="24" spans="1:11" ht="36">
      <c r="A24" s="65" t="s">
        <v>238</v>
      </c>
      <c r="B24" s="66" t="s">
        <v>260</v>
      </c>
      <c r="C24" s="92">
        <v>129.9</v>
      </c>
      <c r="E24" s="95"/>
      <c r="F24" s="95"/>
      <c r="G24" s="85"/>
      <c r="H24" s="85"/>
      <c r="I24" s="85"/>
      <c r="J24" s="85"/>
      <c r="K24" s="85"/>
    </row>
    <row r="25" spans="1:11" ht="36">
      <c r="A25" s="65" t="s">
        <v>239</v>
      </c>
      <c r="B25" s="66" t="s">
        <v>261</v>
      </c>
      <c r="C25" s="92">
        <v>17311.39</v>
      </c>
      <c r="E25" s="95"/>
      <c r="F25" s="95"/>
      <c r="G25" s="85"/>
      <c r="H25" s="85"/>
      <c r="I25" s="85"/>
      <c r="J25" s="85"/>
      <c r="K25" s="85"/>
    </row>
    <row r="26" spans="1:11">
      <c r="A26" s="65" t="s">
        <v>285</v>
      </c>
      <c r="B26" s="66" t="s">
        <v>284</v>
      </c>
      <c r="C26" s="92">
        <v>74</v>
      </c>
      <c r="E26" s="95"/>
      <c r="F26" s="95"/>
      <c r="G26" s="85"/>
      <c r="H26" s="85"/>
      <c r="I26" s="85"/>
      <c r="J26" s="85"/>
      <c r="K26" s="85"/>
    </row>
    <row r="27" spans="1:11" ht="36">
      <c r="A27" s="104" t="s">
        <v>490</v>
      </c>
      <c r="B27" s="66" t="s">
        <v>489</v>
      </c>
      <c r="C27" s="92">
        <v>2550</v>
      </c>
      <c r="E27" s="95"/>
      <c r="F27" s="95"/>
      <c r="G27" s="85"/>
      <c r="H27" s="85"/>
      <c r="I27" s="85"/>
      <c r="J27" s="85"/>
      <c r="K27" s="85"/>
    </row>
    <row r="28" spans="1:11" ht="34.799999999999997">
      <c r="A28" s="34" t="s">
        <v>433</v>
      </c>
      <c r="B28" s="35" t="s">
        <v>186</v>
      </c>
      <c r="C28" s="76">
        <f>C29+C30+C31</f>
        <v>21914.253000000001</v>
      </c>
      <c r="E28" s="95">
        <f>'прил 13'!E425</f>
        <v>21914.253000000001</v>
      </c>
      <c r="F28" s="95"/>
      <c r="G28" s="85"/>
      <c r="H28" s="85"/>
      <c r="I28" s="85"/>
      <c r="J28" s="85"/>
      <c r="K28" s="85"/>
    </row>
    <row r="29" spans="1:11" ht="36">
      <c r="A29" s="65" t="s">
        <v>240</v>
      </c>
      <c r="B29" s="66" t="s">
        <v>262</v>
      </c>
      <c r="C29" s="92">
        <v>7503.6989999999996</v>
      </c>
      <c r="E29" s="95"/>
      <c r="F29" s="95"/>
      <c r="G29" s="85"/>
      <c r="H29" s="85"/>
      <c r="I29" s="85"/>
      <c r="J29" s="85"/>
      <c r="K29" s="85"/>
    </row>
    <row r="30" spans="1:11" ht="36">
      <c r="A30" s="65" t="s">
        <v>237</v>
      </c>
      <c r="B30" s="66" t="s">
        <v>263</v>
      </c>
      <c r="C30" s="92">
        <v>13689.554</v>
      </c>
      <c r="E30" s="95"/>
      <c r="F30" s="95"/>
      <c r="G30" s="85"/>
      <c r="H30" s="85"/>
      <c r="I30" s="85"/>
      <c r="J30" s="85"/>
      <c r="K30" s="85"/>
    </row>
    <row r="31" spans="1:11">
      <c r="A31" s="65" t="s">
        <v>241</v>
      </c>
      <c r="B31" s="66" t="s">
        <v>264</v>
      </c>
      <c r="C31" s="92">
        <v>721</v>
      </c>
      <c r="E31" s="95"/>
      <c r="F31" s="95"/>
      <c r="G31" s="85"/>
      <c r="H31" s="85"/>
      <c r="I31" s="85"/>
      <c r="J31" s="85"/>
      <c r="K31" s="85"/>
    </row>
    <row r="32" spans="1:11" ht="34.799999999999997">
      <c r="A32" s="34" t="s">
        <v>442</v>
      </c>
      <c r="B32" s="35" t="s">
        <v>184</v>
      </c>
      <c r="C32" s="76">
        <f>C33+C35+C36</f>
        <v>515</v>
      </c>
      <c r="E32" s="95">
        <f>'прил 13'!E426</f>
        <v>515</v>
      </c>
      <c r="F32" s="95"/>
      <c r="G32" s="85"/>
      <c r="H32" s="85"/>
      <c r="I32" s="85"/>
      <c r="J32" s="85"/>
      <c r="K32" s="85"/>
    </row>
    <row r="33" spans="1:11" ht="54">
      <c r="A33" s="69" t="s">
        <v>443</v>
      </c>
      <c r="B33" s="64" t="s">
        <v>293</v>
      </c>
      <c r="C33" s="91">
        <f>C34</f>
        <v>440</v>
      </c>
      <c r="E33" s="95"/>
      <c r="F33" s="95"/>
      <c r="G33" s="85"/>
      <c r="H33" s="85"/>
      <c r="I33" s="85"/>
      <c r="J33" s="85"/>
      <c r="K33" s="85"/>
    </row>
    <row r="34" spans="1:11" ht="36">
      <c r="A34" s="65" t="s">
        <v>303</v>
      </c>
      <c r="B34" s="66" t="s">
        <v>300</v>
      </c>
      <c r="C34" s="77">
        <v>440</v>
      </c>
      <c r="E34" s="95"/>
      <c r="F34" s="95"/>
      <c r="G34" s="85"/>
      <c r="H34" s="85"/>
      <c r="I34" s="85"/>
      <c r="J34" s="85"/>
      <c r="K34" s="85"/>
    </row>
    <row r="35" spans="1:11" ht="36">
      <c r="A35" s="65" t="s">
        <v>242</v>
      </c>
      <c r="B35" s="66" t="s">
        <v>265</v>
      </c>
      <c r="C35" s="92">
        <v>45</v>
      </c>
      <c r="E35" s="95"/>
      <c r="F35" s="95"/>
      <c r="G35" s="85"/>
      <c r="H35" s="85"/>
      <c r="I35" s="85"/>
      <c r="J35" s="85"/>
      <c r="K35" s="85"/>
    </row>
    <row r="36" spans="1:11">
      <c r="A36" s="65" t="s">
        <v>304</v>
      </c>
      <c r="B36" s="66" t="s">
        <v>301</v>
      </c>
      <c r="C36" s="92">
        <v>30</v>
      </c>
      <c r="E36" s="95"/>
      <c r="F36" s="95"/>
      <c r="G36" s="85"/>
      <c r="H36" s="85"/>
      <c r="I36" s="85"/>
      <c r="J36" s="85"/>
      <c r="K36" s="85"/>
    </row>
    <row r="37" spans="1:11" ht="34.799999999999997">
      <c r="A37" s="34" t="s">
        <v>444</v>
      </c>
      <c r="B37" s="35" t="s">
        <v>229</v>
      </c>
      <c r="C37" s="76">
        <f>C38</f>
        <v>4761</v>
      </c>
      <c r="E37" s="95">
        <f>'прил 13'!E427</f>
        <v>4761</v>
      </c>
      <c r="F37" s="95"/>
      <c r="G37" s="85"/>
      <c r="H37" s="85"/>
      <c r="I37" s="85"/>
      <c r="J37" s="85"/>
      <c r="K37" s="85"/>
    </row>
    <row r="38" spans="1:11" ht="36">
      <c r="A38" s="65" t="s">
        <v>243</v>
      </c>
      <c r="B38" s="66" t="s">
        <v>266</v>
      </c>
      <c r="C38" s="92">
        <v>4761</v>
      </c>
      <c r="E38" s="95"/>
      <c r="F38" s="95"/>
      <c r="G38" s="85"/>
      <c r="H38" s="85"/>
      <c r="I38" s="85"/>
      <c r="J38" s="85"/>
      <c r="K38" s="85"/>
    </row>
    <row r="39" spans="1:11" ht="34.799999999999997">
      <c r="A39" s="34" t="s">
        <v>435</v>
      </c>
      <c r="B39" s="35" t="s">
        <v>166</v>
      </c>
      <c r="C39" s="76">
        <f>C40+C42+C44+C45+C46</f>
        <v>21922.543000000001</v>
      </c>
      <c r="E39" s="95">
        <f>'прил 13'!E428</f>
        <v>21922.543000000001</v>
      </c>
      <c r="F39" s="95"/>
      <c r="G39" s="85"/>
      <c r="H39" s="85"/>
      <c r="I39" s="85"/>
      <c r="J39" s="85"/>
      <c r="K39" s="85"/>
    </row>
    <row r="40" spans="1:11">
      <c r="A40" s="68" t="s">
        <v>445</v>
      </c>
      <c r="B40" s="64" t="s">
        <v>193</v>
      </c>
      <c r="C40" s="91">
        <f>C41</f>
        <v>210</v>
      </c>
      <c r="E40" s="95"/>
      <c r="F40" s="95"/>
      <c r="G40" s="85"/>
      <c r="H40" s="85"/>
      <c r="I40" s="85"/>
      <c r="J40" s="85"/>
      <c r="K40" s="85"/>
    </row>
    <row r="41" spans="1:11">
      <c r="A41" s="67" t="s">
        <v>244</v>
      </c>
      <c r="B41" s="66" t="s">
        <v>267</v>
      </c>
      <c r="C41" s="92">
        <v>210</v>
      </c>
      <c r="E41" s="95"/>
      <c r="F41" s="95"/>
      <c r="G41" s="85"/>
      <c r="H41" s="85"/>
      <c r="I41" s="85"/>
      <c r="J41" s="85"/>
      <c r="K41" s="85"/>
    </row>
    <row r="42" spans="1:11" ht="54">
      <c r="A42" s="68" t="s">
        <v>440</v>
      </c>
      <c r="B42" s="64" t="s">
        <v>231</v>
      </c>
      <c r="C42" s="91">
        <f>C43</f>
        <v>2590.3200000000002</v>
      </c>
      <c r="E42" s="95"/>
      <c r="F42" s="95"/>
      <c r="G42" s="85"/>
      <c r="H42" s="85"/>
      <c r="I42" s="85"/>
      <c r="J42" s="85"/>
      <c r="K42" s="85"/>
    </row>
    <row r="43" spans="1:11" ht="36">
      <c r="A43" s="67" t="s">
        <v>245</v>
      </c>
      <c r="B43" s="66" t="s">
        <v>268</v>
      </c>
      <c r="C43" s="92">
        <v>2590.3200000000002</v>
      </c>
      <c r="E43" s="95"/>
      <c r="F43" s="95"/>
      <c r="G43" s="85"/>
      <c r="H43" s="85"/>
      <c r="I43" s="85"/>
      <c r="J43" s="85"/>
      <c r="K43" s="85"/>
    </row>
    <row r="44" spans="1:11" ht="36">
      <c r="A44" s="102" t="s">
        <v>484</v>
      </c>
      <c r="B44" s="66" t="s">
        <v>269</v>
      </c>
      <c r="C44" s="92">
        <v>3.2229999999999999</v>
      </c>
      <c r="E44" s="95"/>
      <c r="F44" s="95"/>
      <c r="G44" s="85"/>
      <c r="H44" s="85"/>
      <c r="I44" s="85"/>
      <c r="J44" s="85"/>
      <c r="K44" s="85"/>
    </row>
    <row r="45" spans="1:11" ht="36">
      <c r="A45" s="67" t="s">
        <v>246</v>
      </c>
      <c r="B45" s="66" t="s">
        <v>270</v>
      </c>
      <c r="C45" s="92">
        <v>18552</v>
      </c>
      <c r="E45" s="95"/>
      <c r="F45" s="95"/>
      <c r="G45" s="85"/>
      <c r="H45" s="85"/>
      <c r="I45" s="85"/>
      <c r="J45" s="85"/>
      <c r="K45" s="85"/>
    </row>
    <row r="46" spans="1:11" ht="36">
      <c r="A46" s="67" t="s">
        <v>305</v>
      </c>
      <c r="B46" s="66" t="s">
        <v>299</v>
      </c>
      <c r="C46" s="92">
        <v>567</v>
      </c>
      <c r="E46" s="95"/>
      <c r="F46" s="95"/>
      <c r="G46" s="85"/>
      <c r="H46" s="85"/>
      <c r="I46" s="85"/>
      <c r="J46" s="85"/>
      <c r="K46" s="85"/>
    </row>
    <row r="47" spans="1:11" ht="34.799999999999997">
      <c r="A47" s="34" t="s">
        <v>403</v>
      </c>
      <c r="B47" s="35" t="s">
        <v>162</v>
      </c>
      <c r="C47" s="76">
        <f>C48+C52+C53+C50</f>
        <v>18817.719000000001</v>
      </c>
      <c r="E47" s="95">
        <f>'прил 13'!E429</f>
        <v>18817.719000000001</v>
      </c>
      <c r="F47" s="95"/>
      <c r="G47" s="85"/>
      <c r="H47" s="85"/>
      <c r="I47" s="85"/>
      <c r="J47" s="85"/>
      <c r="K47" s="85"/>
    </row>
    <row r="48" spans="1:11">
      <c r="A48" s="68" t="s">
        <v>404</v>
      </c>
      <c r="B48" s="64" t="s">
        <v>170</v>
      </c>
      <c r="C48" s="91">
        <f>C49</f>
        <v>1060.5999999999999</v>
      </c>
      <c r="E48" s="95"/>
      <c r="F48" s="95"/>
      <c r="G48" s="85"/>
      <c r="H48" s="85"/>
      <c r="I48" s="85"/>
      <c r="J48" s="85"/>
      <c r="K48" s="85"/>
    </row>
    <row r="49" spans="1:11" ht="36">
      <c r="A49" s="67" t="s">
        <v>247</v>
      </c>
      <c r="B49" s="66" t="s">
        <v>271</v>
      </c>
      <c r="C49" s="92">
        <v>1060.5999999999999</v>
      </c>
      <c r="E49" s="95"/>
      <c r="F49" s="95"/>
      <c r="G49" s="85"/>
      <c r="H49" s="85"/>
      <c r="I49" s="85"/>
      <c r="J49" s="85"/>
      <c r="K49" s="85"/>
    </row>
    <row r="50" spans="1:11" ht="52.2">
      <c r="A50" s="34" t="s">
        <v>446</v>
      </c>
      <c r="B50" s="35" t="s">
        <v>297</v>
      </c>
      <c r="C50" s="76">
        <f>C51</f>
        <v>1762.5</v>
      </c>
      <c r="E50" s="95"/>
      <c r="F50" s="95"/>
      <c r="G50" s="85"/>
      <c r="H50" s="85"/>
      <c r="I50" s="85"/>
      <c r="J50" s="85"/>
      <c r="K50" s="85"/>
    </row>
    <row r="51" spans="1:11" ht="36">
      <c r="A51" s="14" t="s">
        <v>306</v>
      </c>
      <c r="B51" s="37" t="s">
        <v>289</v>
      </c>
      <c r="C51" s="77">
        <v>1762.5</v>
      </c>
      <c r="E51" s="95"/>
      <c r="F51" s="95"/>
      <c r="G51" s="85"/>
      <c r="H51" s="85"/>
      <c r="I51" s="85"/>
      <c r="J51" s="85"/>
      <c r="K51" s="85"/>
    </row>
    <row r="52" spans="1:11" ht="36">
      <c r="A52" s="65" t="s">
        <v>248</v>
      </c>
      <c r="B52" s="66" t="s">
        <v>272</v>
      </c>
      <c r="C52" s="92">
        <v>1015.19</v>
      </c>
      <c r="E52" s="95"/>
      <c r="F52" s="95"/>
      <c r="G52" s="85"/>
      <c r="H52" s="85"/>
      <c r="I52" s="85"/>
      <c r="J52" s="85"/>
      <c r="K52" s="85"/>
    </row>
    <row r="53" spans="1:11" ht="36">
      <c r="A53" s="65" t="s">
        <v>249</v>
      </c>
      <c r="B53" s="66" t="s">
        <v>273</v>
      </c>
      <c r="C53" s="92">
        <v>14979.429</v>
      </c>
      <c r="E53" s="95"/>
      <c r="F53" s="95"/>
      <c r="G53" s="85"/>
      <c r="H53" s="85"/>
      <c r="I53" s="85"/>
      <c r="J53" s="85"/>
      <c r="K53" s="85"/>
    </row>
    <row r="54" spans="1:11" ht="52.2">
      <c r="A54" s="34" t="s">
        <v>408</v>
      </c>
      <c r="B54" s="35" t="s">
        <v>176</v>
      </c>
      <c r="C54" s="76">
        <f>C55+C57+C59</f>
        <v>52915.315999999999</v>
      </c>
      <c r="E54" s="95">
        <f>'прил 13'!E430</f>
        <v>52915.315999999999</v>
      </c>
      <c r="F54" s="95"/>
      <c r="G54" s="85"/>
      <c r="H54" s="85"/>
      <c r="I54" s="85"/>
      <c r="J54" s="85"/>
      <c r="K54" s="85"/>
    </row>
    <row r="55" spans="1:11" ht="36">
      <c r="A55" s="70" t="s">
        <v>411</v>
      </c>
      <c r="B55" s="64" t="s">
        <v>180</v>
      </c>
      <c r="C55" s="91">
        <f>C56</f>
        <v>26887.831999999999</v>
      </c>
      <c r="E55" s="95"/>
      <c r="F55" s="95"/>
      <c r="G55" s="85"/>
      <c r="H55" s="85"/>
      <c r="I55" s="85"/>
      <c r="J55" s="85"/>
      <c r="K55" s="85"/>
    </row>
    <row r="56" spans="1:11" ht="36">
      <c r="A56" s="65" t="s">
        <v>250</v>
      </c>
      <c r="B56" s="66" t="s">
        <v>274</v>
      </c>
      <c r="C56" s="92">
        <v>26887.831999999999</v>
      </c>
      <c r="E56" s="95"/>
      <c r="F56" s="95"/>
      <c r="G56" s="85"/>
      <c r="H56" s="85"/>
      <c r="I56" s="85"/>
      <c r="J56" s="85"/>
      <c r="K56" s="85"/>
    </row>
    <row r="57" spans="1:11" ht="36">
      <c r="A57" s="70" t="s">
        <v>409</v>
      </c>
      <c r="B57" s="64" t="s">
        <v>177</v>
      </c>
      <c r="C57" s="91">
        <f>C58</f>
        <v>25796.484</v>
      </c>
      <c r="E57" s="95"/>
      <c r="F57" s="95"/>
      <c r="G57" s="85"/>
      <c r="H57" s="85"/>
      <c r="I57" s="85"/>
      <c r="J57" s="85"/>
      <c r="K57" s="85"/>
    </row>
    <row r="58" spans="1:11" ht="36">
      <c r="A58" s="71" t="s">
        <v>251</v>
      </c>
      <c r="B58" s="66" t="s">
        <v>275</v>
      </c>
      <c r="C58" s="92">
        <v>25796.484</v>
      </c>
      <c r="E58" s="95"/>
      <c r="F58" s="95"/>
      <c r="G58" s="85"/>
      <c r="H58" s="85"/>
      <c r="I58" s="85"/>
      <c r="J58" s="85"/>
      <c r="K58" s="85"/>
    </row>
    <row r="59" spans="1:11">
      <c r="A59" s="71" t="s">
        <v>252</v>
      </c>
      <c r="B59" s="66" t="s">
        <v>276</v>
      </c>
      <c r="C59" s="92">
        <v>231</v>
      </c>
      <c r="E59" s="95"/>
      <c r="F59" s="95"/>
      <c r="G59" s="85"/>
      <c r="H59" s="85"/>
      <c r="I59" s="85"/>
      <c r="J59" s="85"/>
      <c r="K59" s="85"/>
    </row>
    <row r="60" spans="1:11" ht="69.599999999999994">
      <c r="A60" s="72" t="s">
        <v>447</v>
      </c>
      <c r="B60" s="35" t="s">
        <v>173</v>
      </c>
      <c r="C60" s="76">
        <f>C61</f>
        <v>84.519000000000005</v>
      </c>
      <c r="E60" s="95">
        <f>'прил 13'!E431</f>
        <v>84.519000000000005</v>
      </c>
      <c r="F60" s="95"/>
      <c r="G60" s="85"/>
      <c r="H60" s="85"/>
      <c r="I60" s="85"/>
      <c r="J60" s="85"/>
      <c r="K60" s="85"/>
    </row>
    <row r="61" spans="1:11" ht="36">
      <c r="A61" s="71" t="s">
        <v>253</v>
      </c>
      <c r="B61" s="66" t="s">
        <v>277</v>
      </c>
      <c r="C61" s="92">
        <v>84.519000000000005</v>
      </c>
      <c r="E61" s="95"/>
      <c r="F61" s="95"/>
      <c r="G61" s="85"/>
      <c r="H61" s="85"/>
      <c r="I61" s="85"/>
      <c r="J61" s="85"/>
      <c r="K61" s="85"/>
    </row>
    <row r="62" spans="1:11" ht="17.399999999999999">
      <c r="A62" s="107" t="s">
        <v>147</v>
      </c>
      <c r="B62" s="107"/>
      <c r="C62" s="83">
        <f>C13+C28+C32+C37+C39+C47+C54+C60</f>
        <v>614318.44400000002</v>
      </c>
      <c r="E62" s="96"/>
      <c r="F62" s="96"/>
      <c r="G62" s="85"/>
      <c r="H62" s="85"/>
      <c r="I62" s="85"/>
      <c r="J62" s="85"/>
      <c r="K62" s="85"/>
    </row>
    <row r="63" spans="1:11">
      <c r="A63" s="48"/>
      <c r="B63" s="48"/>
      <c r="C63" s="48"/>
      <c r="E63" s="6"/>
      <c r="F63" s="6"/>
      <c r="G63" s="2"/>
      <c r="H63" s="2"/>
      <c r="I63" s="4"/>
      <c r="J63" s="2"/>
      <c r="K63" s="4"/>
    </row>
    <row r="64" spans="1:11">
      <c r="A64" s="110"/>
      <c r="B64" s="110"/>
      <c r="C64" s="110"/>
      <c r="E64" s="6"/>
      <c r="F64" s="6"/>
      <c r="G64" s="2"/>
      <c r="H64" s="4"/>
      <c r="I64" s="2"/>
      <c r="J64" s="2"/>
      <c r="K64" s="4"/>
    </row>
    <row r="69" spans="1:1">
      <c r="A69" s="51" t="s">
        <v>68</v>
      </c>
    </row>
  </sheetData>
  <mergeCells count="4">
    <mergeCell ref="A64:C64"/>
    <mergeCell ref="A9:C9"/>
    <mergeCell ref="A10:C10"/>
    <mergeCell ref="A62:B6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 1</vt:lpstr>
      <vt:lpstr>прил 11</vt:lpstr>
      <vt:lpstr>прил 13</vt:lpstr>
      <vt:lpstr>прил 15</vt:lpstr>
      <vt:lpstr>'прил 11'!Область_печати</vt:lpstr>
      <vt:lpstr>'прил 13'!Область_печати</vt:lpstr>
      <vt:lpstr>'прил 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2019-02-27T05:20:09Z</dcterms:modified>
</cp:coreProperties>
</file>