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0005" windowHeight="9195" activeTab="0"/>
  </bookViews>
  <sheets>
    <sheet name="2020" sheetId="1" r:id="rId1"/>
  </sheets>
  <definedNames>
    <definedName name="_xlnm.Print_Titles" localSheetId="0">'2020'!$3:$3</definedName>
    <definedName name="_xlnm.Print_Area" localSheetId="0">'2020'!$A$1:$F$47</definedName>
  </definedNames>
  <calcPr fullCalcOnLoad="1"/>
</workbook>
</file>

<file path=xl/sharedStrings.xml><?xml version="1.0" encoding="utf-8"?>
<sst xmlns="http://schemas.openxmlformats.org/spreadsheetml/2006/main" count="97" uniqueCount="92">
  <si>
    <t>#Н/Д</t>
  </si>
  <si>
    <t>Всего доходов: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</si>
  <si>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</si>
  <si>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</si>
  <si>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</si>
  <si>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</si>
  <si>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</si>
  <si>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</si>
  <si>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Наименование показателя</t>
  </si>
  <si>
    <t>% исполнения с начала года</t>
  </si>
  <si>
    <t>ДОХОДЫ ОТ ПРОДАЖИ МАТЕРИАЛЬНЫХ И НЕМАТЕРИАЛЬНЫХ АКТИВОВ</t>
  </si>
  <si>
    <t>Налог на имущество физических лиц, взимаемый по ставкам,  применяемым к объектам налогооблажения, расположенным в границах поселений</t>
  </si>
  <si>
    <t>НАЛОГИ НА ПРИБЫЛЬ, ДОХОДЫ</t>
  </si>
  <si>
    <t>НАЛОГИ НА СОВОКУПНЫЙ ДОХОД</t>
  </si>
  <si>
    <t>НАЛОГИ НА ИМУЩЕСТВО</t>
  </si>
  <si>
    <t>Код дохода</t>
  </si>
  <si>
    <t>00010000000000000000</t>
  </si>
  <si>
    <t>00010100000000000000</t>
  </si>
  <si>
    <t>00010102000010000110</t>
  </si>
  <si>
    <t>00010500000000000000</t>
  </si>
  <si>
    <t>00010600000000000000</t>
  </si>
  <si>
    <t>00011400000000000000</t>
  </si>
  <si>
    <t>00020000000000000000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</si>
  <si>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</si>
  <si>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</si>
  <si>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00011402000000000000</t>
  </si>
  <si>
    <t>НАЛОГОВЫЕ НЕНАЛОГОВЫЕ ДОХОДЫ</t>
  </si>
  <si>
    <t>00010601000000000110</t>
  </si>
  <si>
    <t>00010606000000000110</t>
  </si>
  <si>
    <t>ШТРАФЫ, САНКЦИИ, ВОЗМЕЩЕНИЕ УЩЕРБА</t>
  </si>
  <si>
    <t>00010503000010000110</t>
  </si>
  <si>
    <t>00010601030100000110</t>
  </si>
  <si>
    <t>00011600000000000000</t>
  </si>
  <si>
    <t>Прочие поступления от денежных взысканий (штрафов) и иных сумм в возмещение ущерба, зачисляемые в бюджеты поселений</t>
  </si>
  <si>
    <t>00020200000000000000</t>
  </si>
  <si>
    <t>Дотации на выравнивание бюджетной обеспеченности</t>
  </si>
  <si>
    <t>00010606030000000110</t>
  </si>
  <si>
    <t>Земельный налогс организаций</t>
  </si>
  <si>
    <t>00010606033100000110</t>
  </si>
  <si>
    <t>Земельный налог с организаций, обладающих земельным участком, расположенным в границах сельских поселений</t>
  </si>
  <si>
    <t>00010606040000000110</t>
  </si>
  <si>
    <t>Земельный налог с физических лиц</t>
  </si>
  <si>
    <t>00010606043100000110</t>
  </si>
  <si>
    <t>Земельный налог с физических лиц, обладающих земельным участком, расположенным в границах сельских поселений</t>
  </si>
  <si>
    <t>00011406025100000430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</si>
  <si>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</si>
  <si>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</si>
  <si>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</si>
  <si>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Дотации бюджетам сельских поселений на выравнивание уровня бюджетной обеспеченности</t>
  </si>
  <si>
    <t xml:space="preserve">Дотации бюджетам бюджетной системы Российской Федерации 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</si>
  <si>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</si>
  <si>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</si>
  <si>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</si>
  <si>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</si>
  <si>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</si>
  <si>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</si>
  <si>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</si>
  <si>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0001110904510 0000120</t>
  </si>
  <si>
    <t>00011402053100000440</t>
  </si>
  <si>
    <t>Прочие межбюджетные трансферты, передаваемые бюджетам сельских поселений</t>
  </si>
  <si>
    <t>00020249999100000151</t>
  </si>
  <si>
    <t>ПРОЧИЕ БЕЗВОЗМЕЗДНЫЕ ПОСТУПЛЕНИЯ</t>
  </si>
  <si>
    <t>Прочие безвозмездные поступления в бюджеты сельских поселений</t>
  </si>
  <si>
    <t>00020700000000000000</t>
  </si>
  <si>
    <t>00020705030100000180</t>
  </si>
  <si>
    <t xml:space="preserve"> </t>
  </si>
  <si>
    <t>00020210000000000150</t>
  </si>
  <si>
    <t>00020215000000000150</t>
  </si>
  <si>
    <t>00020215001100000150</t>
  </si>
  <si>
    <t>00020230000000000150</t>
  </si>
  <si>
    <t>00020235118000000150</t>
  </si>
  <si>
    <t>00020235118100000150</t>
  </si>
  <si>
    <t>Прочие субсидии бюджетам сельских поселений</t>
  </si>
  <si>
    <t>00020229999100000150</t>
  </si>
  <si>
    <t>Прочие неналоговые доходы бюджетов сельских поселений</t>
  </si>
  <si>
    <t>00011705050100000180</t>
  </si>
  <si>
    <t xml:space="preserve">Показатели доходов бюджета Камень-Рыболовского сельского поселения Ханкайского муниципального района Приморского края за 2020 год по кодам видов доходов, подвидов доходов, классификации сектора государственного управления, относящихся к доходам бюджета Камень-Рыболовского сельского поселения Ханкайского муниципального района Приморского края (руб.)                </t>
  </si>
  <si>
    <t>Уточненный бюджет 2020 года</t>
  </si>
  <si>
    <t>Кассовое исполнение за 2020 год</t>
  </si>
  <si>
    <t>Процент исполнения к уточненному бюджету 2020 года</t>
  </si>
  <si>
    <t>00011105075100000120</t>
  </si>
  <si>
    <t>Дододы от продажи иного имущества, находящегося в собственности поселений</t>
  </si>
  <si>
    <t>00011402053100000410</t>
  </si>
  <si>
    <t>00011607010100000140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</si>
  <si>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</si>
  <si>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00011607090100000140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</si>
  <si>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</si>
  <si>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00011610123010101140</t>
  </si>
  <si>
    <t>Субсидии бюджетам сельских поселений на поддержку отрасли культуры</t>
  </si>
  <si>
    <t>00020225519100000150</t>
  </si>
  <si>
    <t>00020249999100000150</t>
  </si>
  <si>
    <t xml:space="preserve">Приложение 3 к проекту решения Думы Ханкайского муниципального округа Приморского края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</si>
</sst>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0.000000"/>
    <numFmt numFmtId="178" formatCode="0.00000"/>
    <numFmt numFmtId="179" formatCode="0.0000"/>
    <numFmt numFmtId="180" formatCode="0.000"/>
    <numFmt numFmtId="181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3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sz val="10.5"/>
      <name val="Arial Cyr"/>
      <family val="0"/>
    </font>
    <font>
      <sz val="10.5"/>
      <name val="Arial"/>
      <family val="2"/>
    </font>
    <font>
      <b/>
      <sz val="10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top" shrinkToFit="1"/>
    </xf>
    <xf numFmtId="4" fontId="0" fillId="0" borderId="10" xfId="0" applyNumberFormat="1" applyFont="1" applyFill="1" applyBorder="1" applyAlignment="1">
      <alignment horizontal="right" vertical="top" shrinkToFi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4" fontId="4" fillId="34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right" vertical="center" shrinkToFit="1"/>
    </xf>
    <xf numFmtId="0" fontId="7" fillId="0" borderId="10" xfId="0" applyFont="1" applyBorder="1" applyAlignment="1">
      <alignment vertical="center" wrapText="1"/>
    </xf>
    <xf numFmtId="4" fontId="4" fillId="34" borderId="10" xfId="0" applyNumberFormat="1" applyFont="1" applyFill="1" applyBorder="1" applyAlignment="1">
      <alignment horizontal="right" vertical="center" shrinkToFit="1"/>
    </xf>
    <xf numFmtId="0" fontId="3" fillId="33" borderId="10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wrapText="1"/>
    </xf>
    <xf numFmtId="4" fontId="1" fillId="34" borderId="10" xfId="0" applyNumberFormat="1" applyFont="1" applyFill="1" applyBorder="1" applyAlignment="1">
      <alignment horizontal="right" vertical="center" wrapText="1"/>
    </xf>
    <xf numFmtId="4" fontId="0" fillId="34" borderId="10" xfId="0" applyNumberFormat="1" applyFont="1" applyFill="1" applyBorder="1" applyAlignment="1">
      <alignment horizontal="right" vertical="center" shrinkToFit="1"/>
    </xf>
    <xf numFmtId="0" fontId="8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 wrapText="1"/>
    </xf>
    <xf numFmtId="0" fontId="10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0" fontId="8" fillId="35" borderId="10" xfId="0" applyNumberFormat="1" applyFont="1" applyFill="1" applyBorder="1" applyAlignment="1">
      <alignment horizontal="left" vertical="center" wrapText="1"/>
    </xf>
    <xf numFmtId="9" fontId="4" fillId="34" borderId="10" xfId="55" applyFont="1" applyFill="1" applyBorder="1" applyAlignment="1">
      <alignment horizontal="right" vertical="center" wrapText="1"/>
    </xf>
    <xf numFmtId="9" fontId="3" fillId="34" borderId="10" xfId="55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center" wrapText="1"/>
    </xf>
    <xf numFmtId="0" fontId="0" fillId="33" borderId="0" xfId="0" applyFill="1" applyAlignment="1">
      <alignment horizontal="left" wrapText="1"/>
    </xf>
    <xf numFmtId="0" fontId="6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showGridLines="0" tabSelected="1" view="pageBreakPreview" zoomScaleNormal="75" zoomScaleSheetLayoutView="100" workbookViewId="0" topLeftCell="A1">
      <selection activeCell="C3" sqref="C3"/>
    </sheetView>
  </sheetViews>
  <sheetFormatPr defaultColWidth="9.00390625" defaultRowHeight="12.75"/>
  <cols>
    <col min="1" max="1" width="61.625" style="0" customWidth="1"/>
    <col min="2" max="2" width="25.00390625" style="0" customWidth="1"/>
    <col min="3" max="3" width="17.00390625" style="0" customWidth="1"/>
    <col min="4" max="4" width="15.375" style="0" customWidth="1"/>
    <col min="5" max="5" width="0" style="0" hidden="1" customWidth="1"/>
    <col min="6" max="6" width="10.375" style="0" customWidth="1"/>
    <col min="7" max="7" width="0" style="0" hidden="1" customWidth="1"/>
  </cols>
  <sheetData>
    <row r="1" spans="1:7" ht="77.25" customHeight="1">
      <c r="A1" s="12"/>
      <c r="B1" s="12"/>
      <c r="C1" s="33" t="s">
        <v>91</v>
      </c>
      <c r="D1" s="33"/>
      <c r="E1" s="33"/>
      <c r="F1" s="33"/>
      <c r="G1" s="12"/>
    </row>
    <row r="2" spans="1:7" ht="72.75" customHeight="1">
      <c r="A2" s="31" t="s">
        <v>76</v>
      </c>
      <c r="B2" s="31"/>
      <c r="C2" s="31"/>
      <c r="D2" s="31"/>
      <c r="E2" s="31"/>
      <c r="F2" s="31"/>
      <c r="G2" s="31"/>
    </row>
    <row r="3" spans="1:7" ht="98.25" customHeight="1">
      <c r="A3" s="5" t="s">
        <v>8</v>
      </c>
      <c r="B3" s="10" t="s">
        <v>15</v>
      </c>
      <c r="C3" s="5" t="s">
        <v>77</v>
      </c>
      <c r="D3" s="5" t="s">
        <v>78</v>
      </c>
      <c r="E3" s="5" t="s">
        <v>0</v>
      </c>
      <c r="F3" s="5" t="s">
        <v>79</v>
      </c>
      <c r="G3" s="2" t="s">
        <v>9</v>
      </c>
    </row>
    <row r="4" spans="1:7" ht="19.5" customHeight="1">
      <c r="A4" s="26" t="s">
        <v>26</v>
      </c>
      <c r="B4" s="14" t="s">
        <v>16</v>
      </c>
      <c r="C4" s="20">
        <f>C5+C7+C9+C26+C17+C30+C25</f>
        <v>24019103.63</v>
      </c>
      <c r="D4" s="20">
        <f>D5+D7+D9+D26+D17+D30+D25</f>
        <v>24256870.779999997</v>
      </c>
      <c r="E4" s="13" t="e">
        <f>E5+E7+E9+#REF!+E20+E26+#REF!</f>
        <v>#REF!</v>
      </c>
      <c r="F4" s="29">
        <f>D4/C4</f>
        <v>1.009899085064233</v>
      </c>
      <c r="G4" s="2"/>
    </row>
    <row r="5" spans="1:7" ht="17.25" customHeight="1">
      <c r="A5" s="27" t="s">
        <v>12</v>
      </c>
      <c r="B5" s="11" t="s">
        <v>17</v>
      </c>
      <c r="C5" s="21">
        <f>C6</f>
        <v>5190259</v>
      </c>
      <c r="D5" s="21">
        <f>D6</f>
        <v>5387882.94</v>
      </c>
      <c r="E5" s="15"/>
      <c r="F5" s="30">
        <f aca="true" t="shared" si="0" ref="F5:F47">D5/C5</f>
        <v>1.0380759303148457</v>
      </c>
      <c r="G5" s="3"/>
    </row>
    <row r="6" spans="1:7" ht="18.75" customHeight="1">
      <c r="A6" s="22" t="s">
        <v>2</v>
      </c>
      <c r="B6" s="11" t="s">
        <v>18</v>
      </c>
      <c r="C6" s="21">
        <v>5190259</v>
      </c>
      <c r="D6" s="21">
        <v>5387882.94</v>
      </c>
      <c r="E6" s="15" t="e">
        <f>#REF!+#REF!</f>
        <v>#REF!</v>
      </c>
      <c r="F6" s="30">
        <f t="shared" si="0"/>
        <v>1.0380759303148457</v>
      </c>
      <c r="G6" s="4"/>
    </row>
    <row r="7" spans="1:7" ht="17.25" customHeight="1">
      <c r="A7" s="22" t="s">
        <v>13</v>
      </c>
      <c r="B7" s="11" t="s">
        <v>19</v>
      </c>
      <c r="C7" s="21">
        <f>C8</f>
        <v>218000</v>
      </c>
      <c r="D7" s="21">
        <f>D8</f>
        <v>258231.71</v>
      </c>
      <c r="E7" s="15"/>
      <c r="F7" s="30">
        <f t="shared" si="0"/>
        <v>1.1845491284403669</v>
      </c>
      <c r="G7" s="3"/>
    </row>
    <row r="8" spans="1:7" ht="18.75" customHeight="1">
      <c r="A8" s="22" t="s">
        <v>3</v>
      </c>
      <c r="B8" s="11" t="s">
        <v>30</v>
      </c>
      <c r="C8" s="21">
        <v>218000</v>
      </c>
      <c r="D8" s="21">
        <v>258231.71</v>
      </c>
      <c r="E8" s="15"/>
      <c r="F8" s="30">
        <f t="shared" si="0"/>
        <v>1.1845491284403669</v>
      </c>
      <c r="G8" s="4"/>
    </row>
    <row r="9" spans="1:7" ht="16.5" customHeight="1">
      <c r="A9" s="22" t="s">
        <v>14</v>
      </c>
      <c r="B9" s="11" t="s">
        <v>20</v>
      </c>
      <c r="C9" s="21">
        <f>C10+C12</f>
        <v>17952748</v>
      </c>
      <c r="D9" s="21">
        <f>D10+D12</f>
        <v>17902885.72</v>
      </c>
      <c r="E9" s="15"/>
      <c r="F9" s="30">
        <f t="shared" si="0"/>
        <v>0.9972225823032774</v>
      </c>
      <c r="G9" s="3" t="e">
        <f>G10+G12</f>
        <v>#REF!</v>
      </c>
    </row>
    <row r="10" spans="1:7" ht="17.25" customHeight="1">
      <c r="A10" s="22" t="s">
        <v>4</v>
      </c>
      <c r="B10" s="11" t="s">
        <v>27</v>
      </c>
      <c r="C10" s="21">
        <f>C11</f>
        <v>4905748</v>
      </c>
      <c r="D10" s="21">
        <f>D11</f>
        <v>4374074.66</v>
      </c>
      <c r="E10" s="15"/>
      <c r="F10" s="30">
        <f t="shared" si="0"/>
        <v>0.8916223703296623</v>
      </c>
      <c r="G10" s="4">
        <f>G11</f>
        <v>0</v>
      </c>
    </row>
    <row r="11" spans="1:8" ht="48" customHeight="1">
      <c r="A11" s="22" t="s">
        <v>11</v>
      </c>
      <c r="B11" s="11" t="s">
        <v>31</v>
      </c>
      <c r="C11" s="21">
        <v>4905748</v>
      </c>
      <c r="D11" s="21">
        <v>4374074.66</v>
      </c>
      <c r="E11" s="15"/>
      <c r="F11" s="30">
        <f t="shared" si="0"/>
        <v>0.8916223703296623</v>
      </c>
      <c r="G11" s="4"/>
      <c r="H11" t="s">
        <v>65</v>
      </c>
    </row>
    <row r="12" spans="1:7" ht="20.25" customHeight="1">
      <c r="A12" s="22" t="s">
        <v>5</v>
      </c>
      <c r="B12" s="11" t="s">
        <v>28</v>
      </c>
      <c r="C12" s="21">
        <f>C13+C15</f>
        <v>13047000</v>
      </c>
      <c r="D12" s="21">
        <f>D13+D15</f>
        <v>13528811.059999999</v>
      </c>
      <c r="E12" s="15">
        <f>E13+E15</f>
        <v>0</v>
      </c>
      <c r="F12" s="30">
        <f t="shared" si="0"/>
        <v>1.0369288771365064</v>
      </c>
      <c r="G12" s="4" t="e">
        <f>G14+#REF!</f>
        <v>#REF!</v>
      </c>
    </row>
    <row r="13" spans="1:7" ht="20.25" customHeight="1">
      <c r="A13" s="28" t="s">
        <v>37</v>
      </c>
      <c r="B13" s="11" t="s">
        <v>36</v>
      </c>
      <c r="C13" s="21">
        <f>C14</f>
        <v>8347000</v>
      </c>
      <c r="D13" s="21">
        <f>D14</f>
        <v>8285369.05</v>
      </c>
      <c r="E13" s="15"/>
      <c r="F13" s="30">
        <f t="shared" si="0"/>
        <v>0.9926163951120163</v>
      </c>
      <c r="G13" s="4"/>
    </row>
    <row r="14" spans="1:7" ht="39.75" customHeight="1">
      <c r="A14" s="22" t="s">
        <v>39</v>
      </c>
      <c r="B14" s="11" t="s">
        <v>38</v>
      </c>
      <c r="C14" s="21">
        <v>8347000</v>
      </c>
      <c r="D14" s="21">
        <v>8285369.05</v>
      </c>
      <c r="E14" s="15"/>
      <c r="F14" s="30">
        <f t="shared" si="0"/>
        <v>0.9926163951120163</v>
      </c>
      <c r="G14" s="4"/>
    </row>
    <row r="15" spans="1:7" ht="24.75" customHeight="1">
      <c r="A15" s="28" t="s">
        <v>41</v>
      </c>
      <c r="B15" s="11" t="s">
        <v>40</v>
      </c>
      <c r="C15" s="21">
        <f>C16</f>
        <v>4700000</v>
      </c>
      <c r="D15" s="21">
        <f>D16</f>
        <v>5243442.01</v>
      </c>
      <c r="E15" s="15"/>
      <c r="F15" s="30">
        <f t="shared" si="0"/>
        <v>1.115625959574468</v>
      </c>
      <c r="G15" s="4"/>
    </row>
    <row r="16" spans="1:7" ht="33" customHeight="1">
      <c r="A16" s="22" t="s">
        <v>43</v>
      </c>
      <c r="B16" s="11" t="s">
        <v>42</v>
      </c>
      <c r="C16" s="21">
        <v>4700000</v>
      </c>
      <c r="D16" s="21">
        <v>5243442.01</v>
      </c>
      <c r="E16" s="15"/>
      <c r="F16" s="30">
        <f t="shared" si="0"/>
        <v>1.115625959574468</v>
      </c>
      <c r="G16" s="4" t="e">
        <f>#REF!</f>
        <v>#REF!</v>
      </c>
    </row>
    <row r="17" spans="1:7" ht="45" customHeight="1">
      <c r="A17" s="22" t="s">
        <v>53</v>
      </c>
      <c r="B17" s="11" t="s">
        <v>54</v>
      </c>
      <c r="C17" s="21">
        <f>C18+C19</f>
        <v>42153.9</v>
      </c>
      <c r="D17" s="21">
        <f>D18+D19</f>
        <v>42153.9</v>
      </c>
      <c r="E17" s="15"/>
      <c r="F17" s="30">
        <f t="shared" si="0"/>
        <v>1</v>
      </c>
      <c r="G17" s="4"/>
    </row>
    <row r="18" spans="1:7" ht="76.5" customHeight="1">
      <c r="A18" s="22" t="s">
        <v>55</v>
      </c>
      <c r="B18" s="11" t="s">
        <v>80</v>
      </c>
      <c r="C18" s="15">
        <v>42153.9</v>
      </c>
      <c r="D18" s="15">
        <v>42153.9</v>
      </c>
      <c r="E18" s="15"/>
      <c r="F18" s="30">
        <f t="shared" si="0"/>
        <v>1</v>
      </c>
      <c r="G18" s="4"/>
    </row>
    <row r="19" spans="1:7" ht="72.75" customHeight="1" hidden="1">
      <c r="A19" s="8" t="s">
        <v>56</v>
      </c>
      <c r="B19" s="11" t="s">
        <v>57</v>
      </c>
      <c r="C19" s="15">
        <v>0</v>
      </c>
      <c r="D19" s="15">
        <v>0</v>
      </c>
      <c r="E19" s="15"/>
      <c r="F19" s="30" t="e">
        <f t="shared" si="0"/>
        <v>#DIV/0!</v>
      </c>
      <c r="G19" s="4"/>
    </row>
    <row r="20" spans="1:7" ht="28.5" hidden="1">
      <c r="A20" s="8" t="s">
        <v>10</v>
      </c>
      <c r="B20" s="11" t="s">
        <v>21</v>
      </c>
      <c r="C20" s="15">
        <f>C21+C23</f>
        <v>0</v>
      </c>
      <c r="D20" s="15">
        <f>D21+D23</f>
        <v>0</v>
      </c>
      <c r="E20" s="15"/>
      <c r="F20" s="30" t="e">
        <f t="shared" si="0"/>
        <v>#DIV/0!</v>
      </c>
      <c r="G20" s="4"/>
    </row>
    <row r="21" spans="1:7" ht="71.25" customHeight="1" hidden="1">
      <c r="A21" s="16" t="s">
        <v>23</v>
      </c>
      <c r="B21" s="11" t="s">
        <v>25</v>
      </c>
      <c r="C21" s="15">
        <f>C22</f>
        <v>0</v>
      </c>
      <c r="D21" s="15">
        <f>D22</f>
        <v>0</v>
      </c>
      <c r="E21" s="15"/>
      <c r="F21" s="30" t="e">
        <f t="shared" si="0"/>
        <v>#DIV/0!</v>
      </c>
      <c r="G21" s="4"/>
    </row>
    <row r="22" spans="1:7" ht="85.5" hidden="1">
      <c r="A22" s="8" t="s">
        <v>24</v>
      </c>
      <c r="B22" s="11" t="s">
        <v>58</v>
      </c>
      <c r="C22" s="15">
        <v>0</v>
      </c>
      <c r="D22" s="15">
        <v>0</v>
      </c>
      <c r="E22" s="15"/>
      <c r="F22" s="30" t="e">
        <f t="shared" si="0"/>
        <v>#DIV/0!</v>
      </c>
      <c r="G22" s="4"/>
    </row>
    <row r="23" spans="1:7" ht="29.25" customHeight="1" hidden="1">
      <c r="A23" s="19" t="s">
        <v>46</v>
      </c>
      <c r="B23" s="11" t="s">
        <v>47</v>
      </c>
      <c r="C23" s="15">
        <f>C24</f>
        <v>0</v>
      </c>
      <c r="D23" s="15">
        <f>D24</f>
        <v>0</v>
      </c>
      <c r="E23" s="15"/>
      <c r="F23" s="30" t="e">
        <f t="shared" si="0"/>
        <v>#DIV/0!</v>
      </c>
      <c r="G23" s="4"/>
    </row>
    <row r="24" spans="1:7" ht="57" hidden="1">
      <c r="A24" s="8" t="s">
        <v>45</v>
      </c>
      <c r="B24" s="11" t="s">
        <v>44</v>
      </c>
      <c r="C24" s="15">
        <v>0</v>
      </c>
      <c r="D24" s="15">
        <v>0</v>
      </c>
      <c r="E24" s="15"/>
      <c r="F24" s="30" t="e">
        <f t="shared" si="0"/>
        <v>#DIV/0!</v>
      </c>
      <c r="G24" s="4"/>
    </row>
    <row r="25" spans="1:7" ht="36" customHeight="1">
      <c r="A25" s="8" t="s">
        <v>81</v>
      </c>
      <c r="B25" s="11" t="s">
        <v>82</v>
      </c>
      <c r="C25" s="15">
        <v>505561.14</v>
      </c>
      <c r="D25" s="15">
        <v>505561.14</v>
      </c>
      <c r="E25" s="15"/>
      <c r="F25" s="30">
        <f t="shared" si="0"/>
        <v>1</v>
      </c>
      <c r="G25" s="4"/>
    </row>
    <row r="26" spans="1:7" ht="21.75" customHeight="1">
      <c r="A26" s="18" t="s">
        <v>29</v>
      </c>
      <c r="B26" s="11" t="s">
        <v>32</v>
      </c>
      <c r="C26" s="15">
        <f>C27+C28+C29</f>
        <v>73381.59</v>
      </c>
      <c r="D26" s="15">
        <f>D27+D28+D29</f>
        <v>124194.96</v>
      </c>
      <c r="E26" s="15"/>
      <c r="F26" s="30">
        <f t="shared" si="0"/>
        <v>1.6924539247514263</v>
      </c>
      <c r="G26" s="3"/>
    </row>
    <row r="27" spans="1:7" ht="71.25" customHeight="1">
      <c r="A27" s="18" t="s">
        <v>86</v>
      </c>
      <c r="B27" s="11" t="s">
        <v>87</v>
      </c>
      <c r="C27" s="15">
        <v>0</v>
      </c>
      <c r="D27" s="15">
        <v>49488.96</v>
      </c>
      <c r="E27" s="15"/>
      <c r="F27" s="30"/>
      <c r="G27" s="3"/>
    </row>
    <row r="28" spans="1:7" ht="47.25" customHeight="1">
      <c r="A28" s="18" t="s">
        <v>33</v>
      </c>
      <c r="B28" s="11" t="s">
        <v>83</v>
      </c>
      <c r="C28" s="15">
        <v>16381.59</v>
      </c>
      <c r="D28" s="15">
        <v>16381.59</v>
      </c>
      <c r="E28" s="15"/>
      <c r="F28" s="30">
        <f t="shared" si="0"/>
        <v>1</v>
      </c>
      <c r="G28" s="3"/>
    </row>
    <row r="29" spans="1:7" ht="75" customHeight="1">
      <c r="A29" s="18" t="s">
        <v>84</v>
      </c>
      <c r="B29" s="11" t="s">
        <v>85</v>
      </c>
      <c r="C29" s="15">
        <v>57000</v>
      </c>
      <c r="D29" s="15">
        <v>58324.41</v>
      </c>
      <c r="E29" s="15"/>
      <c r="F29" s="30">
        <f t="shared" si="0"/>
        <v>1.0232352631578947</v>
      </c>
      <c r="G29" s="3"/>
    </row>
    <row r="30" spans="1:7" ht="16.5" customHeight="1">
      <c r="A30" s="18" t="s">
        <v>74</v>
      </c>
      <c r="B30" s="11" t="s">
        <v>75</v>
      </c>
      <c r="C30" s="15">
        <v>37000</v>
      </c>
      <c r="D30" s="15">
        <v>35960.41</v>
      </c>
      <c r="E30" s="15"/>
      <c r="F30" s="30">
        <f t="shared" si="0"/>
        <v>0.9719029729729731</v>
      </c>
      <c r="G30" s="3"/>
    </row>
    <row r="31" spans="1:7" ht="17.25" customHeight="1">
      <c r="A31" s="9" t="s">
        <v>6</v>
      </c>
      <c r="B31" s="14" t="s">
        <v>22</v>
      </c>
      <c r="C31" s="17">
        <f>C32</f>
        <v>34761889.96</v>
      </c>
      <c r="D31" s="17">
        <f>D32</f>
        <v>28193688.54</v>
      </c>
      <c r="E31" s="17" t="e">
        <f>E32+#REF!</f>
        <v>#REF!</v>
      </c>
      <c r="F31" s="29">
        <f t="shared" si="0"/>
        <v>0.8110516595168463</v>
      </c>
      <c r="G31" s="4"/>
    </row>
    <row r="32" spans="1:7" ht="30" customHeight="1">
      <c r="A32" s="22" t="s">
        <v>7</v>
      </c>
      <c r="B32" s="11" t="s">
        <v>34</v>
      </c>
      <c r="C32" s="15">
        <f>C33+C37+C38+C39</f>
        <v>34761889.96</v>
      </c>
      <c r="D32" s="15">
        <f>D33+D37+D38+D39</f>
        <v>28193688.54</v>
      </c>
      <c r="E32" s="15">
        <f>E33+E40+E37+E43+E45</f>
        <v>0</v>
      </c>
      <c r="F32" s="30">
        <f t="shared" si="0"/>
        <v>0.8110516595168463</v>
      </c>
      <c r="G32" s="15" t="e">
        <f>#REF!+#REF!</f>
        <v>#REF!</v>
      </c>
    </row>
    <row r="33" spans="1:7" ht="33.75" customHeight="1">
      <c r="A33" s="23" t="s">
        <v>49</v>
      </c>
      <c r="B33" s="11" t="s">
        <v>66</v>
      </c>
      <c r="C33" s="15">
        <f>C34</f>
        <v>14918693.87</v>
      </c>
      <c r="D33" s="15">
        <f>D34</f>
        <v>14918693.87</v>
      </c>
      <c r="E33" s="15"/>
      <c r="F33" s="30">
        <f t="shared" si="0"/>
        <v>1</v>
      </c>
      <c r="G33" s="15"/>
    </row>
    <row r="34" spans="1:7" ht="23.25" customHeight="1">
      <c r="A34" s="24" t="s">
        <v>35</v>
      </c>
      <c r="B34" s="11" t="s">
        <v>67</v>
      </c>
      <c r="C34" s="15">
        <f>C35+C36</f>
        <v>14918693.87</v>
      </c>
      <c r="D34" s="15">
        <f>D35+D36</f>
        <v>14918693.87</v>
      </c>
      <c r="E34" s="15"/>
      <c r="F34" s="30">
        <f t="shared" si="0"/>
        <v>1</v>
      </c>
      <c r="G34" s="15"/>
    </row>
    <row r="35" spans="1:7" ht="29.25" customHeight="1">
      <c r="A35" s="23" t="s">
        <v>48</v>
      </c>
      <c r="B35" s="11" t="s">
        <v>68</v>
      </c>
      <c r="C35" s="15">
        <v>14819262</v>
      </c>
      <c r="D35" s="15">
        <v>14819262</v>
      </c>
      <c r="E35" s="15"/>
      <c r="F35" s="30">
        <f t="shared" si="0"/>
        <v>1</v>
      </c>
      <c r="G35" s="15"/>
    </row>
    <row r="36" spans="1:7" ht="31.5" customHeight="1">
      <c r="A36" s="23" t="s">
        <v>88</v>
      </c>
      <c r="B36" s="11" t="s">
        <v>89</v>
      </c>
      <c r="C36" s="15">
        <v>99431.87</v>
      </c>
      <c r="D36" s="15">
        <v>99431.87</v>
      </c>
      <c r="E36" s="15"/>
      <c r="F36" s="30">
        <f t="shared" si="0"/>
        <v>1</v>
      </c>
      <c r="G36" s="15"/>
    </row>
    <row r="37" spans="1:7" ht="23.25" customHeight="1">
      <c r="A37" s="22" t="s">
        <v>72</v>
      </c>
      <c r="B37" s="11" t="s">
        <v>73</v>
      </c>
      <c r="C37" s="15">
        <v>13344360.09</v>
      </c>
      <c r="D37" s="15">
        <v>6891311.67</v>
      </c>
      <c r="E37" s="15"/>
      <c r="F37" s="30">
        <f t="shared" si="0"/>
        <v>0.5164212913562047</v>
      </c>
      <c r="G37" s="15"/>
    </row>
    <row r="38" spans="1:7" ht="45" customHeight="1">
      <c r="A38" s="22" t="s">
        <v>52</v>
      </c>
      <c r="B38" s="11" t="s">
        <v>71</v>
      </c>
      <c r="C38" s="15">
        <v>684280</v>
      </c>
      <c r="D38" s="15">
        <v>684280</v>
      </c>
      <c r="E38" s="15"/>
      <c r="F38" s="30">
        <f t="shared" si="0"/>
        <v>1</v>
      </c>
      <c r="G38" s="15"/>
    </row>
    <row r="39" spans="1:7" ht="32.25" customHeight="1">
      <c r="A39" s="25" t="s">
        <v>59</v>
      </c>
      <c r="B39" s="11" t="s">
        <v>90</v>
      </c>
      <c r="C39" s="15">
        <v>5814556</v>
      </c>
      <c r="D39" s="15">
        <v>5699403</v>
      </c>
      <c r="E39" s="15"/>
      <c r="F39" s="30">
        <f t="shared" si="0"/>
        <v>0.98019573635545</v>
      </c>
      <c r="G39" s="15"/>
    </row>
    <row r="40" spans="1:7" ht="30" customHeight="1" hidden="1">
      <c r="A40" s="22" t="s">
        <v>50</v>
      </c>
      <c r="B40" s="11" t="s">
        <v>69</v>
      </c>
      <c r="C40" s="15">
        <v>0</v>
      </c>
      <c r="D40" s="15">
        <v>0</v>
      </c>
      <c r="E40" s="15"/>
      <c r="F40" s="29" t="e">
        <f t="shared" si="0"/>
        <v>#DIV/0!</v>
      </c>
      <c r="G40" s="15"/>
    </row>
    <row r="41" spans="1:7" ht="28.5" customHeight="1" hidden="1">
      <c r="A41" s="25" t="s">
        <v>51</v>
      </c>
      <c r="B41" s="11" t="s">
        <v>70</v>
      </c>
      <c r="C41" s="15">
        <v>0</v>
      </c>
      <c r="D41" s="15">
        <v>0</v>
      </c>
      <c r="E41" s="15"/>
      <c r="F41" s="29" t="e">
        <f t="shared" si="0"/>
        <v>#DIV/0!</v>
      </c>
      <c r="G41" s="15"/>
    </row>
    <row r="42" spans="1:7" ht="42" customHeight="1" hidden="1">
      <c r="A42" s="22" t="s">
        <v>52</v>
      </c>
      <c r="B42" s="11" t="s">
        <v>71</v>
      </c>
      <c r="C42" s="15">
        <v>0</v>
      </c>
      <c r="D42" s="15">
        <v>0</v>
      </c>
      <c r="E42" s="15"/>
      <c r="F42" s="29" t="e">
        <f t="shared" si="0"/>
        <v>#DIV/0!</v>
      </c>
      <c r="G42" s="15"/>
    </row>
    <row r="43" spans="1:7" ht="17.25" customHeight="1" hidden="1">
      <c r="A43" s="22" t="s">
        <v>72</v>
      </c>
      <c r="B43" s="11" t="s">
        <v>73</v>
      </c>
      <c r="C43" s="15">
        <v>0</v>
      </c>
      <c r="D43" s="15">
        <v>0</v>
      </c>
      <c r="E43" s="15"/>
      <c r="F43" s="29" t="e">
        <f t="shared" si="0"/>
        <v>#DIV/0!</v>
      </c>
      <c r="G43" s="15"/>
    </row>
    <row r="44" spans="1:7" ht="30" customHeight="1" hidden="1">
      <c r="A44" s="8" t="s">
        <v>59</v>
      </c>
      <c r="B44" s="11" t="s">
        <v>60</v>
      </c>
      <c r="C44" s="15">
        <v>0</v>
      </c>
      <c r="D44" s="15">
        <v>0</v>
      </c>
      <c r="E44" s="15"/>
      <c r="F44" s="29" t="e">
        <f t="shared" si="0"/>
        <v>#DIV/0!</v>
      </c>
      <c r="G44" s="15"/>
    </row>
    <row r="45" spans="1:7" ht="24" customHeight="1" hidden="1">
      <c r="A45" s="8" t="s">
        <v>61</v>
      </c>
      <c r="B45" s="11" t="s">
        <v>63</v>
      </c>
      <c r="C45" s="15">
        <v>0</v>
      </c>
      <c r="D45" s="15">
        <v>0</v>
      </c>
      <c r="E45" s="15">
        <f>E46</f>
        <v>0</v>
      </c>
      <c r="F45" s="29" t="e">
        <f t="shared" si="0"/>
        <v>#DIV/0!</v>
      </c>
      <c r="G45" s="15"/>
    </row>
    <row r="46" spans="1:7" ht="28.5" customHeight="1" hidden="1">
      <c r="A46" s="8" t="s">
        <v>62</v>
      </c>
      <c r="B46" s="11" t="s">
        <v>64</v>
      </c>
      <c r="C46" s="15">
        <v>0</v>
      </c>
      <c r="D46" s="15">
        <v>0</v>
      </c>
      <c r="E46" s="15"/>
      <c r="F46" s="29" t="e">
        <f t="shared" si="0"/>
        <v>#DIV/0!</v>
      </c>
      <c r="G46" s="15"/>
    </row>
    <row r="47" spans="1:7" ht="15">
      <c r="A47" s="9" t="s">
        <v>1</v>
      </c>
      <c r="B47" s="11"/>
      <c r="C47" s="17">
        <f>C4+C31</f>
        <v>58780993.59</v>
      </c>
      <c r="D47" s="17">
        <f>D4+D31</f>
        <v>52450559.31999999</v>
      </c>
      <c r="E47" s="17" t="e">
        <f>E4+E31</f>
        <v>#REF!</v>
      </c>
      <c r="F47" s="29">
        <f t="shared" si="0"/>
        <v>0.8923047420029157</v>
      </c>
      <c r="G47" s="4" t="e">
        <f>#REF!+#REF!</f>
        <v>#REF!</v>
      </c>
    </row>
    <row r="48" spans="1:7" ht="12.75">
      <c r="A48" s="1"/>
      <c r="B48" s="1"/>
      <c r="C48" s="1"/>
      <c r="D48" s="1"/>
      <c r="E48" s="1"/>
      <c r="F48" s="1"/>
      <c r="G48" s="1"/>
    </row>
    <row r="49" spans="1:7" ht="12.75" customHeight="1">
      <c r="A49" s="32"/>
      <c r="B49" s="32"/>
      <c r="C49" s="32"/>
      <c r="D49" s="32"/>
      <c r="E49" s="32"/>
      <c r="F49" s="32"/>
      <c r="G49" s="32"/>
    </row>
    <row r="65" spans="1:2" ht="12.75">
      <c r="A65" s="6"/>
      <c r="B65" s="6"/>
    </row>
    <row r="66" spans="1:2" ht="12.75">
      <c r="A66" s="7"/>
      <c r="B66" s="7"/>
    </row>
  </sheetData>
  <sheetProtection/>
  <mergeCells count="3">
    <mergeCell ref="A2:G2"/>
    <mergeCell ref="A49:G49"/>
    <mergeCell ref="C1:F1"/>
  </mergeCells>
  <printOptions/>
  <pageMargins left="0.984251968503937" right="0.07874015748031496" top="0.07874015748031496" bottom="0.07874015748031496" header="0.3937007874015748" footer="0.5118110236220472"/>
  <pageSetup fitToHeight="20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Аверина Евгения Владимировна</cp:lastModifiedBy>
  <cp:lastPrinted>2021-07-30T02:12:37Z</cp:lastPrinted>
  <dcterms:created xsi:type="dcterms:W3CDTF">2006-12-08T00:39:20Z</dcterms:created>
  <dcterms:modified xsi:type="dcterms:W3CDTF">2021-07-30T02:13:20Z</dcterms:modified>
  <cp:category/>
  <cp:version/>
  <cp:contentType/>
  <cp:contentStatus/>
</cp:coreProperties>
</file>