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2"/>
  </bookViews>
  <sheets>
    <sheet name="Свод мун.зад." sheetId="1" r:id="rId1"/>
    <sheet name="Ресурсн.обеспеч." sheetId="2" r:id="rId2"/>
    <sheet name="Инфор. о рес.об." sheetId="3" r:id="rId3"/>
  </sheets>
  <definedNames>
    <definedName name="_xlnm.Print_Area" localSheetId="2">'Инфор. о рес.об.'!$A$1:$H$247</definedName>
    <definedName name="_xlnm.Print_Area" localSheetId="1">Ресурсн.обеспеч.!$A$1:$L$62</definedName>
  </definedNames>
  <calcPr calcId="145621"/>
</workbook>
</file>

<file path=xl/calcChain.xml><?xml version="1.0" encoding="utf-8"?>
<calcChain xmlns="http://schemas.openxmlformats.org/spreadsheetml/2006/main">
  <c r="I32" i="3" l="1"/>
  <c r="I33" i="3"/>
  <c r="I34" i="3"/>
  <c r="I35" i="3"/>
  <c r="I36" i="3"/>
  <c r="I37" i="3"/>
  <c r="I39" i="3"/>
  <c r="I40" i="3"/>
  <c r="I41" i="3"/>
  <c r="I42" i="3"/>
  <c r="I43" i="3"/>
  <c r="I44" i="3"/>
  <c r="I46" i="3"/>
  <c r="I47" i="3"/>
  <c r="I48" i="3"/>
  <c r="I49" i="3"/>
  <c r="I50" i="3"/>
  <c r="I51" i="3"/>
  <c r="I53" i="3"/>
  <c r="I54" i="3"/>
  <c r="I55" i="3"/>
  <c r="I56" i="3"/>
  <c r="I57" i="3"/>
  <c r="I58" i="3"/>
  <c r="I60" i="3"/>
  <c r="I61" i="3"/>
  <c r="I62" i="3"/>
  <c r="I63" i="3"/>
  <c r="I64" i="3"/>
  <c r="I65" i="3"/>
  <c r="I67" i="3"/>
  <c r="I68" i="3"/>
  <c r="I69" i="3"/>
  <c r="I70" i="3"/>
  <c r="I71" i="3"/>
  <c r="I72" i="3"/>
  <c r="I74" i="3"/>
  <c r="I75" i="3"/>
  <c r="I76" i="3"/>
  <c r="I77" i="3"/>
  <c r="I78" i="3"/>
  <c r="I79" i="3"/>
  <c r="I88" i="3"/>
  <c r="I89" i="3"/>
  <c r="I90" i="3"/>
  <c r="I91" i="3"/>
  <c r="I92" i="3"/>
  <c r="I93" i="3"/>
  <c r="I95" i="3"/>
  <c r="I96" i="3"/>
  <c r="I97" i="3"/>
  <c r="I98" i="3"/>
  <c r="I99" i="3"/>
  <c r="I100" i="3"/>
  <c r="I102" i="3"/>
  <c r="I103" i="3"/>
  <c r="I104" i="3"/>
  <c r="I105" i="3"/>
  <c r="I106" i="3"/>
  <c r="I107" i="3"/>
  <c r="I109" i="3"/>
  <c r="I110" i="3"/>
  <c r="I111" i="3"/>
  <c r="I112" i="3"/>
  <c r="I113" i="3"/>
  <c r="I114" i="3"/>
  <c r="I116" i="3"/>
  <c r="I117" i="3"/>
  <c r="I118" i="3"/>
  <c r="I119" i="3"/>
  <c r="I120" i="3"/>
  <c r="I121" i="3"/>
  <c r="I123" i="3"/>
  <c r="I124" i="3"/>
  <c r="I125" i="3"/>
  <c r="I126" i="3"/>
  <c r="I127" i="3"/>
  <c r="I128" i="3"/>
  <c r="I130" i="3"/>
  <c r="I131" i="3"/>
  <c r="I132" i="3"/>
  <c r="I133" i="3"/>
  <c r="I134" i="3"/>
  <c r="I135" i="3"/>
  <c r="I137" i="3"/>
  <c r="I138" i="3"/>
  <c r="I139" i="3"/>
  <c r="I140" i="3"/>
  <c r="I141" i="3"/>
  <c r="I142" i="3"/>
  <c r="I144" i="3"/>
  <c r="I145" i="3"/>
  <c r="I146" i="3"/>
  <c r="I147" i="3"/>
  <c r="I148" i="3"/>
  <c r="I149" i="3"/>
  <c r="I151" i="3"/>
  <c r="I152" i="3"/>
  <c r="I153" i="3"/>
  <c r="I154" i="3"/>
  <c r="I155" i="3"/>
  <c r="I156" i="3"/>
  <c r="I158" i="3"/>
  <c r="I159" i="3"/>
  <c r="I160" i="3"/>
  <c r="I161" i="3"/>
  <c r="I162" i="3"/>
  <c r="I163" i="3"/>
  <c r="I172" i="3"/>
  <c r="I173" i="3"/>
  <c r="I174" i="3"/>
  <c r="I175" i="3"/>
  <c r="I176" i="3"/>
  <c r="I177" i="3"/>
  <c r="I179" i="3"/>
  <c r="I180" i="3"/>
  <c r="I181" i="3"/>
  <c r="I182" i="3"/>
  <c r="I183" i="3"/>
  <c r="I184" i="3"/>
  <c r="I186" i="3"/>
  <c r="I187" i="3"/>
  <c r="I188" i="3"/>
  <c r="I189" i="3"/>
  <c r="I190" i="3"/>
  <c r="I191" i="3"/>
  <c r="I193" i="3"/>
  <c r="I194" i="3"/>
  <c r="I195" i="3"/>
  <c r="I196" i="3"/>
  <c r="I197" i="3"/>
  <c r="I198" i="3"/>
  <c r="I200" i="3"/>
  <c r="I201" i="3"/>
  <c r="I202" i="3"/>
  <c r="I203" i="3"/>
  <c r="I204" i="3"/>
  <c r="I205" i="3"/>
  <c r="I207" i="3"/>
  <c r="I208" i="3"/>
  <c r="I209" i="3"/>
  <c r="I210" i="3"/>
  <c r="I211" i="3"/>
  <c r="I212" i="3"/>
  <c r="I221" i="3"/>
  <c r="I222" i="3"/>
  <c r="I223" i="3"/>
  <c r="I224" i="3"/>
  <c r="I225" i="3"/>
  <c r="I226" i="3"/>
  <c r="I228" i="3"/>
  <c r="I229" i="3"/>
  <c r="I230" i="3"/>
  <c r="I231" i="3"/>
  <c r="I232" i="3"/>
  <c r="I233" i="3"/>
  <c r="I235" i="3"/>
  <c r="I236" i="3"/>
  <c r="I237" i="3"/>
  <c r="I238" i="3"/>
  <c r="I239" i="3"/>
  <c r="I240" i="3"/>
  <c r="I242" i="3"/>
  <c r="I243" i="3"/>
  <c r="I244" i="3"/>
  <c r="I245" i="3"/>
  <c r="I246" i="3"/>
  <c r="I247" i="3"/>
  <c r="D83" i="3"/>
  <c r="D82" i="3"/>
  <c r="I82" i="3" s="1"/>
  <c r="H157" i="3"/>
  <c r="G157" i="3"/>
  <c r="F157" i="3"/>
  <c r="E157" i="3"/>
  <c r="D157" i="3"/>
  <c r="I157" i="3" s="1"/>
  <c r="H41" i="2"/>
  <c r="H56" i="2"/>
  <c r="H51" i="2"/>
  <c r="H26" i="2"/>
  <c r="H50" i="2"/>
  <c r="H25" i="2"/>
  <c r="H24" i="2" s="1"/>
  <c r="M23" i="2"/>
  <c r="I16" i="2"/>
  <c r="J16" i="2"/>
  <c r="K16" i="2"/>
  <c r="L16" i="2"/>
  <c r="H16" i="2"/>
  <c r="M18" i="2"/>
  <c r="M19" i="2"/>
  <c r="M20" i="2"/>
  <c r="M21" i="2"/>
  <c r="M22" i="2"/>
  <c r="M27" i="2"/>
  <c r="M28" i="2"/>
  <c r="M30" i="2"/>
  <c r="M31" i="2"/>
  <c r="M32" i="2"/>
  <c r="M33" i="2"/>
  <c r="M34" i="2"/>
  <c r="M35" i="2"/>
  <c r="M36" i="2"/>
  <c r="M37" i="2"/>
  <c r="M38" i="2"/>
  <c r="M39" i="2"/>
  <c r="M43" i="2"/>
  <c r="M44" i="2"/>
  <c r="M45" i="2"/>
  <c r="M46" i="2"/>
  <c r="M47" i="2"/>
  <c r="M49" i="2"/>
  <c r="M51" i="2"/>
  <c r="M52" i="2"/>
  <c r="M53" i="2"/>
  <c r="M56" i="2"/>
  <c r="M57" i="2"/>
  <c r="M58" i="2"/>
  <c r="M60" i="2"/>
  <c r="M61" i="2"/>
  <c r="M62" i="2"/>
  <c r="I25" i="2"/>
  <c r="I24" i="2" s="1"/>
  <c r="J25" i="2"/>
  <c r="J24" i="2" s="1"/>
  <c r="K25" i="2"/>
  <c r="K24" i="2" s="1"/>
  <c r="L25" i="2"/>
  <c r="L24" i="2" s="1"/>
  <c r="G83" i="3"/>
  <c r="H83" i="3"/>
  <c r="M59" i="2"/>
  <c r="M42" i="2"/>
  <c r="M29" i="2"/>
  <c r="K55" i="2"/>
  <c r="L55" i="2"/>
  <c r="K50" i="2"/>
  <c r="L50" i="2"/>
  <c r="K48" i="2"/>
  <c r="L48" i="2"/>
  <c r="K41" i="2"/>
  <c r="L41" i="2"/>
  <c r="K17" i="2"/>
  <c r="K15" i="2" s="1"/>
  <c r="L17" i="2"/>
  <c r="G241" i="3"/>
  <c r="H241" i="3"/>
  <c r="G234" i="3"/>
  <c r="H234" i="3"/>
  <c r="G227" i="3"/>
  <c r="H227" i="3"/>
  <c r="G220" i="3"/>
  <c r="H220" i="3"/>
  <c r="G219" i="3"/>
  <c r="H219" i="3"/>
  <c r="H217" i="3"/>
  <c r="G218" i="3"/>
  <c r="H218" i="3"/>
  <c r="G217" i="3"/>
  <c r="G216" i="3"/>
  <c r="H216" i="3"/>
  <c r="G215" i="3"/>
  <c r="H215" i="3"/>
  <c r="G214" i="3"/>
  <c r="H214" i="3"/>
  <c r="G213" i="3"/>
  <c r="H213" i="3"/>
  <c r="G206" i="3"/>
  <c r="H206" i="3"/>
  <c r="G199" i="3"/>
  <c r="H199" i="3"/>
  <c r="E192" i="3"/>
  <c r="F192" i="3"/>
  <c r="G192" i="3"/>
  <c r="H192" i="3"/>
  <c r="D192" i="3"/>
  <c r="I192" i="3" s="1"/>
  <c r="G185" i="3"/>
  <c r="H185" i="3"/>
  <c r="G178" i="3"/>
  <c r="H178" i="3"/>
  <c r="G171" i="3"/>
  <c r="H171" i="3"/>
  <c r="G170" i="3"/>
  <c r="H170" i="3"/>
  <c r="G169" i="3"/>
  <c r="H169" i="3"/>
  <c r="G168" i="3"/>
  <c r="H168" i="3"/>
  <c r="G167" i="3"/>
  <c r="H167" i="3"/>
  <c r="G166" i="3"/>
  <c r="H166" i="3"/>
  <c r="G165" i="3"/>
  <c r="H165" i="3"/>
  <c r="G164" i="3"/>
  <c r="H164" i="3"/>
  <c r="G150" i="3"/>
  <c r="H150" i="3"/>
  <c r="G143" i="3"/>
  <c r="H143" i="3"/>
  <c r="G136" i="3"/>
  <c r="H136" i="3"/>
  <c r="G129" i="3"/>
  <c r="H129" i="3"/>
  <c r="G122" i="3"/>
  <c r="H122" i="3"/>
  <c r="G115" i="3"/>
  <c r="H115" i="3"/>
  <c r="G108" i="3"/>
  <c r="H108" i="3"/>
  <c r="G101" i="3"/>
  <c r="H101" i="3"/>
  <c r="G94" i="3"/>
  <c r="H94" i="3"/>
  <c r="G87" i="3"/>
  <c r="G80" i="3" s="1"/>
  <c r="G17" i="3" s="1"/>
  <c r="H87" i="3"/>
  <c r="H80" i="3" s="1"/>
  <c r="G73" i="3"/>
  <c r="H73" i="3"/>
  <c r="G66" i="3"/>
  <c r="H66" i="3"/>
  <c r="G59" i="3"/>
  <c r="H59" i="3"/>
  <c r="G52" i="3"/>
  <c r="H52" i="3"/>
  <c r="G45" i="3"/>
  <c r="H45" i="3"/>
  <c r="G38" i="3"/>
  <c r="H38" i="3"/>
  <c r="G31" i="3"/>
  <c r="H31" i="3"/>
  <c r="G30" i="3"/>
  <c r="H30" i="3"/>
  <c r="G29" i="3"/>
  <c r="H29" i="3"/>
  <c r="G28" i="3"/>
  <c r="H28" i="3"/>
  <c r="G27" i="3"/>
  <c r="G20" i="3" s="1"/>
  <c r="H27" i="3"/>
  <c r="H20" i="3" s="1"/>
  <c r="G26" i="3"/>
  <c r="H26" i="3"/>
  <c r="G25" i="3"/>
  <c r="H25" i="3"/>
  <c r="G24" i="3"/>
  <c r="H24" i="3"/>
  <c r="G19" i="3"/>
  <c r="H19" i="3"/>
  <c r="G18" i="3"/>
  <c r="H18" i="3"/>
  <c r="E82" i="3"/>
  <c r="F82" i="3"/>
  <c r="L15" i="2" l="1"/>
  <c r="H17" i="3"/>
  <c r="E26" i="3"/>
  <c r="F26" i="3"/>
  <c r="D26" i="3"/>
  <c r="I26" i="3" s="1"/>
  <c r="F150" i="3"/>
  <c r="E150" i="3"/>
  <c r="D150" i="3"/>
  <c r="F143" i="3"/>
  <c r="E143" i="3"/>
  <c r="D143" i="3"/>
  <c r="I143" i="3" s="1"/>
  <c r="F73" i="3"/>
  <c r="E73" i="3"/>
  <c r="D73" i="3"/>
  <c r="F214" i="3"/>
  <c r="F215" i="3"/>
  <c r="F216" i="3"/>
  <c r="F217" i="3"/>
  <c r="F218" i="3"/>
  <c r="F219" i="3"/>
  <c r="E214" i="3"/>
  <c r="E215" i="3"/>
  <c r="E216" i="3"/>
  <c r="E217" i="3"/>
  <c r="E218" i="3"/>
  <c r="E219" i="3"/>
  <c r="D214" i="3"/>
  <c r="I214" i="3" s="1"/>
  <c r="D215" i="3"/>
  <c r="I215" i="3" s="1"/>
  <c r="D216" i="3"/>
  <c r="I216" i="3" s="1"/>
  <c r="D217" i="3"/>
  <c r="I217" i="3" s="1"/>
  <c r="D218" i="3"/>
  <c r="I218" i="3" s="1"/>
  <c r="D219" i="3"/>
  <c r="I219" i="3" s="1"/>
  <c r="E227" i="3"/>
  <c r="F227" i="3"/>
  <c r="D227" i="3"/>
  <c r="I227" i="3" s="1"/>
  <c r="F165" i="3"/>
  <c r="F166" i="3"/>
  <c r="F167" i="3"/>
  <c r="F168" i="3"/>
  <c r="F169" i="3"/>
  <c r="F170" i="3"/>
  <c r="E165" i="3"/>
  <c r="E166" i="3"/>
  <c r="E167" i="3"/>
  <c r="E168" i="3"/>
  <c r="E169" i="3"/>
  <c r="E170" i="3"/>
  <c r="D165" i="3"/>
  <c r="I165" i="3" s="1"/>
  <c r="D166" i="3"/>
  <c r="I166" i="3" s="1"/>
  <c r="D167" i="3"/>
  <c r="I167" i="3" s="1"/>
  <c r="D168" i="3"/>
  <c r="I168" i="3" s="1"/>
  <c r="D169" i="3"/>
  <c r="I169" i="3" s="1"/>
  <c r="D170" i="3"/>
  <c r="I170" i="3" s="1"/>
  <c r="E115" i="3"/>
  <c r="F115" i="3"/>
  <c r="D115" i="3"/>
  <c r="I115" i="3" s="1"/>
  <c r="F81" i="3"/>
  <c r="F83" i="3"/>
  <c r="F84" i="3"/>
  <c r="F85" i="3"/>
  <c r="F86" i="3"/>
  <c r="E81" i="3"/>
  <c r="E83" i="3"/>
  <c r="I83" i="3" s="1"/>
  <c r="E84" i="3"/>
  <c r="E85" i="3"/>
  <c r="E86" i="3"/>
  <c r="D81" i="3"/>
  <c r="I81" i="3" s="1"/>
  <c r="D84" i="3"/>
  <c r="I84" i="3" s="1"/>
  <c r="D85" i="3"/>
  <c r="I85" i="3" s="1"/>
  <c r="D86" i="3"/>
  <c r="I86" i="3" s="1"/>
  <c r="E66" i="3"/>
  <c r="F66" i="3"/>
  <c r="D66" i="3"/>
  <c r="I66" i="3" s="1"/>
  <c r="F241" i="3"/>
  <c r="E241" i="3"/>
  <c r="D241" i="3"/>
  <c r="F234" i="3"/>
  <c r="E234" i="3"/>
  <c r="D234" i="3"/>
  <c r="I234" i="3" s="1"/>
  <c r="F220" i="3"/>
  <c r="F213" i="3" s="1"/>
  <c r="E220" i="3"/>
  <c r="D220" i="3"/>
  <c r="I220" i="3" s="1"/>
  <c r="F206" i="3"/>
  <c r="E206" i="3"/>
  <c r="D206" i="3"/>
  <c r="I206" i="3" s="1"/>
  <c r="F199" i="3"/>
  <c r="E199" i="3"/>
  <c r="D199" i="3"/>
  <c r="I199" i="3" s="1"/>
  <c r="F185" i="3"/>
  <c r="E185" i="3"/>
  <c r="D185" i="3"/>
  <c r="I185" i="3" s="1"/>
  <c r="F178" i="3"/>
  <c r="E178" i="3"/>
  <c r="D178" i="3"/>
  <c r="I178" i="3" s="1"/>
  <c r="F171" i="3"/>
  <c r="E171" i="3"/>
  <c r="D171" i="3"/>
  <c r="I171" i="3" s="1"/>
  <c r="F136" i="3"/>
  <c r="E136" i="3"/>
  <c r="D136" i="3"/>
  <c r="I136" i="3" s="1"/>
  <c r="F129" i="3"/>
  <c r="E129" i="3"/>
  <c r="D129" i="3"/>
  <c r="I129" i="3" s="1"/>
  <c r="F122" i="3"/>
  <c r="E122" i="3"/>
  <c r="D122" i="3"/>
  <c r="I122" i="3" s="1"/>
  <c r="F108" i="3"/>
  <c r="E108" i="3"/>
  <c r="D108" i="3"/>
  <c r="I108" i="3" s="1"/>
  <c r="F101" i="3"/>
  <c r="E101" i="3"/>
  <c r="D101" i="3"/>
  <c r="I101" i="3" s="1"/>
  <c r="F94" i="3"/>
  <c r="E94" i="3"/>
  <c r="D94" i="3"/>
  <c r="I94" i="3" s="1"/>
  <c r="F87" i="3"/>
  <c r="F80" i="3" s="1"/>
  <c r="E87" i="3"/>
  <c r="E80" i="3" s="1"/>
  <c r="D87" i="3"/>
  <c r="F59" i="3"/>
  <c r="E59" i="3"/>
  <c r="D59" i="3"/>
  <c r="I59" i="3" s="1"/>
  <c r="F52" i="3"/>
  <c r="E52" i="3"/>
  <c r="D52" i="3"/>
  <c r="F45" i="3"/>
  <c r="E45" i="3"/>
  <c r="D45" i="3"/>
  <c r="I45" i="3" s="1"/>
  <c r="F38" i="3"/>
  <c r="E38" i="3"/>
  <c r="D38" i="3"/>
  <c r="E30" i="3"/>
  <c r="E23" i="3" s="1"/>
  <c r="F30" i="3"/>
  <c r="F23" i="3" s="1"/>
  <c r="E29" i="3"/>
  <c r="E22" i="3" s="1"/>
  <c r="F29" i="3"/>
  <c r="F22" i="3" s="1"/>
  <c r="E28" i="3"/>
  <c r="E21" i="3" s="1"/>
  <c r="F28" i="3"/>
  <c r="F21" i="3" s="1"/>
  <c r="E27" i="3"/>
  <c r="E20" i="3" s="1"/>
  <c r="F27" i="3"/>
  <c r="F20" i="3" s="1"/>
  <c r="E19" i="3"/>
  <c r="F19" i="3"/>
  <c r="E25" i="3"/>
  <c r="E18" i="3" s="1"/>
  <c r="F25" i="3"/>
  <c r="F18" i="3" s="1"/>
  <c r="D25" i="3"/>
  <c r="D19" i="3"/>
  <c r="I19" i="3" s="1"/>
  <c r="D27" i="3"/>
  <c r="I27" i="3" s="1"/>
  <c r="D28" i="3"/>
  <c r="D29" i="3"/>
  <c r="D30" i="3"/>
  <c r="E31" i="3"/>
  <c r="F31" i="3"/>
  <c r="D31" i="3"/>
  <c r="I31" i="3" s="1"/>
  <c r="I55" i="2"/>
  <c r="J55" i="2"/>
  <c r="H55" i="2"/>
  <c r="I50" i="2"/>
  <c r="J50" i="2"/>
  <c r="I41" i="2"/>
  <c r="J41" i="2"/>
  <c r="M41" i="2"/>
  <c r="I17" i="2"/>
  <c r="J17" i="2"/>
  <c r="H17" i="2"/>
  <c r="D18" i="1"/>
  <c r="E18" i="1"/>
  <c r="G18" i="1"/>
  <c r="H18" i="1"/>
  <c r="C18" i="1"/>
  <c r="F18" i="1"/>
  <c r="D22" i="3" l="1"/>
  <c r="I22" i="3" s="1"/>
  <c r="I29" i="3"/>
  <c r="D18" i="3"/>
  <c r="I18" i="3" s="1"/>
  <c r="I25" i="3"/>
  <c r="D23" i="3"/>
  <c r="I23" i="3" s="1"/>
  <c r="I30" i="3"/>
  <c r="D21" i="3"/>
  <c r="I21" i="3" s="1"/>
  <c r="I28" i="3"/>
  <c r="I38" i="3"/>
  <c r="I52" i="3"/>
  <c r="I87" i="3"/>
  <c r="D80" i="3"/>
  <c r="I80" i="3" s="1"/>
  <c r="I241" i="3"/>
  <c r="I73" i="3"/>
  <c r="I150" i="3"/>
  <c r="F164" i="3"/>
  <c r="E164" i="3"/>
  <c r="E213" i="3"/>
  <c r="M55" i="2"/>
  <c r="M25" i="2"/>
  <c r="M17" i="2"/>
  <c r="M50" i="2"/>
  <c r="D20" i="3"/>
  <c r="I20" i="3" s="1"/>
  <c r="D164" i="3"/>
  <c r="I164" i="3" s="1"/>
  <c r="E24" i="3"/>
  <c r="E17" i="3" s="1"/>
  <c r="D213" i="3"/>
  <c r="I213" i="3" s="1"/>
  <c r="F24" i="3"/>
  <c r="F17" i="3" s="1"/>
  <c r="J48" i="2"/>
  <c r="J15" i="2" s="1"/>
  <c r="H48" i="2"/>
  <c r="I48" i="2"/>
  <c r="I15" i="2" s="1"/>
  <c r="D24" i="3"/>
  <c r="I24" i="3" s="1"/>
  <c r="M24" i="2" l="1"/>
  <c r="H15" i="2"/>
  <c r="M15" i="2" s="1"/>
  <c r="D17" i="3"/>
  <c r="I17" i="3" s="1"/>
  <c r="M48" i="2"/>
</calcChain>
</file>

<file path=xl/sharedStrings.xml><?xml version="1.0" encoding="utf-8"?>
<sst xmlns="http://schemas.openxmlformats.org/spreadsheetml/2006/main" count="496" uniqueCount="139">
  <si>
    <t>№ п/п</t>
  </si>
  <si>
    <t>Наименование муниципальной услуги(работы), показателя объема услуги (работы)</t>
  </si>
  <si>
    <t>Расходы бюджета Ханкайского муниципального района на оказание муниципальной услуги (выполнение работы), тыс.руб.</t>
  </si>
  <si>
    <t>Услуги по реализации основных государственных образовательных программ по дошкольному воспитанию</t>
  </si>
  <si>
    <t>Услуги по реализации основных общеобразовательных  государственных программ</t>
  </si>
  <si>
    <t>Итого</t>
  </si>
  <si>
    <t>Наименование муниципальной программы, подпрограммы, отдельного мероприятия</t>
  </si>
  <si>
    <t>Ответственный исполнитель, соисполнитель</t>
  </si>
  <si>
    <t>Код бюджетной классификации</t>
  </si>
  <si>
    <t>Расходы (тыс.руб.), годы</t>
  </si>
  <si>
    <t>ГРБС</t>
  </si>
  <si>
    <t>РзПр</t>
  </si>
  <si>
    <t>ЦСР</t>
  </si>
  <si>
    <t>ВР</t>
  </si>
  <si>
    <t>Мероприятия по профилактике терроризма и экстремизма</t>
  </si>
  <si>
    <t>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</si>
  <si>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2.2.</t>
  </si>
  <si>
    <t>Подпрограмма «Развитие системы общего образования в Ханкайском муниципальном районе» на 2014-2018 годы</t>
  </si>
  <si>
    <t>Выполнение работ, услуг, связанных, с 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</si>
  <si>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Программно-техническое обслуживание сети Интернет</t>
  </si>
  <si>
    <t>Мероприятия по противодействию незаконному обороту наркотиков</t>
  </si>
  <si>
    <t>Подпрограмма «Развитие системы дополнительного образования в Ханкайском муниципальном районе» на 2014-2018 годы</t>
  </si>
  <si>
    <t>2.1.</t>
  </si>
  <si>
    <t>Оснащение муниципальных учреждений недвижимым  и особо ценным движимым имуществом</t>
  </si>
  <si>
    <t>Отдельные мероприятия</t>
  </si>
  <si>
    <t>Мероприятия по профилактике правонарушений и борьбе с преступностью</t>
  </si>
  <si>
    <t>Руководство и управление в  сфере установленных функций органов местного самоуправления</t>
  </si>
  <si>
    <t>Обеспечение деятельности (оказание услуг, выполнение работ) муниципальных учреждений</t>
  </si>
  <si>
    <t>0117006</t>
  </si>
  <si>
    <t>0701</t>
  </si>
  <si>
    <t>0000000</t>
  </si>
  <si>
    <t>0112010</t>
  </si>
  <si>
    <t>0112004</t>
  </si>
  <si>
    <t>0117005</t>
  </si>
  <si>
    <t>0117002</t>
  </si>
  <si>
    <t>0702</t>
  </si>
  <si>
    <t>0127003</t>
  </si>
  <si>
    <t>0127005</t>
  </si>
  <si>
    <t>0127006</t>
  </si>
  <si>
    <t>0122004</t>
  </si>
  <si>
    <t>0122003</t>
  </si>
  <si>
    <t>0122010</t>
  </si>
  <si>
    <t>0122002</t>
  </si>
  <si>
    <t>0137004</t>
  </si>
  <si>
    <t>0137005</t>
  </si>
  <si>
    <t>0137006</t>
  </si>
  <si>
    <t>0132004</t>
  </si>
  <si>
    <t>0132010</t>
  </si>
  <si>
    <t>0709</t>
  </si>
  <si>
    <t>0192005</t>
  </si>
  <si>
    <t>0191003</t>
  </si>
  <si>
    <t>0197001</t>
  </si>
  <si>
    <t>0197006</t>
  </si>
  <si>
    <t>000</t>
  </si>
  <si>
    <t>Оценка расходов (тыс.руб.)</t>
  </si>
  <si>
    <t>Источники ресурсного обеспечения</t>
  </si>
  <si>
    <t>ИНФОРМАЦИЯ О РЕСУРСНОМ ОБЕСПЕЧЕНИИ МУНИЦИПАЛЬНОЙ ПРОГРАММЫ  "РАЗВИТИЕ ОБРАЗОВАНИЯ В ХАНКАЙСКОМ МУНИЦИПАЛЬНОМ РАЙОНЕ" НА 2014-2018 годыЗА СЧЕТ СРЕДСТВ БЮДЖЕТА ХАНКАЙСКОГО МУНИЦИПАЛЬНОГО РАЙОНА И ПРОГНОЗНАЯ ОЦЕНКА ПРИВЛЕКАЕМЫХ НА РЕАЛИЗАЦИЮ ЕЕ ЦЕЛЕЙ СРЕДСТВ КРАЕВОГО И ФЕДЕРАЛЬНОГО БЮДЖЕТОВ, БЮДЖЕТОВ ГОСУДАРСТВЕННЫХ ВНЕБЮДЖЕТНЫХ ФОНДОВ,ИНЫХ ВНЕБЮДЖЕТНЫХ ИСТОЧНИКОВ</t>
  </si>
  <si>
    <t>Муниципальная программа "Развитие образования в Ханкайском муниципальном районе" на 2014-2018 годы</t>
  </si>
  <si>
    <t>всего</t>
  </si>
  <si>
    <t>федеральный бюджет (субсидии, субвенции, иные межбюджетные трансферты)</t>
  </si>
  <si>
    <t>краевой бюджет (субсидии,субвенции, иные межбюджетные трансферты)</t>
  </si>
  <si>
    <t>бюджет Ханкайского муниципального района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</si>
  <si>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</si>
  <si>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</si>
  <si>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>иные внебюджетные источники</t>
  </si>
  <si>
    <t>Выплата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</si>
  <si>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Организация и обеспечение оздоровления и отдыха детей в каникулярное время</t>
  </si>
  <si>
    <t>Управление народного образования Администрации Ханкайского муниципального района</t>
  </si>
  <si>
    <t>Приложение № 4  к муниципальной программе "Развитие образования в Ханкайском муниципальном районе" на 2014-2018 годы</t>
  </si>
  <si>
    <t>2.3.</t>
  </si>
  <si>
    <t>Мероприятия по энергосбережению и повышению энергетической эффективности</t>
  </si>
  <si>
    <t>2.4.</t>
  </si>
  <si>
    <t>2.5.</t>
  </si>
  <si>
    <t>2.6.</t>
  </si>
  <si>
    <t>3.</t>
  </si>
  <si>
    <t>3.1.</t>
  </si>
  <si>
    <t>3.2.</t>
  </si>
  <si>
    <t>3.3.</t>
  </si>
  <si>
    <t xml:space="preserve">Оснащение муниципальных общеобразовательных организаций недвижимым  и особо ценным движимым имуществом </t>
  </si>
  <si>
    <t>3.4.</t>
  </si>
  <si>
    <t>3.5.</t>
  </si>
  <si>
    <t>Организация питания учащихся начальных классов общеобразовательных организаций</t>
  </si>
  <si>
    <t xml:space="preserve">Оснащение муниципальных дошкольных образовательных  организаций недвижимым  и особо ценным движимым имуществом </t>
  </si>
  <si>
    <t>Обеспечение деятельности (оказание услуг, выполнение работ) муниципальных общеобразовательных организаций</t>
  </si>
  <si>
    <t>3.6.</t>
  </si>
  <si>
    <t>3.7.</t>
  </si>
  <si>
    <t>3.8.</t>
  </si>
  <si>
    <t xml:space="preserve">Мероприятия по энергосбережению и повышению энергетической эффективности </t>
  </si>
  <si>
    <t>3.9.</t>
  </si>
  <si>
    <t>4.</t>
  </si>
  <si>
    <t>4.1.</t>
  </si>
  <si>
    <t>Обеспечение деятельности (оказание услуг, выполнение работ) муниципальных организаций дополнительного образования детей</t>
  </si>
  <si>
    <t>4.2.</t>
  </si>
  <si>
    <t>4.3.</t>
  </si>
  <si>
    <t>Оснащение муниципальных образовательных организаций недвижимым  и особо ценным движимым имуществом</t>
  </si>
  <si>
    <t>4.4.</t>
  </si>
  <si>
    <t>4.5.</t>
  </si>
  <si>
    <t>4.6.</t>
  </si>
  <si>
    <t>5</t>
  </si>
  <si>
    <t>5.1.</t>
  </si>
  <si>
    <t>5.2.</t>
  </si>
  <si>
    <t>5.3.</t>
  </si>
  <si>
    <t>5.4.</t>
  </si>
  <si>
    <t>Приложение № 3  к муниципальной программе "Развитие образования в Ханкайском муниципальном районе" на 2014-2018 годы</t>
  </si>
  <si>
    <t>ПРОГНОЗ СВОДНЫХ ПОКАЗАТЕЛЕЙ МУНИЦИПАЛЬНЫХ ЗАДАНИЙ НА ОКАЗАНИЕ МУНИЦИПАЛЬНЫХ УСЛУГ (ВЫПОЛНЕНИЕ РАБОТ) МУНИЦИПАЛЬНЫМИ И КАЗЕННЫМИ УЧРЕЖДЕНИЯМИ ПО МУНИЦИПАЛЬНОЙ ПРОГРАММЕ "РАЗВИТИЕ ОБРАЗОВАНИЯ В ХАНКАЙСКОМ МУНИЦИПАЛЬНОМ РАЙОНЕ" НА 2014-2018 ГОДЫ</t>
  </si>
  <si>
    <t xml:space="preserve">Услуги по предоставлению      
дополнительного образования   
</t>
  </si>
  <si>
    <t>Управление народного образования Администрации Ханкайского муниципального района,комиссия по делам несовершеннолетних</t>
  </si>
  <si>
    <t>Подпрограмма Развитие дошкольного образования в Ханкайском муниципальном районе» на 2014-2018  годы</t>
  </si>
  <si>
    <t>2.</t>
  </si>
  <si>
    <t>РЕСУРСНОЕ ОБЕСПЕЧЕНИЕ РЕАЛИЗАЦИИ МУНИЦИПАЛЬНОЙ ПРОГРАММЫ   "РАЗВИТИЕ ОБРАЗОВАНИЯ В ХАНКАЙСКОМ МУНИЦИПАЛЬНОМ РАЙОНЕ" НА 2014-2018 ГОДЫ ЗА СЧЕТ СРЕДСТВ БЮДЖЕТА ХАНКАЙСКОГО МУНИЦИПАЛЬНОГО РАЙОНА, (ТЫС. РУБ.).</t>
  </si>
  <si>
    <t>Приложение № 5  к муниципальной программе "Развитие образования в Ханкайском муниципальном районе" на 2014-2018 годы</t>
  </si>
  <si>
    <t>2.7.</t>
  </si>
  <si>
    <t>3.10.</t>
  </si>
  <si>
    <t>Обеспечение деятельности (оказание услуг, выполнение работ) муниципальных организаий дополнительного образования детей</t>
  </si>
  <si>
    <t>5.</t>
  </si>
  <si>
    <t>Оснащение муниципальных  образовательных организаций недвижимым  и особо ценным движимым имуществом</t>
  </si>
  <si>
    <t>0707</t>
  </si>
  <si>
    <t xml:space="preserve">Обеспечение деятельности (оказание услуг, выполнение работ) муниципальных дошкольных образовательных организаций </t>
  </si>
  <si>
    <t>Обеспечение беспрепятственного доступа инвалидов в образовательные организации</t>
  </si>
  <si>
    <t xml:space="preserve">Обеспечение беспрепятственного доступа инвалидов в образовательные организации </t>
  </si>
  <si>
    <t>Значение показателя объема муниципальной услуги (работы), чел.</t>
  </si>
  <si>
    <t>0700</t>
  </si>
  <si>
    <t>0120000</t>
  </si>
  <si>
    <t>0110000</t>
  </si>
  <si>
    <t>0130000</t>
  </si>
  <si>
    <t>0190000</t>
  </si>
  <si>
    <t>0112050</t>
  </si>
  <si>
    <t>111</t>
  </si>
  <si>
    <t>0122070</t>
  </si>
  <si>
    <t>0132050</t>
  </si>
  <si>
    <t>0122050</t>
  </si>
  <si>
    <t>Обеспечение деятельности (оказание услуг, выполнение работ) муниципальных автономных организаций</t>
  </si>
  <si>
    <t>0127007</t>
  </si>
  <si>
    <t>3.10</t>
  </si>
  <si>
    <t>Обеспечение деятельности (оказание услуг, выполнение работ) муниципальных автономных  организаций</t>
  </si>
  <si>
    <t>3.11</t>
  </si>
  <si>
    <t>Приложение 1 к постановлению Администрации Ханкайского муниципального района от    29.09.2014        № 646-па</t>
  </si>
  <si>
    <t>Приложение 2 к постановлению Администрации Ханкайского муниципального района от 29.09.2014        № 646-па</t>
  </si>
  <si>
    <t>Приложение 3 к постановлению Администрации Ханкайского муниципального района от  29.09.2014    № 646-па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</si>
</sst>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0" xfId="0" applyFont="1"/>
    <xf numFmtId="49" fontId="1" fillId="0" borderId="1" xfId="0" applyNumberFormat="1" applyFont="1" applyBorder="1"/>
    <xf numFmtId="0" fontId="3" fillId="0" borderId="0" xfId="0" applyFont="1"/>
    <xf numFmtId="49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Border="1"/>
    <xf numFmtId="0" fontId="1" fillId="0" borderId="7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 wrapText="1"/>
    </xf>
    <xf numFmtId="1" fontId="1" fillId="0" borderId="3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opLeftCell="A2" workbookViewId="0">
      <selection activeCell="D1" sqref="D1:H2"/>
    </sheetView>
  </sheetViews>
  <sheetFormatPr defaultRowHeight="15" x14ac:dyDescent="0.25"/>
  <cols>
    <col min="1" max="1" width="6.7109375" customWidth="1"/>
    <col min="2" max="2" width="49.140625" customWidth="1"/>
    <col min="3" max="3" width="11.42578125" customWidth="1"/>
    <col min="4" max="4" width="11" customWidth="1"/>
    <col min="5" max="5" width="10.140625" customWidth="1"/>
    <col min="6" max="6" width="13.85546875" customWidth="1"/>
    <col min="7" max="7" width="13.140625" customWidth="1"/>
    <col min="8" max="8" width="13.85546875" customWidth="1"/>
  </cols>
  <sheetData>
    <row r="1" spans="1:8" ht="15" hidden="1" customHeight="1" x14ac:dyDescent="0.25">
      <c r="D1" s="34" t="s">
        <v>136</v>
      </c>
      <c r="E1" s="34"/>
      <c r="F1" s="34"/>
      <c r="G1" s="34"/>
      <c r="H1" s="34"/>
    </row>
    <row r="2" spans="1:8" ht="38.25" customHeight="1" x14ac:dyDescent="0.25">
      <c r="D2" s="34"/>
      <c r="E2" s="34"/>
      <c r="F2" s="34"/>
      <c r="G2" s="34"/>
      <c r="H2" s="34"/>
    </row>
    <row r="3" spans="1:8" ht="15" customHeight="1" x14ac:dyDescent="0.25">
      <c r="A3" s="7"/>
      <c r="B3" s="7"/>
      <c r="C3" s="7"/>
      <c r="D3" s="35" t="s">
        <v>103</v>
      </c>
      <c r="E3" s="36"/>
      <c r="F3" s="36"/>
      <c r="G3" s="36"/>
      <c r="H3" s="36"/>
    </row>
    <row r="4" spans="1:8" ht="15" customHeight="1" x14ac:dyDescent="0.25">
      <c r="A4" s="7"/>
      <c r="B4" s="7"/>
      <c r="C4" s="7"/>
      <c r="D4" s="36"/>
      <c r="E4" s="36"/>
      <c r="F4" s="36"/>
      <c r="G4" s="36"/>
      <c r="H4" s="36"/>
    </row>
    <row r="5" spans="1:8" ht="15" customHeight="1" x14ac:dyDescent="0.25">
      <c r="A5" s="7"/>
      <c r="B5" s="7"/>
      <c r="C5" s="7"/>
      <c r="D5" s="36"/>
      <c r="E5" s="36"/>
      <c r="F5" s="36"/>
      <c r="G5" s="36"/>
      <c r="H5" s="36"/>
    </row>
    <row r="6" spans="1:8" ht="18.75" customHeight="1" x14ac:dyDescent="0.25">
      <c r="A6" s="7"/>
      <c r="B6" s="7"/>
      <c r="C6" s="7"/>
      <c r="D6" s="36"/>
      <c r="E6" s="36"/>
      <c r="F6" s="36"/>
      <c r="G6" s="36"/>
      <c r="H6" s="36"/>
    </row>
    <row r="7" spans="1:8" ht="15.75" x14ac:dyDescent="0.25">
      <c r="A7" s="7"/>
      <c r="B7" s="7"/>
      <c r="C7" s="7"/>
      <c r="D7" s="7"/>
      <c r="E7" s="7"/>
      <c r="F7" s="7"/>
      <c r="G7" s="7"/>
      <c r="H7" s="14"/>
    </row>
    <row r="8" spans="1:8" ht="15" customHeight="1" x14ac:dyDescent="0.25">
      <c r="A8" s="45" t="s">
        <v>104</v>
      </c>
      <c r="B8" s="45"/>
      <c r="C8" s="45"/>
      <c r="D8" s="45"/>
      <c r="E8" s="45"/>
      <c r="F8" s="45"/>
      <c r="G8" s="45"/>
      <c r="H8" s="45"/>
    </row>
    <row r="9" spans="1:8" ht="15" customHeight="1" x14ac:dyDescent="0.25">
      <c r="A9" s="45"/>
      <c r="B9" s="45"/>
      <c r="C9" s="45"/>
      <c r="D9" s="45"/>
      <c r="E9" s="45"/>
      <c r="F9" s="45"/>
      <c r="G9" s="45"/>
      <c r="H9" s="45"/>
    </row>
    <row r="10" spans="1:8" ht="15" customHeight="1" x14ac:dyDescent="0.25">
      <c r="A10" s="45"/>
      <c r="B10" s="45"/>
      <c r="C10" s="45"/>
      <c r="D10" s="45"/>
      <c r="E10" s="45"/>
      <c r="F10" s="45"/>
      <c r="G10" s="45"/>
      <c r="H10" s="45"/>
    </row>
    <row r="11" spans="1:8" ht="15" customHeight="1" x14ac:dyDescent="0.25">
      <c r="A11" s="45"/>
      <c r="B11" s="45"/>
      <c r="C11" s="45"/>
      <c r="D11" s="45"/>
      <c r="E11" s="45"/>
      <c r="F11" s="45"/>
      <c r="G11" s="45"/>
      <c r="H11" s="45"/>
    </row>
    <row r="12" spans="1:8" ht="15.75" x14ac:dyDescent="0.25">
      <c r="A12" s="7"/>
      <c r="B12" s="7"/>
      <c r="C12" s="7"/>
      <c r="D12" s="7"/>
      <c r="E12" s="7"/>
      <c r="F12" s="7"/>
      <c r="G12" s="7"/>
      <c r="H12" s="7"/>
    </row>
    <row r="13" spans="1:8" ht="76.5" customHeight="1" x14ac:dyDescent="0.25">
      <c r="A13" s="46" t="s">
        <v>0</v>
      </c>
      <c r="B13" s="43" t="s">
        <v>1</v>
      </c>
      <c r="C13" s="37" t="s">
        <v>120</v>
      </c>
      <c r="D13" s="38"/>
      <c r="E13" s="39"/>
      <c r="F13" s="40" t="s">
        <v>2</v>
      </c>
      <c r="G13" s="41"/>
      <c r="H13" s="42"/>
    </row>
    <row r="14" spans="1:8" ht="59.25" customHeight="1" x14ac:dyDescent="0.25">
      <c r="A14" s="47"/>
      <c r="B14" s="44"/>
      <c r="C14" s="4">
        <v>2014</v>
      </c>
      <c r="D14" s="4">
        <v>2015</v>
      </c>
      <c r="E14" s="4">
        <v>2016</v>
      </c>
      <c r="F14" s="4">
        <v>2014</v>
      </c>
      <c r="G14" s="4">
        <v>2015</v>
      </c>
      <c r="H14" s="4">
        <v>2016</v>
      </c>
    </row>
    <row r="15" spans="1:8" ht="45" customHeight="1" x14ac:dyDescent="0.25">
      <c r="A15" s="5">
        <v>1</v>
      </c>
      <c r="B15" s="4" t="s">
        <v>3</v>
      </c>
      <c r="C15" s="5">
        <v>717</v>
      </c>
      <c r="D15" s="5">
        <v>720</v>
      </c>
      <c r="E15" s="5">
        <v>720</v>
      </c>
      <c r="F15" s="5">
        <v>25909.55</v>
      </c>
      <c r="G15" s="5">
        <v>30703.27</v>
      </c>
      <c r="H15" s="5">
        <v>32185.77</v>
      </c>
    </row>
    <row r="16" spans="1:8" ht="45.75" customHeight="1" x14ac:dyDescent="0.25">
      <c r="A16" s="5">
        <v>2</v>
      </c>
      <c r="B16" s="4" t="s">
        <v>4</v>
      </c>
      <c r="C16" s="5">
        <v>2430</v>
      </c>
      <c r="D16" s="5">
        <v>2440</v>
      </c>
      <c r="E16" s="5">
        <v>2445</v>
      </c>
      <c r="F16" s="5">
        <v>48188.59</v>
      </c>
      <c r="G16" s="5">
        <v>16613.259999999998</v>
      </c>
      <c r="H16" s="5">
        <v>8655.7900000000009</v>
      </c>
    </row>
    <row r="17" spans="1:8" ht="46.5" customHeight="1" x14ac:dyDescent="0.25">
      <c r="A17" s="11">
        <v>3</v>
      </c>
      <c r="B17" s="4" t="s">
        <v>105</v>
      </c>
      <c r="C17" s="11">
        <v>1011</v>
      </c>
      <c r="D17" s="11">
        <v>1011</v>
      </c>
      <c r="E17" s="11">
        <v>1011</v>
      </c>
      <c r="F17" s="11">
        <v>13802.5</v>
      </c>
      <c r="G17" s="11">
        <v>16043.72</v>
      </c>
      <c r="H17" s="11">
        <v>17849.740000000002</v>
      </c>
    </row>
    <row r="18" spans="1:8" ht="15.75" x14ac:dyDescent="0.25">
      <c r="A18" s="5"/>
      <c r="B18" s="6" t="s">
        <v>5</v>
      </c>
      <c r="C18" s="5">
        <f>SUM(C15:C17)</f>
        <v>4158</v>
      </c>
      <c r="D18" s="5">
        <f t="shared" ref="D18:H18" si="0">SUM(D15:D17)</f>
        <v>4171</v>
      </c>
      <c r="E18" s="5">
        <f t="shared" si="0"/>
        <v>4176</v>
      </c>
      <c r="F18" s="5">
        <f t="shared" si="0"/>
        <v>87900.64</v>
      </c>
      <c r="G18" s="5">
        <f t="shared" si="0"/>
        <v>63360.25</v>
      </c>
      <c r="H18" s="5">
        <f t="shared" si="0"/>
        <v>58691.3</v>
      </c>
    </row>
  </sheetData>
  <mergeCells count="7">
    <mergeCell ref="D1:H2"/>
    <mergeCell ref="D3:H6"/>
    <mergeCell ref="C13:E13"/>
    <mergeCell ref="F13:H13"/>
    <mergeCell ref="B13:B14"/>
    <mergeCell ref="A8:H11"/>
    <mergeCell ref="A13:A14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view="pageBreakPreview" zoomScale="60" workbookViewId="0">
      <selection activeCell="H1" sqref="H1:L2"/>
    </sheetView>
  </sheetViews>
  <sheetFormatPr defaultRowHeight="15" x14ac:dyDescent="0.25"/>
  <cols>
    <col min="1" max="1" width="5.28515625" customWidth="1"/>
    <col min="2" max="2" width="32.85546875" customWidth="1"/>
    <col min="3" max="3" width="9.7109375" customWidth="1"/>
    <col min="4" max="4" width="6.42578125" customWidth="1"/>
    <col min="5" max="5" width="6.28515625" customWidth="1"/>
    <col min="6" max="6" width="10" customWidth="1"/>
    <col min="7" max="7" width="6.7109375" customWidth="1"/>
    <col min="8" max="8" width="13.140625" customWidth="1"/>
    <col min="9" max="9" width="11" customWidth="1"/>
    <col min="10" max="10" width="10.85546875" customWidth="1"/>
    <col min="11" max="11" width="10.28515625" customWidth="1"/>
    <col min="12" max="12" width="12.85546875" customWidth="1"/>
    <col min="13" max="13" width="12.140625" customWidth="1"/>
  </cols>
  <sheetData>
    <row r="1" spans="1:13" ht="42.75" customHeight="1" x14ac:dyDescent="0.25">
      <c r="H1" s="34" t="s">
        <v>137</v>
      </c>
      <c r="I1" s="34"/>
      <c r="J1" s="34"/>
      <c r="K1" s="34"/>
      <c r="L1" s="34"/>
    </row>
    <row r="2" spans="1:13" hidden="1" x14ac:dyDescent="0.25">
      <c r="H2" s="34"/>
      <c r="I2" s="34"/>
      <c r="J2" s="34"/>
      <c r="K2" s="34"/>
      <c r="L2" s="34"/>
    </row>
    <row r="3" spans="1:13" x14ac:dyDescent="0.25">
      <c r="H3" s="25"/>
      <c r="I3" s="25"/>
      <c r="J3" s="25"/>
      <c r="K3" s="25"/>
      <c r="L3" s="25"/>
    </row>
    <row r="4" spans="1:13" ht="15" customHeight="1" x14ac:dyDescent="0.3">
      <c r="A4" s="9"/>
      <c r="B4" s="9"/>
      <c r="C4" s="9"/>
      <c r="D4" s="9"/>
      <c r="E4" s="9"/>
      <c r="F4" s="9"/>
      <c r="G4" s="9"/>
      <c r="H4" s="66" t="s">
        <v>68</v>
      </c>
      <c r="I4" s="66"/>
      <c r="J4" s="66"/>
      <c r="K4" s="66"/>
      <c r="L4" s="66"/>
    </row>
    <row r="5" spans="1:13" ht="18.75" x14ac:dyDescent="0.3">
      <c r="A5" s="9"/>
      <c r="B5" s="9"/>
      <c r="C5" s="9"/>
      <c r="D5" s="9"/>
      <c r="E5" s="9"/>
      <c r="F5" s="9"/>
      <c r="G5" s="9"/>
      <c r="H5" s="66"/>
      <c r="I5" s="66"/>
      <c r="J5" s="66"/>
      <c r="K5" s="66"/>
      <c r="L5" s="66"/>
    </row>
    <row r="6" spans="1:13" ht="18.75" x14ac:dyDescent="0.3">
      <c r="A6" s="9"/>
      <c r="B6" s="9"/>
      <c r="C6" s="9"/>
      <c r="D6" s="9"/>
      <c r="E6" s="9"/>
      <c r="F6" s="9"/>
      <c r="G6" s="9"/>
      <c r="H6" s="66"/>
      <c r="I6" s="66"/>
      <c r="J6" s="66"/>
      <c r="K6" s="66"/>
      <c r="L6" s="66"/>
    </row>
    <row r="7" spans="1:13" ht="18.75" x14ac:dyDescent="0.3">
      <c r="A7" s="9"/>
      <c r="B7" s="9"/>
      <c r="C7" s="9"/>
      <c r="D7" s="9"/>
      <c r="E7" s="9"/>
      <c r="F7" s="9"/>
      <c r="G7" s="9"/>
      <c r="H7" s="66"/>
      <c r="I7" s="66"/>
      <c r="J7" s="66"/>
      <c r="K7" s="66"/>
      <c r="L7" s="66"/>
    </row>
    <row r="8" spans="1:13" ht="13.5" customHeigh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3" ht="15" customHeight="1" x14ac:dyDescent="0.25">
      <c r="A9" s="67" t="s">
        <v>109</v>
      </c>
      <c r="B9" s="67"/>
      <c r="C9" s="67"/>
      <c r="D9" s="67"/>
      <c r="E9" s="67"/>
      <c r="F9" s="67"/>
      <c r="G9" s="67"/>
      <c r="H9" s="67"/>
      <c r="I9" s="66"/>
      <c r="J9" s="66"/>
      <c r="K9" s="66"/>
      <c r="L9" s="66"/>
    </row>
    <row r="10" spans="1:13" x14ac:dyDescent="0.25">
      <c r="A10" s="67"/>
      <c r="B10" s="67"/>
      <c r="C10" s="67"/>
      <c r="D10" s="67"/>
      <c r="E10" s="67"/>
      <c r="F10" s="67"/>
      <c r="G10" s="67"/>
      <c r="H10" s="67"/>
      <c r="I10" s="66"/>
      <c r="J10" s="66"/>
      <c r="K10" s="66"/>
      <c r="L10" s="66"/>
    </row>
    <row r="11" spans="1:13" ht="27.75" customHeight="1" x14ac:dyDescent="0.25">
      <c r="A11" s="67"/>
      <c r="B11" s="67"/>
      <c r="C11" s="67"/>
      <c r="D11" s="67"/>
      <c r="E11" s="67"/>
      <c r="F11" s="67"/>
      <c r="G11" s="67"/>
      <c r="H11" s="67"/>
      <c r="I11" s="66"/>
      <c r="J11" s="66"/>
      <c r="K11" s="66"/>
      <c r="L11" s="66"/>
    </row>
    <row r="12" spans="1:13" ht="16.5" customHeight="1" x14ac:dyDescent="0.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3" ht="33" customHeight="1" x14ac:dyDescent="0.25">
      <c r="A13" s="54" t="s">
        <v>0</v>
      </c>
      <c r="B13" s="55" t="s">
        <v>6</v>
      </c>
      <c r="C13" s="55" t="s">
        <v>7</v>
      </c>
      <c r="D13" s="63" t="s">
        <v>8</v>
      </c>
      <c r="E13" s="64"/>
      <c r="F13" s="64"/>
      <c r="G13" s="65"/>
      <c r="H13" s="49" t="s">
        <v>9</v>
      </c>
      <c r="I13" s="50"/>
      <c r="J13" s="50"/>
      <c r="K13" s="50"/>
      <c r="L13" s="51"/>
    </row>
    <row r="14" spans="1:13" ht="84.75" customHeight="1" x14ac:dyDescent="0.25">
      <c r="A14" s="54"/>
      <c r="B14" s="56"/>
      <c r="C14" s="56"/>
      <c r="D14" s="15" t="s">
        <v>10</v>
      </c>
      <c r="E14" s="15" t="s">
        <v>11</v>
      </c>
      <c r="F14" s="15" t="s">
        <v>12</v>
      </c>
      <c r="G14" s="15" t="s">
        <v>13</v>
      </c>
      <c r="H14" s="21">
        <v>2014</v>
      </c>
      <c r="I14" s="21">
        <v>2015</v>
      </c>
      <c r="J14" s="21">
        <v>2016</v>
      </c>
      <c r="K14" s="15">
        <v>2017</v>
      </c>
      <c r="L14" s="22">
        <v>2018</v>
      </c>
    </row>
    <row r="15" spans="1:13" ht="83.25" customHeight="1" x14ac:dyDescent="0.25">
      <c r="A15" s="59">
        <v>1</v>
      </c>
      <c r="B15" s="57" t="s">
        <v>57</v>
      </c>
      <c r="C15" s="48" t="s">
        <v>67</v>
      </c>
      <c r="D15" s="16">
        <v>954</v>
      </c>
      <c r="E15" s="17" t="s">
        <v>121</v>
      </c>
      <c r="F15" s="17" t="s">
        <v>30</v>
      </c>
      <c r="G15" s="17" t="s">
        <v>53</v>
      </c>
      <c r="H15" s="18">
        <f>H17+H24+H41+H48-H49</f>
        <v>107445.773</v>
      </c>
      <c r="I15" s="18">
        <f t="shared" ref="I15:L15" si="0">I17+I24+I41+I48-I49</f>
        <v>74738.91</v>
      </c>
      <c r="J15" s="16">
        <f t="shared" si="0"/>
        <v>71216.19</v>
      </c>
      <c r="K15" s="16">
        <f t="shared" si="0"/>
        <v>133418.5</v>
      </c>
      <c r="L15" s="16">
        <f t="shared" si="0"/>
        <v>139790.5</v>
      </c>
      <c r="M15" s="24">
        <f>H15+I15+J15+K15+L15</f>
        <v>526609.87300000002</v>
      </c>
    </row>
    <row r="16" spans="1:13" ht="27.75" customHeight="1" x14ac:dyDescent="0.25">
      <c r="A16" s="60"/>
      <c r="B16" s="58"/>
      <c r="C16" s="48"/>
      <c r="D16" s="16">
        <v>952</v>
      </c>
      <c r="E16" s="17" t="s">
        <v>116</v>
      </c>
      <c r="F16" s="17" t="s">
        <v>49</v>
      </c>
      <c r="G16" s="16">
        <v>244</v>
      </c>
      <c r="H16" s="18">
        <f>H49</f>
        <v>70</v>
      </c>
      <c r="I16" s="18">
        <f t="shared" ref="I16:L16" si="1">I49</f>
        <v>0</v>
      </c>
      <c r="J16" s="16">
        <f t="shared" si="1"/>
        <v>0</v>
      </c>
      <c r="K16" s="16">
        <f t="shared" si="1"/>
        <v>100</v>
      </c>
      <c r="L16" s="16">
        <f t="shared" si="1"/>
        <v>100</v>
      </c>
      <c r="M16" s="24"/>
    </row>
    <row r="17" spans="1:13" ht="66.75" customHeight="1" x14ac:dyDescent="0.25">
      <c r="A17" s="1">
        <v>2</v>
      </c>
      <c r="B17" s="3" t="s">
        <v>107</v>
      </c>
      <c r="C17" s="48"/>
      <c r="D17" s="16">
        <v>954</v>
      </c>
      <c r="E17" s="17" t="s">
        <v>29</v>
      </c>
      <c r="F17" s="17" t="s">
        <v>123</v>
      </c>
      <c r="G17" s="17" t="s">
        <v>53</v>
      </c>
      <c r="H17" s="18">
        <f>H18+H19+H20+H21+H22+H23</f>
        <v>25909.55</v>
      </c>
      <c r="I17" s="18">
        <f t="shared" ref="I17:L17" si="2">I18+I19+I20+I21+I22+I23</f>
        <v>30703.27</v>
      </c>
      <c r="J17" s="16">
        <f t="shared" si="2"/>
        <v>32185.77</v>
      </c>
      <c r="K17" s="16">
        <f t="shared" si="2"/>
        <v>45476</v>
      </c>
      <c r="L17" s="16">
        <f t="shared" si="2"/>
        <v>48084</v>
      </c>
      <c r="M17" s="24">
        <f t="shared" ref="M17:M62" si="3">H17+I17+J17+K17+L17</f>
        <v>182358.59</v>
      </c>
    </row>
    <row r="18" spans="1:13" ht="82.5" customHeight="1" x14ac:dyDescent="0.25">
      <c r="A18" s="2" t="s">
        <v>22</v>
      </c>
      <c r="B18" s="3" t="s">
        <v>82</v>
      </c>
      <c r="C18" s="48"/>
      <c r="D18" s="16">
        <v>954</v>
      </c>
      <c r="E18" s="17" t="s">
        <v>29</v>
      </c>
      <c r="F18" s="17" t="s">
        <v>28</v>
      </c>
      <c r="G18" s="16">
        <v>612</v>
      </c>
      <c r="H18" s="18">
        <v>8</v>
      </c>
      <c r="I18" s="18"/>
      <c r="J18" s="16"/>
      <c r="K18" s="16">
        <v>500</v>
      </c>
      <c r="L18" s="16">
        <v>500</v>
      </c>
      <c r="M18" s="24">
        <f t="shared" si="3"/>
        <v>1008</v>
      </c>
    </row>
    <row r="19" spans="1:13" ht="32.25" customHeight="1" x14ac:dyDescent="0.25">
      <c r="A19" s="2" t="s">
        <v>16</v>
      </c>
      <c r="B19" s="3" t="s">
        <v>19</v>
      </c>
      <c r="C19" s="48"/>
      <c r="D19" s="16">
        <v>954</v>
      </c>
      <c r="E19" s="17" t="s">
        <v>29</v>
      </c>
      <c r="F19" s="17" t="s">
        <v>126</v>
      </c>
      <c r="G19" s="16">
        <v>612</v>
      </c>
      <c r="H19" s="18">
        <v>49.2</v>
      </c>
      <c r="I19" s="18"/>
      <c r="J19" s="16"/>
      <c r="K19" s="16">
        <v>92</v>
      </c>
      <c r="L19" s="16">
        <v>92</v>
      </c>
      <c r="M19" s="24">
        <f t="shared" si="3"/>
        <v>233.2</v>
      </c>
    </row>
    <row r="20" spans="1:13" ht="63" customHeight="1" x14ac:dyDescent="0.25">
      <c r="A20" s="2" t="s">
        <v>69</v>
      </c>
      <c r="B20" s="3" t="s">
        <v>70</v>
      </c>
      <c r="C20" s="48"/>
      <c r="D20" s="16">
        <v>954</v>
      </c>
      <c r="E20" s="17" t="s">
        <v>29</v>
      </c>
      <c r="F20" s="17" t="s">
        <v>31</v>
      </c>
      <c r="G20" s="16">
        <v>612</v>
      </c>
      <c r="H20" s="18"/>
      <c r="I20" s="18"/>
      <c r="J20" s="16"/>
      <c r="K20" s="16">
        <v>700</v>
      </c>
      <c r="L20" s="16">
        <v>700</v>
      </c>
      <c r="M20" s="24">
        <f t="shared" si="3"/>
        <v>1400</v>
      </c>
    </row>
    <row r="21" spans="1:13" ht="35.25" customHeight="1" x14ac:dyDescent="0.25">
      <c r="A21" s="2" t="s">
        <v>71</v>
      </c>
      <c r="B21" s="3" t="s">
        <v>14</v>
      </c>
      <c r="C21" s="48"/>
      <c r="D21" s="16">
        <v>954</v>
      </c>
      <c r="E21" s="17" t="s">
        <v>29</v>
      </c>
      <c r="F21" s="17" t="s">
        <v>32</v>
      </c>
      <c r="G21" s="16">
        <v>612</v>
      </c>
      <c r="H21" s="18"/>
      <c r="I21" s="18"/>
      <c r="J21" s="16"/>
      <c r="K21" s="16">
        <v>242</v>
      </c>
      <c r="L21" s="16">
        <v>242</v>
      </c>
      <c r="M21" s="24">
        <f t="shared" si="3"/>
        <v>484</v>
      </c>
    </row>
    <row r="22" spans="1:13" ht="189.75" customHeight="1" x14ac:dyDescent="0.25">
      <c r="A22" s="2" t="s">
        <v>72</v>
      </c>
      <c r="B22" s="3" t="s">
        <v>15</v>
      </c>
      <c r="C22" s="48"/>
      <c r="D22" s="16">
        <v>954</v>
      </c>
      <c r="E22" s="17" t="s">
        <v>29</v>
      </c>
      <c r="F22" s="17" t="s">
        <v>33</v>
      </c>
      <c r="G22" s="16">
        <v>414</v>
      </c>
      <c r="H22" s="18">
        <v>180</v>
      </c>
      <c r="I22" s="18"/>
      <c r="J22" s="16"/>
      <c r="K22" s="18">
        <v>2000</v>
      </c>
      <c r="L22" s="18">
        <v>2500</v>
      </c>
      <c r="M22" s="24">
        <f t="shared" si="3"/>
        <v>4680</v>
      </c>
    </row>
    <row r="23" spans="1:13" ht="80.25" customHeight="1" x14ac:dyDescent="0.25">
      <c r="A23" s="2" t="s">
        <v>73</v>
      </c>
      <c r="B23" s="3" t="s">
        <v>117</v>
      </c>
      <c r="C23" s="48"/>
      <c r="D23" s="16">
        <v>954</v>
      </c>
      <c r="E23" s="17" t="s">
        <v>29</v>
      </c>
      <c r="F23" s="17" t="s">
        <v>34</v>
      </c>
      <c r="G23" s="16">
        <v>611</v>
      </c>
      <c r="H23" s="18">
        <v>25672.35</v>
      </c>
      <c r="I23" s="18">
        <v>30703.27</v>
      </c>
      <c r="J23" s="16">
        <v>32185.77</v>
      </c>
      <c r="K23" s="16">
        <v>41942</v>
      </c>
      <c r="L23" s="16">
        <v>44050</v>
      </c>
      <c r="M23" s="24">
        <f t="shared" si="3"/>
        <v>174553.39</v>
      </c>
    </row>
    <row r="24" spans="1:13" ht="64.5" customHeight="1" x14ac:dyDescent="0.25">
      <c r="A24" s="1" t="s">
        <v>74</v>
      </c>
      <c r="B24" s="3" t="s">
        <v>17</v>
      </c>
      <c r="C24" s="48" t="s">
        <v>67</v>
      </c>
      <c r="D24" s="16">
        <v>954</v>
      </c>
      <c r="E24" s="17" t="s">
        <v>35</v>
      </c>
      <c r="F24" s="17" t="s">
        <v>122</v>
      </c>
      <c r="G24" s="17" t="s">
        <v>53</v>
      </c>
      <c r="H24" s="18">
        <f>H25+H32+H33+H34+H35+H36+H37+H38+H39+H40</f>
        <v>55141.622999999992</v>
      </c>
      <c r="I24" s="18">
        <f t="shared" ref="I24:L24" si="4">I25+I32+I33+I34+I35+I36+I37+I38+I39+I40</f>
        <v>16613.260000000002</v>
      </c>
      <c r="J24" s="18">
        <f t="shared" si="4"/>
        <v>8655.7900000000009</v>
      </c>
      <c r="K24" s="18">
        <f t="shared" si="4"/>
        <v>51123</v>
      </c>
      <c r="L24" s="18">
        <f t="shared" si="4"/>
        <v>53767</v>
      </c>
      <c r="M24" s="24">
        <f t="shared" si="3"/>
        <v>185300.67300000001</v>
      </c>
    </row>
    <row r="25" spans="1:13" ht="21.75" customHeight="1" x14ac:dyDescent="0.25">
      <c r="A25" s="61" t="s">
        <v>75</v>
      </c>
      <c r="B25" s="62" t="s">
        <v>83</v>
      </c>
      <c r="C25" s="48"/>
      <c r="D25" s="16">
        <v>954</v>
      </c>
      <c r="E25" s="17" t="s">
        <v>35</v>
      </c>
      <c r="F25" s="17" t="s">
        <v>36</v>
      </c>
      <c r="G25" s="17" t="s">
        <v>53</v>
      </c>
      <c r="H25" s="18">
        <f>H27+H28+H29+H30+H31+H26</f>
        <v>48188.59</v>
      </c>
      <c r="I25" s="18">
        <f t="shared" ref="I25:L25" si="5">I27+I28+I29+I30+I31</f>
        <v>16613.260000000002</v>
      </c>
      <c r="J25" s="16">
        <f t="shared" si="5"/>
        <v>8655.7900000000009</v>
      </c>
      <c r="K25" s="16">
        <f t="shared" si="5"/>
        <v>45285</v>
      </c>
      <c r="L25" s="16">
        <f t="shared" si="5"/>
        <v>47329</v>
      </c>
      <c r="M25" s="24">
        <f t="shared" si="3"/>
        <v>166071.64000000001</v>
      </c>
    </row>
    <row r="26" spans="1:13" ht="21.75" customHeight="1" x14ac:dyDescent="0.25">
      <c r="A26" s="61"/>
      <c r="B26" s="62"/>
      <c r="C26" s="48"/>
      <c r="D26" s="16">
        <v>954</v>
      </c>
      <c r="E26" s="17" t="s">
        <v>35</v>
      </c>
      <c r="F26" s="17" t="s">
        <v>36</v>
      </c>
      <c r="G26" s="17" t="s">
        <v>127</v>
      </c>
      <c r="H26" s="18">
        <f>13703.8+4333.27</f>
        <v>18037.07</v>
      </c>
      <c r="I26" s="18"/>
      <c r="J26" s="16"/>
      <c r="K26" s="16"/>
      <c r="L26" s="16"/>
      <c r="M26" s="24"/>
    </row>
    <row r="27" spans="1:13" ht="23.25" customHeight="1" x14ac:dyDescent="0.25">
      <c r="A27" s="61"/>
      <c r="B27" s="62"/>
      <c r="C27" s="48"/>
      <c r="D27" s="16">
        <v>954</v>
      </c>
      <c r="E27" s="17" t="s">
        <v>35</v>
      </c>
      <c r="F27" s="17" t="s">
        <v>36</v>
      </c>
      <c r="G27" s="16">
        <v>212</v>
      </c>
      <c r="H27" s="18">
        <v>57.4</v>
      </c>
      <c r="I27" s="18">
        <v>40.9</v>
      </c>
      <c r="J27" s="16">
        <v>42.6</v>
      </c>
      <c r="K27" s="16">
        <v>177</v>
      </c>
      <c r="L27" s="16">
        <v>185</v>
      </c>
      <c r="M27" s="24">
        <f t="shared" si="3"/>
        <v>502.9</v>
      </c>
    </row>
    <row r="28" spans="1:13" ht="21.75" customHeight="1" x14ac:dyDescent="0.25">
      <c r="A28" s="61"/>
      <c r="B28" s="62"/>
      <c r="C28" s="48"/>
      <c r="D28" s="16">
        <v>954</v>
      </c>
      <c r="E28" s="17" t="s">
        <v>35</v>
      </c>
      <c r="F28" s="17" t="s">
        <v>36</v>
      </c>
      <c r="G28" s="16">
        <v>242</v>
      </c>
      <c r="H28" s="18">
        <v>129.30000000000001</v>
      </c>
      <c r="I28" s="18"/>
      <c r="J28" s="16"/>
      <c r="K28" s="16">
        <v>250</v>
      </c>
      <c r="L28" s="16">
        <v>250</v>
      </c>
      <c r="M28" s="24">
        <f t="shared" si="3"/>
        <v>629.29999999999995</v>
      </c>
    </row>
    <row r="29" spans="1:13" ht="24" customHeight="1" x14ac:dyDescent="0.25">
      <c r="A29" s="61"/>
      <c r="B29" s="62"/>
      <c r="C29" s="48"/>
      <c r="D29" s="16">
        <v>954</v>
      </c>
      <c r="E29" s="17" t="s">
        <v>35</v>
      </c>
      <c r="F29" s="17" t="s">
        <v>36</v>
      </c>
      <c r="G29" s="16">
        <v>244</v>
      </c>
      <c r="H29" s="18">
        <v>28879.42</v>
      </c>
      <c r="I29" s="18">
        <v>12597.86</v>
      </c>
      <c r="J29" s="16">
        <v>4471.6899999999996</v>
      </c>
      <c r="K29" s="16">
        <v>40716</v>
      </c>
      <c r="L29" s="16">
        <v>42752</v>
      </c>
      <c r="M29" s="24">
        <f t="shared" si="3"/>
        <v>129416.97</v>
      </c>
    </row>
    <row r="30" spans="1:13" ht="24" customHeight="1" x14ac:dyDescent="0.25">
      <c r="A30" s="61"/>
      <c r="B30" s="62"/>
      <c r="C30" s="48"/>
      <c r="D30" s="16">
        <v>954</v>
      </c>
      <c r="E30" s="17" t="s">
        <v>35</v>
      </c>
      <c r="F30" s="17" t="s">
        <v>36</v>
      </c>
      <c r="G30" s="16">
        <v>851</v>
      </c>
      <c r="H30" s="18">
        <v>825.2</v>
      </c>
      <c r="I30" s="18">
        <v>3484.6</v>
      </c>
      <c r="J30" s="16">
        <v>3631</v>
      </c>
      <c r="K30" s="16">
        <v>3631</v>
      </c>
      <c r="L30" s="16">
        <v>3631</v>
      </c>
      <c r="M30" s="24">
        <f t="shared" si="3"/>
        <v>15202.8</v>
      </c>
    </row>
    <row r="31" spans="1:13" ht="22.5" customHeight="1" x14ac:dyDescent="0.25">
      <c r="A31" s="61"/>
      <c r="B31" s="62"/>
      <c r="C31" s="48"/>
      <c r="D31" s="16">
        <v>954</v>
      </c>
      <c r="E31" s="17" t="s">
        <v>35</v>
      </c>
      <c r="F31" s="17" t="s">
        <v>36</v>
      </c>
      <c r="G31" s="16">
        <v>852</v>
      </c>
      <c r="H31" s="18">
        <v>260.2</v>
      </c>
      <c r="I31" s="18">
        <v>489.9</v>
      </c>
      <c r="J31" s="16">
        <v>510.5</v>
      </c>
      <c r="K31" s="16">
        <v>511</v>
      </c>
      <c r="L31" s="16">
        <v>511</v>
      </c>
      <c r="M31" s="24">
        <f t="shared" si="3"/>
        <v>2282.6</v>
      </c>
    </row>
    <row r="32" spans="1:13" ht="162" customHeight="1" x14ac:dyDescent="0.25">
      <c r="A32" s="2" t="s">
        <v>76</v>
      </c>
      <c r="B32" s="3" t="s">
        <v>18</v>
      </c>
      <c r="C32" s="48"/>
      <c r="D32" s="16">
        <v>954</v>
      </c>
      <c r="E32" s="17" t="s">
        <v>35</v>
      </c>
      <c r="F32" s="17" t="s">
        <v>37</v>
      </c>
      <c r="G32" s="16">
        <v>243</v>
      </c>
      <c r="H32" s="18">
        <v>5533.7330000000002</v>
      </c>
      <c r="I32" s="18"/>
      <c r="J32" s="16"/>
      <c r="K32" s="18">
        <v>2500</v>
      </c>
      <c r="L32" s="18">
        <v>3000</v>
      </c>
      <c r="M32" s="24">
        <f t="shared" si="3"/>
        <v>11033.733</v>
      </c>
    </row>
    <row r="33" spans="1:13" ht="80.25" customHeight="1" x14ac:dyDescent="0.25">
      <c r="A33" s="2" t="s">
        <v>77</v>
      </c>
      <c r="B33" s="3" t="s">
        <v>78</v>
      </c>
      <c r="C33" s="48"/>
      <c r="D33" s="16">
        <v>954</v>
      </c>
      <c r="E33" s="17" t="s">
        <v>35</v>
      </c>
      <c r="F33" s="17" t="s">
        <v>38</v>
      </c>
      <c r="G33" s="16">
        <v>244</v>
      </c>
      <c r="H33" s="18"/>
      <c r="I33" s="18"/>
      <c r="J33" s="16"/>
      <c r="K33" s="16">
        <v>500</v>
      </c>
      <c r="L33" s="16">
        <v>500</v>
      </c>
      <c r="M33" s="24">
        <f t="shared" si="3"/>
        <v>1000</v>
      </c>
    </row>
    <row r="34" spans="1:13" ht="33.75" customHeight="1" x14ac:dyDescent="0.25">
      <c r="A34" s="2" t="s">
        <v>79</v>
      </c>
      <c r="B34" s="3" t="s">
        <v>19</v>
      </c>
      <c r="C34" s="48"/>
      <c r="D34" s="16">
        <v>954</v>
      </c>
      <c r="E34" s="17" t="s">
        <v>35</v>
      </c>
      <c r="F34" s="17" t="s">
        <v>130</v>
      </c>
      <c r="G34" s="16">
        <v>242</v>
      </c>
      <c r="H34" s="18">
        <v>220</v>
      </c>
      <c r="I34" s="18"/>
      <c r="J34" s="16"/>
      <c r="K34" s="16">
        <v>270</v>
      </c>
      <c r="L34" s="16">
        <v>270</v>
      </c>
      <c r="M34" s="24">
        <f t="shared" si="3"/>
        <v>760</v>
      </c>
    </row>
    <row r="35" spans="1:13" ht="66" customHeight="1" x14ac:dyDescent="0.25">
      <c r="A35" s="2" t="s">
        <v>80</v>
      </c>
      <c r="B35" s="3" t="s">
        <v>81</v>
      </c>
      <c r="C35" s="48"/>
      <c r="D35" s="16">
        <v>954</v>
      </c>
      <c r="E35" s="17" t="s">
        <v>35</v>
      </c>
      <c r="F35" s="17" t="s">
        <v>128</v>
      </c>
      <c r="G35" s="16">
        <v>244</v>
      </c>
      <c r="H35" s="18">
        <v>768.1</v>
      </c>
      <c r="I35" s="18"/>
      <c r="J35" s="16"/>
      <c r="K35" s="16">
        <v>770</v>
      </c>
      <c r="L35" s="16">
        <v>770</v>
      </c>
      <c r="M35" s="24">
        <f t="shared" si="3"/>
        <v>2308.1</v>
      </c>
    </row>
    <row r="36" spans="1:13" ht="31.5" customHeight="1" x14ac:dyDescent="0.25">
      <c r="A36" s="2" t="s">
        <v>84</v>
      </c>
      <c r="B36" s="3" t="s">
        <v>14</v>
      </c>
      <c r="C36" s="48"/>
      <c r="D36" s="16">
        <v>954</v>
      </c>
      <c r="E36" s="17" t="s">
        <v>35</v>
      </c>
      <c r="F36" s="17" t="s">
        <v>39</v>
      </c>
      <c r="G36" s="16">
        <v>244</v>
      </c>
      <c r="H36" s="18"/>
      <c r="I36" s="18"/>
      <c r="J36" s="16"/>
      <c r="K36" s="16">
        <v>528</v>
      </c>
      <c r="L36" s="16">
        <v>528</v>
      </c>
      <c r="M36" s="24">
        <f t="shared" si="3"/>
        <v>1056</v>
      </c>
    </row>
    <row r="37" spans="1:13" ht="49.5" customHeight="1" x14ac:dyDescent="0.25">
      <c r="A37" s="2" t="s">
        <v>85</v>
      </c>
      <c r="B37" s="3" t="s">
        <v>20</v>
      </c>
      <c r="C37" s="48"/>
      <c r="D37" s="16">
        <v>954</v>
      </c>
      <c r="E37" s="17" t="s">
        <v>35</v>
      </c>
      <c r="F37" s="17" t="s">
        <v>40</v>
      </c>
      <c r="G37" s="16">
        <v>244</v>
      </c>
      <c r="H37" s="18"/>
      <c r="I37" s="18"/>
      <c r="J37" s="16"/>
      <c r="K37" s="16">
        <v>50</v>
      </c>
      <c r="L37" s="16">
        <v>50</v>
      </c>
      <c r="M37" s="24">
        <f t="shared" si="3"/>
        <v>100</v>
      </c>
    </row>
    <row r="38" spans="1:13" ht="65.25" customHeight="1" x14ac:dyDescent="0.25">
      <c r="A38" s="2" t="s">
        <v>86</v>
      </c>
      <c r="B38" s="3" t="s">
        <v>87</v>
      </c>
      <c r="C38" s="48"/>
      <c r="D38" s="16">
        <v>954</v>
      </c>
      <c r="E38" s="17" t="s">
        <v>35</v>
      </c>
      <c r="F38" s="17" t="s">
        <v>41</v>
      </c>
      <c r="G38" s="16">
        <v>244</v>
      </c>
      <c r="H38" s="18"/>
      <c r="I38" s="18"/>
      <c r="J38" s="16"/>
      <c r="K38" s="16">
        <v>1100</v>
      </c>
      <c r="L38" s="16">
        <v>1200</v>
      </c>
      <c r="M38" s="24">
        <f t="shared" si="3"/>
        <v>2300</v>
      </c>
    </row>
    <row r="39" spans="1:13" ht="83.25" customHeight="1" x14ac:dyDescent="0.25">
      <c r="A39" s="2" t="s">
        <v>88</v>
      </c>
      <c r="B39" s="3" t="s">
        <v>118</v>
      </c>
      <c r="C39" s="48"/>
      <c r="D39" s="16">
        <v>954</v>
      </c>
      <c r="E39" s="17" t="s">
        <v>35</v>
      </c>
      <c r="F39" s="17" t="s">
        <v>42</v>
      </c>
      <c r="G39" s="16">
        <v>244</v>
      </c>
      <c r="H39" s="18"/>
      <c r="I39" s="18"/>
      <c r="J39" s="16"/>
      <c r="K39" s="18">
        <v>120</v>
      </c>
      <c r="L39" s="18">
        <v>120</v>
      </c>
      <c r="M39" s="24">
        <f t="shared" si="3"/>
        <v>240</v>
      </c>
    </row>
    <row r="40" spans="1:13" ht="83.25" customHeight="1" x14ac:dyDescent="0.25">
      <c r="A40" s="2" t="s">
        <v>133</v>
      </c>
      <c r="B40" s="3" t="s">
        <v>131</v>
      </c>
      <c r="C40" s="30"/>
      <c r="D40" s="19">
        <v>954</v>
      </c>
      <c r="E40" s="20" t="s">
        <v>48</v>
      </c>
      <c r="F40" s="20" t="s">
        <v>132</v>
      </c>
      <c r="G40" s="19">
        <v>611</v>
      </c>
      <c r="H40" s="26">
        <v>431.2</v>
      </c>
      <c r="I40" s="26"/>
      <c r="J40" s="19"/>
      <c r="K40" s="26"/>
      <c r="L40" s="26"/>
      <c r="M40" s="24"/>
    </row>
    <row r="41" spans="1:13" ht="81" customHeight="1" x14ac:dyDescent="0.25">
      <c r="A41" s="2" t="s">
        <v>89</v>
      </c>
      <c r="B41" s="3" t="s">
        <v>21</v>
      </c>
      <c r="C41" s="48" t="s">
        <v>67</v>
      </c>
      <c r="D41" s="19">
        <v>954</v>
      </c>
      <c r="E41" s="20" t="s">
        <v>35</v>
      </c>
      <c r="F41" s="20" t="s">
        <v>124</v>
      </c>
      <c r="G41" s="20" t="s">
        <v>53</v>
      </c>
      <c r="H41" s="26">
        <f>H42+H43+H44+H45+H46+H47</f>
        <v>14367</v>
      </c>
      <c r="I41" s="26">
        <f t="shared" ref="I41:L41" si="6">I42+I43+I44+I45+I46+I47</f>
        <v>16043.72</v>
      </c>
      <c r="J41" s="19">
        <f t="shared" si="6"/>
        <v>17849.740000000002</v>
      </c>
      <c r="K41" s="19">
        <f t="shared" si="6"/>
        <v>19875</v>
      </c>
      <c r="L41" s="19">
        <f t="shared" si="6"/>
        <v>20895</v>
      </c>
      <c r="M41" s="24">
        <f t="shared" si="3"/>
        <v>89030.46</v>
      </c>
    </row>
    <row r="42" spans="1:13" ht="81" customHeight="1" x14ac:dyDescent="0.25">
      <c r="A42" s="2" t="s">
        <v>90</v>
      </c>
      <c r="B42" s="3" t="s">
        <v>91</v>
      </c>
      <c r="C42" s="48"/>
      <c r="D42" s="16">
        <v>954</v>
      </c>
      <c r="E42" s="17" t="s">
        <v>35</v>
      </c>
      <c r="F42" s="17" t="s">
        <v>43</v>
      </c>
      <c r="G42" s="16">
        <v>611</v>
      </c>
      <c r="H42" s="18">
        <v>13802.5</v>
      </c>
      <c r="I42" s="18">
        <v>16043.72</v>
      </c>
      <c r="J42" s="16">
        <v>17849.740000000002</v>
      </c>
      <c r="K42" s="16">
        <v>18450</v>
      </c>
      <c r="L42" s="16">
        <v>19370</v>
      </c>
      <c r="M42" s="24">
        <f t="shared" si="3"/>
        <v>85515.96</v>
      </c>
    </row>
    <row r="43" spans="1:13" ht="156" customHeight="1" x14ac:dyDescent="0.25">
      <c r="A43" s="10" t="s">
        <v>92</v>
      </c>
      <c r="B43" s="3" t="s">
        <v>15</v>
      </c>
      <c r="C43" s="48"/>
      <c r="D43" s="16">
        <v>954</v>
      </c>
      <c r="E43" s="17" t="s">
        <v>35</v>
      </c>
      <c r="F43" s="17" t="s">
        <v>44</v>
      </c>
      <c r="G43" s="16">
        <v>612</v>
      </c>
      <c r="H43" s="16">
        <v>400</v>
      </c>
      <c r="I43" s="16"/>
      <c r="J43" s="16"/>
      <c r="K43" s="18">
        <v>500</v>
      </c>
      <c r="L43" s="18">
        <v>600</v>
      </c>
      <c r="M43" s="24">
        <f t="shared" si="3"/>
        <v>1500</v>
      </c>
    </row>
    <row r="44" spans="1:13" ht="63" customHeight="1" x14ac:dyDescent="0.25">
      <c r="A44" s="10" t="s">
        <v>93</v>
      </c>
      <c r="B44" s="3" t="s">
        <v>94</v>
      </c>
      <c r="C44" s="48"/>
      <c r="D44" s="16">
        <v>954</v>
      </c>
      <c r="E44" s="17" t="s">
        <v>35</v>
      </c>
      <c r="F44" s="17" t="s">
        <v>45</v>
      </c>
      <c r="G44" s="16">
        <v>612</v>
      </c>
      <c r="H44" s="16">
        <v>153.4</v>
      </c>
      <c r="I44" s="16"/>
      <c r="J44" s="16"/>
      <c r="K44" s="16">
        <v>300</v>
      </c>
      <c r="L44" s="16">
        <v>300</v>
      </c>
      <c r="M44" s="24">
        <f t="shared" si="3"/>
        <v>753.4</v>
      </c>
    </row>
    <row r="45" spans="1:13" ht="34.5" customHeight="1" x14ac:dyDescent="0.25">
      <c r="A45" s="10" t="s">
        <v>95</v>
      </c>
      <c r="B45" s="3" t="s">
        <v>19</v>
      </c>
      <c r="C45" s="48"/>
      <c r="D45" s="16">
        <v>954</v>
      </c>
      <c r="E45" s="17" t="s">
        <v>35</v>
      </c>
      <c r="F45" s="17" t="s">
        <v>129</v>
      </c>
      <c r="G45" s="16">
        <v>612</v>
      </c>
      <c r="H45" s="16">
        <v>11.1</v>
      </c>
      <c r="I45" s="16"/>
      <c r="J45" s="16"/>
      <c r="K45" s="16">
        <v>25</v>
      </c>
      <c r="L45" s="16">
        <v>25</v>
      </c>
      <c r="M45" s="24">
        <f t="shared" si="3"/>
        <v>61.1</v>
      </c>
    </row>
    <row r="46" spans="1:13" ht="33" customHeight="1" x14ac:dyDescent="0.25">
      <c r="A46" s="10" t="s">
        <v>96</v>
      </c>
      <c r="B46" s="3" t="s">
        <v>14</v>
      </c>
      <c r="C46" s="48"/>
      <c r="D46" s="16">
        <v>954</v>
      </c>
      <c r="E46" s="17" t="s">
        <v>35</v>
      </c>
      <c r="F46" s="17" t="s">
        <v>46</v>
      </c>
      <c r="G46" s="16">
        <v>612</v>
      </c>
      <c r="H46" s="16"/>
      <c r="I46" s="16"/>
      <c r="J46" s="16"/>
      <c r="K46" s="16">
        <v>100</v>
      </c>
      <c r="L46" s="16">
        <v>100</v>
      </c>
      <c r="M46" s="24">
        <f t="shared" si="3"/>
        <v>200</v>
      </c>
    </row>
    <row r="47" spans="1:13" ht="66" customHeight="1" x14ac:dyDescent="0.25">
      <c r="A47" s="10" t="s">
        <v>97</v>
      </c>
      <c r="B47" s="3" t="s">
        <v>87</v>
      </c>
      <c r="C47" s="48"/>
      <c r="D47" s="16">
        <v>954</v>
      </c>
      <c r="E47" s="17" t="s">
        <v>35</v>
      </c>
      <c r="F47" s="17" t="s">
        <v>47</v>
      </c>
      <c r="G47" s="16">
        <v>612</v>
      </c>
      <c r="H47" s="16"/>
      <c r="I47" s="16"/>
      <c r="J47" s="16"/>
      <c r="K47" s="16">
        <v>500</v>
      </c>
      <c r="L47" s="16">
        <v>500</v>
      </c>
      <c r="M47" s="24">
        <f t="shared" si="3"/>
        <v>1000</v>
      </c>
    </row>
    <row r="48" spans="1:13" ht="18.75" customHeight="1" x14ac:dyDescent="0.25">
      <c r="A48" s="8" t="s">
        <v>98</v>
      </c>
      <c r="B48" s="3" t="s">
        <v>24</v>
      </c>
      <c r="C48" s="23"/>
      <c r="D48" s="16">
        <v>954</v>
      </c>
      <c r="E48" s="17" t="s">
        <v>48</v>
      </c>
      <c r="F48" s="17" t="s">
        <v>125</v>
      </c>
      <c r="G48" s="17" t="s">
        <v>53</v>
      </c>
      <c r="H48" s="16">
        <f>H49+H50+H55+H62</f>
        <v>12097.600000000002</v>
      </c>
      <c r="I48" s="16">
        <f t="shared" ref="I48:L48" si="7">I49+I50+I55+I62</f>
        <v>11378.660000000003</v>
      </c>
      <c r="J48" s="16">
        <f t="shared" si="7"/>
        <v>12524.889999999998</v>
      </c>
      <c r="K48" s="16">
        <f t="shared" si="7"/>
        <v>17044.5</v>
      </c>
      <c r="L48" s="16">
        <f t="shared" si="7"/>
        <v>17144.5</v>
      </c>
      <c r="M48" s="24">
        <f t="shared" si="3"/>
        <v>70190.149999999994</v>
      </c>
    </row>
    <row r="49" spans="1:13" ht="208.5" customHeight="1" x14ac:dyDescent="0.25">
      <c r="A49" s="10" t="s">
        <v>99</v>
      </c>
      <c r="B49" s="3" t="s">
        <v>25</v>
      </c>
      <c r="C49" s="3" t="s">
        <v>106</v>
      </c>
      <c r="D49" s="16">
        <v>952</v>
      </c>
      <c r="E49" s="17" t="s">
        <v>116</v>
      </c>
      <c r="F49" s="17" t="s">
        <v>49</v>
      </c>
      <c r="G49" s="16">
        <v>244</v>
      </c>
      <c r="H49" s="16">
        <v>70</v>
      </c>
      <c r="I49" s="16"/>
      <c r="J49" s="16"/>
      <c r="K49" s="18">
        <v>100</v>
      </c>
      <c r="L49" s="18">
        <v>100</v>
      </c>
      <c r="M49" s="24">
        <f t="shared" si="3"/>
        <v>270</v>
      </c>
    </row>
    <row r="50" spans="1:13" ht="26.25" customHeight="1" x14ac:dyDescent="0.25">
      <c r="A50" s="52" t="s">
        <v>100</v>
      </c>
      <c r="B50" s="53" t="s">
        <v>26</v>
      </c>
      <c r="C50" s="48" t="s">
        <v>67</v>
      </c>
      <c r="D50" s="16">
        <v>954</v>
      </c>
      <c r="E50" s="17" t="s">
        <v>48</v>
      </c>
      <c r="F50" s="17" t="s">
        <v>50</v>
      </c>
      <c r="G50" s="17" t="s">
        <v>53</v>
      </c>
      <c r="H50" s="16">
        <f>H51+H52+H53+H54</f>
        <v>2193.5000000000005</v>
      </c>
      <c r="I50" s="16">
        <f t="shared" ref="I50:L50" si="8">I51+I52+I53</f>
        <v>2310.7000000000003</v>
      </c>
      <c r="J50" s="16">
        <f t="shared" si="8"/>
        <v>2380.4</v>
      </c>
      <c r="K50" s="16">
        <f t="shared" si="8"/>
        <v>2493</v>
      </c>
      <c r="L50" s="16">
        <f t="shared" si="8"/>
        <v>2493</v>
      </c>
      <c r="M50" s="24">
        <f t="shared" si="3"/>
        <v>11870.6</v>
      </c>
    </row>
    <row r="51" spans="1:13" ht="19.5" customHeight="1" x14ac:dyDescent="0.25">
      <c r="A51" s="52"/>
      <c r="B51" s="53"/>
      <c r="C51" s="48"/>
      <c r="D51" s="16">
        <v>954</v>
      </c>
      <c r="E51" s="17" t="s">
        <v>48</v>
      </c>
      <c r="F51" s="17" t="s">
        <v>50</v>
      </c>
      <c r="G51" s="16">
        <v>121</v>
      </c>
      <c r="H51" s="16">
        <f>1662.3+502</f>
        <v>2164.3000000000002</v>
      </c>
      <c r="I51" s="16">
        <v>2280.8000000000002</v>
      </c>
      <c r="J51" s="16">
        <v>2349.4</v>
      </c>
      <c r="K51" s="16">
        <v>2460</v>
      </c>
      <c r="L51" s="16">
        <v>2460</v>
      </c>
      <c r="M51" s="24">
        <f t="shared" si="3"/>
        <v>11714.5</v>
      </c>
    </row>
    <row r="52" spans="1:13" ht="20.25" customHeight="1" x14ac:dyDescent="0.25">
      <c r="A52" s="52"/>
      <c r="B52" s="53"/>
      <c r="C52" s="48"/>
      <c r="D52" s="16">
        <v>954</v>
      </c>
      <c r="E52" s="17" t="s">
        <v>48</v>
      </c>
      <c r="F52" s="17" t="s">
        <v>50</v>
      </c>
      <c r="G52" s="16">
        <v>122</v>
      </c>
      <c r="H52" s="16">
        <v>2.8</v>
      </c>
      <c r="I52" s="16">
        <v>2.8</v>
      </c>
      <c r="J52" s="16">
        <v>2.8</v>
      </c>
      <c r="K52" s="16">
        <v>3</v>
      </c>
      <c r="L52" s="16">
        <v>3</v>
      </c>
      <c r="M52" s="24">
        <f t="shared" si="3"/>
        <v>14.399999999999999</v>
      </c>
    </row>
    <row r="53" spans="1:13" ht="15.75" customHeight="1" x14ac:dyDescent="0.25">
      <c r="A53" s="52"/>
      <c r="B53" s="53"/>
      <c r="C53" s="48"/>
      <c r="D53" s="16">
        <v>954</v>
      </c>
      <c r="E53" s="17" t="s">
        <v>48</v>
      </c>
      <c r="F53" s="17" t="s">
        <v>50</v>
      </c>
      <c r="G53" s="16">
        <v>244</v>
      </c>
      <c r="H53" s="16">
        <v>26</v>
      </c>
      <c r="I53" s="16">
        <v>27.1</v>
      </c>
      <c r="J53" s="16">
        <v>28.2</v>
      </c>
      <c r="K53" s="16">
        <v>30</v>
      </c>
      <c r="L53" s="16">
        <v>30</v>
      </c>
      <c r="M53" s="24">
        <f t="shared" si="3"/>
        <v>141.30000000000001</v>
      </c>
    </row>
    <row r="54" spans="1:13" ht="15.75" customHeight="1" x14ac:dyDescent="0.25">
      <c r="A54" s="28"/>
      <c r="B54" s="29"/>
      <c r="C54" s="48"/>
      <c r="D54" s="16">
        <v>954</v>
      </c>
      <c r="E54" s="17" t="s">
        <v>48</v>
      </c>
      <c r="F54" s="17" t="s">
        <v>50</v>
      </c>
      <c r="G54" s="16">
        <v>852</v>
      </c>
      <c r="H54" s="16">
        <v>0.4</v>
      </c>
      <c r="I54" s="16"/>
      <c r="J54" s="16"/>
      <c r="K54" s="16"/>
      <c r="L54" s="16"/>
      <c r="M54" s="24"/>
    </row>
    <row r="55" spans="1:13" ht="21" customHeight="1" x14ac:dyDescent="0.25">
      <c r="A55" s="52" t="s">
        <v>101</v>
      </c>
      <c r="B55" s="53" t="s">
        <v>27</v>
      </c>
      <c r="C55" s="48"/>
      <c r="D55" s="16">
        <v>954</v>
      </c>
      <c r="E55" s="17" t="s">
        <v>48</v>
      </c>
      <c r="F55" s="17" t="s">
        <v>51</v>
      </c>
      <c r="G55" s="17" t="s">
        <v>53</v>
      </c>
      <c r="H55" s="16">
        <f>H56+H57+H58+H59+H60+H61</f>
        <v>9834.1000000000022</v>
      </c>
      <c r="I55" s="16">
        <f t="shared" ref="I55:L55" si="9">I56+I57+I58+I59+I60+I61</f>
        <v>9067.9600000000028</v>
      </c>
      <c r="J55" s="16">
        <f t="shared" si="9"/>
        <v>10144.489999999998</v>
      </c>
      <c r="K55" s="16">
        <f t="shared" si="9"/>
        <v>14391.5</v>
      </c>
      <c r="L55" s="16">
        <f t="shared" si="9"/>
        <v>14491.5</v>
      </c>
      <c r="M55" s="24">
        <f t="shared" si="3"/>
        <v>57929.55</v>
      </c>
    </row>
    <row r="56" spans="1:13" ht="15.75" customHeight="1" x14ac:dyDescent="0.25">
      <c r="A56" s="52"/>
      <c r="B56" s="53"/>
      <c r="C56" s="48"/>
      <c r="D56" s="16">
        <v>954</v>
      </c>
      <c r="E56" s="17" t="s">
        <v>48</v>
      </c>
      <c r="F56" s="17" t="s">
        <v>51</v>
      </c>
      <c r="G56" s="16">
        <v>111</v>
      </c>
      <c r="H56" s="16">
        <f>6202.8+2121.4</f>
        <v>8324.2000000000007</v>
      </c>
      <c r="I56" s="16">
        <v>8574.1</v>
      </c>
      <c r="J56" s="16">
        <v>8831.2999999999993</v>
      </c>
      <c r="K56" s="16">
        <v>11005</v>
      </c>
      <c r="L56" s="16">
        <v>11005</v>
      </c>
      <c r="M56" s="24">
        <f t="shared" si="3"/>
        <v>47739.600000000006</v>
      </c>
    </row>
    <row r="57" spans="1:13" ht="15.75" customHeight="1" x14ac:dyDescent="0.25">
      <c r="A57" s="52"/>
      <c r="B57" s="53"/>
      <c r="C57" s="48"/>
      <c r="D57" s="16">
        <v>954</v>
      </c>
      <c r="E57" s="17" t="s">
        <v>48</v>
      </c>
      <c r="F57" s="17" t="s">
        <v>51</v>
      </c>
      <c r="G57" s="16">
        <v>112</v>
      </c>
      <c r="H57" s="16">
        <v>5.6</v>
      </c>
      <c r="I57" s="16">
        <v>5.7</v>
      </c>
      <c r="J57" s="16">
        <v>5.8</v>
      </c>
      <c r="K57" s="16">
        <v>7</v>
      </c>
      <c r="L57" s="16">
        <v>7</v>
      </c>
      <c r="M57" s="24">
        <f t="shared" si="3"/>
        <v>31.1</v>
      </c>
    </row>
    <row r="58" spans="1:13" ht="15.75" customHeight="1" x14ac:dyDescent="0.25">
      <c r="A58" s="52"/>
      <c r="B58" s="53"/>
      <c r="C58" s="48"/>
      <c r="D58" s="16">
        <v>954</v>
      </c>
      <c r="E58" s="17" t="s">
        <v>48</v>
      </c>
      <c r="F58" s="17" t="s">
        <v>51</v>
      </c>
      <c r="G58" s="16">
        <v>242</v>
      </c>
      <c r="H58" s="16">
        <v>357.6</v>
      </c>
      <c r="I58" s="16">
        <v>99.86</v>
      </c>
      <c r="J58" s="16">
        <v>450</v>
      </c>
      <c r="K58" s="16">
        <v>650</v>
      </c>
      <c r="L58" s="16">
        <v>650</v>
      </c>
      <c r="M58" s="24">
        <f t="shared" si="3"/>
        <v>2207.46</v>
      </c>
    </row>
    <row r="59" spans="1:13" ht="15.75" customHeight="1" x14ac:dyDescent="0.25">
      <c r="A59" s="52"/>
      <c r="B59" s="53"/>
      <c r="C59" s="48"/>
      <c r="D59" s="16">
        <v>954</v>
      </c>
      <c r="E59" s="17" t="s">
        <v>48</v>
      </c>
      <c r="F59" s="17" t="s">
        <v>51</v>
      </c>
      <c r="G59" s="16">
        <v>244</v>
      </c>
      <c r="H59" s="16">
        <v>1119.5</v>
      </c>
      <c r="I59" s="16">
        <v>360</v>
      </c>
      <c r="J59" s="16">
        <v>827.89</v>
      </c>
      <c r="K59" s="16">
        <v>2700</v>
      </c>
      <c r="L59" s="16">
        <v>2800</v>
      </c>
      <c r="M59" s="24">
        <f t="shared" si="3"/>
        <v>7807.3899999999994</v>
      </c>
    </row>
    <row r="60" spans="1:13" ht="21" customHeight="1" x14ac:dyDescent="0.25">
      <c r="A60" s="52"/>
      <c r="B60" s="53"/>
      <c r="C60" s="48"/>
      <c r="D60" s="16">
        <v>954</v>
      </c>
      <c r="E60" s="17" t="s">
        <v>48</v>
      </c>
      <c r="F60" s="17" t="s">
        <v>51</v>
      </c>
      <c r="G60" s="16">
        <v>851</v>
      </c>
      <c r="H60" s="16">
        <v>5</v>
      </c>
      <c r="I60" s="16">
        <v>12.2</v>
      </c>
      <c r="J60" s="16">
        <v>13</v>
      </c>
      <c r="K60" s="16">
        <v>13.2</v>
      </c>
      <c r="L60" s="16">
        <v>13.2</v>
      </c>
      <c r="M60" s="24">
        <f t="shared" si="3"/>
        <v>56.599999999999994</v>
      </c>
    </row>
    <row r="61" spans="1:13" ht="19.5" customHeight="1" x14ac:dyDescent="0.25">
      <c r="A61" s="52"/>
      <c r="B61" s="53"/>
      <c r="C61" s="48"/>
      <c r="D61" s="16">
        <v>954</v>
      </c>
      <c r="E61" s="17" t="s">
        <v>48</v>
      </c>
      <c r="F61" s="17" t="s">
        <v>51</v>
      </c>
      <c r="G61" s="16">
        <v>852</v>
      </c>
      <c r="H61" s="16">
        <v>22.2</v>
      </c>
      <c r="I61" s="16">
        <v>16.100000000000001</v>
      </c>
      <c r="J61" s="16">
        <v>16.5</v>
      </c>
      <c r="K61" s="16">
        <v>16.3</v>
      </c>
      <c r="L61" s="16">
        <v>16.3</v>
      </c>
      <c r="M61" s="24">
        <f t="shared" si="3"/>
        <v>87.399999999999991</v>
      </c>
    </row>
    <row r="62" spans="1:13" ht="63.75" customHeight="1" x14ac:dyDescent="0.25">
      <c r="A62" s="10" t="s">
        <v>102</v>
      </c>
      <c r="B62" s="4" t="s">
        <v>23</v>
      </c>
      <c r="C62" s="48"/>
      <c r="D62" s="16">
        <v>954</v>
      </c>
      <c r="E62" s="17" t="s">
        <v>48</v>
      </c>
      <c r="F62" s="17" t="s">
        <v>52</v>
      </c>
      <c r="G62" s="16"/>
      <c r="H62" s="16"/>
      <c r="I62" s="16"/>
      <c r="J62" s="16"/>
      <c r="K62" s="16">
        <v>60</v>
      </c>
      <c r="L62" s="16">
        <v>60</v>
      </c>
      <c r="M62" s="24">
        <f t="shared" si="3"/>
        <v>120</v>
      </c>
    </row>
  </sheetData>
  <mergeCells count="20">
    <mergeCell ref="D13:G13"/>
    <mergeCell ref="H1:L2"/>
    <mergeCell ref="H4:L7"/>
    <mergeCell ref="A9:L11"/>
    <mergeCell ref="C50:C62"/>
    <mergeCell ref="H13:L13"/>
    <mergeCell ref="C41:C47"/>
    <mergeCell ref="A50:A53"/>
    <mergeCell ref="A55:A61"/>
    <mergeCell ref="B55:B61"/>
    <mergeCell ref="B50:B53"/>
    <mergeCell ref="A13:A14"/>
    <mergeCell ref="B13:B14"/>
    <mergeCell ref="B15:B16"/>
    <mergeCell ref="A15:A16"/>
    <mergeCell ref="A25:A31"/>
    <mergeCell ref="B25:B31"/>
    <mergeCell ref="C15:C23"/>
    <mergeCell ref="C24:C39"/>
    <mergeCell ref="C13:C14"/>
  </mergeCells>
  <pageMargins left="0.31496062992125984" right="0.31496062992125984" top="0.74803149606299213" bottom="0.74803149606299213" header="0.31496062992125984" footer="0.31496062992125984"/>
  <pageSetup paperSize="9" scale="9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7"/>
  <sheetViews>
    <sheetView tabSelected="1" view="pageBreakPreview" zoomScale="60" workbookViewId="0">
      <selection activeCell="A241" sqref="A1:H247"/>
    </sheetView>
  </sheetViews>
  <sheetFormatPr defaultRowHeight="15" x14ac:dyDescent="0.25"/>
  <cols>
    <col min="1" max="1" width="4.42578125" customWidth="1"/>
    <col min="2" max="2" width="22.140625" customWidth="1"/>
    <col min="3" max="3" width="43.85546875" customWidth="1"/>
    <col min="4" max="4" width="14.140625" customWidth="1"/>
    <col min="5" max="5" width="11.7109375" customWidth="1"/>
    <col min="6" max="6" width="11.42578125" customWidth="1"/>
    <col min="7" max="8" width="11.28515625" customWidth="1"/>
    <col min="9" max="9" width="14" bestFit="1" customWidth="1"/>
  </cols>
  <sheetData>
    <row r="1" spans="1:8" ht="4.5" customHeight="1" x14ac:dyDescent="0.25">
      <c r="D1" s="34" t="s">
        <v>138</v>
      </c>
      <c r="E1" s="34"/>
      <c r="F1" s="34"/>
      <c r="G1" s="34"/>
      <c r="H1" s="34"/>
    </row>
    <row r="2" spans="1:8" ht="35.25" customHeight="1" x14ac:dyDescent="0.25">
      <c r="D2" s="34"/>
      <c r="E2" s="34"/>
      <c r="F2" s="34"/>
      <c r="G2" s="34"/>
      <c r="H2" s="34"/>
    </row>
    <row r="3" spans="1:8" ht="18.75" customHeight="1" x14ac:dyDescent="0.25">
      <c r="D3" s="66" t="s">
        <v>110</v>
      </c>
      <c r="E3" s="66"/>
      <c r="F3" s="66"/>
      <c r="G3" s="66"/>
      <c r="H3" s="66"/>
    </row>
    <row r="4" spans="1:8" x14ac:dyDescent="0.25">
      <c r="D4" s="66"/>
      <c r="E4" s="66"/>
      <c r="F4" s="66"/>
      <c r="G4" s="66"/>
      <c r="H4" s="66"/>
    </row>
    <row r="5" spans="1:8" x14ac:dyDescent="0.25">
      <c r="D5" s="66"/>
      <c r="E5" s="66"/>
      <c r="F5" s="66"/>
      <c r="G5" s="66"/>
      <c r="H5" s="66"/>
    </row>
    <row r="6" spans="1:8" ht="22.5" customHeight="1" x14ac:dyDescent="0.25">
      <c r="D6" s="66"/>
      <c r="E6" s="66"/>
      <c r="F6" s="66"/>
      <c r="G6" s="66"/>
      <c r="H6" s="66"/>
    </row>
    <row r="8" spans="1:8" ht="27.75" customHeight="1" x14ac:dyDescent="0.25">
      <c r="A8" s="45" t="s">
        <v>56</v>
      </c>
      <c r="B8" s="45"/>
      <c r="C8" s="45"/>
      <c r="D8" s="45"/>
      <c r="E8" s="45"/>
      <c r="F8" s="45"/>
      <c r="G8" s="35"/>
      <c r="H8" s="35"/>
    </row>
    <row r="9" spans="1:8" x14ac:dyDescent="0.25">
      <c r="A9" s="45"/>
      <c r="B9" s="45"/>
      <c r="C9" s="45"/>
      <c r="D9" s="45"/>
      <c r="E9" s="45"/>
      <c r="F9" s="45"/>
      <c r="G9" s="35"/>
      <c r="H9" s="35"/>
    </row>
    <row r="10" spans="1:8" x14ac:dyDescent="0.25">
      <c r="A10" s="45"/>
      <c r="B10" s="45"/>
      <c r="C10" s="45"/>
      <c r="D10" s="45"/>
      <c r="E10" s="45"/>
      <c r="F10" s="45"/>
      <c r="G10" s="35"/>
      <c r="H10" s="35"/>
    </row>
    <row r="11" spans="1:8" x14ac:dyDescent="0.25">
      <c r="A11" s="45"/>
      <c r="B11" s="45"/>
      <c r="C11" s="45"/>
      <c r="D11" s="45"/>
      <c r="E11" s="45"/>
      <c r="F11" s="45"/>
      <c r="G11" s="35"/>
      <c r="H11" s="35"/>
    </row>
    <row r="12" spans="1:8" ht="18.75" customHeight="1" x14ac:dyDescent="0.25">
      <c r="A12" s="45"/>
      <c r="B12" s="45"/>
      <c r="C12" s="45"/>
      <c r="D12" s="45"/>
      <c r="E12" s="45"/>
      <c r="F12" s="45"/>
      <c r="G12" s="35"/>
      <c r="H12" s="35"/>
    </row>
    <row r="13" spans="1:8" ht="0.75" customHeight="1" x14ac:dyDescent="0.25">
      <c r="A13" s="45"/>
      <c r="B13" s="45"/>
      <c r="C13" s="45"/>
      <c r="D13" s="45"/>
      <c r="E13" s="45"/>
      <c r="F13" s="45"/>
      <c r="G13" s="35"/>
      <c r="H13" s="35"/>
    </row>
    <row r="14" spans="1:8" ht="15.75" x14ac:dyDescent="0.25">
      <c r="A14" s="7"/>
      <c r="B14" s="7"/>
      <c r="C14" s="7"/>
      <c r="D14" s="7"/>
      <c r="E14" s="7"/>
      <c r="F14" s="7"/>
      <c r="G14" s="7"/>
      <c r="H14" s="7"/>
    </row>
    <row r="15" spans="1:8" ht="15.75" x14ac:dyDescent="0.25">
      <c r="A15" s="5" t="s">
        <v>0</v>
      </c>
      <c r="B15" s="55" t="s">
        <v>6</v>
      </c>
      <c r="C15" s="55" t="s">
        <v>55</v>
      </c>
      <c r="D15" s="49" t="s">
        <v>54</v>
      </c>
      <c r="E15" s="50"/>
      <c r="F15" s="50"/>
      <c r="G15" s="50"/>
      <c r="H15" s="51"/>
    </row>
    <row r="16" spans="1:8" ht="15.75" x14ac:dyDescent="0.25">
      <c r="A16" s="5"/>
      <c r="B16" s="56"/>
      <c r="C16" s="56"/>
      <c r="D16" s="21">
        <v>2014</v>
      </c>
      <c r="E16" s="21">
        <v>2015</v>
      </c>
      <c r="F16" s="21">
        <v>2016</v>
      </c>
      <c r="G16" s="21">
        <v>2017</v>
      </c>
      <c r="H16" s="21">
        <v>2018</v>
      </c>
    </row>
    <row r="17" spans="1:9" ht="15" customHeight="1" x14ac:dyDescent="0.25">
      <c r="A17" s="73">
        <v>1</v>
      </c>
      <c r="B17" s="53" t="s">
        <v>57</v>
      </c>
      <c r="C17" s="12" t="s">
        <v>58</v>
      </c>
      <c r="D17" s="32">
        <f t="shared" ref="D17:H20" si="0">D24+D80+D164+D213</f>
        <v>318277.17</v>
      </c>
      <c r="E17" s="15">
        <f t="shared" si="0"/>
        <v>275923.90999999997</v>
      </c>
      <c r="F17" s="15">
        <f t="shared" si="0"/>
        <v>272401.19</v>
      </c>
      <c r="G17" s="15">
        <f t="shared" si="0"/>
        <v>133518.5</v>
      </c>
      <c r="H17" s="15">
        <f t="shared" si="0"/>
        <v>139890.5</v>
      </c>
      <c r="I17" s="33">
        <f>D17+E17+F17+G17+H17</f>
        <v>1140011.27</v>
      </c>
    </row>
    <row r="18" spans="1:9" ht="27.75" customHeight="1" x14ac:dyDescent="0.25">
      <c r="A18" s="73"/>
      <c r="B18" s="53"/>
      <c r="C18" s="13" t="s">
        <v>59</v>
      </c>
      <c r="D18" s="15">
        <f t="shared" si="0"/>
        <v>0</v>
      </c>
      <c r="E18" s="15">
        <f t="shared" si="0"/>
        <v>0</v>
      </c>
      <c r="F18" s="15">
        <f t="shared" si="0"/>
        <v>0</v>
      </c>
      <c r="G18" s="15">
        <f t="shared" si="0"/>
        <v>0</v>
      </c>
      <c r="H18" s="15">
        <f t="shared" si="0"/>
        <v>0</v>
      </c>
      <c r="I18" s="33">
        <f t="shared" ref="I18:I81" si="1">D18+E18+F18+G18+H18</f>
        <v>0</v>
      </c>
    </row>
    <row r="19" spans="1:9" ht="33.75" customHeight="1" x14ac:dyDescent="0.25">
      <c r="A19" s="73"/>
      <c r="B19" s="53"/>
      <c r="C19" s="13" t="s">
        <v>60</v>
      </c>
      <c r="D19" s="27">
        <f t="shared" si="0"/>
        <v>210761.397</v>
      </c>
      <c r="E19" s="15">
        <f t="shared" si="0"/>
        <v>201185</v>
      </c>
      <c r="F19" s="15">
        <f t="shared" si="0"/>
        <v>201185</v>
      </c>
      <c r="G19" s="15">
        <f t="shared" si="0"/>
        <v>0</v>
      </c>
      <c r="H19" s="15">
        <f t="shared" si="0"/>
        <v>0</v>
      </c>
      <c r="I19" s="33">
        <f t="shared" si="1"/>
        <v>613131.397</v>
      </c>
    </row>
    <row r="20" spans="1:9" ht="15.75" x14ac:dyDescent="0.25">
      <c r="A20" s="73"/>
      <c r="B20" s="53"/>
      <c r="C20" s="12" t="s">
        <v>61</v>
      </c>
      <c r="D20" s="27">
        <f t="shared" si="0"/>
        <v>107515.773</v>
      </c>
      <c r="E20" s="15">
        <f t="shared" si="0"/>
        <v>74738.91</v>
      </c>
      <c r="F20" s="15">
        <f t="shared" si="0"/>
        <v>71216.19</v>
      </c>
      <c r="G20" s="15">
        <f t="shared" si="0"/>
        <v>133518.5</v>
      </c>
      <c r="H20" s="15">
        <f t="shared" si="0"/>
        <v>139890.5</v>
      </c>
      <c r="I20" s="33">
        <f t="shared" si="1"/>
        <v>526879.87300000002</v>
      </c>
    </row>
    <row r="21" spans="1:9" ht="31.5" x14ac:dyDescent="0.25">
      <c r="A21" s="73"/>
      <c r="B21" s="53"/>
      <c r="C21" s="13" t="s">
        <v>62</v>
      </c>
      <c r="D21" s="27">
        <f t="shared" ref="D21:F23" si="2">D28+D84+D168+D217</f>
        <v>0</v>
      </c>
      <c r="E21" s="15">
        <f t="shared" si="2"/>
        <v>0</v>
      </c>
      <c r="F21" s="15">
        <f t="shared" si="2"/>
        <v>0</v>
      </c>
      <c r="G21" s="15"/>
      <c r="H21" s="15"/>
      <c r="I21" s="33">
        <f t="shared" si="1"/>
        <v>0</v>
      </c>
    </row>
    <row r="22" spans="1:9" ht="31.5" x14ac:dyDescent="0.25">
      <c r="A22" s="73"/>
      <c r="B22" s="53"/>
      <c r="C22" s="13" t="s">
        <v>63</v>
      </c>
      <c r="D22" s="27">
        <f t="shared" si="2"/>
        <v>0</v>
      </c>
      <c r="E22" s="15">
        <f t="shared" si="2"/>
        <v>0</v>
      </c>
      <c r="F22" s="15">
        <f t="shared" si="2"/>
        <v>0</v>
      </c>
      <c r="G22" s="15"/>
      <c r="H22" s="15"/>
      <c r="I22" s="33">
        <f t="shared" si="1"/>
        <v>0</v>
      </c>
    </row>
    <row r="23" spans="1:9" ht="15.75" x14ac:dyDescent="0.25">
      <c r="A23" s="73"/>
      <c r="B23" s="53"/>
      <c r="C23" s="12" t="s">
        <v>64</v>
      </c>
      <c r="D23" s="27">
        <f t="shared" si="2"/>
        <v>0</v>
      </c>
      <c r="E23" s="15">
        <f t="shared" si="2"/>
        <v>0</v>
      </c>
      <c r="F23" s="15">
        <f t="shared" si="2"/>
        <v>0</v>
      </c>
      <c r="G23" s="15"/>
      <c r="H23" s="15"/>
      <c r="I23" s="33">
        <f t="shared" si="1"/>
        <v>0</v>
      </c>
    </row>
    <row r="24" spans="1:9" ht="20.25" customHeight="1" x14ac:dyDescent="0.25">
      <c r="A24" s="61" t="s">
        <v>108</v>
      </c>
      <c r="B24" s="53" t="s">
        <v>107</v>
      </c>
      <c r="C24" s="12" t="s">
        <v>58</v>
      </c>
      <c r="D24" s="27">
        <f>D31+D38+D45+D52+D59+D66+D73</f>
        <v>60498.549999999996</v>
      </c>
      <c r="E24" s="15">
        <f t="shared" ref="E24:H24" si="3">E31+E38+E45+E52+E59+E66+E73</f>
        <v>62729.270000000004</v>
      </c>
      <c r="F24" s="15">
        <f t="shared" si="3"/>
        <v>64211.770000000004</v>
      </c>
      <c r="G24" s="15">
        <f t="shared" si="3"/>
        <v>45476</v>
      </c>
      <c r="H24" s="15">
        <f t="shared" si="3"/>
        <v>48084</v>
      </c>
      <c r="I24" s="33">
        <f t="shared" si="1"/>
        <v>280999.59000000003</v>
      </c>
    </row>
    <row r="25" spans="1:9" ht="47.25" x14ac:dyDescent="0.25">
      <c r="A25" s="61"/>
      <c r="B25" s="53"/>
      <c r="C25" s="13" t="s">
        <v>59</v>
      </c>
      <c r="D25" s="27">
        <f t="shared" ref="D25:H30" si="4">D32+D39+D46+D53+D60+D67</f>
        <v>0</v>
      </c>
      <c r="E25" s="15">
        <f t="shared" si="4"/>
        <v>0</v>
      </c>
      <c r="F25" s="15">
        <f t="shared" si="4"/>
        <v>0</v>
      </c>
      <c r="G25" s="15">
        <f t="shared" si="4"/>
        <v>0</v>
      </c>
      <c r="H25" s="15">
        <f t="shared" si="4"/>
        <v>0</v>
      </c>
      <c r="I25" s="33">
        <f t="shared" si="1"/>
        <v>0</v>
      </c>
    </row>
    <row r="26" spans="1:9" ht="42" customHeight="1" x14ac:dyDescent="0.25">
      <c r="A26" s="61"/>
      <c r="B26" s="53"/>
      <c r="C26" s="13" t="s">
        <v>60</v>
      </c>
      <c r="D26" s="27">
        <f>D33+D40+D47+D54+D61+D68+D75</f>
        <v>34589</v>
      </c>
      <c r="E26" s="15">
        <f t="shared" ref="E26:H26" si="5">E33+E40+E47+E54+E61+E68+E75</f>
        <v>32026</v>
      </c>
      <c r="F26" s="15">
        <f t="shared" si="5"/>
        <v>32026</v>
      </c>
      <c r="G26" s="15">
        <f t="shared" si="5"/>
        <v>0</v>
      </c>
      <c r="H26" s="15">
        <f t="shared" si="5"/>
        <v>0</v>
      </c>
      <c r="I26" s="33">
        <f t="shared" si="1"/>
        <v>98641</v>
      </c>
    </row>
    <row r="27" spans="1:9" ht="28.5" customHeight="1" x14ac:dyDescent="0.25">
      <c r="A27" s="61"/>
      <c r="B27" s="53"/>
      <c r="C27" s="12" t="s">
        <v>61</v>
      </c>
      <c r="D27" s="27">
        <f t="shared" si="4"/>
        <v>25909.55</v>
      </c>
      <c r="E27" s="15">
        <f t="shared" si="4"/>
        <v>30703.27</v>
      </c>
      <c r="F27" s="15">
        <f t="shared" si="4"/>
        <v>32185.77</v>
      </c>
      <c r="G27" s="15">
        <f t="shared" si="4"/>
        <v>45476</v>
      </c>
      <c r="H27" s="15">
        <f t="shared" si="4"/>
        <v>48084</v>
      </c>
      <c r="I27" s="33">
        <f t="shared" si="1"/>
        <v>182358.59</v>
      </c>
    </row>
    <row r="28" spans="1:9" ht="31.5" x14ac:dyDescent="0.25">
      <c r="A28" s="61"/>
      <c r="B28" s="53"/>
      <c r="C28" s="13" t="s">
        <v>62</v>
      </c>
      <c r="D28" s="27">
        <f t="shared" si="4"/>
        <v>0</v>
      </c>
      <c r="E28" s="15">
        <f t="shared" si="4"/>
        <v>0</v>
      </c>
      <c r="F28" s="15">
        <f t="shared" si="4"/>
        <v>0</v>
      </c>
      <c r="G28" s="15">
        <f t="shared" si="4"/>
        <v>0</v>
      </c>
      <c r="H28" s="15">
        <f t="shared" si="4"/>
        <v>0</v>
      </c>
      <c r="I28" s="33">
        <f t="shared" si="1"/>
        <v>0</v>
      </c>
    </row>
    <row r="29" spans="1:9" ht="32.25" customHeight="1" x14ac:dyDescent="0.25">
      <c r="A29" s="61"/>
      <c r="B29" s="53"/>
      <c r="C29" s="13" t="s">
        <v>63</v>
      </c>
      <c r="D29" s="27">
        <f t="shared" si="4"/>
        <v>0</v>
      </c>
      <c r="E29" s="15">
        <f t="shared" si="4"/>
        <v>0</v>
      </c>
      <c r="F29" s="15">
        <f t="shared" si="4"/>
        <v>0</v>
      </c>
      <c r="G29" s="15">
        <f t="shared" si="4"/>
        <v>0</v>
      </c>
      <c r="H29" s="15">
        <f t="shared" si="4"/>
        <v>0</v>
      </c>
      <c r="I29" s="33">
        <f t="shared" si="1"/>
        <v>0</v>
      </c>
    </row>
    <row r="30" spans="1:9" ht="16.5" customHeight="1" x14ac:dyDescent="0.25">
      <c r="A30" s="61"/>
      <c r="B30" s="53"/>
      <c r="C30" s="12" t="s">
        <v>64</v>
      </c>
      <c r="D30" s="27">
        <f t="shared" si="4"/>
        <v>0</v>
      </c>
      <c r="E30" s="15">
        <f t="shared" si="4"/>
        <v>0</v>
      </c>
      <c r="F30" s="15">
        <f t="shared" si="4"/>
        <v>0</v>
      </c>
      <c r="G30" s="15">
        <f t="shared" si="4"/>
        <v>0</v>
      </c>
      <c r="H30" s="15">
        <f t="shared" si="4"/>
        <v>0</v>
      </c>
      <c r="I30" s="33">
        <f t="shared" si="1"/>
        <v>0</v>
      </c>
    </row>
    <row r="31" spans="1:9" ht="20.25" customHeight="1" x14ac:dyDescent="0.25">
      <c r="A31" s="72" t="s">
        <v>22</v>
      </c>
      <c r="B31" s="53" t="s">
        <v>82</v>
      </c>
      <c r="C31" s="12" t="s">
        <v>58</v>
      </c>
      <c r="D31" s="27">
        <f>D32+D33+D34+D35+D36+D37</f>
        <v>8</v>
      </c>
      <c r="E31" s="15">
        <f t="shared" ref="E31:H31" si="6">E32+E33+E34+E35+E36+E37</f>
        <v>0</v>
      </c>
      <c r="F31" s="15">
        <f t="shared" si="6"/>
        <v>0</v>
      </c>
      <c r="G31" s="15">
        <f t="shared" si="6"/>
        <v>500</v>
      </c>
      <c r="H31" s="15">
        <f t="shared" si="6"/>
        <v>500</v>
      </c>
      <c r="I31" s="33">
        <f t="shared" si="1"/>
        <v>1008</v>
      </c>
    </row>
    <row r="32" spans="1:9" ht="47.25" x14ac:dyDescent="0.25">
      <c r="A32" s="72"/>
      <c r="B32" s="53"/>
      <c r="C32" s="13" t="s">
        <v>59</v>
      </c>
      <c r="D32" s="27"/>
      <c r="E32" s="15"/>
      <c r="F32" s="15"/>
      <c r="G32" s="15"/>
      <c r="H32" s="15"/>
      <c r="I32" s="33">
        <f t="shared" si="1"/>
        <v>0</v>
      </c>
    </row>
    <row r="33" spans="1:9" ht="31.5" x14ac:dyDescent="0.25">
      <c r="A33" s="72"/>
      <c r="B33" s="53"/>
      <c r="C33" s="13" t="s">
        <v>60</v>
      </c>
      <c r="D33" s="27"/>
      <c r="E33" s="15"/>
      <c r="F33" s="15"/>
      <c r="G33" s="15"/>
      <c r="H33" s="15"/>
      <c r="I33" s="33">
        <f t="shared" si="1"/>
        <v>0</v>
      </c>
    </row>
    <row r="34" spans="1:9" ht="15.75" x14ac:dyDescent="0.25">
      <c r="A34" s="72"/>
      <c r="B34" s="53"/>
      <c r="C34" s="12" t="s">
        <v>61</v>
      </c>
      <c r="D34" s="27">
        <v>8</v>
      </c>
      <c r="E34" s="15"/>
      <c r="F34" s="15"/>
      <c r="G34" s="15">
        <v>500</v>
      </c>
      <c r="H34" s="15">
        <v>500</v>
      </c>
      <c r="I34" s="33">
        <f t="shared" si="1"/>
        <v>1008</v>
      </c>
    </row>
    <row r="35" spans="1:9" ht="31.5" x14ac:dyDescent="0.25">
      <c r="A35" s="72"/>
      <c r="B35" s="53"/>
      <c r="C35" s="13" t="s">
        <v>62</v>
      </c>
      <c r="D35" s="27"/>
      <c r="E35" s="15"/>
      <c r="F35" s="15"/>
      <c r="G35" s="15"/>
      <c r="H35" s="15"/>
      <c r="I35" s="33">
        <f t="shared" si="1"/>
        <v>0</v>
      </c>
    </row>
    <row r="36" spans="1:9" ht="31.5" x14ac:dyDescent="0.25">
      <c r="A36" s="72"/>
      <c r="B36" s="53"/>
      <c r="C36" s="13" t="s">
        <v>63</v>
      </c>
      <c r="D36" s="27"/>
      <c r="E36" s="15"/>
      <c r="F36" s="15"/>
      <c r="G36" s="15"/>
      <c r="H36" s="15"/>
      <c r="I36" s="33">
        <f t="shared" si="1"/>
        <v>0</v>
      </c>
    </row>
    <row r="37" spans="1:9" ht="15.75" x14ac:dyDescent="0.25">
      <c r="A37" s="72"/>
      <c r="B37" s="53"/>
      <c r="C37" s="12" t="s">
        <v>64</v>
      </c>
      <c r="D37" s="27"/>
      <c r="E37" s="15"/>
      <c r="F37" s="15"/>
      <c r="G37" s="15"/>
      <c r="H37" s="15"/>
      <c r="I37" s="33">
        <f t="shared" si="1"/>
        <v>0</v>
      </c>
    </row>
    <row r="38" spans="1:9" ht="21" customHeight="1" x14ac:dyDescent="0.25">
      <c r="A38" s="72" t="s">
        <v>16</v>
      </c>
      <c r="B38" s="53" t="s">
        <v>19</v>
      </c>
      <c r="C38" s="12" t="s">
        <v>58</v>
      </c>
      <c r="D38" s="27">
        <f>D39+D40+D41+D42+D43+D44</f>
        <v>49.2</v>
      </c>
      <c r="E38" s="15">
        <f t="shared" ref="E38" si="7">E39+E40+E41+E42+E43+E44</f>
        <v>0</v>
      </c>
      <c r="F38" s="15">
        <f t="shared" ref="F38:H38" si="8">F39+F40+F41+F42+F43+F44</f>
        <v>0</v>
      </c>
      <c r="G38" s="15">
        <f t="shared" si="8"/>
        <v>92</v>
      </c>
      <c r="H38" s="15">
        <f t="shared" si="8"/>
        <v>92</v>
      </c>
      <c r="I38" s="33">
        <f t="shared" si="1"/>
        <v>233.2</v>
      </c>
    </row>
    <row r="39" spans="1:9" ht="30" customHeight="1" x14ac:dyDescent="0.25">
      <c r="A39" s="72"/>
      <c r="B39" s="53"/>
      <c r="C39" s="13" t="s">
        <v>59</v>
      </c>
      <c r="D39" s="27"/>
      <c r="E39" s="15"/>
      <c r="F39" s="15"/>
      <c r="G39" s="15"/>
      <c r="H39" s="15"/>
      <c r="I39" s="33">
        <f t="shared" si="1"/>
        <v>0</v>
      </c>
    </row>
    <row r="40" spans="1:9" ht="30" customHeight="1" x14ac:dyDescent="0.25">
      <c r="A40" s="72"/>
      <c r="B40" s="53"/>
      <c r="C40" s="13" t="s">
        <v>60</v>
      </c>
      <c r="D40" s="27"/>
      <c r="E40" s="15"/>
      <c r="F40" s="15"/>
      <c r="G40" s="15"/>
      <c r="H40" s="15"/>
      <c r="I40" s="33">
        <f t="shared" si="1"/>
        <v>0</v>
      </c>
    </row>
    <row r="41" spans="1:9" ht="18.75" customHeight="1" x14ac:dyDescent="0.25">
      <c r="A41" s="72"/>
      <c r="B41" s="53"/>
      <c r="C41" s="12" t="s">
        <v>61</v>
      </c>
      <c r="D41" s="27">
        <v>49.2</v>
      </c>
      <c r="E41" s="15"/>
      <c r="F41" s="15"/>
      <c r="G41" s="15">
        <v>92</v>
      </c>
      <c r="H41" s="15">
        <v>92</v>
      </c>
      <c r="I41" s="33">
        <f t="shared" si="1"/>
        <v>233.2</v>
      </c>
    </row>
    <row r="42" spans="1:9" ht="30" customHeight="1" x14ac:dyDescent="0.25">
      <c r="A42" s="72"/>
      <c r="B42" s="53"/>
      <c r="C42" s="13" t="s">
        <v>62</v>
      </c>
      <c r="D42" s="27"/>
      <c r="E42" s="15"/>
      <c r="F42" s="15"/>
      <c r="G42" s="15"/>
      <c r="H42" s="15"/>
      <c r="I42" s="33">
        <f t="shared" si="1"/>
        <v>0</v>
      </c>
    </row>
    <row r="43" spans="1:9" ht="33.75" customHeight="1" x14ac:dyDescent="0.25">
      <c r="A43" s="72"/>
      <c r="B43" s="53"/>
      <c r="C43" s="13" t="s">
        <v>63</v>
      </c>
      <c r="D43" s="27"/>
      <c r="E43" s="15"/>
      <c r="F43" s="15"/>
      <c r="G43" s="15"/>
      <c r="H43" s="15"/>
      <c r="I43" s="33">
        <f t="shared" si="1"/>
        <v>0</v>
      </c>
    </row>
    <row r="44" spans="1:9" ht="20.25" customHeight="1" x14ac:dyDescent="0.25">
      <c r="A44" s="72"/>
      <c r="B44" s="53"/>
      <c r="C44" s="12" t="s">
        <v>64</v>
      </c>
      <c r="D44" s="27"/>
      <c r="E44" s="15"/>
      <c r="F44" s="15"/>
      <c r="G44" s="15"/>
      <c r="H44" s="15"/>
      <c r="I44" s="33">
        <f t="shared" si="1"/>
        <v>0</v>
      </c>
    </row>
    <row r="45" spans="1:9" ht="24.75" customHeight="1" x14ac:dyDescent="0.25">
      <c r="A45" s="72" t="s">
        <v>69</v>
      </c>
      <c r="B45" s="53" t="s">
        <v>87</v>
      </c>
      <c r="C45" s="12" t="s">
        <v>58</v>
      </c>
      <c r="D45" s="27">
        <f>D46+D47+D48+D49+D50+D51</f>
        <v>0</v>
      </c>
      <c r="E45" s="15">
        <f t="shared" ref="E45" si="9">E46+E47+E48+E49+E50+E51</f>
        <v>0</v>
      </c>
      <c r="F45" s="15">
        <f t="shared" ref="F45:H45" si="10">F46+F47+F48+F49+F50+F51</f>
        <v>0</v>
      </c>
      <c r="G45" s="15">
        <f t="shared" si="10"/>
        <v>700</v>
      </c>
      <c r="H45" s="15">
        <f t="shared" si="10"/>
        <v>700</v>
      </c>
      <c r="I45" s="33">
        <f t="shared" si="1"/>
        <v>1400</v>
      </c>
    </row>
    <row r="46" spans="1:9" ht="47.25" x14ac:dyDescent="0.25">
      <c r="A46" s="72"/>
      <c r="B46" s="53"/>
      <c r="C46" s="13" t="s">
        <v>59</v>
      </c>
      <c r="D46" s="27"/>
      <c r="E46" s="15"/>
      <c r="F46" s="15"/>
      <c r="G46" s="15"/>
      <c r="H46" s="15"/>
      <c r="I46" s="33">
        <f t="shared" si="1"/>
        <v>0</v>
      </c>
    </row>
    <row r="47" spans="1:9" ht="31.5" x14ac:dyDescent="0.25">
      <c r="A47" s="72"/>
      <c r="B47" s="53"/>
      <c r="C47" s="13" t="s">
        <v>60</v>
      </c>
      <c r="D47" s="27"/>
      <c r="E47" s="15"/>
      <c r="F47" s="15"/>
      <c r="G47" s="15"/>
      <c r="H47" s="15"/>
      <c r="I47" s="33">
        <f t="shared" si="1"/>
        <v>0</v>
      </c>
    </row>
    <row r="48" spans="1:9" ht="15.75" x14ac:dyDescent="0.25">
      <c r="A48" s="72"/>
      <c r="B48" s="53"/>
      <c r="C48" s="12" t="s">
        <v>61</v>
      </c>
      <c r="D48" s="27"/>
      <c r="E48" s="15"/>
      <c r="F48" s="15"/>
      <c r="G48" s="15">
        <v>700</v>
      </c>
      <c r="H48" s="15">
        <v>700</v>
      </c>
      <c r="I48" s="33">
        <f t="shared" si="1"/>
        <v>1400</v>
      </c>
    </row>
    <row r="49" spans="1:9" ht="31.5" x14ac:dyDescent="0.25">
      <c r="A49" s="72"/>
      <c r="B49" s="53"/>
      <c r="C49" s="13" t="s">
        <v>62</v>
      </c>
      <c r="D49" s="27"/>
      <c r="E49" s="15"/>
      <c r="F49" s="15"/>
      <c r="G49" s="15"/>
      <c r="H49" s="15"/>
      <c r="I49" s="33">
        <f t="shared" si="1"/>
        <v>0</v>
      </c>
    </row>
    <row r="50" spans="1:9" ht="31.5" x14ac:dyDescent="0.25">
      <c r="A50" s="72"/>
      <c r="B50" s="53"/>
      <c r="C50" s="13" t="s">
        <v>63</v>
      </c>
      <c r="D50" s="27"/>
      <c r="E50" s="15"/>
      <c r="F50" s="15"/>
      <c r="G50" s="15"/>
      <c r="H50" s="15"/>
      <c r="I50" s="33">
        <f t="shared" si="1"/>
        <v>0</v>
      </c>
    </row>
    <row r="51" spans="1:9" ht="18.75" customHeight="1" x14ac:dyDescent="0.25">
      <c r="A51" s="72"/>
      <c r="B51" s="53"/>
      <c r="C51" s="12" t="s">
        <v>64</v>
      </c>
      <c r="D51" s="27"/>
      <c r="E51" s="15"/>
      <c r="F51" s="15"/>
      <c r="G51" s="15"/>
      <c r="H51" s="15"/>
      <c r="I51" s="33">
        <f t="shared" si="1"/>
        <v>0</v>
      </c>
    </row>
    <row r="52" spans="1:9" ht="18.75" customHeight="1" x14ac:dyDescent="0.25">
      <c r="A52" s="72" t="s">
        <v>71</v>
      </c>
      <c r="B52" s="53" t="s">
        <v>14</v>
      </c>
      <c r="C52" s="12" t="s">
        <v>58</v>
      </c>
      <c r="D52" s="27">
        <f>D53+D54+D55+D56+D57+D58</f>
        <v>0</v>
      </c>
      <c r="E52" s="15">
        <f t="shared" ref="E52" si="11">E53+E54+E55+E56+E57+E58</f>
        <v>0</v>
      </c>
      <c r="F52" s="15">
        <f t="shared" ref="F52:H52" si="12">F53+F54+F55+F56+F57+F58</f>
        <v>0</v>
      </c>
      <c r="G52" s="15">
        <f t="shared" si="12"/>
        <v>242</v>
      </c>
      <c r="H52" s="15">
        <f t="shared" si="12"/>
        <v>242</v>
      </c>
      <c r="I52" s="33">
        <f t="shared" si="1"/>
        <v>484</v>
      </c>
    </row>
    <row r="53" spans="1:9" ht="47.25" x14ac:dyDescent="0.25">
      <c r="A53" s="72"/>
      <c r="B53" s="53"/>
      <c r="C53" s="13" t="s">
        <v>59</v>
      </c>
      <c r="D53" s="27"/>
      <c r="E53" s="15"/>
      <c r="F53" s="15"/>
      <c r="G53" s="15"/>
      <c r="H53" s="15"/>
      <c r="I53" s="33">
        <f t="shared" si="1"/>
        <v>0</v>
      </c>
    </row>
    <row r="54" spans="1:9" ht="31.5" x14ac:dyDescent="0.25">
      <c r="A54" s="72"/>
      <c r="B54" s="53"/>
      <c r="C54" s="13" t="s">
        <v>60</v>
      </c>
      <c r="D54" s="27"/>
      <c r="E54" s="15"/>
      <c r="F54" s="15"/>
      <c r="G54" s="15"/>
      <c r="H54" s="15"/>
      <c r="I54" s="33">
        <f t="shared" si="1"/>
        <v>0</v>
      </c>
    </row>
    <row r="55" spans="1:9" ht="15.75" x14ac:dyDescent="0.25">
      <c r="A55" s="72"/>
      <c r="B55" s="53"/>
      <c r="C55" s="12" t="s">
        <v>61</v>
      </c>
      <c r="D55" s="27"/>
      <c r="E55" s="15"/>
      <c r="F55" s="15"/>
      <c r="G55" s="15">
        <v>242</v>
      </c>
      <c r="H55" s="15">
        <v>242</v>
      </c>
      <c r="I55" s="33">
        <f t="shared" si="1"/>
        <v>484</v>
      </c>
    </row>
    <row r="56" spans="1:9" ht="31.5" x14ac:dyDescent="0.25">
      <c r="A56" s="72"/>
      <c r="B56" s="53"/>
      <c r="C56" s="13" t="s">
        <v>62</v>
      </c>
      <c r="D56" s="27"/>
      <c r="E56" s="15"/>
      <c r="F56" s="15"/>
      <c r="G56" s="15"/>
      <c r="H56" s="15"/>
      <c r="I56" s="33">
        <f t="shared" si="1"/>
        <v>0</v>
      </c>
    </row>
    <row r="57" spans="1:9" ht="31.5" x14ac:dyDescent="0.25">
      <c r="A57" s="72"/>
      <c r="B57" s="53"/>
      <c r="C57" s="13" t="s">
        <v>63</v>
      </c>
      <c r="D57" s="27"/>
      <c r="E57" s="15"/>
      <c r="F57" s="15"/>
      <c r="G57" s="15"/>
      <c r="H57" s="15"/>
      <c r="I57" s="33">
        <f t="shared" si="1"/>
        <v>0</v>
      </c>
    </row>
    <row r="58" spans="1:9" ht="15.75" x14ac:dyDescent="0.25">
      <c r="A58" s="72"/>
      <c r="B58" s="53"/>
      <c r="C58" s="12" t="s">
        <v>64</v>
      </c>
      <c r="D58" s="27"/>
      <c r="E58" s="15"/>
      <c r="F58" s="15"/>
      <c r="G58" s="15"/>
      <c r="H58" s="15"/>
      <c r="I58" s="33">
        <f t="shared" si="1"/>
        <v>0</v>
      </c>
    </row>
    <row r="59" spans="1:9" ht="22.5" customHeight="1" x14ac:dyDescent="0.25">
      <c r="A59" s="72" t="s">
        <v>72</v>
      </c>
      <c r="B59" s="53" t="s">
        <v>15</v>
      </c>
      <c r="C59" s="12" t="s">
        <v>58</v>
      </c>
      <c r="D59" s="27">
        <f>D60+D61+D62+D63+D64+D65</f>
        <v>600</v>
      </c>
      <c r="E59" s="15">
        <f t="shared" ref="E59" si="13">E60+E61+E62+E63+E64+E65</f>
        <v>0</v>
      </c>
      <c r="F59" s="15">
        <f t="shared" ref="F59:H59" si="14">F60+F61+F62+F63+F64+F65</f>
        <v>0</v>
      </c>
      <c r="G59" s="15">
        <f t="shared" si="14"/>
        <v>2000</v>
      </c>
      <c r="H59" s="15">
        <f t="shared" si="14"/>
        <v>2500</v>
      </c>
      <c r="I59" s="33">
        <f t="shared" si="1"/>
        <v>5100</v>
      </c>
    </row>
    <row r="60" spans="1:9" ht="47.25" x14ac:dyDescent="0.25">
      <c r="A60" s="72"/>
      <c r="B60" s="53"/>
      <c r="C60" s="13" t="s">
        <v>59</v>
      </c>
      <c r="D60" s="27"/>
      <c r="E60" s="15"/>
      <c r="F60" s="15"/>
      <c r="G60" s="15"/>
      <c r="H60" s="15"/>
      <c r="I60" s="33">
        <f t="shared" si="1"/>
        <v>0</v>
      </c>
    </row>
    <row r="61" spans="1:9" ht="31.5" x14ac:dyDescent="0.25">
      <c r="A61" s="72"/>
      <c r="B61" s="53"/>
      <c r="C61" s="13" t="s">
        <v>60</v>
      </c>
      <c r="D61" s="27">
        <v>420</v>
      </c>
      <c r="E61" s="15"/>
      <c r="F61" s="15"/>
      <c r="G61" s="15"/>
      <c r="H61" s="15"/>
      <c r="I61" s="33">
        <f t="shared" si="1"/>
        <v>420</v>
      </c>
    </row>
    <row r="62" spans="1:9" ht="15.75" x14ac:dyDescent="0.25">
      <c r="A62" s="72"/>
      <c r="B62" s="53"/>
      <c r="C62" s="12" t="s">
        <v>61</v>
      </c>
      <c r="D62" s="27">
        <v>180</v>
      </c>
      <c r="E62" s="15"/>
      <c r="F62" s="15"/>
      <c r="G62" s="15">
        <v>2000</v>
      </c>
      <c r="H62" s="15">
        <v>2500</v>
      </c>
      <c r="I62" s="33">
        <f t="shared" si="1"/>
        <v>4680</v>
      </c>
    </row>
    <row r="63" spans="1:9" ht="31.5" x14ac:dyDescent="0.25">
      <c r="A63" s="72"/>
      <c r="B63" s="53"/>
      <c r="C63" s="13" t="s">
        <v>62</v>
      </c>
      <c r="D63" s="27"/>
      <c r="E63" s="15"/>
      <c r="F63" s="15"/>
      <c r="G63" s="15"/>
      <c r="H63" s="15"/>
      <c r="I63" s="33">
        <f t="shared" si="1"/>
        <v>0</v>
      </c>
    </row>
    <row r="64" spans="1:9" ht="31.5" x14ac:dyDescent="0.25">
      <c r="A64" s="72"/>
      <c r="B64" s="53"/>
      <c r="C64" s="13" t="s">
        <v>63</v>
      </c>
      <c r="D64" s="27"/>
      <c r="E64" s="15"/>
      <c r="F64" s="15"/>
      <c r="G64" s="15"/>
      <c r="H64" s="15"/>
      <c r="I64" s="33">
        <f t="shared" si="1"/>
        <v>0</v>
      </c>
    </row>
    <row r="65" spans="1:9" ht="72" customHeight="1" x14ac:dyDescent="0.25">
      <c r="A65" s="72"/>
      <c r="B65" s="53"/>
      <c r="C65" s="12" t="s">
        <v>64</v>
      </c>
      <c r="D65" s="27"/>
      <c r="E65" s="15"/>
      <c r="F65" s="15"/>
      <c r="G65" s="15"/>
      <c r="H65" s="15"/>
      <c r="I65" s="33">
        <f t="shared" si="1"/>
        <v>0</v>
      </c>
    </row>
    <row r="66" spans="1:9" ht="72" customHeight="1" x14ac:dyDescent="0.25">
      <c r="A66" s="72" t="s">
        <v>73</v>
      </c>
      <c r="B66" s="53" t="s">
        <v>117</v>
      </c>
      <c r="C66" s="12" t="s">
        <v>58</v>
      </c>
      <c r="D66" s="27">
        <f>D67+D68+D69+D70+D71+D72</f>
        <v>58113.35</v>
      </c>
      <c r="E66" s="15">
        <f t="shared" ref="E66:H66" si="15">E67+E68+E69+E70+E71+E72</f>
        <v>61001.270000000004</v>
      </c>
      <c r="F66" s="15">
        <f t="shared" si="15"/>
        <v>62483.770000000004</v>
      </c>
      <c r="G66" s="15">
        <f t="shared" si="15"/>
        <v>41942</v>
      </c>
      <c r="H66" s="15">
        <f t="shared" si="15"/>
        <v>44050</v>
      </c>
      <c r="I66" s="33">
        <f t="shared" si="1"/>
        <v>267590.39</v>
      </c>
    </row>
    <row r="67" spans="1:9" ht="47.25" x14ac:dyDescent="0.25">
      <c r="A67" s="72"/>
      <c r="B67" s="53"/>
      <c r="C67" s="13" t="s">
        <v>59</v>
      </c>
      <c r="D67" s="27"/>
      <c r="E67" s="15"/>
      <c r="F67" s="15"/>
      <c r="G67" s="15"/>
      <c r="H67" s="15"/>
      <c r="I67" s="33">
        <f t="shared" si="1"/>
        <v>0</v>
      </c>
    </row>
    <row r="68" spans="1:9" ht="31.5" x14ac:dyDescent="0.25">
      <c r="A68" s="72"/>
      <c r="B68" s="53"/>
      <c r="C68" s="13" t="s">
        <v>60</v>
      </c>
      <c r="D68" s="27">
        <v>32441</v>
      </c>
      <c r="E68" s="15">
        <v>30298</v>
      </c>
      <c r="F68" s="15">
        <v>30298</v>
      </c>
      <c r="G68" s="15"/>
      <c r="H68" s="15"/>
      <c r="I68" s="33">
        <f t="shared" si="1"/>
        <v>93037</v>
      </c>
    </row>
    <row r="69" spans="1:9" ht="15.75" x14ac:dyDescent="0.25">
      <c r="A69" s="72"/>
      <c r="B69" s="53"/>
      <c r="C69" s="12" t="s">
        <v>61</v>
      </c>
      <c r="D69" s="27">
        <v>25672.35</v>
      </c>
      <c r="E69" s="15">
        <v>30703.27</v>
      </c>
      <c r="F69" s="15">
        <v>32185.77</v>
      </c>
      <c r="G69" s="15">
        <v>41942</v>
      </c>
      <c r="H69" s="15">
        <v>44050</v>
      </c>
      <c r="I69" s="33">
        <f t="shared" si="1"/>
        <v>174553.39</v>
      </c>
    </row>
    <row r="70" spans="1:9" ht="31.5" x14ac:dyDescent="0.25">
      <c r="A70" s="72"/>
      <c r="B70" s="53"/>
      <c r="C70" s="13" t="s">
        <v>62</v>
      </c>
      <c r="D70" s="27"/>
      <c r="E70" s="15"/>
      <c r="F70" s="15"/>
      <c r="G70" s="15"/>
      <c r="H70" s="15"/>
      <c r="I70" s="33">
        <f t="shared" si="1"/>
        <v>0</v>
      </c>
    </row>
    <row r="71" spans="1:9" ht="31.5" x14ac:dyDescent="0.25">
      <c r="A71" s="72"/>
      <c r="B71" s="53"/>
      <c r="C71" s="13" t="s">
        <v>63</v>
      </c>
      <c r="D71" s="27"/>
      <c r="E71" s="15"/>
      <c r="F71" s="15"/>
      <c r="G71" s="15"/>
      <c r="H71" s="15"/>
      <c r="I71" s="33">
        <f t="shared" si="1"/>
        <v>0</v>
      </c>
    </row>
    <row r="72" spans="1:9" ht="15.75" x14ac:dyDescent="0.25">
      <c r="A72" s="72"/>
      <c r="B72" s="53"/>
      <c r="C72" s="12" t="s">
        <v>64</v>
      </c>
      <c r="D72" s="27"/>
      <c r="E72" s="15"/>
      <c r="F72" s="15"/>
      <c r="G72" s="15"/>
      <c r="H72" s="15"/>
      <c r="I72" s="33">
        <f t="shared" si="1"/>
        <v>0</v>
      </c>
    </row>
    <row r="73" spans="1:9" ht="15.75" x14ac:dyDescent="0.25">
      <c r="A73" s="72" t="s">
        <v>111</v>
      </c>
      <c r="B73" s="53" t="s">
        <v>65</v>
      </c>
      <c r="C73" s="12" t="s">
        <v>58</v>
      </c>
      <c r="D73" s="27">
        <f>D74+D75+D76+D77+D78+D79</f>
        <v>1728</v>
      </c>
      <c r="E73" s="15">
        <f t="shared" ref="E73" si="16">E74+E75+E76+E77+E78+E79</f>
        <v>1728</v>
      </c>
      <c r="F73" s="15">
        <f t="shared" ref="F73:H73" si="17">F74+F75+F76+F77+F78+F79</f>
        <v>1728</v>
      </c>
      <c r="G73" s="15">
        <f t="shared" si="17"/>
        <v>0</v>
      </c>
      <c r="H73" s="15">
        <f t="shared" si="17"/>
        <v>0</v>
      </c>
      <c r="I73" s="33">
        <f t="shared" si="1"/>
        <v>5184</v>
      </c>
    </row>
    <row r="74" spans="1:9" ht="47.25" x14ac:dyDescent="0.25">
      <c r="A74" s="72"/>
      <c r="B74" s="53"/>
      <c r="C74" s="13" t="s">
        <v>59</v>
      </c>
      <c r="D74" s="27"/>
      <c r="E74" s="15"/>
      <c r="F74" s="15"/>
      <c r="G74" s="15"/>
      <c r="H74" s="15"/>
      <c r="I74" s="33">
        <f t="shared" si="1"/>
        <v>0</v>
      </c>
    </row>
    <row r="75" spans="1:9" ht="31.5" x14ac:dyDescent="0.25">
      <c r="A75" s="72"/>
      <c r="B75" s="53"/>
      <c r="C75" s="13" t="s">
        <v>60</v>
      </c>
      <c r="D75" s="27">
        <v>1728</v>
      </c>
      <c r="E75" s="15">
        <v>1728</v>
      </c>
      <c r="F75" s="15">
        <v>1728</v>
      </c>
      <c r="G75" s="15"/>
      <c r="H75" s="15"/>
      <c r="I75" s="33">
        <f t="shared" si="1"/>
        <v>5184</v>
      </c>
    </row>
    <row r="76" spans="1:9" ht="15.75" x14ac:dyDescent="0.25">
      <c r="A76" s="72"/>
      <c r="B76" s="53"/>
      <c r="C76" s="12" t="s">
        <v>61</v>
      </c>
      <c r="D76" s="27"/>
      <c r="E76" s="15"/>
      <c r="F76" s="15"/>
      <c r="G76" s="15"/>
      <c r="H76" s="15"/>
      <c r="I76" s="33">
        <f t="shared" si="1"/>
        <v>0</v>
      </c>
    </row>
    <row r="77" spans="1:9" ht="31.5" x14ac:dyDescent="0.25">
      <c r="A77" s="72"/>
      <c r="B77" s="53"/>
      <c r="C77" s="13" t="s">
        <v>62</v>
      </c>
      <c r="D77" s="27"/>
      <c r="E77" s="15"/>
      <c r="F77" s="15"/>
      <c r="G77" s="15"/>
      <c r="H77" s="15"/>
      <c r="I77" s="33">
        <f t="shared" si="1"/>
        <v>0</v>
      </c>
    </row>
    <row r="78" spans="1:9" ht="31.5" x14ac:dyDescent="0.25">
      <c r="A78" s="72"/>
      <c r="B78" s="53"/>
      <c r="C78" s="13" t="s">
        <v>63</v>
      </c>
      <c r="D78" s="27"/>
      <c r="E78" s="15"/>
      <c r="F78" s="15"/>
      <c r="G78" s="15"/>
      <c r="H78" s="15"/>
      <c r="I78" s="33">
        <f t="shared" si="1"/>
        <v>0</v>
      </c>
    </row>
    <row r="79" spans="1:9" ht="35.25" customHeight="1" x14ac:dyDescent="0.25">
      <c r="A79" s="72"/>
      <c r="B79" s="53"/>
      <c r="C79" s="12" t="s">
        <v>64</v>
      </c>
      <c r="D79" s="27"/>
      <c r="E79" s="15"/>
      <c r="F79" s="15"/>
      <c r="G79" s="15"/>
      <c r="H79" s="15"/>
      <c r="I79" s="33">
        <f t="shared" si="1"/>
        <v>0</v>
      </c>
    </row>
    <row r="80" spans="1:9" ht="27" customHeight="1" x14ac:dyDescent="0.25">
      <c r="A80" s="61" t="s">
        <v>74</v>
      </c>
      <c r="B80" s="53" t="s">
        <v>17</v>
      </c>
      <c r="C80" s="12" t="s">
        <v>58</v>
      </c>
      <c r="D80" s="27">
        <f>D87+D94+D101+D108+D115+D122+D129+D136+D143+D150+D157</f>
        <v>230956.15000000002</v>
      </c>
      <c r="E80" s="27">
        <f t="shared" ref="E80:H80" si="18">E87+E94+E101+E108+E115+E122+E129+E136+E143+E150+E157</f>
        <v>185772.26</v>
      </c>
      <c r="F80" s="27">
        <f t="shared" si="18"/>
        <v>177814.79</v>
      </c>
      <c r="G80" s="27">
        <f t="shared" si="18"/>
        <v>51123</v>
      </c>
      <c r="H80" s="27">
        <f t="shared" si="18"/>
        <v>53767</v>
      </c>
      <c r="I80" s="33">
        <f t="shared" si="1"/>
        <v>699433.20000000007</v>
      </c>
    </row>
    <row r="81" spans="1:9" ht="47.25" x14ac:dyDescent="0.25">
      <c r="A81" s="61"/>
      <c r="B81" s="53"/>
      <c r="C81" s="13" t="s">
        <v>59</v>
      </c>
      <c r="D81" s="27">
        <f t="shared" ref="D81:H86" si="19">D88+D95+D102+D109+D116+D123+D130+D137+D144</f>
        <v>0</v>
      </c>
      <c r="E81" s="15">
        <f t="shared" si="19"/>
        <v>0</v>
      </c>
      <c r="F81" s="15">
        <f t="shared" si="19"/>
        <v>0</v>
      </c>
      <c r="G81" s="15"/>
      <c r="H81" s="15"/>
      <c r="I81" s="33">
        <f t="shared" si="1"/>
        <v>0</v>
      </c>
    </row>
    <row r="82" spans="1:9" ht="31.5" x14ac:dyDescent="0.25">
      <c r="A82" s="61"/>
      <c r="B82" s="53"/>
      <c r="C82" s="13" t="s">
        <v>60</v>
      </c>
      <c r="D82" s="27">
        <f>D89+D96+D103+D110+D117+D124+D131+D138+D145+D152</f>
        <v>175814.527</v>
      </c>
      <c r="E82" s="15">
        <f t="shared" ref="E82:F82" si="20">E89+E96+E103+E110+E117+E124+E131+E138+E145+E152</f>
        <v>169159</v>
      </c>
      <c r="F82" s="15">
        <f t="shared" si="20"/>
        <v>169159</v>
      </c>
      <c r="G82" s="15"/>
      <c r="H82" s="15"/>
      <c r="I82" s="33">
        <f t="shared" ref="I82:I145" si="21">D82+E82+F82+G82+H82</f>
        <v>514132.527</v>
      </c>
    </row>
    <row r="83" spans="1:9" ht="15.75" x14ac:dyDescent="0.25">
      <c r="A83" s="61"/>
      <c r="B83" s="53"/>
      <c r="C83" s="12" t="s">
        <v>61</v>
      </c>
      <c r="D83" s="27">
        <f>D90+D97+D104+D111+D118+D125+D132+D139+D146+D160</f>
        <v>55141.622999999992</v>
      </c>
      <c r="E83" s="15">
        <f t="shared" si="19"/>
        <v>16613.259999999998</v>
      </c>
      <c r="F83" s="15">
        <f t="shared" si="19"/>
        <v>8655.7900000000009</v>
      </c>
      <c r="G83" s="15">
        <f t="shared" si="19"/>
        <v>51123</v>
      </c>
      <c r="H83" s="15">
        <f t="shared" si="19"/>
        <v>53767</v>
      </c>
      <c r="I83" s="33">
        <f t="shared" si="21"/>
        <v>185300.67299999998</v>
      </c>
    </row>
    <row r="84" spans="1:9" ht="31.5" x14ac:dyDescent="0.25">
      <c r="A84" s="61"/>
      <c r="B84" s="53"/>
      <c r="C84" s="13" t="s">
        <v>62</v>
      </c>
      <c r="D84" s="27">
        <f t="shared" si="19"/>
        <v>0</v>
      </c>
      <c r="E84" s="15">
        <f t="shared" si="19"/>
        <v>0</v>
      </c>
      <c r="F84" s="15">
        <f t="shared" si="19"/>
        <v>0</v>
      </c>
      <c r="G84" s="15"/>
      <c r="H84" s="15"/>
      <c r="I84" s="33">
        <f t="shared" si="21"/>
        <v>0</v>
      </c>
    </row>
    <row r="85" spans="1:9" ht="31.5" x14ac:dyDescent="0.25">
      <c r="A85" s="61"/>
      <c r="B85" s="53"/>
      <c r="C85" s="13" t="s">
        <v>63</v>
      </c>
      <c r="D85" s="27">
        <f t="shared" si="19"/>
        <v>0</v>
      </c>
      <c r="E85" s="15">
        <f t="shared" si="19"/>
        <v>0</v>
      </c>
      <c r="F85" s="15">
        <f t="shared" si="19"/>
        <v>0</v>
      </c>
      <c r="G85" s="15"/>
      <c r="H85" s="15"/>
      <c r="I85" s="33">
        <f t="shared" si="21"/>
        <v>0</v>
      </c>
    </row>
    <row r="86" spans="1:9" ht="15.75" x14ac:dyDescent="0.25">
      <c r="A86" s="61"/>
      <c r="B86" s="53"/>
      <c r="C86" s="12" t="s">
        <v>64</v>
      </c>
      <c r="D86" s="27">
        <f t="shared" si="19"/>
        <v>0</v>
      </c>
      <c r="E86" s="15">
        <f t="shared" si="19"/>
        <v>0</v>
      </c>
      <c r="F86" s="15">
        <f t="shared" si="19"/>
        <v>0</v>
      </c>
      <c r="G86" s="15"/>
      <c r="H86" s="15"/>
      <c r="I86" s="33">
        <f t="shared" si="21"/>
        <v>0</v>
      </c>
    </row>
    <row r="87" spans="1:9" ht="19.5" customHeight="1" x14ac:dyDescent="0.25">
      <c r="A87" s="72" t="s">
        <v>75</v>
      </c>
      <c r="B87" s="53" t="s">
        <v>83</v>
      </c>
      <c r="C87" s="12" t="s">
        <v>58</v>
      </c>
      <c r="D87" s="27">
        <f>D88+D89+D90+D91+D92+D93</f>
        <v>213130.59</v>
      </c>
      <c r="E87" s="15">
        <f t="shared" ref="E87" si="22">E88+E89+E90+E91+E92+E93</f>
        <v>181555.26</v>
      </c>
      <c r="F87" s="15">
        <f t="shared" ref="F87:H87" si="23">F88+F89+F90+F91+F92+F93</f>
        <v>173597.79</v>
      </c>
      <c r="G87" s="15">
        <f t="shared" si="23"/>
        <v>45285</v>
      </c>
      <c r="H87" s="15">
        <f t="shared" si="23"/>
        <v>47329</v>
      </c>
      <c r="I87" s="33">
        <f t="shared" si="21"/>
        <v>660897.64</v>
      </c>
    </row>
    <row r="88" spans="1:9" ht="47.25" x14ac:dyDescent="0.25">
      <c r="A88" s="72"/>
      <c r="B88" s="53"/>
      <c r="C88" s="13" t="s">
        <v>59</v>
      </c>
      <c r="D88" s="27"/>
      <c r="E88" s="15"/>
      <c r="F88" s="15"/>
      <c r="G88" s="15"/>
      <c r="H88" s="15"/>
      <c r="I88" s="33">
        <f t="shared" si="21"/>
        <v>0</v>
      </c>
    </row>
    <row r="89" spans="1:9" ht="31.5" x14ac:dyDescent="0.25">
      <c r="A89" s="72"/>
      <c r="B89" s="53"/>
      <c r="C89" s="13" t="s">
        <v>60</v>
      </c>
      <c r="D89" s="27">
        <v>164942</v>
      </c>
      <c r="E89" s="15">
        <v>164942</v>
      </c>
      <c r="F89" s="15">
        <v>164942</v>
      </c>
      <c r="G89" s="15"/>
      <c r="H89" s="15"/>
      <c r="I89" s="33">
        <f t="shared" si="21"/>
        <v>494826</v>
      </c>
    </row>
    <row r="90" spans="1:9" ht="15.75" x14ac:dyDescent="0.25">
      <c r="A90" s="72"/>
      <c r="B90" s="53"/>
      <c r="C90" s="12" t="s">
        <v>61</v>
      </c>
      <c r="D90" s="27">
        <v>48188.59</v>
      </c>
      <c r="E90" s="15">
        <v>16613.259999999998</v>
      </c>
      <c r="F90" s="15">
        <v>8655.7900000000009</v>
      </c>
      <c r="G90" s="15">
        <v>45285</v>
      </c>
      <c r="H90" s="15">
        <v>47329</v>
      </c>
      <c r="I90" s="33">
        <f t="shared" si="21"/>
        <v>166071.63999999998</v>
      </c>
    </row>
    <row r="91" spans="1:9" ht="31.5" x14ac:dyDescent="0.25">
      <c r="A91" s="72"/>
      <c r="B91" s="53"/>
      <c r="C91" s="13" t="s">
        <v>62</v>
      </c>
      <c r="D91" s="27"/>
      <c r="E91" s="15"/>
      <c r="F91" s="15"/>
      <c r="G91" s="15"/>
      <c r="H91" s="15"/>
      <c r="I91" s="33">
        <f t="shared" si="21"/>
        <v>0</v>
      </c>
    </row>
    <row r="92" spans="1:9" ht="31.5" x14ac:dyDescent="0.25">
      <c r="A92" s="72"/>
      <c r="B92" s="53"/>
      <c r="C92" s="13" t="s">
        <v>63</v>
      </c>
      <c r="D92" s="27"/>
      <c r="E92" s="15"/>
      <c r="F92" s="15"/>
      <c r="G92" s="15"/>
      <c r="H92" s="15"/>
      <c r="I92" s="33">
        <f t="shared" si="21"/>
        <v>0</v>
      </c>
    </row>
    <row r="93" spans="1:9" ht="15.75" x14ac:dyDescent="0.25">
      <c r="A93" s="72"/>
      <c r="B93" s="53"/>
      <c r="C93" s="12" t="s">
        <v>64</v>
      </c>
      <c r="D93" s="27"/>
      <c r="E93" s="15"/>
      <c r="F93" s="15"/>
      <c r="G93" s="15"/>
      <c r="H93" s="15"/>
      <c r="I93" s="33">
        <f t="shared" si="21"/>
        <v>0</v>
      </c>
    </row>
    <row r="94" spans="1:9" ht="23.25" customHeight="1" x14ac:dyDescent="0.25">
      <c r="A94" s="72" t="s">
        <v>76</v>
      </c>
      <c r="B94" s="53" t="s">
        <v>18</v>
      </c>
      <c r="C94" s="12" t="s">
        <v>58</v>
      </c>
      <c r="D94" s="27">
        <f>D95+D96+D97+D98+D99+D100</f>
        <v>9887.3330000000005</v>
      </c>
      <c r="E94" s="15">
        <f t="shared" ref="E94" si="24">E95+E96+E97+E98+E99+E100</f>
        <v>0</v>
      </c>
      <c r="F94" s="15">
        <f t="shared" ref="F94:H94" si="25">F95+F96+F97+F98+F99+F100</f>
        <v>0</v>
      </c>
      <c r="G94" s="15">
        <f t="shared" si="25"/>
        <v>2500</v>
      </c>
      <c r="H94" s="15">
        <f t="shared" si="25"/>
        <v>3000</v>
      </c>
      <c r="I94" s="33">
        <f t="shared" si="21"/>
        <v>15387.333000000001</v>
      </c>
    </row>
    <row r="95" spans="1:9" ht="47.25" x14ac:dyDescent="0.25">
      <c r="A95" s="72"/>
      <c r="B95" s="53"/>
      <c r="C95" s="13" t="s">
        <v>59</v>
      </c>
      <c r="D95" s="27"/>
      <c r="E95" s="15"/>
      <c r="F95" s="15"/>
      <c r="G95" s="15"/>
      <c r="H95" s="15"/>
      <c r="I95" s="33">
        <f t="shared" si="21"/>
        <v>0</v>
      </c>
    </row>
    <row r="96" spans="1:9" ht="31.5" x14ac:dyDescent="0.25">
      <c r="A96" s="72"/>
      <c r="B96" s="53"/>
      <c r="C96" s="13" t="s">
        <v>60</v>
      </c>
      <c r="D96" s="27">
        <v>4353.6000000000004</v>
      </c>
      <c r="E96" s="15"/>
      <c r="F96" s="15"/>
      <c r="G96" s="15"/>
      <c r="H96" s="15"/>
      <c r="I96" s="33">
        <f t="shared" si="21"/>
        <v>4353.6000000000004</v>
      </c>
    </row>
    <row r="97" spans="1:9" ht="15.75" x14ac:dyDescent="0.25">
      <c r="A97" s="72"/>
      <c r="B97" s="53"/>
      <c r="C97" s="12" t="s">
        <v>61</v>
      </c>
      <c r="D97" s="27">
        <v>5533.7330000000002</v>
      </c>
      <c r="E97" s="15"/>
      <c r="F97" s="15"/>
      <c r="G97" s="15">
        <v>2500</v>
      </c>
      <c r="H97" s="15">
        <v>3000</v>
      </c>
      <c r="I97" s="33">
        <f t="shared" si="21"/>
        <v>11033.733</v>
      </c>
    </row>
    <row r="98" spans="1:9" ht="31.5" x14ac:dyDescent="0.25">
      <c r="A98" s="72"/>
      <c r="B98" s="53"/>
      <c r="C98" s="13" t="s">
        <v>62</v>
      </c>
      <c r="D98" s="27"/>
      <c r="E98" s="15"/>
      <c r="F98" s="15"/>
      <c r="G98" s="15"/>
      <c r="H98" s="15"/>
      <c r="I98" s="33">
        <f t="shared" si="21"/>
        <v>0</v>
      </c>
    </row>
    <row r="99" spans="1:9" ht="31.5" x14ac:dyDescent="0.25">
      <c r="A99" s="72"/>
      <c r="B99" s="53"/>
      <c r="C99" s="13" t="s">
        <v>63</v>
      </c>
      <c r="D99" s="27"/>
      <c r="E99" s="15"/>
      <c r="F99" s="15"/>
      <c r="G99" s="15"/>
      <c r="H99" s="15"/>
      <c r="I99" s="33">
        <f t="shared" si="21"/>
        <v>0</v>
      </c>
    </row>
    <row r="100" spans="1:9" ht="73.5" customHeight="1" x14ac:dyDescent="0.25">
      <c r="A100" s="72"/>
      <c r="B100" s="53"/>
      <c r="C100" s="12" t="s">
        <v>64</v>
      </c>
      <c r="D100" s="27"/>
      <c r="E100" s="15"/>
      <c r="F100" s="15"/>
      <c r="G100" s="15"/>
      <c r="H100" s="15"/>
      <c r="I100" s="33">
        <f t="shared" si="21"/>
        <v>0</v>
      </c>
    </row>
    <row r="101" spans="1:9" ht="24" customHeight="1" x14ac:dyDescent="0.25">
      <c r="A101" s="72" t="s">
        <v>77</v>
      </c>
      <c r="B101" s="53" t="s">
        <v>78</v>
      </c>
      <c r="C101" s="12" t="s">
        <v>58</v>
      </c>
      <c r="D101" s="27">
        <f>D102+D103+D104+D105+D106+D107</f>
        <v>0</v>
      </c>
      <c r="E101" s="15">
        <f t="shared" ref="E101" si="26">E102+E103+E104+E105+E106+E107</f>
        <v>0</v>
      </c>
      <c r="F101" s="15">
        <f t="shared" ref="F101:H101" si="27">F102+F103+F104+F105+F106+F107</f>
        <v>0</v>
      </c>
      <c r="G101" s="15">
        <f t="shared" si="27"/>
        <v>500</v>
      </c>
      <c r="H101" s="15">
        <f t="shared" si="27"/>
        <v>500</v>
      </c>
      <c r="I101" s="33">
        <f t="shared" si="21"/>
        <v>1000</v>
      </c>
    </row>
    <row r="102" spans="1:9" ht="47.25" x14ac:dyDescent="0.25">
      <c r="A102" s="72"/>
      <c r="B102" s="53"/>
      <c r="C102" s="13" t="s">
        <v>59</v>
      </c>
      <c r="D102" s="27"/>
      <c r="E102" s="15"/>
      <c r="F102" s="15"/>
      <c r="G102" s="15"/>
      <c r="H102" s="15"/>
      <c r="I102" s="33">
        <f t="shared" si="21"/>
        <v>0</v>
      </c>
    </row>
    <row r="103" spans="1:9" ht="31.5" x14ac:dyDescent="0.25">
      <c r="A103" s="72"/>
      <c r="B103" s="53"/>
      <c r="C103" s="13" t="s">
        <v>60</v>
      </c>
      <c r="D103" s="27"/>
      <c r="E103" s="15"/>
      <c r="F103" s="15"/>
      <c r="G103" s="15"/>
      <c r="H103" s="15"/>
      <c r="I103" s="33">
        <f t="shared" si="21"/>
        <v>0</v>
      </c>
    </row>
    <row r="104" spans="1:9" ht="15.75" x14ac:dyDescent="0.25">
      <c r="A104" s="72"/>
      <c r="B104" s="53"/>
      <c r="C104" s="12" t="s">
        <v>61</v>
      </c>
      <c r="D104" s="27"/>
      <c r="E104" s="15"/>
      <c r="F104" s="15"/>
      <c r="G104" s="15">
        <v>500</v>
      </c>
      <c r="H104" s="15">
        <v>500</v>
      </c>
      <c r="I104" s="33">
        <f t="shared" si="21"/>
        <v>1000</v>
      </c>
    </row>
    <row r="105" spans="1:9" ht="31.5" x14ac:dyDescent="0.25">
      <c r="A105" s="72"/>
      <c r="B105" s="53"/>
      <c r="C105" s="13" t="s">
        <v>62</v>
      </c>
      <c r="D105" s="27"/>
      <c r="E105" s="15"/>
      <c r="F105" s="15"/>
      <c r="G105" s="15"/>
      <c r="H105" s="15"/>
      <c r="I105" s="33">
        <f t="shared" si="21"/>
        <v>0</v>
      </c>
    </row>
    <row r="106" spans="1:9" ht="31.5" x14ac:dyDescent="0.25">
      <c r="A106" s="72"/>
      <c r="B106" s="53"/>
      <c r="C106" s="13" t="s">
        <v>63</v>
      </c>
      <c r="D106" s="27"/>
      <c r="E106" s="15"/>
      <c r="F106" s="15"/>
      <c r="G106" s="15"/>
      <c r="H106" s="15"/>
      <c r="I106" s="33">
        <f t="shared" si="21"/>
        <v>0</v>
      </c>
    </row>
    <row r="107" spans="1:9" ht="15.75" x14ac:dyDescent="0.25">
      <c r="A107" s="72"/>
      <c r="B107" s="53"/>
      <c r="C107" s="12" t="s">
        <v>64</v>
      </c>
      <c r="D107" s="27"/>
      <c r="E107" s="15"/>
      <c r="F107" s="15"/>
      <c r="G107" s="15"/>
      <c r="H107" s="15"/>
      <c r="I107" s="33">
        <f t="shared" si="21"/>
        <v>0</v>
      </c>
    </row>
    <row r="108" spans="1:9" ht="22.5" customHeight="1" x14ac:dyDescent="0.25">
      <c r="A108" s="72" t="s">
        <v>79</v>
      </c>
      <c r="B108" s="53" t="s">
        <v>19</v>
      </c>
      <c r="C108" s="12" t="s">
        <v>58</v>
      </c>
      <c r="D108" s="27">
        <f>D109+D110+D111+D112+D113+D114</f>
        <v>661.92700000000002</v>
      </c>
      <c r="E108" s="15">
        <f t="shared" ref="E108" si="28">E109+E110+E111+E112+E113+E114</f>
        <v>0</v>
      </c>
      <c r="F108" s="15">
        <f t="shared" ref="F108:H108" si="29">F109+F110+F111+F112+F113+F114</f>
        <v>0</v>
      </c>
      <c r="G108" s="15">
        <f t="shared" si="29"/>
        <v>270</v>
      </c>
      <c r="H108" s="15">
        <f t="shared" si="29"/>
        <v>270</v>
      </c>
      <c r="I108" s="33">
        <f t="shared" si="21"/>
        <v>1201.9270000000001</v>
      </c>
    </row>
    <row r="109" spans="1:9" ht="47.25" x14ac:dyDescent="0.25">
      <c r="A109" s="72"/>
      <c r="B109" s="53"/>
      <c r="C109" s="13" t="s">
        <v>59</v>
      </c>
      <c r="D109" s="27"/>
      <c r="E109" s="15"/>
      <c r="F109" s="15"/>
      <c r="G109" s="15"/>
      <c r="H109" s="15"/>
      <c r="I109" s="33">
        <f t="shared" si="21"/>
        <v>0</v>
      </c>
    </row>
    <row r="110" spans="1:9" ht="31.5" x14ac:dyDescent="0.25">
      <c r="A110" s="72"/>
      <c r="B110" s="53"/>
      <c r="C110" s="13" t="s">
        <v>60</v>
      </c>
      <c r="D110" s="27">
        <v>441.92700000000002</v>
      </c>
      <c r="E110" s="15"/>
      <c r="F110" s="15"/>
      <c r="G110" s="15"/>
      <c r="H110" s="15"/>
      <c r="I110" s="33">
        <f t="shared" si="21"/>
        <v>441.92700000000002</v>
      </c>
    </row>
    <row r="111" spans="1:9" ht="15.75" x14ac:dyDescent="0.25">
      <c r="A111" s="72"/>
      <c r="B111" s="53"/>
      <c r="C111" s="12" t="s">
        <v>61</v>
      </c>
      <c r="D111" s="27">
        <v>220</v>
      </c>
      <c r="E111" s="15"/>
      <c r="F111" s="15"/>
      <c r="G111" s="15">
        <v>270</v>
      </c>
      <c r="H111" s="15">
        <v>270</v>
      </c>
      <c r="I111" s="33">
        <f t="shared" si="21"/>
        <v>760</v>
      </c>
    </row>
    <row r="112" spans="1:9" ht="31.5" x14ac:dyDescent="0.25">
      <c r="A112" s="72"/>
      <c r="B112" s="53"/>
      <c r="C112" s="13" t="s">
        <v>62</v>
      </c>
      <c r="D112" s="27"/>
      <c r="E112" s="15"/>
      <c r="F112" s="15"/>
      <c r="G112" s="15"/>
      <c r="H112" s="15"/>
      <c r="I112" s="33">
        <f t="shared" si="21"/>
        <v>0</v>
      </c>
    </row>
    <row r="113" spans="1:9" ht="31.5" x14ac:dyDescent="0.25">
      <c r="A113" s="72"/>
      <c r="B113" s="53"/>
      <c r="C113" s="13" t="s">
        <v>63</v>
      </c>
      <c r="D113" s="27"/>
      <c r="E113" s="15"/>
      <c r="F113" s="15"/>
      <c r="G113" s="15"/>
      <c r="H113" s="15"/>
      <c r="I113" s="33">
        <f t="shared" si="21"/>
        <v>0</v>
      </c>
    </row>
    <row r="114" spans="1:9" ht="15.75" x14ac:dyDescent="0.25">
      <c r="A114" s="72"/>
      <c r="B114" s="53"/>
      <c r="C114" s="12" t="s">
        <v>64</v>
      </c>
      <c r="D114" s="27"/>
      <c r="E114" s="15"/>
      <c r="F114" s="15"/>
      <c r="G114" s="15"/>
      <c r="H114" s="15"/>
      <c r="I114" s="33">
        <f t="shared" si="21"/>
        <v>0</v>
      </c>
    </row>
    <row r="115" spans="1:9" ht="23.25" customHeight="1" x14ac:dyDescent="0.25">
      <c r="A115" s="72" t="s">
        <v>80</v>
      </c>
      <c r="B115" s="53" t="s">
        <v>81</v>
      </c>
      <c r="C115" s="12" t="s">
        <v>58</v>
      </c>
      <c r="D115" s="27">
        <f>D116+D117+D118+D119+D120+D121</f>
        <v>4103.1000000000004</v>
      </c>
      <c r="E115" s="15">
        <f t="shared" ref="E115:H115" si="30">E116+E117+E118+E119+E120+E121</f>
        <v>3335</v>
      </c>
      <c r="F115" s="15">
        <f t="shared" si="30"/>
        <v>3335</v>
      </c>
      <c r="G115" s="15">
        <f t="shared" si="30"/>
        <v>770</v>
      </c>
      <c r="H115" s="15">
        <f t="shared" si="30"/>
        <v>770</v>
      </c>
      <c r="I115" s="33">
        <f t="shared" si="21"/>
        <v>12313.1</v>
      </c>
    </row>
    <row r="116" spans="1:9" ht="47.25" x14ac:dyDescent="0.25">
      <c r="A116" s="72"/>
      <c r="B116" s="53"/>
      <c r="C116" s="13" t="s">
        <v>59</v>
      </c>
      <c r="D116" s="27"/>
      <c r="E116" s="15"/>
      <c r="F116" s="15"/>
      <c r="G116" s="15"/>
      <c r="H116" s="15"/>
      <c r="I116" s="33">
        <f t="shared" si="21"/>
        <v>0</v>
      </c>
    </row>
    <row r="117" spans="1:9" ht="31.5" x14ac:dyDescent="0.25">
      <c r="A117" s="72"/>
      <c r="B117" s="53"/>
      <c r="C117" s="13" t="s">
        <v>60</v>
      </c>
      <c r="D117" s="27">
        <v>3335</v>
      </c>
      <c r="E117" s="15">
        <v>3335</v>
      </c>
      <c r="F117" s="15">
        <v>3335</v>
      </c>
      <c r="G117" s="15"/>
      <c r="H117" s="15"/>
      <c r="I117" s="33">
        <f t="shared" si="21"/>
        <v>10005</v>
      </c>
    </row>
    <row r="118" spans="1:9" ht="15.75" x14ac:dyDescent="0.25">
      <c r="A118" s="72"/>
      <c r="B118" s="53"/>
      <c r="C118" s="12" t="s">
        <v>61</v>
      </c>
      <c r="D118" s="27">
        <v>768.1</v>
      </c>
      <c r="E118" s="15"/>
      <c r="F118" s="15"/>
      <c r="G118" s="15">
        <v>770</v>
      </c>
      <c r="H118" s="15">
        <v>770</v>
      </c>
      <c r="I118" s="33">
        <f t="shared" si="21"/>
        <v>2308.1</v>
      </c>
    </row>
    <row r="119" spans="1:9" ht="31.5" x14ac:dyDescent="0.25">
      <c r="A119" s="72"/>
      <c r="B119" s="53"/>
      <c r="C119" s="13" t="s">
        <v>62</v>
      </c>
      <c r="D119" s="27"/>
      <c r="E119" s="15"/>
      <c r="F119" s="15"/>
      <c r="G119" s="15"/>
      <c r="H119" s="15"/>
      <c r="I119" s="33">
        <f t="shared" si="21"/>
        <v>0</v>
      </c>
    </row>
    <row r="120" spans="1:9" ht="31.5" x14ac:dyDescent="0.25">
      <c r="A120" s="72"/>
      <c r="B120" s="53"/>
      <c r="C120" s="13" t="s">
        <v>63</v>
      </c>
      <c r="D120" s="27"/>
      <c r="E120" s="15"/>
      <c r="F120" s="15"/>
      <c r="G120" s="15"/>
      <c r="H120" s="15"/>
      <c r="I120" s="33">
        <f t="shared" si="21"/>
        <v>0</v>
      </c>
    </row>
    <row r="121" spans="1:9" ht="15.75" x14ac:dyDescent="0.25">
      <c r="A121" s="72"/>
      <c r="B121" s="53"/>
      <c r="C121" s="12" t="s">
        <v>64</v>
      </c>
      <c r="D121" s="27"/>
      <c r="E121" s="15"/>
      <c r="F121" s="15"/>
      <c r="G121" s="15"/>
      <c r="H121" s="15"/>
      <c r="I121" s="33">
        <f t="shared" si="21"/>
        <v>0</v>
      </c>
    </row>
    <row r="122" spans="1:9" ht="20.25" customHeight="1" x14ac:dyDescent="0.25">
      <c r="A122" s="72" t="s">
        <v>84</v>
      </c>
      <c r="B122" s="53" t="s">
        <v>14</v>
      </c>
      <c r="C122" s="12" t="s">
        <v>58</v>
      </c>
      <c r="D122" s="27">
        <f>D123+D124+D125+D126+D127+D128</f>
        <v>0</v>
      </c>
      <c r="E122" s="15">
        <f t="shared" ref="E122" si="31">E123+E124+E125+E126+E127+E128</f>
        <v>0</v>
      </c>
      <c r="F122" s="15">
        <f t="shared" ref="F122:H122" si="32">F123+F124+F125+F126+F127+F128</f>
        <v>0</v>
      </c>
      <c r="G122" s="15">
        <f t="shared" si="32"/>
        <v>528</v>
      </c>
      <c r="H122" s="15">
        <f t="shared" si="32"/>
        <v>528</v>
      </c>
      <c r="I122" s="33">
        <f t="shared" si="21"/>
        <v>1056</v>
      </c>
    </row>
    <row r="123" spans="1:9" ht="47.25" x14ac:dyDescent="0.25">
      <c r="A123" s="72"/>
      <c r="B123" s="53"/>
      <c r="C123" s="13" t="s">
        <v>59</v>
      </c>
      <c r="D123" s="27"/>
      <c r="E123" s="15"/>
      <c r="F123" s="15"/>
      <c r="G123" s="15"/>
      <c r="H123" s="15"/>
      <c r="I123" s="33">
        <f t="shared" si="21"/>
        <v>0</v>
      </c>
    </row>
    <row r="124" spans="1:9" ht="31.5" x14ac:dyDescent="0.25">
      <c r="A124" s="72"/>
      <c r="B124" s="53"/>
      <c r="C124" s="13" t="s">
        <v>60</v>
      </c>
      <c r="D124" s="27"/>
      <c r="E124" s="15"/>
      <c r="F124" s="15"/>
      <c r="G124" s="15"/>
      <c r="H124" s="15"/>
      <c r="I124" s="33">
        <f t="shared" si="21"/>
        <v>0</v>
      </c>
    </row>
    <row r="125" spans="1:9" ht="15.75" x14ac:dyDescent="0.25">
      <c r="A125" s="72"/>
      <c r="B125" s="53"/>
      <c r="C125" s="12" t="s">
        <v>61</v>
      </c>
      <c r="D125" s="27"/>
      <c r="E125" s="15"/>
      <c r="F125" s="15"/>
      <c r="G125" s="15">
        <v>528</v>
      </c>
      <c r="H125" s="15">
        <v>528</v>
      </c>
      <c r="I125" s="33">
        <f t="shared" si="21"/>
        <v>1056</v>
      </c>
    </row>
    <row r="126" spans="1:9" ht="31.5" x14ac:dyDescent="0.25">
      <c r="A126" s="72"/>
      <c r="B126" s="53"/>
      <c r="C126" s="13" t="s">
        <v>62</v>
      </c>
      <c r="D126" s="27"/>
      <c r="E126" s="15"/>
      <c r="F126" s="15"/>
      <c r="G126" s="15"/>
      <c r="H126" s="15"/>
      <c r="I126" s="33">
        <f t="shared" si="21"/>
        <v>0</v>
      </c>
    </row>
    <row r="127" spans="1:9" ht="31.5" x14ac:dyDescent="0.25">
      <c r="A127" s="72"/>
      <c r="B127" s="53"/>
      <c r="C127" s="13" t="s">
        <v>63</v>
      </c>
      <c r="D127" s="27"/>
      <c r="E127" s="15"/>
      <c r="F127" s="15"/>
      <c r="G127" s="15"/>
      <c r="H127" s="15"/>
      <c r="I127" s="33">
        <f t="shared" si="21"/>
        <v>0</v>
      </c>
    </row>
    <row r="128" spans="1:9" ht="15.75" x14ac:dyDescent="0.25">
      <c r="A128" s="72"/>
      <c r="B128" s="53"/>
      <c r="C128" s="12" t="s">
        <v>64</v>
      </c>
      <c r="D128" s="27"/>
      <c r="E128" s="15"/>
      <c r="F128" s="15"/>
      <c r="G128" s="15"/>
      <c r="H128" s="15"/>
      <c r="I128" s="33">
        <f t="shared" si="21"/>
        <v>0</v>
      </c>
    </row>
    <row r="129" spans="1:9" ht="22.5" customHeight="1" x14ac:dyDescent="0.25">
      <c r="A129" s="72" t="s">
        <v>85</v>
      </c>
      <c r="B129" s="53" t="s">
        <v>20</v>
      </c>
      <c r="C129" s="12" t="s">
        <v>58</v>
      </c>
      <c r="D129" s="27">
        <f>D130+D131+D132+D133+D134+D135</f>
        <v>0</v>
      </c>
      <c r="E129" s="15">
        <f t="shared" ref="E129" si="33">E130+E131+E132+E133+E134+E135</f>
        <v>0</v>
      </c>
      <c r="F129" s="15">
        <f t="shared" ref="F129:H129" si="34">F130+F131+F132+F133+F134+F135</f>
        <v>0</v>
      </c>
      <c r="G129" s="15">
        <f t="shared" si="34"/>
        <v>50</v>
      </c>
      <c r="H129" s="15">
        <f t="shared" si="34"/>
        <v>50</v>
      </c>
      <c r="I129" s="33">
        <f t="shared" si="21"/>
        <v>100</v>
      </c>
    </row>
    <row r="130" spans="1:9" ht="47.25" x14ac:dyDescent="0.25">
      <c r="A130" s="72"/>
      <c r="B130" s="53"/>
      <c r="C130" s="13" t="s">
        <v>59</v>
      </c>
      <c r="D130" s="27"/>
      <c r="E130" s="15"/>
      <c r="F130" s="15"/>
      <c r="G130" s="15"/>
      <c r="H130" s="15"/>
      <c r="I130" s="33">
        <f t="shared" si="21"/>
        <v>0</v>
      </c>
    </row>
    <row r="131" spans="1:9" ht="31.5" x14ac:dyDescent="0.25">
      <c r="A131" s="72"/>
      <c r="B131" s="53"/>
      <c r="C131" s="13" t="s">
        <v>60</v>
      </c>
      <c r="D131" s="27"/>
      <c r="E131" s="15"/>
      <c r="F131" s="15"/>
      <c r="G131" s="15"/>
      <c r="H131" s="15"/>
      <c r="I131" s="33">
        <f t="shared" si="21"/>
        <v>0</v>
      </c>
    </row>
    <row r="132" spans="1:9" ht="15.75" x14ac:dyDescent="0.25">
      <c r="A132" s="72"/>
      <c r="B132" s="53"/>
      <c r="C132" s="12" t="s">
        <v>61</v>
      </c>
      <c r="D132" s="27"/>
      <c r="E132" s="15"/>
      <c r="F132" s="15"/>
      <c r="G132" s="15">
        <v>50</v>
      </c>
      <c r="H132" s="15">
        <v>50</v>
      </c>
      <c r="I132" s="33">
        <f t="shared" si="21"/>
        <v>100</v>
      </c>
    </row>
    <row r="133" spans="1:9" ht="31.5" x14ac:dyDescent="0.25">
      <c r="A133" s="72"/>
      <c r="B133" s="53"/>
      <c r="C133" s="13" t="s">
        <v>62</v>
      </c>
      <c r="D133" s="27"/>
      <c r="E133" s="15"/>
      <c r="F133" s="15"/>
      <c r="G133" s="15"/>
      <c r="H133" s="15"/>
      <c r="I133" s="33">
        <f t="shared" si="21"/>
        <v>0</v>
      </c>
    </row>
    <row r="134" spans="1:9" ht="31.5" x14ac:dyDescent="0.25">
      <c r="A134" s="72"/>
      <c r="B134" s="53"/>
      <c r="C134" s="13" t="s">
        <v>63</v>
      </c>
      <c r="D134" s="27"/>
      <c r="E134" s="15"/>
      <c r="F134" s="15"/>
      <c r="G134" s="15"/>
      <c r="H134" s="15"/>
      <c r="I134" s="33">
        <f t="shared" si="21"/>
        <v>0</v>
      </c>
    </row>
    <row r="135" spans="1:9" ht="15.75" x14ac:dyDescent="0.25">
      <c r="A135" s="72"/>
      <c r="B135" s="53"/>
      <c r="C135" s="12" t="s">
        <v>64</v>
      </c>
      <c r="D135" s="27"/>
      <c r="E135" s="15"/>
      <c r="F135" s="15"/>
      <c r="G135" s="15"/>
      <c r="H135" s="15"/>
      <c r="I135" s="33">
        <f t="shared" si="21"/>
        <v>0</v>
      </c>
    </row>
    <row r="136" spans="1:9" ht="21.75" customHeight="1" x14ac:dyDescent="0.25">
      <c r="A136" s="72" t="s">
        <v>86</v>
      </c>
      <c r="B136" s="53" t="s">
        <v>70</v>
      </c>
      <c r="C136" s="12" t="s">
        <v>58</v>
      </c>
      <c r="D136" s="27">
        <f>D137+D138+D139+D140+D141+D142</f>
        <v>0</v>
      </c>
      <c r="E136" s="15">
        <f t="shared" ref="E136" si="35">E137+E138+E139+E140+E141+E142</f>
        <v>0</v>
      </c>
      <c r="F136" s="15">
        <f t="shared" ref="F136:H136" si="36">F137+F138+F139+F140+F141+F142</f>
        <v>0</v>
      </c>
      <c r="G136" s="15">
        <f t="shared" si="36"/>
        <v>1100</v>
      </c>
      <c r="H136" s="15">
        <f t="shared" si="36"/>
        <v>1200</v>
      </c>
      <c r="I136" s="33">
        <f t="shared" si="21"/>
        <v>2300</v>
      </c>
    </row>
    <row r="137" spans="1:9" ht="47.25" x14ac:dyDescent="0.25">
      <c r="A137" s="72"/>
      <c r="B137" s="53"/>
      <c r="C137" s="13" t="s">
        <v>59</v>
      </c>
      <c r="D137" s="27"/>
      <c r="E137" s="15"/>
      <c r="F137" s="15"/>
      <c r="G137" s="15"/>
      <c r="H137" s="15"/>
      <c r="I137" s="33">
        <f t="shared" si="21"/>
        <v>0</v>
      </c>
    </row>
    <row r="138" spans="1:9" ht="31.5" x14ac:dyDescent="0.25">
      <c r="A138" s="72"/>
      <c r="B138" s="53"/>
      <c r="C138" s="13" t="s">
        <v>60</v>
      </c>
      <c r="D138" s="15"/>
      <c r="E138" s="15"/>
      <c r="F138" s="15"/>
      <c r="G138" s="15"/>
      <c r="H138" s="15"/>
      <c r="I138" s="33">
        <f t="shared" si="21"/>
        <v>0</v>
      </c>
    </row>
    <row r="139" spans="1:9" ht="15.75" x14ac:dyDescent="0.25">
      <c r="A139" s="72"/>
      <c r="B139" s="53"/>
      <c r="C139" s="12" t="s">
        <v>61</v>
      </c>
      <c r="D139" s="15"/>
      <c r="E139" s="15"/>
      <c r="F139" s="15"/>
      <c r="G139" s="15">
        <v>1100</v>
      </c>
      <c r="H139" s="15">
        <v>1200</v>
      </c>
      <c r="I139" s="33">
        <f t="shared" si="21"/>
        <v>2300</v>
      </c>
    </row>
    <row r="140" spans="1:9" ht="31.5" x14ac:dyDescent="0.25">
      <c r="A140" s="72"/>
      <c r="B140" s="53"/>
      <c r="C140" s="13" t="s">
        <v>62</v>
      </c>
      <c r="D140" s="15"/>
      <c r="E140" s="15"/>
      <c r="F140" s="15"/>
      <c r="G140" s="15"/>
      <c r="H140" s="15"/>
      <c r="I140" s="33">
        <f t="shared" si="21"/>
        <v>0</v>
      </c>
    </row>
    <row r="141" spans="1:9" ht="31.5" x14ac:dyDescent="0.25">
      <c r="A141" s="72"/>
      <c r="B141" s="53"/>
      <c r="C141" s="13" t="s">
        <v>63</v>
      </c>
      <c r="D141" s="15"/>
      <c r="E141" s="15"/>
      <c r="F141" s="15"/>
      <c r="G141" s="15"/>
      <c r="H141" s="15"/>
      <c r="I141" s="33">
        <f t="shared" si="21"/>
        <v>0</v>
      </c>
    </row>
    <row r="142" spans="1:9" ht="15.75" x14ac:dyDescent="0.25">
      <c r="A142" s="72"/>
      <c r="B142" s="53"/>
      <c r="C142" s="12" t="s">
        <v>64</v>
      </c>
      <c r="D142" s="15"/>
      <c r="E142" s="15"/>
      <c r="F142" s="15"/>
      <c r="G142" s="15"/>
      <c r="H142" s="15"/>
      <c r="I142" s="33">
        <f t="shared" si="21"/>
        <v>0</v>
      </c>
    </row>
    <row r="143" spans="1:9" ht="16.5" customHeight="1" x14ac:dyDescent="0.25">
      <c r="A143" s="72" t="s">
        <v>88</v>
      </c>
      <c r="B143" s="53" t="s">
        <v>119</v>
      </c>
      <c r="C143" s="12" t="s">
        <v>58</v>
      </c>
      <c r="D143" s="15">
        <f>D144+D145+D146+D147+D148+D149</f>
        <v>0</v>
      </c>
      <c r="E143" s="15">
        <f t="shared" ref="E143" si="37">E144+E145+E146+E147+E148+E149</f>
        <v>0</v>
      </c>
      <c r="F143" s="15">
        <f t="shared" ref="F143:H143" si="38">F144+F145+F146+F147+F148+F149</f>
        <v>0</v>
      </c>
      <c r="G143" s="15">
        <f t="shared" si="38"/>
        <v>120</v>
      </c>
      <c r="H143" s="15">
        <f t="shared" si="38"/>
        <v>120</v>
      </c>
      <c r="I143" s="33">
        <f t="shared" si="21"/>
        <v>240</v>
      </c>
    </row>
    <row r="144" spans="1:9" ht="47.25" x14ac:dyDescent="0.25">
      <c r="A144" s="72"/>
      <c r="B144" s="53"/>
      <c r="C144" s="13" t="s">
        <v>59</v>
      </c>
      <c r="D144" s="15"/>
      <c r="E144" s="15"/>
      <c r="F144" s="15"/>
      <c r="G144" s="15"/>
      <c r="H144" s="15"/>
      <c r="I144" s="33">
        <f t="shared" si="21"/>
        <v>0</v>
      </c>
    </row>
    <row r="145" spans="1:9" ht="31.5" x14ac:dyDescent="0.25">
      <c r="A145" s="72"/>
      <c r="B145" s="53"/>
      <c r="C145" s="13" t="s">
        <v>60</v>
      </c>
      <c r="D145" s="15"/>
      <c r="E145" s="15"/>
      <c r="F145" s="15"/>
      <c r="G145" s="15"/>
      <c r="H145" s="15"/>
      <c r="I145" s="33">
        <f t="shared" si="21"/>
        <v>0</v>
      </c>
    </row>
    <row r="146" spans="1:9" ht="15.75" x14ac:dyDescent="0.25">
      <c r="A146" s="72"/>
      <c r="B146" s="53"/>
      <c r="C146" s="12" t="s">
        <v>61</v>
      </c>
      <c r="D146" s="15"/>
      <c r="E146" s="15"/>
      <c r="F146" s="15"/>
      <c r="G146" s="15">
        <v>120</v>
      </c>
      <c r="H146" s="15">
        <v>120</v>
      </c>
      <c r="I146" s="33">
        <f t="shared" ref="I146:I209" si="39">D146+E146+F146+G146+H146</f>
        <v>240</v>
      </c>
    </row>
    <row r="147" spans="1:9" ht="31.5" x14ac:dyDescent="0.25">
      <c r="A147" s="72"/>
      <c r="B147" s="53"/>
      <c r="C147" s="13" t="s">
        <v>62</v>
      </c>
      <c r="D147" s="15"/>
      <c r="E147" s="15"/>
      <c r="F147" s="15"/>
      <c r="G147" s="15"/>
      <c r="H147" s="15"/>
      <c r="I147" s="33">
        <f t="shared" si="39"/>
        <v>0</v>
      </c>
    </row>
    <row r="148" spans="1:9" ht="31.5" x14ac:dyDescent="0.25">
      <c r="A148" s="72"/>
      <c r="B148" s="53"/>
      <c r="C148" s="13" t="s">
        <v>63</v>
      </c>
      <c r="D148" s="15"/>
      <c r="E148" s="15"/>
      <c r="F148" s="15"/>
      <c r="G148" s="15"/>
      <c r="H148" s="15"/>
      <c r="I148" s="33">
        <f t="shared" si="39"/>
        <v>0</v>
      </c>
    </row>
    <row r="149" spans="1:9" ht="15.75" x14ac:dyDescent="0.25">
      <c r="A149" s="72"/>
      <c r="B149" s="53"/>
      <c r="C149" s="12" t="s">
        <v>64</v>
      </c>
      <c r="D149" s="15"/>
      <c r="E149" s="15"/>
      <c r="F149" s="15"/>
      <c r="G149" s="15"/>
      <c r="H149" s="15"/>
      <c r="I149" s="33">
        <f t="shared" si="39"/>
        <v>0</v>
      </c>
    </row>
    <row r="150" spans="1:9" ht="22.5" customHeight="1" x14ac:dyDescent="0.25">
      <c r="A150" s="72" t="s">
        <v>112</v>
      </c>
      <c r="B150" s="53" t="s">
        <v>66</v>
      </c>
      <c r="C150" s="12" t="s">
        <v>58</v>
      </c>
      <c r="D150" s="15">
        <f>D151+D152+D153+D154+D155+D156</f>
        <v>2742</v>
      </c>
      <c r="E150" s="15">
        <f t="shared" ref="E150" si="40">E151+E152+E153+E154+E155+E156</f>
        <v>882</v>
      </c>
      <c r="F150" s="15">
        <f t="shared" ref="F150:H150" si="41">F151+F152+F153+F154+F155+F156</f>
        <v>882</v>
      </c>
      <c r="G150" s="15">
        <f t="shared" si="41"/>
        <v>0</v>
      </c>
      <c r="H150" s="15">
        <f t="shared" si="41"/>
        <v>0</v>
      </c>
      <c r="I150" s="33">
        <f t="shared" si="39"/>
        <v>4506</v>
      </c>
    </row>
    <row r="151" spans="1:9" ht="47.25" x14ac:dyDescent="0.25">
      <c r="A151" s="72"/>
      <c r="B151" s="53"/>
      <c r="C151" s="13" t="s">
        <v>59</v>
      </c>
      <c r="D151" s="15"/>
      <c r="E151" s="15"/>
      <c r="F151" s="15"/>
      <c r="G151" s="15"/>
      <c r="H151" s="15"/>
      <c r="I151" s="33">
        <f t="shared" si="39"/>
        <v>0</v>
      </c>
    </row>
    <row r="152" spans="1:9" ht="31.5" x14ac:dyDescent="0.25">
      <c r="A152" s="72"/>
      <c r="B152" s="53"/>
      <c r="C152" s="13" t="s">
        <v>60</v>
      </c>
      <c r="D152" s="15">
        <v>2742</v>
      </c>
      <c r="E152" s="15">
        <v>882</v>
      </c>
      <c r="F152" s="15">
        <v>882</v>
      </c>
      <c r="G152" s="15"/>
      <c r="H152" s="15"/>
      <c r="I152" s="33">
        <f t="shared" si="39"/>
        <v>4506</v>
      </c>
    </row>
    <row r="153" spans="1:9" ht="15.75" x14ac:dyDescent="0.25">
      <c r="A153" s="72"/>
      <c r="B153" s="53"/>
      <c r="C153" s="12" t="s">
        <v>61</v>
      </c>
      <c r="D153" s="15"/>
      <c r="E153" s="15"/>
      <c r="F153" s="15"/>
      <c r="G153" s="15"/>
      <c r="H153" s="15"/>
      <c r="I153" s="33">
        <f t="shared" si="39"/>
        <v>0</v>
      </c>
    </row>
    <row r="154" spans="1:9" ht="31.5" x14ac:dyDescent="0.25">
      <c r="A154" s="72"/>
      <c r="B154" s="53"/>
      <c r="C154" s="13" t="s">
        <v>62</v>
      </c>
      <c r="D154" s="15"/>
      <c r="E154" s="15"/>
      <c r="F154" s="15"/>
      <c r="G154" s="15"/>
      <c r="H154" s="15"/>
      <c r="I154" s="33">
        <f t="shared" si="39"/>
        <v>0</v>
      </c>
    </row>
    <row r="155" spans="1:9" ht="31.5" x14ac:dyDescent="0.25">
      <c r="A155" s="72"/>
      <c r="B155" s="53"/>
      <c r="C155" s="13" t="s">
        <v>63</v>
      </c>
      <c r="D155" s="15"/>
      <c r="E155" s="15"/>
      <c r="F155" s="15"/>
      <c r="G155" s="15"/>
      <c r="H155" s="15"/>
      <c r="I155" s="33">
        <f t="shared" si="39"/>
        <v>0</v>
      </c>
    </row>
    <row r="156" spans="1:9" ht="15.75" x14ac:dyDescent="0.25">
      <c r="A156" s="72"/>
      <c r="B156" s="53"/>
      <c r="C156" s="12" t="s">
        <v>64</v>
      </c>
      <c r="D156" s="15"/>
      <c r="E156" s="15"/>
      <c r="F156" s="15"/>
      <c r="G156" s="15"/>
      <c r="H156" s="15"/>
      <c r="I156" s="33">
        <f t="shared" si="39"/>
        <v>0</v>
      </c>
    </row>
    <row r="157" spans="1:9" ht="15.75" x14ac:dyDescent="0.25">
      <c r="A157" s="68" t="s">
        <v>135</v>
      </c>
      <c r="B157" s="57" t="s">
        <v>134</v>
      </c>
      <c r="C157" s="12" t="s">
        <v>58</v>
      </c>
      <c r="D157" s="31">
        <f>D158+D159+D160+D161+D162+D163</f>
        <v>431.2</v>
      </c>
      <c r="E157" s="31">
        <f t="shared" ref="E157:H157" si="42">E158+E159+E160+E161+E162+E163</f>
        <v>0</v>
      </c>
      <c r="F157" s="31">
        <f t="shared" si="42"/>
        <v>0</v>
      </c>
      <c r="G157" s="31">
        <f t="shared" si="42"/>
        <v>0</v>
      </c>
      <c r="H157" s="31">
        <f t="shared" si="42"/>
        <v>0</v>
      </c>
      <c r="I157" s="33">
        <f t="shared" si="39"/>
        <v>431.2</v>
      </c>
    </row>
    <row r="158" spans="1:9" ht="47.25" x14ac:dyDescent="0.25">
      <c r="A158" s="69"/>
      <c r="B158" s="71"/>
      <c r="C158" s="13" t="s">
        <v>59</v>
      </c>
      <c r="D158" s="31"/>
      <c r="E158" s="31"/>
      <c r="F158" s="31"/>
      <c r="G158" s="31"/>
      <c r="H158" s="31"/>
      <c r="I158" s="33">
        <f t="shared" si="39"/>
        <v>0</v>
      </c>
    </row>
    <row r="159" spans="1:9" ht="31.5" x14ac:dyDescent="0.25">
      <c r="A159" s="69"/>
      <c r="B159" s="71"/>
      <c r="C159" s="13" t="s">
        <v>60</v>
      </c>
      <c r="D159" s="31"/>
      <c r="E159" s="31"/>
      <c r="F159" s="31"/>
      <c r="G159" s="31"/>
      <c r="H159" s="31"/>
      <c r="I159" s="33">
        <f t="shared" si="39"/>
        <v>0</v>
      </c>
    </row>
    <row r="160" spans="1:9" ht="15.75" x14ac:dyDescent="0.25">
      <c r="A160" s="69"/>
      <c r="B160" s="71"/>
      <c r="C160" s="12" t="s">
        <v>61</v>
      </c>
      <c r="D160" s="31">
        <v>431.2</v>
      </c>
      <c r="E160" s="31"/>
      <c r="F160" s="31"/>
      <c r="G160" s="31"/>
      <c r="H160" s="31"/>
      <c r="I160" s="33">
        <f t="shared" si="39"/>
        <v>431.2</v>
      </c>
    </row>
    <row r="161" spans="1:9" ht="31.5" x14ac:dyDescent="0.25">
      <c r="A161" s="69"/>
      <c r="B161" s="71"/>
      <c r="C161" s="13" t="s">
        <v>62</v>
      </c>
      <c r="D161" s="31"/>
      <c r="E161" s="31"/>
      <c r="F161" s="31"/>
      <c r="G161" s="31"/>
      <c r="H161" s="31"/>
      <c r="I161" s="33">
        <f t="shared" si="39"/>
        <v>0</v>
      </c>
    </row>
    <row r="162" spans="1:9" ht="31.5" x14ac:dyDescent="0.25">
      <c r="A162" s="69"/>
      <c r="B162" s="71"/>
      <c r="C162" s="13" t="s">
        <v>63</v>
      </c>
      <c r="D162" s="31"/>
      <c r="E162" s="31"/>
      <c r="F162" s="31"/>
      <c r="G162" s="31"/>
      <c r="H162" s="31"/>
      <c r="I162" s="33">
        <f t="shared" si="39"/>
        <v>0</v>
      </c>
    </row>
    <row r="163" spans="1:9" ht="15.75" x14ac:dyDescent="0.25">
      <c r="A163" s="70"/>
      <c r="B163" s="58"/>
      <c r="C163" s="12" t="s">
        <v>64</v>
      </c>
      <c r="D163" s="31"/>
      <c r="E163" s="31"/>
      <c r="F163" s="31"/>
      <c r="G163" s="31"/>
      <c r="H163" s="31"/>
      <c r="I163" s="33">
        <f t="shared" si="39"/>
        <v>0</v>
      </c>
    </row>
    <row r="164" spans="1:9" ht="21.75" customHeight="1" x14ac:dyDescent="0.25">
      <c r="A164" s="72" t="s">
        <v>89</v>
      </c>
      <c r="B164" s="53" t="s">
        <v>21</v>
      </c>
      <c r="C164" s="12" t="s">
        <v>58</v>
      </c>
      <c r="D164" s="15">
        <f>D171+D178+D185+D192+D199+D206</f>
        <v>14724.87</v>
      </c>
      <c r="E164" s="15">
        <f t="shared" ref="E164:H164" si="43">E171+E178+E185+E192+E199+E206</f>
        <v>16043.72</v>
      </c>
      <c r="F164" s="15">
        <f t="shared" si="43"/>
        <v>17849.740000000002</v>
      </c>
      <c r="G164" s="15">
        <f t="shared" si="43"/>
        <v>19875</v>
      </c>
      <c r="H164" s="15">
        <f t="shared" si="43"/>
        <v>20895</v>
      </c>
      <c r="I164" s="33">
        <f t="shared" si="39"/>
        <v>89388.33</v>
      </c>
    </row>
    <row r="165" spans="1:9" ht="47.25" x14ac:dyDescent="0.25">
      <c r="A165" s="72"/>
      <c r="B165" s="53"/>
      <c r="C165" s="13" t="s">
        <v>59</v>
      </c>
      <c r="D165" s="15">
        <f t="shared" ref="D165:H170" si="44">D172+D179+D186+D193+D200+D207</f>
        <v>0</v>
      </c>
      <c r="E165" s="15">
        <f t="shared" si="44"/>
        <v>0</v>
      </c>
      <c r="F165" s="15">
        <f t="shared" si="44"/>
        <v>0</v>
      </c>
      <c r="G165" s="15">
        <f t="shared" si="44"/>
        <v>0</v>
      </c>
      <c r="H165" s="15">
        <f t="shared" si="44"/>
        <v>0</v>
      </c>
      <c r="I165" s="33">
        <f t="shared" si="39"/>
        <v>0</v>
      </c>
    </row>
    <row r="166" spans="1:9" ht="31.5" x14ac:dyDescent="0.25">
      <c r="A166" s="72"/>
      <c r="B166" s="53"/>
      <c r="C166" s="13" t="s">
        <v>60</v>
      </c>
      <c r="D166" s="15">
        <f t="shared" si="44"/>
        <v>357.87</v>
      </c>
      <c r="E166" s="15">
        <f t="shared" si="44"/>
        <v>0</v>
      </c>
      <c r="F166" s="15">
        <f t="shared" si="44"/>
        <v>0</v>
      </c>
      <c r="G166" s="15">
        <f t="shared" si="44"/>
        <v>0</v>
      </c>
      <c r="H166" s="15">
        <f t="shared" si="44"/>
        <v>0</v>
      </c>
      <c r="I166" s="33">
        <f t="shared" si="39"/>
        <v>357.87</v>
      </c>
    </row>
    <row r="167" spans="1:9" ht="15.75" x14ac:dyDescent="0.25">
      <c r="A167" s="72"/>
      <c r="B167" s="53"/>
      <c r="C167" s="12" t="s">
        <v>61</v>
      </c>
      <c r="D167" s="15">
        <f t="shared" si="44"/>
        <v>14367</v>
      </c>
      <c r="E167" s="15">
        <f t="shared" si="44"/>
        <v>16043.72</v>
      </c>
      <c r="F167" s="15">
        <f t="shared" si="44"/>
        <v>17849.740000000002</v>
      </c>
      <c r="G167" s="15">
        <f t="shared" si="44"/>
        <v>19875</v>
      </c>
      <c r="H167" s="15">
        <f t="shared" si="44"/>
        <v>20895</v>
      </c>
      <c r="I167" s="33">
        <f t="shared" si="39"/>
        <v>89030.46</v>
      </c>
    </row>
    <row r="168" spans="1:9" ht="31.5" x14ac:dyDescent="0.25">
      <c r="A168" s="72"/>
      <c r="B168" s="53"/>
      <c r="C168" s="13" t="s">
        <v>62</v>
      </c>
      <c r="D168" s="15">
        <f t="shared" si="44"/>
        <v>0</v>
      </c>
      <c r="E168" s="15">
        <f t="shared" si="44"/>
        <v>0</v>
      </c>
      <c r="F168" s="15">
        <f t="shared" si="44"/>
        <v>0</v>
      </c>
      <c r="G168" s="15">
        <f t="shared" si="44"/>
        <v>0</v>
      </c>
      <c r="H168" s="15">
        <f t="shared" si="44"/>
        <v>0</v>
      </c>
      <c r="I168" s="33">
        <f t="shared" si="39"/>
        <v>0</v>
      </c>
    </row>
    <row r="169" spans="1:9" ht="31.5" x14ac:dyDescent="0.25">
      <c r="A169" s="72"/>
      <c r="B169" s="53"/>
      <c r="C169" s="13" t="s">
        <v>63</v>
      </c>
      <c r="D169" s="15">
        <f t="shared" si="44"/>
        <v>0</v>
      </c>
      <c r="E169" s="15">
        <f t="shared" si="44"/>
        <v>0</v>
      </c>
      <c r="F169" s="15">
        <f t="shared" si="44"/>
        <v>0</v>
      </c>
      <c r="G169" s="15">
        <f t="shared" si="44"/>
        <v>0</v>
      </c>
      <c r="H169" s="15">
        <f t="shared" si="44"/>
        <v>0</v>
      </c>
      <c r="I169" s="33">
        <f t="shared" si="39"/>
        <v>0</v>
      </c>
    </row>
    <row r="170" spans="1:9" ht="15.75" x14ac:dyDescent="0.25">
      <c r="A170" s="72"/>
      <c r="B170" s="53"/>
      <c r="C170" s="12" t="s">
        <v>64</v>
      </c>
      <c r="D170" s="15">
        <f t="shared" si="44"/>
        <v>0</v>
      </c>
      <c r="E170" s="15">
        <f t="shared" si="44"/>
        <v>0</v>
      </c>
      <c r="F170" s="15">
        <f t="shared" si="44"/>
        <v>0</v>
      </c>
      <c r="G170" s="15">
        <f t="shared" si="44"/>
        <v>0</v>
      </c>
      <c r="H170" s="15">
        <f t="shared" si="44"/>
        <v>0</v>
      </c>
      <c r="I170" s="33">
        <f t="shared" si="39"/>
        <v>0</v>
      </c>
    </row>
    <row r="171" spans="1:9" ht="20.25" customHeight="1" x14ac:dyDescent="0.25">
      <c r="A171" s="72" t="s">
        <v>90</v>
      </c>
      <c r="B171" s="53" t="s">
        <v>113</v>
      </c>
      <c r="C171" s="12" t="s">
        <v>58</v>
      </c>
      <c r="D171" s="15">
        <f>D172+D173+D174+D175+D176+D177</f>
        <v>13802.5</v>
      </c>
      <c r="E171" s="15">
        <f t="shared" ref="E171" si="45">E172+E173+E174+E175+E176+E177</f>
        <v>16043.72</v>
      </c>
      <c r="F171" s="15">
        <f t="shared" ref="F171:H171" si="46">F172+F173+F174+F175+F176+F177</f>
        <v>17849.740000000002</v>
      </c>
      <c r="G171" s="15">
        <f t="shared" si="46"/>
        <v>18450</v>
      </c>
      <c r="H171" s="15">
        <f t="shared" si="46"/>
        <v>19370</v>
      </c>
      <c r="I171" s="33">
        <f t="shared" si="39"/>
        <v>85515.96</v>
      </c>
    </row>
    <row r="172" spans="1:9" ht="47.25" x14ac:dyDescent="0.25">
      <c r="A172" s="72"/>
      <c r="B172" s="53"/>
      <c r="C172" s="13" t="s">
        <v>59</v>
      </c>
      <c r="D172" s="15"/>
      <c r="E172" s="15"/>
      <c r="F172" s="15"/>
      <c r="G172" s="15"/>
      <c r="H172" s="15"/>
      <c r="I172" s="33">
        <f t="shared" si="39"/>
        <v>0</v>
      </c>
    </row>
    <row r="173" spans="1:9" ht="31.5" x14ac:dyDescent="0.25">
      <c r="A173" s="72"/>
      <c r="B173" s="53"/>
      <c r="C173" s="13" t="s">
        <v>60</v>
      </c>
      <c r="D173" s="15"/>
      <c r="E173" s="15"/>
      <c r="F173" s="15"/>
      <c r="G173" s="15"/>
      <c r="H173" s="15"/>
      <c r="I173" s="33">
        <f t="shared" si="39"/>
        <v>0</v>
      </c>
    </row>
    <row r="174" spans="1:9" ht="15.75" x14ac:dyDescent="0.25">
      <c r="A174" s="72"/>
      <c r="B174" s="53"/>
      <c r="C174" s="12" t="s">
        <v>61</v>
      </c>
      <c r="D174" s="15">
        <v>13802.5</v>
      </c>
      <c r="E174" s="15">
        <v>16043.72</v>
      </c>
      <c r="F174" s="15">
        <v>17849.740000000002</v>
      </c>
      <c r="G174" s="15">
        <v>18450</v>
      </c>
      <c r="H174" s="15">
        <v>19370</v>
      </c>
      <c r="I174" s="33">
        <f t="shared" si="39"/>
        <v>85515.96</v>
      </c>
    </row>
    <row r="175" spans="1:9" ht="31.5" x14ac:dyDescent="0.25">
      <c r="A175" s="72"/>
      <c r="B175" s="53"/>
      <c r="C175" s="13" t="s">
        <v>62</v>
      </c>
      <c r="D175" s="15"/>
      <c r="E175" s="15"/>
      <c r="F175" s="15"/>
      <c r="G175" s="15"/>
      <c r="H175" s="15"/>
      <c r="I175" s="33">
        <f t="shared" si="39"/>
        <v>0</v>
      </c>
    </row>
    <row r="176" spans="1:9" ht="31.5" x14ac:dyDescent="0.25">
      <c r="A176" s="72"/>
      <c r="B176" s="53"/>
      <c r="C176" s="13" t="s">
        <v>63</v>
      </c>
      <c r="D176" s="15"/>
      <c r="E176" s="15"/>
      <c r="F176" s="15"/>
      <c r="G176" s="15"/>
      <c r="H176" s="15"/>
      <c r="I176" s="33">
        <f t="shared" si="39"/>
        <v>0</v>
      </c>
    </row>
    <row r="177" spans="1:9" ht="15.75" x14ac:dyDescent="0.25">
      <c r="A177" s="72"/>
      <c r="B177" s="53"/>
      <c r="C177" s="12" t="s">
        <v>64</v>
      </c>
      <c r="D177" s="15"/>
      <c r="E177" s="15"/>
      <c r="F177" s="15"/>
      <c r="G177" s="15"/>
      <c r="H177" s="15"/>
      <c r="I177" s="33">
        <f t="shared" si="39"/>
        <v>0</v>
      </c>
    </row>
    <row r="178" spans="1:9" ht="27.75" customHeight="1" x14ac:dyDescent="0.25">
      <c r="A178" s="52" t="s">
        <v>92</v>
      </c>
      <c r="B178" s="53" t="s">
        <v>15</v>
      </c>
      <c r="C178" s="12" t="s">
        <v>58</v>
      </c>
      <c r="D178" s="15">
        <f>D179+D180+D181+D182+D183+D184</f>
        <v>400</v>
      </c>
      <c r="E178" s="15">
        <f t="shared" ref="E178" si="47">E179+E180+E181+E182+E183+E184</f>
        <v>0</v>
      </c>
      <c r="F178" s="15">
        <f t="shared" ref="F178:H178" si="48">F179+F180+F181+F182+F183+F184</f>
        <v>0</v>
      </c>
      <c r="G178" s="15">
        <f t="shared" si="48"/>
        <v>500</v>
      </c>
      <c r="H178" s="15">
        <f t="shared" si="48"/>
        <v>600</v>
      </c>
      <c r="I178" s="33">
        <f t="shared" si="39"/>
        <v>1500</v>
      </c>
    </row>
    <row r="179" spans="1:9" ht="47.25" x14ac:dyDescent="0.25">
      <c r="A179" s="52"/>
      <c r="B179" s="53"/>
      <c r="C179" s="13" t="s">
        <v>59</v>
      </c>
      <c r="D179" s="15"/>
      <c r="E179" s="15"/>
      <c r="F179" s="15"/>
      <c r="G179" s="15"/>
      <c r="H179" s="15"/>
      <c r="I179" s="33">
        <f t="shared" si="39"/>
        <v>0</v>
      </c>
    </row>
    <row r="180" spans="1:9" ht="31.5" x14ac:dyDescent="0.25">
      <c r="A180" s="52"/>
      <c r="B180" s="53"/>
      <c r="C180" s="13" t="s">
        <v>60</v>
      </c>
      <c r="D180" s="15"/>
      <c r="E180" s="15"/>
      <c r="F180" s="15"/>
      <c r="G180" s="15"/>
      <c r="H180" s="15"/>
      <c r="I180" s="33">
        <f t="shared" si="39"/>
        <v>0</v>
      </c>
    </row>
    <row r="181" spans="1:9" ht="15.75" customHeight="1" x14ac:dyDescent="0.25">
      <c r="A181" s="52"/>
      <c r="B181" s="53"/>
      <c r="C181" s="12" t="s">
        <v>61</v>
      </c>
      <c r="D181" s="15">
        <v>400</v>
      </c>
      <c r="E181" s="15"/>
      <c r="F181" s="15"/>
      <c r="G181" s="15">
        <v>500</v>
      </c>
      <c r="H181" s="15">
        <v>600</v>
      </c>
      <c r="I181" s="33">
        <f t="shared" si="39"/>
        <v>1500</v>
      </c>
    </row>
    <row r="182" spans="1:9" ht="31.5" x14ac:dyDescent="0.25">
      <c r="A182" s="52"/>
      <c r="B182" s="53"/>
      <c r="C182" s="13" t="s">
        <v>62</v>
      </c>
      <c r="D182" s="15"/>
      <c r="E182" s="15"/>
      <c r="F182" s="15"/>
      <c r="G182" s="15"/>
      <c r="H182" s="15"/>
      <c r="I182" s="33">
        <f t="shared" si="39"/>
        <v>0</v>
      </c>
    </row>
    <row r="183" spans="1:9" ht="31.5" x14ac:dyDescent="0.25">
      <c r="A183" s="52"/>
      <c r="B183" s="53"/>
      <c r="C183" s="13" t="s">
        <v>63</v>
      </c>
      <c r="D183" s="15"/>
      <c r="E183" s="15"/>
      <c r="F183" s="15"/>
      <c r="G183" s="15"/>
      <c r="H183" s="15"/>
      <c r="I183" s="33">
        <f t="shared" si="39"/>
        <v>0</v>
      </c>
    </row>
    <row r="184" spans="1:9" ht="73.5" customHeight="1" x14ac:dyDescent="0.25">
      <c r="A184" s="52"/>
      <c r="B184" s="53"/>
      <c r="C184" s="12" t="s">
        <v>64</v>
      </c>
      <c r="D184" s="15"/>
      <c r="E184" s="15"/>
      <c r="F184" s="15"/>
      <c r="G184" s="15"/>
      <c r="H184" s="15"/>
      <c r="I184" s="33">
        <f t="shared" si="39"/>
        <v>0</v>
      </c>
    </row>
    <row r="185" spans="1:9" ht="23.25" customHeight="1" x14ac:dyDescent="0.25">
      <c r="A185" s="52" t="s">
        <v>93</v>
      </c>
      <c r="B185" s="53" t="s">
        <v>115</v>
      </c>
      <c r="C185" s="12" t="s">
        <v>58</v>
      </c>
      <c r="D185" s="15">
        <f>D186+D187+D188+D189+D190+D191</f>
        <v>511.27</v>
      </c>
      <c r="E185" s="15">
        <f t="shared" ref="E185" si="49">E186+E187+E188+E189+E190+E191</f>
        <v>0</v>
      </c>
      <c r="F185" s="15">
        <f t="shared" ref="F185:H185" si="50">F186+F187+F188+F189+F190+F191</f>
        <v>0</v>
      </c>
      <c r="G185" s="15">
        <f t="shared" si="50"/>
        <v>300</v>
      </c>
      <c r="H185" s="15">
        <f t="shared" si="50"/>
        <v>300</v>
      </c>
      <c r="I185" s="33">
        <f t="shared" si="39"/>
        <v>1111.27</v>
      </c>
    </row>
    <row r="186" spans="1:9" ht="47.25" x14ac:dyDescent="0.25">
      <c r="A186" s="52"/>
      <c r="B186" s="53"/>
      <c r="C186" s="13" t="s">
        <v>59</v>
      </c>
      <c r="D186" s="15"/>
      <c r="E186" s="15"/>
      <c r="F186" s="15"/>
      <c r="G186" s="15"/>
      <c r="H186" s="15"/>
      <c r="I186" s="33">
        <f t="shared" si="39"/>
        <v>0</v>
      </c>
    </row>
    <row r="187" spans="1:9" ht="31.5" x14ac:dyDescent="0.25">
      <c r="A187" s="52"/>
      <c r="B187" s="53"/>
      <c r="C187" s="13" t="s">
        <v>60</v>
      </c>
      <c r="D187" s="15">
        <v>357.87</v>
      </c>
      <c r="E187" s="15"/>
      <c r="F187" s="15"/>
      <c r="G187" s="15"/>
      <c r="H187" s="15"/>
      <c r="I187" s="33">
        <f t="shared" si="39"/>
        <v>357.87</v>
      </c>
    </row>
    <row r="188" spans="1:9" ht="15.75" customHeight="1" x14ac:dyDescent="0.25">
      <c r="A188" s="52"/>
      <c r="B188" s="53"/>
      <c r="C188" s="12" t="s">
        <v>61</v>
      </c>
      <c r="D188" s="15">
        <v>153.4</v>
      </c>
      <c r="E188" s="15"/>
      <c r="F188" s="15"/>
      <c r="G188" s="15">
        <v>300</v>
      </c>
      <c r="H188" s="15">
        <v>300</v>
      </c>
      <c r="I188" s="33">
        <f t="shared" si="39"/>
        <v>753.4</v>
      </c>
    </row>
    <row r="189" spans="1:9" ht="31.5" x14ac:dyDescent="0.25">
      <c r="A189" s="52"/>
      <c r="B189" s="53"/>
      <c r="C189" s="13" t="s">
        <v>62</v>
      </c>
      <c r="D189" s="15"/>
      <c r="E189" s="15"/>
      <c r="F189" s="15"/>
      <c r="G189" s="15"/>
      <c r="H189" s="15"/>
      <c r="I189" s="33">
        <f t="shared" si="39"/>
        <v>0</v>
      </c>
    </row>
    <row r="190" spans="1:9" ht="31.5" x14ac:dyDescent="0.25">
      <c r="A190" s="52"/>
      <c r="B190" s="53"/>
      <c r="C190" s="13" t="s">
        <v>63</v>
      </c>
      <c r="D190" s="15"/>
      <c r="E190" s="15"/>
      <c r="F190" s="15"/>
      <c r="G190" s="15"/>
      <c r="H190" s="15"/>
      <c r="I190" s="33">
        <f t="shared" si="39"/>
        <v>0</v>
      </c>
    </row>
    <row r="191" spans="1:9" ht="15.75" customHeight="1" x14ac:dyDescent="0.25">
      <c r="A191" s="52"/>
      <c r="B191" s="53"/>
      <c r="C191" s="12" t="s">
        <v>64</v>
      </c>
      <c r="D191" s="15"/>
      <c r="E191" s="15"/>
      <c r="F191" s="15"/>
      <c r="G191" s="15"/>
      <c r="H191" s="15"/>
      <c r="I191" s="33">
        <f t="shared" si="39"/>
        <v>0</v>
      </c>
    </row>
    <row r="192" spans="1:9" ht="26.25" customHeight="1" x14ac:dyDescent="0.25">
      <c r="A192" s="52" t="s">
        <v>95</v>
      </c>
      <c r="B192" s="53" t="s">
        <v>19</v>
      </c>
      <c r="C192" s="12" t="s">
        <v>58</v>
      </c>
      <c r="D192" s="15">
        <f>D193+D194+D195+D196+D197+D198</f>
        <v>11.1</v>
      </c>
      <c r="E192" s="15">
        <f t="shared" ref="E192:H192" si="51">E193+E194+E195+E196+E197+E198</f>
        <v>0</v>
      </c>
      <c r="F192" s="15">
        <f t="shared" si="51"/>
        <v>0</v>
      </c>
      <c r="G192" s="15">
        <f t="shared" si="51"/>
        <v>25</v>
      </c>
      <c r="H192" s="15">
        <f t="shared" si="51"/>
        <v>25</v>
      </c>
      <c r="I192" s="33">
        <f t="shared" si="39"/>
        <v>61.1</v>
      </c>
    </row>
    <row r="193" spans="1:9" ht="47.25" x14ac:dyDescent="0.25">
      <c r="A193" s="52"/>
      <c r="B193" s="53"/>
      <c r="C193" s="13" t="s">
        <v>59</v>
      </c>
      <c r="D193" s="15"/>
      <c r="E193" s="15"/>
      <c r="F193" s="15"/>
      <c r="G193" s="15"/>
      <c r="H193" s="15"/>
      <c r="I193" s="33">
        <f t="shared" si="39"/>
        <v>0</v>
      </c>
    </row>
    <row r="194" spans="1:9" ht="31.5" x14ac:dyDescent="0.25">
      <c r="A194" s="52"/>
      <c r="B194" s="53"/>
      <c r="C194" s="13" t="s">
        <v>60</v>
      </c>
      <c r="D194" s="15"/>
      <c r="E194" s="15"/>
      <c r="F194" s="15"/>
      <c r="G194" s="15"/>
      <c r="H194" s="15"/>
      <c r="I194" s="33">
        <f t="shared" si="39"/>
        <v>0</v>
      </c>
    </row>
    <row r="195" spans="1:9" ht="15.75" customHeight="1" x14ac:dyDescent="0.25">
      <c r="A195" s="52"/>
      <c r="B195" s="53"/>
      <c r="C195" s="12" t="s">
        <v>61</v>
      </c>
      <c r="D195" s="15">
        <v>11.1</v>
      </c>
      <c r="E195" s="15"/>
      <c r="F195" s="15"/>
      <c r="G195" s="15">
        <v>25</v>
      </c>
      <c r="H195" s="15">
        <v>25</v>
      </c>
      <c r="I195" s="33">
        <f t="shared" si="39"/>
        <v>61.1</v>
      </c>
    </row>
    <row r="196" spans="1:9" ht="31.5" x14ac:dyDescent="0.25">
      <c r="A196" s="52"/>
      <c r="B196" s="53"/>
      <c r="C196" s="13" t="s">
        <v>62</v>
      </c>
      <c r="D196" s="15"/>
      <c r="E196" s="15"/>
      <c r="F196" s="15"/>
      <c r="G196" s="15"/>
      <c r="H196" s="15"/>
      <c r="I196" s="33">
        <f t="shared" si="39"/>
        <v>0</v>
      </c>
    </row>
    <row r="197" spans="1:9" ht="31.5" x14ac:dyDescent="0.25">
      <c r="A197" s="52"/>
      <c r="B197" s="53"/>
      <c r="C197" s="13" t="s">
        <v>63</v>
      </c>
      <c r="D197" s="15"/>
      <c r="E197" s="15"/>
      <c r="F197" s="15"/>
      <c r="G197" s="15"/>
      <c r="H197" s="15"/>
      <c r="I197" s="33">
        <f t="shared" si="39"/>
        <v>0</v>
      </c>
    </row>
    <row r="198" spans="1:9" ht="15.75" customHeight="1" x14ac:dyDescent="0.25">
      <c r="A198" s="52"/>
      <c r="B198" s="53"/>
      <c r="C198" s="12" t="s">
        <v>64</v>
      </c>
      <c r="D198" s="15"/>
      <c r="E198" s="15"/>
      <c r="F198" s="15"/>
      <c r="G198" s="15"/>
      <c r="H198" s="15"/>
      <c r="I198" s="33">
        <f t="shared" si="39"/>
        <v>0</v>
      </c>
    </row>
    <row r="199" spans="1:9" ht="22.5" customHeight="1" x14ac:dyDescent="0.25">
      <c r="A199" s="52" t="s">
        <v>96</v>
      </c>
      <c r="B199" s="53" t="s">
        <v>14</v>
      </c>
      <c r="C199" s="12" t="s">
        <v>58</v>
      </c>
      <c r="D199" s="15">
        <f>D200+D201+D202+D203+D204+D205</f>
        <v>0</v>
      </c>
      <c r="E199" s="15">
        <f t="shared" ref="E199" si="52">E200+E201+E202+E203+E204+E205</f>
        <v>0</v>
      </c>
      <c r="F199" s="15">
        <f t="shared" ref="F199:H199" si="53">F200+F201+F202+F203+F204+F205</f>
        <v>0</v>
      </c>
      <c r="G199" s="15">
        <f t="shared" si="53"/>
        <v>100</v>
      </c>
      <c r="H199" s="15">
        <f t="shared" si="53"/>
        <v>100</v>
      </c>
      <c r="I199" s="33">
        <f t="shared" si="39"/>
        <v>200</v>
      </c>
    </row>
    <row r="200" spans="1:9" ht="47.25" x14ac:dyDescent="0.25">
      <c r="A200" s="52"/>
      <c r="B200" s="53"/>
      <c r="C200" s="13" t="s">
        <v>59</v>
      </c>
      <c r="D200" s="15"/>
      <c r="E200" s="15"/>
      <c r="F200" s="15"/>
      <c r="G200" s="15"/>
      <c r="H200" s="15"/>
      <c r="I200" s="33">
        <f t="shared" si="39"/>
        <v>0</v>
      </c>
    </row>
    <row r="201" spans="1:9" ht="31.5" x14ac:dyDescent="0.25">
      <c r="A201" s="52"/>
      <c r="B201" s="53"/>
      <c r="C201" s="13" t="s">
        <v>60</v>
      </c>
      <c r="D201" s="15"/>
      <c r="E201" s="15"/>
      <c r="F201" s="15"/>
      <c r="G201" s="15"/>
      <c r="H201" s="15"/>
      <c r="I201" s="33">
        <f t="shared" si="39"/>
        <v>0</v>
      </c>
    </row>
    <row r="202" spans="1:9" ht="15.75" customHeight="1" x14ac:dyDescent="0.25">
      <c r="A202" s="52"/>
      <c r="B202" s="53"/>
      <c r="C202" s="12" t="s">
        <v>61</v>
      </c>
      <c r="D202" s="15"/>
      <c r="E202" s="15"/>
      <c r="F202" s="15"/>
      <c r="G202" s="15">
        <v>100</v>
      </c>
      <c r="H202" s="15">
        <v>100</v>
      </c>
      <c r="I202" s="33">
        <f t="shared" si="39"/>
        <v>200</v>
      </c>
    </row>
    <row r="203" spans="1:9" ht="31.5" x14ac:dyDescent="0.25">
      <c r="A203" s="52"/>
      <c r="B203" s="53"/>
      <c r="C203" s="13" t="s">
        <v>62</v>
      </c>
      <c r="D203" s="15"/>
      <c r="E203" s="15"/>
      <c r="F203" s="15"/>
      <c r="G203" s="15"/>
      <c r="H203" s="15"/>
      <c r="I203" s="33">
        <f t="shared" si="39"/>
        <v>0</v>
      </c>
    </row>
    <row r="204" spans="1:9" ht="31.5" x14ac:dyDescent="0.25">
      <c r="A204" s="52"/>
      <c r="B204" s="53"/>
      <c r="C204" s="13" t="s">
        <v>63</v>
      </c>
      <c r="D204" s="15"/>
      <c r="E204" s="15"/>
      <c r="F204" s="15"/>
      <c r="G204" s="15"/>
      <c r="H204" s="15"/>
      <c r="I204" s="33">
        <f t="shared" si="39"/>
        <v>0</v>
      </c>
    </row>
    <row r="205" spans="1:9" ht="15.75" customHeight="1" x14ac:dyDescent="0.25">
      <c r="A205" s="52"/>
      <c r="B205" s="53"/>
      <c r="C205" s="12" t="s">
        <v>64</v>
      </c>
      <c r="D205" s="15"/>
      <c r="E205" s="15"/>
      <c r="F205" s="15"/>
      <c r="G205" s="15"/>
      <c r="H205" s="15"/>
      <c r="I205" s="33">
        <f t="shared" si="39"/>
        <v>0</v>
      </c>
    </row>
    <row r="206" spans="1:9" ht="25.5" customHeight="1" x14ac:dyDescent="0.25">
      <c r="A206" s="52" t="s">
        <v>97</v>
      </c>
      <c r="B206" s="53" t="s">
        <v>87</v>
      </c>
      <c r="C206" s="12" t="s">
        <v>58</v>
      </c>
      <c r="D206" s="15">
        <f>D207+D208+D209+D210+D211+D212</f>
        <v>0</v>
      </c>
      <c r="E206" s="15">
        <f t="shared" ref="E206" si="54">E207+E208+E209+E210+E211+E212</f>
        <v>0</v>
      </c>
      <c r="F206" s="15">
        <f t="shared" ref="F206:H206" si="55">F207+F208+F209+F210+F211+F212</f>
        <v>0</v>
      </c>
      <c r="G206" s="15">
        <f t="shared" si="55"/>
        <v>500</v>
      </c>
      <c r="H206" s="15">
        <f t="shared" si="55"/>
        <v>500</v>
      </c>
      <c r="I206" s="33">
        <f t="shared" si="39"/>
        <v>1000</v>
      </c>
    </row>
    <row r="207" spans="1:9" ht="47.25" x14ac:dyDescent="0.25">
      <c r="A207" s="52"/>
      <c r="B207" s="53"/>
      <c r="C207" s="13" t="s">
        <v>59</v>
      </c>
      <c r="D207" s="15"/>
      <c r="E207" s="15"/>
      <c r="F207" s="15"/>
      <c r="G207" s="15"/>
      <c r="H207" s="15"/>
      <c r="I207" s="33">
        <f t="shared" si="39"/>
        <v>0</v>
      </c>
    </row>
    <row r="208" spans="1:9" ht="31.5" x14ac:dyDescent="0.25">
      <c r="A208" s="52"/>
      <c r="B208" s="53"/>
      <c r="C208" s="13" t="s">
        <v>60</v>
      </c>
      <c r="D208" s="15"/>
      <c r="E208" s="15"/>
      <c r="F208" s="15"/>
      <c r="G208" s="15"/>
      <c r="H208" s="15"/>
      <c r="I208" s="33">
        <f t="shared" si="39"/>
        <v>0</v>
      </c>
    </row>
    <row r="209" spans="1:9" ht="15.75" customHeight="1" x14ac:dyDescent="0.25">
      <c r="A209" s="52"/>
      <c r="B209" s="53"/>
      <c r="C209" s="12" t="s">
        <v>61</v>
      </c>
      <c r="D209" s="15"/>
      <c r="E209" s="15"/>
      <c r="F209" s="15"/>
      <c r="G209" s="15">
        <v>500</v>
      </c>
      <c r="H209" s="15">
        <v>500</v>
      </c>
      <c r="I209" s="33">
        <f t="shared" si="39"/>
        <v>1000</v>
      </c>
    </row>
    <row r="210" spans="1:9" ht="31.5" x14ac:dyDescent="0.25">
      <c r="A210" s="52"/>
      <c r="B210" s="53"/>
      <c r="C210" s="13" t="s">
        <v>62</v>
      </c>
      <c r="D210" s="15"/>
      <c r="E210" s="15"/>
      <c r="F210" s="15"/>
      <c r="G210" s="15"/>
      <c r="H210" s="15"/>
      <c r="I210" s="33">
        <f t="shared" ref="I210:I247" si="56">D210+E210+F210+G210+H210</f>
        <v>0</v>
      </c>
    </row>
    <row r="211" spans="1:9" ht="31.5" x14ac:dyDescent="0.25">
      <c r="A211" s="52"/>
      <c r="B211" s="53"/>
      <c r="C211" s="13" t="s">
        <v>63</v>
      </c>
      <c r="D211" s="15"/>
      <c r="E211" s="15"/>
      <c r="F211" s="15"/>
      <c r="G211" s="15"/>
      <c r="H211" s="15"/>
      <c r="I211" s="33">
        <f t="shared" si="56"/>
        <v>0</v>
      </c>
    </row>
    <row r="212" spans="1:9" ht="15.75" customHeight="1" x14ac:dyDescent="0.25">
      <c r="A212" s="52"/>
      <c r="B212" s="53"/>
      <c r="C212" s="12" t="s">
        <v>64</v>
      </c>
      <c r="D212" s="15"/>
      <c r="E212" s="15"/>
      <c r="F212" s="15"/>
      <c r="G212" s="15"/>
      <c r="H212" s="15"/>
      <c r="I212" s="33">
        <f t="shared" si="56"/>
        <v>0</v>
      </c>
    </row>
    <row r="213" spans="1:9" ht="31.5" customHeight="1" x14ac:dyDescent="0.25">
      <c r="A213" s="52" t="s">
        <v>114</v>
      </c>
      <c r="B213" s="53" t="s">
        <v>24</v>
      </c>
      <c r="C213" s="12" t="s">
        <v>58</v>
      </c>
      <c r="D213" s="15">
        <f>D220+D227+D234+D241</f>
        <v>12097.6</v>
      </c>
      <c r="E213" s="15">
        <f t="shared" ref="E213:H213" si="57">E220+E227+E234+E241</f>
        <v>11378.66</v>
      </c>
      <c r="F213" s="15">
        <f t="shared" si="57"/>
        <v>12524.89</v>
      </c>
      <c r="G213" s="15">
        <f t="shared" si="57"/>
        <v>17044.5</v>
      </c>
      <c r="H213" s="15">
        <f t="shared" si="57"/>
        <v>17144.5</v>
      </c>
      <c r="I213" s="33">
        <f t="shared" si="56"/>
        <v>70190.149999999994</v>
      </c>
    </row>
    <row r="214" spans="1:9" ht="47.25" x14ac:dyDescent="0.25">
      <c r="A214" s="52"/>
      <c r="B214" s="53"/>
      <c r="C214" s="13" t="s">
        <v>59</v>
      </c>
      <c r="D214" s="15">
        <f t="shared" ref="D214:H219" si="58">D221+D228+D235+D242</f>
        <v>0</v>
      </c>
      <c r="E214" s="15">
        <f t="shared" si="58"/>
        <v>0</v>
      </c>
      <c r="F214" s="15">
        <f t="shared" si="58"/>
        <v>0</v>
      </c>
      <c r="G214" s="15">
        <f t="shared" si="58"/>
        <v>0</v>
      </c>
      <c r="H214" s="15">
        <f t="shared" si="58"/>
        <v>0</v>
      </c>
      <c r="I214" s="33">
        <f t="shared" si="56"/>
        <v>0</v>
      </c>
    </row>
    <row r="215" spans="1:9" ht="31.5" x14ac:dyDescent="0.25">
      <c r="A215" s="52"/>
      <c r="B215" s="53"/>
      <c r="C215" s="13" t="s">
        <v>60</v>
      </c>
      <c r="D215" s="15">
        <f t="shared" si="58"/>
        <v>0</v>
      </c>
      <c r="E215" s="15">
        <f t="shared" si="58"/>
        <v>0</v>
      </c>
      <c r="F215" s="15">
        <f t="shared" si="58"/>
        <v>0</v>
      </c>
      <c r="G215" s="15">
        <f t="shared" si="58"/>
        <v>0</v>
      </c>
      <c r="H215" s="15">
        <f t="shared" si="58"/>
        <v>0</v>
      </c>
      <c r="I215" s="33">
        <f t="shared" si="56"/>
        <v>0</v>
      </c>
    </row>
    <row r="216" spans="1:9" ht="15.75" customHeight="1" x14ac:dyDescent="0.25">
      <c r="A216" s="52"/>
      <c r="B216" s="53"/>
      <c r="C216" s="12" t="s">
        <v>61</v>
      </c>
      <c r="D216" s="15">
        <f t="shared" si="58"/>
        <v>12097.6</v>
      </c>
      <c r="E216" s="15">
        <f t="shared" si="58"/>
        <v>11378.66</v>
      </c>
      <c r="F216" s="15">
        <f t="shared" si="58"/>
        <v>12524.89</v>
      </c>
      <c r="G216" s="15">
        <f t="shared" si="58"/>
        <v>17044.5</v>
      </c>
      <c r="H216" s="15">
        <f t="shared" si="58"/>
        <v>17144.5</v>
      </c>
      <c r="I216" s="33">
        <f t="shared" si="56"/>
        <v>70190.149999999994</v>
      </c>
    </row>
    <row r="217" spans="1:9" ht="31.5" x14ac:dyDescent="0.25">
      <c r="A217" s="52"/>
      <c r="B217" s="53"/>
      <c r="C217" s="13" t="s">
        <v>62</v>
      </c>
      <c r="D217" s="15">
        <f t="shared" si="58"/>
        <v>0</v>
      </c>
      <c r="E217" s="15">
        <f t="shared" si="58"/>
        <v>0</v>
      </c>
      <c r="F217" s="15">
        <f t="shared" si="58"/>
        <v>0</v>
      </c>
      <c r="G217" s="15">
        <f t="shared" si="58"/>
        <v>0</v>
      </c>
      <c r="H217" s="15">
        <f t="shared" si="58"/>
        <v>0</v>
      </c>
      <c r="I217" s="33">
        <f t="shared" si="56"/>
        <v>0</v>
      </c>
    </row>
    <row r="218" spans="1:9" ht="31.5" x14ac:dyDescent="0.25">
      <c r="A218" s="52"/>
      <c r="B218" s="53"/>
      <c r="C218" s="13" t="s">
        <v>63</v>
      </c>
      <c r="D218" s="15">
        <f t="shared" si="58"/>
        <v>0</v>
      </c>
      <c r="E218" s="15">
        <f t="shared" si="58"/>
        <v>0</v>
      </c>
      <c r="F218" s="15">
        <f t="shared" si="58"/>
        <v>0</v>
      </c>
      <c r="G218" s="15">
        <f t="shared" si="58"/>
        <v>0</v>
      </c>
      <c r="H218" s="15">
        <f t="shared" si="58"/>
        <v>0</v>
      </c>
      <c r="I218" s="33">
        <f t="shared" si="56"/>
        <v>0</v>
      </c>
    </row>
    <row r="219" spans="1:9" ht="15.75" customHeight="1" x14ac:dyDescent="0.25">
      <c r="A219" s="52"/>
      <c r="B219" s="53"/>
      <c r="C219" s="12" t="s">
        <v>64</v>
      </c>
      <c r="D219" s="15">
        <f t="shared" si="58"/>
        <v>0</v>
      </c>
      <c r="E219" s="15">
        <f t="shared" si="58"/>
        <v>0</v>
      </c>
      <c r="F219" s="15">
        <f t="shared" si="58"/>
        <v>0</v>
      </c>
      <c r="G219" s="15">
        <f t="shared" si="58"/>
        <v>0</v>
      </c>
      <c r="H219" s="15">
        <f t="shared" si="58"/>
        <v>0</v>
      </c>
      <c r="I219" s="33">
        <f t="shared" si="56"/>
        <v>0</v>
      </c>
    </row>
    <row r="220" spans="1:9" ht="21" customHeight="1" x14ac:dyDescent="0.25">
      <c r="A220" s="52" t="s">
        <v>99</v>
      </c>
      <c r="B220" s="53" t="s">
        <v>25</v>
      </c>
      <c r="C220" s="12" t="s">
        <v>58</v>
      </c>
      <c r="D220" s="15">
        <f>D221+D222+D223+D224+D225+D226</f>
        <v>70</v>
      </c>
      <c r="E220" s="15">
        <f t="shared" ref="E220" si="59">E221+E222+E223+E224+E225+E226</f>
        <v>0</v>
      </c>
      <c r="F220" s="15">
        <f t="shared" ref="F220:H220" si="60">F221+F222+F223+F224+F225+F226</f>
        <v>0</v>
      </c>
      <c r="G220" s="15">
        <f t="shared" si="60"/>
        <v>100</v>
      </c>
      <c r="H220" s="15">
        <f t="shared" si="60"/>
        <v>100</v>
      </c>
      <c r="I220" s="33">
        <f t="shared" si="56"/>
        <v>270</v>
      </c>
    </row>
    <row r="221" spans="1:9" ht="47.25" x14ac:dyDescent="0.25">
      <c r="A221" s="52"/>
      <c r="B221" s="53"/>
      <c r="C221" s="13" t="s">
        <v>59</v>
      </c>
      <c r="D221" s="15"/>
      <c r="E221" s="15"/>
      <c r="F221" s="15"/>
      <c r="G221" s="15"/>
      <c r="H221" s="15"/>
      <c r="I221" s="33">
        <f t="shared" si="56"/>
        <v>0</v>
      </c>
    </row>
    <row r="222" spans="1:9" ht="31.5" x14ac:dyDescent="0.25">
      <c r="A222" s="52"/>
      <c r="B222" s="53"/>
      <c r="C222" s="13" t="s">
        <v>60</v>
      </c>
      <c r="D222" s="15"/>
      <c r="E222" s="15"/>
      <c r="F222" s="15"/>
      <c r="G222" s="15"/>
      <c r="H222" s="15"/>
      <c r="I222" s="33">
        <f t="shared" si="56"/>
        <v>0</v>
      </c>
    </row>
    <row r="223" spans="1:9" ht="15.75" customHeight="1" x14ac:dyDescent="0.25">
      <c r="A223" s="52"/>
      <c r="B223" s="53"/>
      <c r="C223" s="12" t="s">
        <v>61</v>
      </c>
      <c r="D223" s="15">
        <v>70</v>
      </c>
      <c r="E223" s="15"/>
      <c r="F223" s="15"/>
      <c r="G223" s="15">
        <v>100</v>
      </c>
      <c r="H223" s="15">
        <v>100</v>
      </c>
      <c r="I223" s="33">
        <f t="shared" si="56"/>
        <v>270</v>
      </c>
    </row>
    <row r="224" spans="1:9" ht="31.5" x14ac:dyDescent="0.25">
      <c r="A224" s="52"/>
      <c r="B224" s="53"/>
      <c r="C224" s="13" t="s">
        <v>62</v>
      </c>
      <c r="D224" s="15"/>
      <c r="E224" s="15"/>
      <c r="F224" s="15"/>
      <c r="G224" s="15"/>
      <c r="H224" s="15"/>
      <c r="I224" s="33">
        <f t="shared" si="56"/>
        <v>0</v>
      </c>
    </row>
    <row r="225" spans="1:9" ht="31.5" x14ac:dyDescent="0.25">
      <c r="A225" s="52"/>
      <c r="B225" s="53"/>
      <c r="C225" s="13" t="s">
        <v>63</v>
      </c>
      <c r="D225" s="15"/>
      <c r="E225" s="15"/>
      <c r="F225" s="15"/>
      <c r="G225" s="15"/>
      <c r="H225" s="15"/>
      <c r="I225" s="33">
        <f t="shared" si="56"/>
        <v>0</v>
      </c>
    </row>
    <row r="226" spans="1:9" ht="15.75" customHeight="1" x14ac:dyDescent="0.25">
      <c r="A226" s="52"/>
      <c r="B226" s="53"/>
      <c r="C226" s="12" t="s">
        <v>64</v>
      </c>
      <c r="D226" s="15"/>
      <c r="E226" s="15"/>
      <c r="F226" s="15"/>
      <c r="G226" s="15"/>
      <c r="H226" s="15"/>
      <c r="I226" s="33">
        <f t="shared" si="56"/>
        <v>0</v>
      </c>
    </row>
    <row r="227" spans="1:9" ht="15.75" x14ac:dyDescent="0.25">
      <c r="A227" s="52" t="s">
        <v>100</v>
      </c>
      <c r="B227" s="53" t="s">
        <v>26</v>
      </c>
      <c r="C227" s="12" t="s">
        <v>58</v>
      </c>
      <c r="D227" s="15">
        <f>D228+D229+D230+D231+D232+D233</f>
        <v>2193.5</v>
      </c>
      <c r="E227" s="15">
        <f t="shared" ref="E227:H227" si="61">E228+E229+E230+E231+E232+E233</f>
        <v>2310.6999999999998</v>
      </c>
      <c r="F227" s="15">
        <f t="shared" si="61"/>
        <v>2380.4</v>
      </c>
      <c r="G227" s="15">
        <f t="shared" si="61"/>
        <v>2493</v>
      </c>
      <c r="H227" s="15">
        <f t="shared" si="61"/>
        <v>2493</v>
      </c>
      <c r="I227" s="33">
        <f t="shared" si="56"/>
        <v>11870.6</v>
      </c>
    </row>
    <row r="228" spans="1:9" ht="47.25" x14ac:dyDescent="0.25">
      <c r="A228" s="52"/>
      <c r="B228" s="53"/>
      <c r="C228" s="13" t="s">
        <v>59</v>
      </c>
      <c r="D228" s="15"/>
      <c r="E228" s="15"/>
      <c r="F228" s="15"/>
      <c r="G228" s="15"/>
      <c r="H228" s="15"/>
      <c r="I228" s="33">
        <f t="shared" si="56"/>
        <v>0</v>
      </c>
    </row>
    <row r="229" spans="1:9" ht="31.5" x14ac:dyDescent="0.25">
      <c r="A229" s="52"/>
      <c r="B229" s="53"/>
      <c r="C229" s="13" t="s">
        <v>60</v>
      </c>
      <c r="D229" s="15"/>
      <c r="E229" s="15"/>
      <c r="F229" s="15"/>
      <c r="G229" s="15"/>
      <c r="H229" s="15"/>
      <c r="I229" s="33">
        <f t="shared" si="56"/>
        <v>0</v>
      </c>
    </row>
    <row r="230" spans="1:9" ht="15.75" x14ac:dyDescent="0.25">
      <c r="A230" s="52"/>
      <c r="B230" s="53"/>
      <c r="C230" s="12" t="s">
        <v>61</v>
      </c>
      <c r="D230" s="15">
        <v>2193.5</v>
      </c>
      <c r="E230" s="15">
        <v>2310.6999999999998</v>
      </c>
      <c r="F230" s="15">
        <v>2380.4</v>
      </c>
      <c r="G230" s="15">
        <v>2493</v>
      </c>
      <c r="H230" s="15">
        <v>2493</v>
      </c>
      <c r="I230" s="33">
        <f t="shared" si="56"/>
        <v>11870.6</v>
      </c>
    </row>
    <row r="231" spans="1:9" ht="31.5" x14ac:dyDescent="0.25">
      <c r="A231" s="52"/>
      <c r="B231" s="53"/>
      <c r="C231" s="13" t="s">
        <v>62</v>
      </c>
      <c r="D231" s="15"/>
      <c r="E231" s="15"/>
      <c r="F231" s="15"/>
      <c r="G231" s="15"/>
      <c r="H231" s="15"/>
      <c r="I231" s="33">
        <f t="shared" si="56"/>
        <v>0</v>
      </c>
    </row>
    <row r="232" spans="1:9" ht="31.5" x14ac:dyDescent="0.25">
      <c r="A232" s="52"/>
      <c r="B232" s="53"/>
      <c r="C232" s="13" t="s">
        <v>63</v>
      </c>
      <c r="D232" s="15"/>
      <c r="E232" s="15"/>
      <c r="F232" s="15"/>
      <c r="G232" s="15"/>
      <c r="H232" s="15"/>
      <c r="I232" s="33">
        <f t="shared" si="56"/>
        <v>0</v>
      </c>
    </row>
    <row r="233" spans="1:9" ht="15.75" x14ac:dyDescent="0.25">
      <c r="A233" s="52"/>
      <c r="B233" s="53"/>
      <c r="C233" s="12" t="s">
        <v>64</v>
      </c>
      <c r="D233" s="15"/>
      <c r="E233" s="15"/>
      <c r="F233" s="15"/>
      <c r="G233" s="15"/>
      <c r="H233" s="15"/>
      <c r="I233" s="33">
        <f t="shared" si="56"/>
        <v>0</v>
      </c>
    </row>
    <row r="234" spans="1:9" ht="15.75" x14ac:dyDescent="0.25">
      <c r="A234" s="52" t="s">
        <v>101</v>
      </c>
      <c r="B234" s="53" t="s">
        <v>27</v>
      </c>
      <c r="C234" s="12" t="s">
        <v>58</v>
      </c>
      <c r="D234" s="15">
        <f>D235+D236+D237+D238+D239+D240</f>
        <v>9834.1</v>
      </c>
      <c r="E234" s="15">
        <f t="shared" ref="E234" si="62">E235+E236+E237+E238+E239+E240</f>
        <v>9067.9599999999991</v>
      </c>
      <c r="F234" s="15">
        <f t="shared" ref="F234:H234" si="63">F235+F236+F237+F238+F239+F240</f>
        <v>10144.49</v>
      </c>
      <c r="G234" s="15">
        <f t="shared" si="63"/>
        <v>14391.5</v>
      </c>
      <c r="H234" s="15">
        <f t="shared" si="63"/>
        <v>14491.5</v>
      </c>
      <c r="I234" s="33">
        <f t="shared" si="56"/>
        <v>57929.549999999996</v>
      </c>
    </row>
    <row r="235" spans="1:9" ht="47.25" x14ac:dyDescent="0.25">
      <c r="A235" s="52"/>
      <c r="B235" s="53"/>
      <c r="C235" s="13" t="s">
        <v>59</v>
      </c>
      <c r="D235" s="15"/>
      <c r="E235" s="15"/>
      <c r="F235" s="15"/>
      <c r="G235" s="15"/>
      <c r="H235" s="15"/>
      <c r="I235" s="33">
        <f t="shared" si="56"/>
        <v>0</v>
      </c>
    </row>
    <row r="236" spans="1:9" ht="31.5" x14ac:dyDescent="0.25">
      <c r="A236" s="52"/>
      <c r="B236" s="53"/>
      <c r="C236" s="13" t="s">
        <v>60</v>
      </c>
      <c r="D236" s="15"/>
      <c r="E236" s="15"/>
      <c r="F236" s="15"/>
      <c r="G236" s="15"/>
      <c r="H236" s="15"/>
      <c r="I236" s="33">
        <f t="shared" si="56"/>
        <v>0</v>
      </c>
    </row>
    <row r="237" spans="1:9" ht="15.75" x14ac:dyDescent="0.25">
      <c r="A237" s="52"/>
      <c r="B237" s="53"/>
      <c r="C237" s="12" t="s">
        <v>61</v>
      </c>
      <c r="D237" s="15">
        <v>9834.1</v>
      </c>
      <c r="E237" s="15">
        <v>9067.9599999999991</v>
      </c>
      <c r="F237" s="15">
        <v>10144.49</v>
      </c>
      <c r="G237" s="15">
        <v>14391.5</v>
      </c>
      <c r="H237" s="15">
        <v>14491.5</v>
      </c>
      <c r="I237" s="33">
        <f t="shared" si="56"/>
        <v>57929.549999999996</v>
      </c>
    </row>
    <row r="238" spans="1:9" ht="31.5" x14ac:dyDescent="0.25">
      <c r="A238" s="52"/>
      <c r="B238" s="53"/>
      <c r="C238" s="13" t="s">
        <v>62</v>
      </c>
      <c r="D238" s="15"/>
      <c r="E238" s="15"/>
      <c r="F238" s="15"/>
      <c r="G238" s="15"/>
      <c r="H238" s="15"/>
      <c r="I238" s="33">
        <f t="shared" si="56"/>
        <v>0</v>
      </c>
    </row>
    <row r="239" spans="1:9" ht="31.5" x14ac:dyDescent="0.25">
      <c r="A239" s="52"/>
      <c r="B239" s="53"/>
      <c r="C239" s="13" t="s">
        <v>63</v>
      </c>
      <c r="D239" s="15"/>
      <c r="E239" s="15"/>
      <c r="F239" s="15"/>
      <c r="G239" s="15"/>
      <c r="H239" s="15"/>
      <c r="I239" s="33">
        <f t="shared" si="56"/>
        <v>0</v>
      </c>
    </row>
    <row r="240" spans="1:9" ht="15.75" x14ac:dyDescent="0.25">
      <c r="A240" s="52"/>
      <c r="B240" s="53"/>
      <c r="C240" s="12" t="s">
        <v>64</v>
      </c>
      <c r="D240" s="15"/>
      <c r="E240" s="15"/>
      <c r="F240" s="15"/>
      <c r="G240" s="15"/>
      <c r="H240" s="15"/>
      <c r="I240" s="33">
        <f t="shared" si="56"/>
        <v>0</v>
      </c>
    </row>
    <row r="241" spans="1:9" ht="30" customHeight="1" x14ac:dyDescent="0.25">
      <c r="A241" s="52" t="s">
        <v>102</v>
      </c>
      <c r="B241" s="53" t="s">
        <v>23</v>
      </c>
      <c r="C241" s="12" t="s">
        <v>58</v>
      </c>
      <c r="D241" s="15">
        <f>D242+D243+D244+D245+D246+D247</f>
        <v>0</v>
      </c>
      <c r="E241" s="15">
        <f t="shared" ref="E241" si="64">E242+E243+E244+E245+E246+E247</f>
        <v>0</v>
      </c>
      <c r="F241" s="15">
        <f t="shared" ref="F241:H241" si="65">F242+F243+F244+F245+F246+F247</f>
        <v>0</v>
      </c>
      <c r="G241" s="15">
        <f t="shared" si="65"/>
        <v>60</v>
      </c>
      <c r="H241" s="15">
        <f t="shared" si="65"/>
        <v>60</v>
      </c>
      <c r="I241" s="33">
        <f t="shared" si="56"/>
        <v>120</v>
      </c>
    </row>
    <row r="242" spans="1:9" ht="47.25" x14ac:dyDescent="0.25">
      <c r="A242" s="52"/>
      <c r="B242" s="53"/>
      <c r="C242" s="13" t="s">
        <v>59</v>
      </c>
      <c r="D242" s="15"/>
      <c r="E242" s="15"/>
      <c r="F242" s="15"/>
      <c r="G242" s="15"/>
      <c r="H242" s="15"/>
      <c r="I242" s="33">
        <f t="shared" si="56"/>
        <v>0</v>
      </c>
    </row>
    <row r="243" spans="1:9" ht="31.5" x14ac:dyDescent="0.25">
      <c r="A243" s="52"/>
      <c r="B243" s="53"/>
      <c r="C243" s="13" t="s">
        <v>60</v>
      </c>
      <c r="D243" s="15"/>
      <c r="E243" s="15"/>
      <c r="F243" s="15"/>
      <c r="G243" s="15"/>
      <c r="H243" s="15"/>
      <c r="I243" s="33">
        <f t="shared" si="56"/>
        <v>0</v>
      </c>
    </row>
    <row r="244" spans="1:9" ht="15.75" customHeight="1" x14ac:dyDescent="0.25">
      <c r="A244" s="52"/>
      <c r="B244" s="53"/>
      <c r="C244" s="12" t="s">
        <v>61</v>
      </c>
      <c r="D244" s="15"/>
      <c r="E244" s="15"/>
      <c r="F244" s="15"/>
      <c r="G244" s="15">
        <v>60</v>
      </c>
      <c r="H244" s="15">
        <v>60</v>
      </c>
      <c r="I244" s="33">
        <f t="shared" si="56"/>
        <v>120</v>
      </c>
    </row>
    <row r="245" spans="1:9" ht="31.5" x14ac:dyDescent="0.25">
      <c r="A245" s="52"/>
      <c r="B245" s="53"/>
      <c r="C245" s="13" t="s">
        <v>62</v>
      </c>
      <c r="D245" s="15"/>
      <c r="E245" s="15"/>
      <c r="F245" s="15"/>
      <c r="G245" s="15"/>
      <c r="H245" s="15"/>
      <c r="I245" s="33">
        <f t="shared" si="56"/>
        <v>0</v>
      </c>
    </row>
    <row r="246" spans="1:9" ht="31.5" x14ac:dyDescent="0.25">
      <c r="A246" s="52"/>
      <c r="B246" s="53"/>
      <c r="C246" s="13" t="s">
        <v>63</v>
      </c>
      <c r="D246" s="15"/>
      <c r="E246" s="15"/>
      <c r="F246" s="15"/>
      <c r="G246" s="15"/>
      <c r="H246" s="15"/>
      <c r="I246" s="33">
        <f t="shared" si="56"/>
        <v>0</v>
      </c>
    </row>
    <row r="247" spans="1:9" ht="15.75" x14ac:dyDescent="0.25">
      <c r="A247" s="52"/>
      <c r="B247" s="53"/>
      <c r="C247" s="12" t="s">
        <v>64</v>
      </c>
      <c r="D247" s="15"/>
      <c r="E247" s="15"/>
      <c r="F247" s="15"/>
      <c r="G247" s="15"/>
      <c r="H247" s="15"/>
      <c r="I247" s="33">
        <f t="shared" si="56"/>
        <v>0</v>
      </c>
    </row>
  </sheetData>
  <mergeCells count="72">
    <mergeCell ref="D1:H2"/>
    <mergeCell ref="A234:A240"/>
    <mergeCell ref="A241:A247"/>
    <mergeCell ref="A185:A191"/>
    <mergeCell ref="A192:A198"/>
    <mergeCell ref="A199:A205"/>
    <mergeCell ref="A206:A212"/>
    <mergeCell ref="A220:A226"/>
    <mergeCell ref="A213:A219"/>
    <mergeCell ref="A150:A156"/>
    <mergeCell ref="A164:A170"/>
    <mergeCell ref="A171:A177"/>
    <mergeCell ref="A178:A184"/>
    <mergeCell ref="A227:A233"/>
    <mergeCell ref="A115:A121"/>
    <mergeCell ref="A122:A128"/>
    <mergeCell ref="A129:A135"/>
    <mergeCell ref="A136:A142"/>
    <mergeCell ref="A143:A149"/>
    <mergeCell ref="A80:A86"/>
    <mergeCell ref="A87:A93"/>
    <mergeCell ref="A94:A100"/>
    <mergeCell ref="A101:A107"/>
    <mergeCell ref="A108:A114"/>
    <mergeCell ref="D3:H6"/>
    <mergeCell ref="A8:H13"/>
    <mergeCell ref="A31:A37"/>
    <mergeCell ref="A38:A44"/>
    <mergeCell ref="B136:B142"/>
    <mergeCell ref="B15:B16"/>
    <mergeCell ref="C15:C16"/>
    <mergeCell ref="B17:B23"/>
    <mergeCell ref="D15:H15"/>
    <mergeCell ref="A17:A23"/>
    <mergeCell ref="A45:A51"/>
    <mergeCell ref="A52:A58"/>
    <mergeCell ref="A59:A65"/>
    <mergeCell ref="A66:A72"/>
    <mergeCell ref="A24:A30"/>
    <mergeCell ref="A73:A79"/>
    <mergeCell ref="B24:B30"/>
    <mergeCell ref="B31:B37"/>
    <mergeCell ref="B38:B44"/>
    <mergeCell ref="B94:B100"/>
    <mergeCell ref="B101:B107"/>
    <mergeCell ref="B45:B51"/>
    <mergeCell ref="B52:B58"/>
    <mergeCell ref="B59:B65"/>
    <mergeCell ref="B66:B72"/>
    <mergeCell ref="B80:B86"/>
    <mergeCell ref="B129:B135"/>
    <mergeCell ref="B143:B149"/>
    <mergeCell ref="B164:B170"/>
    <mergeCell ref="B171:B177"/>
    <mergeCell ref="B178:B184"/>
    <mergeCell ref="B157:B163"/>
    <mergeCell ref="A157:A163"/>
    <mergeCell ref="B220:B226"/>
    <mergeCell ref="B241:B247"/>
    <mergeCell ref="B73:B79"/>
    <mergeCell ref="B150:B156"/>
    <mergeCell ref="B185:B191"/>
    <mergeCell ref="B192:B198"/>
    <mergeCell ref="B199:B205"/>
    <mergeCell ref="B206:B212"/>
    <mergeCell ref="B213:B219"/>
    <mergeCell ref="B87:B93"/>
    <mergeCell ref="B227:B233"/>
    <mergeCell ref="B234:B240"/>
    <mergeCell ref="B108:B114"/>
    <mergeCell ref="B115:B121"/>
    <mergeCell ref="B122:B128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Свод мун.зад.</vt:lpstr>
      <vt:lpstr>Ресурсн.обеспеч.</vt:lpstr>
      <vt:lpstr>Инфор. о рес.об.</vt:lpstr>
      <vt:lpstr>'Инфор. о рес.об.'!Область_печати</vt:lpstr>
      <vt:lpstr>Ресурсн.обеспеч.!Область_печати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2014-10-03T03:10:54Z</dcterms:modified>
</cp:coreProperties>
</file>