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65" windowWidth="15120" windowHeight="7650" activeTab="1"/>
  </bookViews>
  <sheets>
    <sheet name="перечень домов" sheetId="1" r:id="rId1"/>
    <sheet name="система мероприятий" sheetId="4" r:id="rId2"/>
  </sheets>
  <calcPr calcId="125725"/>
</workbook>
</file>

<file path=xl/calcChain.xml><?xml version="1.0" encoding="utf-8"?>
<calcChain xmlns="http://schemas.openxmlformats.org/spreadsheetml/2006/main">
  <c r="E24" i="4"/>
  <c r="K35" l="1"/>
  <c r="K38" s="1"/>
  <c r="J35"/>
  <c r="J38" s="1"/>
  <c r="I35"/>
  <c r="I38" s="1"/>
  <c r="H35"/>
  <c r="H38" s="1"/>
  <c r="G35"/>
  <c r="G38" s="1"/>
  <c r="F35"/>
  <c r="F38" s="1"/>
  <c r="K34"/>
  <c r="K37" s="1"/>
  <c r="J34"/>
  <c r="J37" s="1"/>
  <c r="I34"/>
  <c r="I37" s="1"/>
  <c r="H34"/>
  <c r="H37" s="1"/>
  <c r="G34"/>
  <c r="G37" s="1"/>
  <c r="F34"/>
  <c r="F37" s="1"/>
  <c r="E30" l="1"/>
  <c r="E31"/>
  <c r="K29"/>
  <c r="J29"/>
  <c r="I29"/>
  <c r="H29"/>
  <c r="G29"/>
  <c r="F29"/>
  <c r="E28"/>
  <c r="K26"/>
  <c r="J26"/>
  <c r="I26"/>
  <c r="H26"/>
  <c r="F26"/>
  <c r="K23"/>
  <c r="J23"/>
  <c r="I23"/>
  <c r="H23"/>
  <c r="F23"/>
  <c r="E34"/>
  <c r="E37" s="1"/>
  <c r="E25"/>
  <c r="F19"/>
  <c r="E21"/>
  <c r="I33" l="1"/>
  <c r="I36" s="1"/>
  <c r="E29"/>
  <c r="K33"/>
  <c r="K36" s="1"/>
  <c r="H33"/>
  <c r="H36" s="1"/>
  <c r="E35"/>
  <c r="E38" s="1"/>
  <c r="J33"/>
  <c r="J36" s="1"/>
  <c r="G33"/>
  <c r="G36" s="1"/>
  <c r="E23"/>
  <c r="F33"/>
  <c r="F36" s="1"/>
  <c r="E26"/>
  <c r="E19"/>
  <c r="E33" l="1"/>
  <c r="E36" s="1"/>
  <c r="H21" i="1"/>
  <c r="N21" l="1"/>
  <c r="M21"/>
  <c r="L21"/>
  <c r="K21"/>
  <c r="J21"/>
  <c r="I21"/>
  <c r="G21"/>
</calcChain>
</file>

<file path=xl/sharedStrings.xml><?xml version="1.0" encoding="utf-8"?>
<sst xmlns="http://schemas.openxmlformats.org/spreadsheetml/2006/main" count="115" uniqueCount="76">
  <si>
    <t>№ п/п</t>
  </si>
  <si>
    <t>Адрес многоквартирных аварийных жилых домов              (далее - МКД)</t>
  </si>
  <si>
    <t>Планируемая дата  окончания переселения</t>
  </si>
  <si>
    <t>Число жителей, всего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</si>
  <si>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</si>
  <si>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</si>
  <si>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</si>
  <si>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</si>
  <si>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</si>
  <si>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</si>
  <si>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</si>
  <si>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</si>
  <si>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</si>
  <si>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чел.</t>
  </si>
  <si>
    <t>кв.м</t>
  </si>
  <si>
    <t>ед.</t>
  </si>
  <si>
    <t>п. Сеймчан, ул. Ленина, д. 8</t>
  </si>
  <si>
    <t>п. Сеймчан, ул. Ленина, д. 36</t>
  </si>
  <si>
    <t>п. Сеймчан, ул. Лазовская, д. 7</t>
  </si>
  <si>
    <t>п. Сеймчан, ул. Лазовская, д. 17</t>
  </si>
  <si>
    <t>п. Сеймчан, ул. Промышленная, д. 30</t>
  </si>
  <si>
    <t>п. Сеймчан, ул. Чкалова, д. 15</t>
  </si>
  <si>
    <t>ВСЕГО МКД по муниципальному образованию "Среднеканский городской округ"</t>
  </si>
  <si>
    <t>муниципальное образование "Среднеканский городской округ"</t>
  </si>
  <si>
    <t>Наименование мероприятий</t>
  </si>
  <si>
    <t>Срок реализации</t>
  </si>
  <si>
    <t>Исполнитель (получатель) денежных средств</t>
  </si>
  <si>
    <t>Источник финансирования</t>
  </si>
  <si>
    <t>Информационно-аналитический комплекс мероприятий</t>
  </si>
  <si>
    <t>1.1.</t>
  </si>
  <si>
    <t>2017 - 2021 годы</t>
  </si>
  <si>
    <t>финансирование не требуется</t>
  </si>
  <si>
    <t>1.2.</t>
  </si>
  <si>
    <t>1.3.</t>
  </si>
  <si>
    <t>2.</t>
  </si>
  <si>
    <t>2.1.</t>
  </si>
  <si>
    <t>Инвестиционно-финансовый комплекс мероприятий</t>
  </si>
  <si>
    <t>2.2.</t>
  </si>
  <si>
    <t xml:space="preserve">3. </t>
  </si>
  <si>
    <t>Комплекс мероприятий по переселению граждан, проживающих в ветхом и аварийном жилищном фонде</t>
  </si>
  <si>
    <t>3.1.</t>
  </si>
  <si>
    <t>3.2.</t>
  </si>
  <si>
    <t>Информирование граждан о планируемых сроках и объектах заселения, заключение соглашений с собственниками жилых помещений</t>
  </si>
  <si>
    <t>Приобретение благоустроенных жилых помещений на вторичном рынке жилья для предоставления гражданам, проживающих в аварийном жилищном фонде</t>
  </si>
  <si>
    <t>3.3.</t>
  </si>
  <si>
    <t>3.4.</t>
  </si>
  <si>
    <t>Заключение договоров социального найма (мены) с гражданами, переселяемыми из аварийного жилищного фонда</t>
  </si>
  <si>
    <t>Восстановление (ремонт) муниципальных незаселенных (пустующих) жилых помещений</t>
  </si>
  <si>
    <t>Всего, в том числе:</t>
  </si>
  <si>
    <t>местный бюджет</t>
  </si>
  <si>
    <t>областной бюджет</t>
  </si>
  <si>
    <t>Итого по разделу 3:</t>
  </si>
  <si>
    <t>3.5.</t>
  </si>
  <si>
    <t>3.6.</t>
  </si>
  <si>
    <t>Выплата компенсации собственникам жилья</t>
  </si>
  <si>
    <t>Документ, подтверждающий признание МКД аварийным (постановление)</t>
  </si>
  <si>
    <t>п. Сеймчан, ул. Лазовская, д. 5</t>
  </si>
  <si>
    <t>год ввода дома в эксплуатацию</t>
  </si>
  <si>
    <t>п. Сеймчан, ул. Лазовская, д. 11-а</t>
  </si>
  <si>
    <t>2019 - 2025 годы</t>
  </si>
  <si>
    <t>Управление ЖКХ, архитектуры и градостроительства Администрации Среднеканского городского округа</t>
  </si>
  <si>
    <t>Уточнение списков граждан - участников Программы (каждый год)</t>
  </si>
  <si>
    <t>Актуализация Реестра аварийного жилищного фонда, подлежащего расселению</t>
  </si>
  <si>
    <t>Проведение консультационной работы с гражданами, проживающими в аварийном жилищном фонде, с целью ознакомления их с существующими возможностями и сроками переселения</t>
  </si>
  <si>
    <t>2019 - 2021 годы</t>
  </si>
  <si>
    <t>Приобретение у застройщиков благоустроенных жилых помещений многоквартирных домах (в т.ч ещё в строящихся многоквартирных домах) для предоставления гражданам, зарегистрированным в аварийном жилищном фонде МО СГО, которые дали свое согласие на переселение в г. Магадан</t>
  </si>
  <si>
    <t>Потребность в финансовых средствах, руб.</t>
  </si>
  <si>
    <t>Система программных мероприятий муниципальной программы «Переселение граждан из многоквартирный домов, признанных в установленном порядке до 01.01.2017 года аварийными и подлежащими сносу на территории муниципального образования "Среднеканский городской округ" в 2019 -2025 годы"</t>
  </si>
  <si>
    <t>Организация работы по привлечению средств федерального, областного бюджета и иных источников на переселение граждан из аварийного жилищного фонда</t>
  </si>
  <si>
    <t>Составление периодической финансово-аналитической отчетности по использованию средств федерального, областного бюджета и иных источников финансирования</t>
  </si>
  <si>
    <t>Приложение № 1
к муниципальной программе «Переселение  в 2019 -2025 годыграждан из многоквартирный домов, признанных в установленном порядке до 01.01.2017 года аварийными и подлежащими сносу на территории муниципального образования "Среднеканский городской округ"</t>
  </si>
  <si>
    <t>План расселения многоквартирных домов, признанных в установленном порядке до 01.01.2017 года аварийными и подлежащими сносу на территории муниципального образования «Среднеканский городской округ» на 2019-2025 годы</t>
  </si>
  <si>
    <t xml:space="preserve">Приложение № 2
к муниципальной программе «Переселение в 2019 -2025 годы граждан из многоквартирный домов, признанных в установленном порядке до 01.01.2017 года аварийными и подлежащими сносу на территории муниципального образования "Среднеканский городской округ" </t>
  </si>
  <si>
    <t>Всего по программе, в том числе:</t>
  </si>
  <si>
    <r>
      <t>Приложение № 1                                                                                                            к постановлению Администрации                                                              Среднеканского городского округа                                                                    от _</t>
    </r>
    <r>
      <rPr>
        <u/>
        <sz val="11"/>
        <color theme="1"/>
        <rFont val="Times New Roman"/>
        <family val="1"/>
        <charset val="204"/>
      </rPr>
      <t>18.05.2020</t>
    </r>
    <r>
      <rPr>
        <sz val="11"/>
        <color theme="1"/>
        <rFont val="Times New Roman"/>
        <family val="1"/>
        <charset val="204"/>
      </rPr>
      <t>__ № _</t>
    </r>
    <r>
      <rPr>
        <u/>
        <sz val="11"/>
        <color theme="1"/>
        <rFont val="Times New Roman"/>
        <family val="1"/>
        <charset val="204"/>
      </rPr>
      <t>109-п</t>
    </r>
    <r>
      <rPr>
        <sz val="11"/>
        <color theme="1"/>
        <rFont val="Times New Roman"/>
        <family val="1"/>
        <charset val="204"/>
      </rPr>
      <t>__</t>
    </r>
  </si>
  <si>
    <r>
      <t>Приложение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Среднеканского городского округа                                                                                                   от _</t>
    </r>
    <r>
      <rPr>
        <u/>
        <sz val="11"/>
        <color theme="1"/>
        <rFont val="Times New Roman"/>
        <family val="1"/>
        <charset val="204"/>
      </rPr>
      <t>18.05.2020</t>
    </r>
    <r>
      <rPr>
        <sz val="11"/>
        <color theme="1"/>
        <rFont val="Times New Roman"/>
        <family val="1"/>
        <charset val="204"/>
      </rPr>
      <t xml:space="preserve">___ № </t>
    </r>
    <r>
      <rPr>
        <u/>
        <sz val="11"/>
        <color theme="1"/>
        <rFont val="Times New Roman"/>
        <family val="1"/>
        <charset val="204"/>
      </rPr>
      <t>109-п</t>
    </r>
    <r>
      <rPr>
        <sz val="11"/>
        <color theme="1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</si>
</sst>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35">
    <xf numFmtId="0" fontId="0" fillId="0" borderId="0" xfId="0"/>
    <xf numFmtId="0" fontId="5" fillId="0" borderId="0" xfId="0" applyFont="1"/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4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1" fillId="0" borderId="1" xfId="0" applyFont="1" applyBorder="1"/>
    <xf numFmtId="0" fontId="7" fillId="0" borderId="0" xfId="0" applyFont="1" applyFill="1" applyAlignment="1">
      <alignment vertical="center" wrapText="1"/>
    </xf>
    <xf numFmtId="2" fontId="5" fillId="0" borderId="0" xfId="0" applyNumberFormat="1" applyFont="1"/>
    <xf numFmtId="0" fontId="1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0" fillId="0" borderId="0" xfId="0" applyFont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1" fontId="7" fillId="0" borderId="3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/>
    </xf>
    <xf numFmtId="14" fontId="7" fillId="0" borderId="1" xfId="0" applyNumberFormat="1" applyFont="1" applyFill="1" applyBorder="1" applyAlignment="1">
      <alignment horizontal="center" vertical="center" textRotation="90"/>
    </xf>
    <xf numFmtId="1" fontId="7" fillId="0" borderId="2" xfId="0" applyNumberFormat="1" applyFont="1" applyFill="1" applyBorder="1" applyAlignment="1">
      <alignment horizontal="center" vertical="center" textRotation="90" wrapText="1"/>
    </xf>
    <xf numFmtId="1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3" xfId="2"/>
    <cellStyle name="Обычный 5" xfId="1"/>
  </cellStyles>
  <dxfs count="0"/>
  <tableStyles count="0" defaultTableStyle="TableStyleMedium9" defaultPivotStyle="PivotStyleLight16"/>
  <colors>
    <mruColors>
      <color rgb="FF99FFCC"/>
      <color rgb="FFD8E4BC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view="pageLayout" topLeftCell="A5" workbookViewId="0">
      <selection activeCell="G1" sqref="G1:N1"/>
    </sheetView>
  </sheetViews>
  <sheetFormatPr defaultRowHeight="15"/>
  <cols>
    <col min="1" max="1" width="4.85546875" customWidth="1"/>
    <col min="2" max="2" width="29.85546875" customWidth="1"/>
    <col min="3" max="3" width="9.140625" customWidth="1"/>
    <col min="4" max="4" width="6.28515625" customWidth="1"/>
    <col min="5" max="5" width="11.5703125" customWidth="1"/>
    <col min="6" max="6" width="11" customWidth="1"/>
    <col min="7" max="7" width="6.28515625" customWidth="1"/>
    <col min="8" max="8" width="8.7109375" customWidth="1"/>
    <col min="9" max="9" width="6.42578125" customWidth="1"/>
    <col min="10" max="10" width="5.7109375" customWidth="1"/>
    <col min="11" max="11" width="7" customWidth="1"/>
    <col min="12" max="12" width="8.7109375" customWidth="1"/>
    <col min="13" max="13" width="8.5703125" customWidth="1"/>
    <col min="14" max="14" width="8.7109375" customWidth="1"/>
  </cols>
  <sheetData>
    <row r="1" spans="1:16" ht="66.75" customHeight="1">
      <c r="G1" s="83" t="s">
        <v>74</v>
      </c>
      <c r="H1" s="83"/>
      <c r="I1" s="83"/>
      <c r="J1" s="83"/>
      <c r="K1" s="83"/>
      <c r="L1" s="83"/>
      <c r="M1" s="83"/>
      <c r="N1" s="83"/>
    </row>
    <row r="3" spans="1:16" ht="68.25" customHeight="1">
      <c r="B3" s="34"/>
      <c r="C3" s="34"/>
      <c r="D3" s="34"/>
      <c r="E3" s="34"/>
      <c r="F3" s="34"/>
      <c r="G3" s="84" t="s">
        <v>70</v>
      </c>
      <c r="H3" s="84"/>
      <c r="I3" s="84"/>
      <c r="J3" s="84"/>
      <c r="K3" s="84"/>
      <c r="L3" s="84"/>
      <c r="M3" s="84"/>
      <c r="N3" s="84"/>
    </row>
    <row r="4" spans="1:16" ht="42.75" customHeight="1">
      <c r="A4" s="32"/>
      <c r="B4" s="90" t="s">
        <v>71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2"/>
    </row>
    <row r="5" spans="1:16" ht="15" customHeight="1">
      <c r="A5" s="12"/>
      <c r="B5" s="31"/>
      <c r="C5" s="36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</row>
    <row r="6" spans="1:16" ht="41.25" customHeight="1">
      <c r="A6" s="95" t="s">
        <v>0</v>
      </c>
      <c r="B6" s="85" t="s">
        <v>1</v>
      </c>
      <c r="C6" s="85" t="s">
        <v>57</v>
      </c>
      <c r="D6" s="95" t="s">
        <v>55</v>
      </c>
      <c r="E6" s="95"/>
      <c r="F6" s="75" t="s">
        <v>2</v>
      </c>
      <c r="G6" s="76" t="s">
        <v>3</v>
      </c>
      <c r="H6" s="77" t="s">
        <v>4</v>
      </c>
      <c r="I6" s="78" t="s">
        <v>5</v>
      </c>
      <c r="J6" s="78"/>
      <c r="K6" s="78"/>
      <c r="L6" s="79" t="s">
        <v>6</v>
      </c>
      <c r="M6" s="79"/>
      <c r="N6" s="79"/>
      <c r="O6" s="1"/>
      <c r="P6" s="1"/>
    </row>
    <row r="7" spans="1:16" ht="28.5" customHeight="1">
      <c r="A7" s="95"/>
      <c r="B7" s="86"/>
      <c r="C7" s="86"/>
      <c r="D7" s="95"/>
      <c r="E7" s="95"/>
      <c r="F7" s="75"/>
      <c r="G7" s="76"/>
      <c r="H7" s="77"/>
      <c r="I7" s="80" t="s">
        <v>7</v>
      </c>
      <c r="J7" s="81" t="s">
        <v>8</v>
      </c>
      <c r="K7" s="82"/>
      <c r="L7" s="77" t="s">
        <v>7</v>
      </c>
      <c r="M7" s="79" t="s">
        <v>8</v>
      </c>
      <c r="N7" s="79"/>
      <c r="O7" s="1"/>
      <c r="P7" s="1"/>
    </row>
    <row r="8" spans="1:16" ht="54" customHeight="1">
      <c r="A8" s="95"/>
      <c r="B8" s="86"/>
      <c r="C8" s="86"/>
      <c r="D8" s="91" t="s">
        <v>9</v>
      </c>
      <c r="E8" s="92" t="s">
        <v>10</v>
      </c>
      <c r="F8" s="75"/>
      <c r="G8" s="76"/>
      <c r="H8" s="77"/>
      <c r="I8" s="80"/>
      <c r="J8" s="93" t="s">
        <v>11</v>
      </c>
      <c r="K8" s="80" t="s">
        <v>12</v>
      </c>
      <c r="L8" s="77"/>
      <c r="M8" s="77" t="s">
        <v>11</v>
      </c>
      <c r="N8" s="77" t="s">
        <v>12</v>
      </c>
      <c r="O8" s="1"/>
      <c r="P8" s="1"/>
    </row>
    <row r="9" spans="1:16" ht="24.75" customHeight="1">
      <c r="A9" s="95"/>
      <c r="B9" s="86"/>
      <c r="C9" s="86"/>
      <c r="D9" s="91"/>
      <c r="E9" s="92"/>
      <c r="F9" s="75"/>
      <c r="G9" s="76"/>
      <c r="H9" s="77"/>
      <c r="I9" s="80"/>
      <c r="J9" s="94"/>
      <c r="K9" s="80"/>
      <c r="L9" s="77"/>
      <c r="M9" s="77"/>
      <c r="N9" s="77"/>
      <c r="O9" s="1"/>
      <c r="P9" s="1"/>
    </row>
    <row r="10" spans="1:16">
      <c r="A10" s="95"/>
      <c r="B10" s="87"/>
      <c r="C10" s="87"/>
      <c r="D10" s="91"/>
      <c r="E10" s="92"/>
      <c r="F10" s="75"/>
      <c r="G10" s="14" t="s">
        <v>13</v>
      </c>
      <c r="H10" s="11" t="s">
        <v>14</v>
      </c>
      <c r="I10" s="15" t="s">
        <v>15</v>
      </c>
      <c r="J10" s="15" t="s">
        <v>15</v>
      </c>
      <c r="K10" s="15" t="s">
        <v>15</v>
      </c>
      <c r="L10" s="11" t="s">
        <v>14</v>
      </c>
      <c r="M10" s="11" t="s">
        <v>14</v>
      </c>
      <c r="N10" s="11" t="s">
        <v>14</v>
      </c>
      <c r="O10" s="1"/>
      <c r="P10" s="1"/>
    </row>
    <row r="11" spans="1:16">
      <c r="A11" s="3">
        <v>1</v>
      </c>
      <c r="B11" s="3">
        <v>2</v>
      </c>
      <c r="C11" s="37">
        <v>3</v>
      </c>
      <c r="D11" s="3">
        <v>4</v>
      </c>
      <c r="E11" s="3">
        <v>5</v>
      </c>
      <c r="F11" s="3">
        <v>6</v>
      </c>
      <c r="G11" s="14">
        <v>7</v>
      </c>
      <c r="H11" s="16">
        <v>8</v>
      </c>
      <c r="I11" s="15">
        <v>9</v>
      </c>
      <c r="J11" s="15">
        <v>10</v>
      </c>
      <c r="K11" s="15">
        <v>11</v>
      </c>
      <c r="L11" s="16">
        <v>12</v>
      </c>
      <c r="M11" s="16">
        <v>13</v>
      </c>
      <c r="N11" s="16">
        <v>14</v>
      </c>
      <c r="O11" s="1"/>
      <c r="P11" s="1"/>
    </row>
    <row r="12" spans="1:16">
      <c r="A12" s="88" t="s">
        <v>23</v>
      </c>
      <c r="B12" s="89"/>
      <c r="C12" s="89"/>
      <c r="D12" s="89"/>
      <c r="E12" s="89"/>
      <c r="F12" s="89"/>
      <c r="G12" s="17"/>
      <c r="H12" s="18"/>
      <c r="I12" s="17"/>
      <c r="J12" s="17"/>
      <c r="K12" s="17"/>
      <c r="L12" s="19"/>
      <c r="M12" s="18"/>
      <c r="N12" s="18"/>
      <c r="O12" s="1"/>
      <c r="P12" s="1"/>
    </row>
    <row r="13" spans="1:16">
      <c r="A13" s="20">
        <v>1</v>
      </c>
      <c r="B13" s="21" t="s">
        <v>58</v>
      </c>
      <c r="C13" s="20">
        <v>1977</v>
      </c>
      <c r="D13" s="20">
        <v>116</v>
      </c>
      <c r="E13" s="22">
        <v>39311</v>
      </c>
      <c r="F13" s="38">
        <v>44561</v>
      </c>
      <c r="G13" s="23">
        <v>9</v>
      </c>
      <c r="H13" s="4">
        <v>2638.3</v>
      </c>
      <c r="I13" s="24">
        <v>6</v>
      </c>
      <c r="J13" s="24">
        <v>5</v>
      </c>
      <c r="K13" s="24">
        <v>1</v>
      </c>
      <c r="L13" s="25">
        <v>217.4</v>
      </c>
      <c r="M13" s="25">
        <v>165.7</v>
      </c>
      <c r="N13" s="25">
        <v>51.7</v>
      </c>
      <c r="O13" s="1"/>
      <c r="P13" s="1"/>
    </row>
    <row r="14" spans="1:16">
      <c r="A14" s="20">
        <v>2</v>
      </c>
      <c r="B14" s="21" t="s">
        <v>56</v>
      </c>
      <c r="C14" s="20">
        <v>1985</v>
      </c>
      <c r="D14" s="20">
        <v>20</v>
      </c>
      <c r="E14" s="22">
        <v>40207</v>
      </c>
      <c r="F14" s="38">
        <v>44561</v>
      </c>
      <c r="G14" s="23">
        <v>11</v>
      </c>
      <c r="H14" s="4">
        <v>1822.1</v>
      </c>
      <c r="I14" s="24">
        <v>11</v>
      </c>
      <c r="J14" s="24">
        <v>10</v>
      </c>
      <c r="K14" s="24">
        <v>1</v>
      </c>
      <c r="L14" s="25">
        <v>345.2</v>
      </c>
      <c r="M14" s="25">
        <v>310.8</v>
      </c>
      <c r="N14" s="25">
        <v>34.4</v>
      </c>
      <c r="O14" s="1"/>
      <c r="P14" s="1"/>
    </row>
    <row r="15" spans="1:16">
      <c r="A15" s="20">
        <v>3</v>
      </c>
      <c r="B15" s="21" t="s">
        <v>21</v>
      </c>
      <c r="C15" s="20">
        <v>1989</v>
      </c>
      <c r="D15" s="20">
        <v>41</v>
      </c>
      <c r="E15" s="22">
        <v>40968</v>
      </c>
      <c r="F15" s="38">
        <v>44926</v>
      </c>
      <c r="G15" s="23">
        <v>18</v>
      </c>
      <c r="H15" s="4">
        <v>756.9</v>
      </c>
      <c r="I15" s="24">
        <v>8</v>
      </c>
      <c r="J15" s="24">
        <v>2</v>
      </c>
      <c r="K15" s="24">
        <v>6</v>
      </c>
      <c r="L15" s="25">
        <v>503.2</v>
      </c>
      <c r="M15" s="25">
        <v>124.6</v>
      </c>
      <c r="N15" s="25">
        <v>378.6</v>
      </c>
      <c r="O15" s="1"/>
      <c r="P15" s="1"/>
    </row>
    <row r="16" spans="1:16">
      <c r="A16" s="20">
        <v>4</v>
      </c>
      <c r="B16" s="21" t="s">
        <v>19</v>
      </c>
      <c r="C16" s="20">
        <v>1961</v>
      </c>
      <c r="D16" s="20">
        <v>79</v>
      </c>
      <c r="E16" s="22">
        <v>41327</v>
      </c>
      <c r="F16" s="38">
        <v>44926</v>
      </c>
      <c r="G16" s="23">
        <v>3</v>
      </c>
      <c r="H16" s="4">
        <v>423.7</v>
      </c>
      <c r="I16" s="24">
        <v>2</v>
      </c>
      <c r="J16" s="24">
        <v>2</v>
      </c>
      <c r="K16" s="24">
        <v>0</v>
      </c>
      <c r="L16" s="25">
        <v>111.9</v>
      </c>
      <c r="M16" s="25">
        <v>111.9</v>
      </c>
      <c r="N16" s="25">
        <v>0</v>
      </c>
      <c r="O16" s="1"/>
      <c r="P16" s="1"/>
    </row>
    <row r="17" spans="1:16">
      <c r="A17" s="20">
        <v>5</v>
      </c>
      <c r="B17" s="21" t="s">
        <v>17</v>
      </c>
      <c r="C17" s="20">
        <v>1959</v>
      </c>
      <c r="D17" s="20">
        <v>147</v>
      </c>
      <c r="E17" s="22">
        <v>41810</v>
      </c>
      <c r="F17" s="38">
        <v>45291</v>
      </c>
      <c r="G17" s="23">
        <v>7</v>
      </c>
      <c r="H17" s="4">
        <v>556.79999999999995</v>
      </c>
      <c r="I17" s="24">
        <v>6</v>
      </c>
      <c r="J17" s="24">
        <v>3</v>
      </c>
      <c r="K17" s="24">
        <v>3</v>
      </c>
      <c r="L17" s="25">
        <v>408.6</v>
      </c>
      <c r="M17" s="25">
        <v>194</v>
      </c>
      <c r="N17" s="25">
        <v>214.6</v>
      </c>
      <c r="O17" s="1"/>
      <c r="P17" s="1"/>
    </row>
    <row r="18" spans="1:16">
      <c r="A18" s="20">
        <v>6</v>
      </c>
      <c r="B18" s="33" t="s">
        <v>20</v>
      </c>
      <c r="C18" s="42">
        <v>1984</v>
      </c>
      <c r="D18" s="26">
        <v>175</v>
      </c>
      <c r="E18" s="22">
        <v>42285</v>
      </c>
      <c r="F18" s="38">
        <v>45657</v>
      </c>
      <c r="G18" s="23">
        <v>12</v>
      </c>
      <c r="H18" s="4">
        <v>495.9</v>
      </c>
      <c r="I18" s="24">
        <v>5</v>
      </c>
      <c r="J18" s="24">
        <v>5</v>
      </c>
      <c r="K18" s="24">
        <v>0</v>
      </c>
      <c r="L18" s="25">
        <v>302.89999999999998</v>
      </c>
      <c r="M18" s="25">
        <v>302.89999999999998</v>
      </c>
      <c r="N18" s="25">
        <v>0</v>
      </c>
      <c r="O18" s="1"/>
      <c r="P18" s="1"/>
    </row>
    <row r="19" spans="1:16">
      <c r="A19" s="20">
        <v>7</v>
      </c>
      <c r="B19" s="21" t="s">
        <v>16</v>
      </c>
      <c r="C19" s="20">
        <v>1976</v>
      </c>
      <c r="D19" s="20">
        <v>190</v>
      </c>
      <c r="E19" s="22">
        <v>42303</v>
      </c>
      <c r="F19" s="38">
        <v>45657</v>
      </c>
      <c r="G19" s="23">
        <v>25</v>
      </c>
      <c r="H19" s="5">
        <v>1559.9</v>
      </c>
      <c r="I19" s="24">
        <v>19</v>
      </c>
      <c r="J19" s="24">
        <v>10</v>
      </c>
      <c r="K19" s="24">
        <v>9</v>
      </c>
      <c r="L19" s="25">
        <v>744.2</v>
      </c>
      <c r="M19" s="25">
        <v>386.7</v>
      </c>
      <c r="N19" s="25">
        <v>357.5</v>
      </c>
      <c r="O19" s="1"/>
      <c r="P19" s="1"/>
    </row>
    <row r="20" spans="1:16">
      <c r="A20" s="20">
        <v>8</v>
      </c>
      <c r="B20" s="21" t="s">
        <v>18</v>
      </c>
      <c r="C20" s="20">
        <v>1984</v>
      </c>
      <c r="D20" s="20">
        <v>329</v>
      </c>
      <c r="E20" s="22">
        <v>42695</v>
      </c>
      <c r="F20" s="38">
        <v>45657</v>
      </c>
      <c r="G20" s="23">
        <v>27</v>
      </c>
      <c r="H20" s="4">
        <v>1740</v>
      </c>
      <c r="I20" s="24">
        <v>19</v>
      </c>
      <c r="J20" s="24">
        <v>10</v>
      </c>
      <c r="K20" s="24">
        <v>9</v>
      </c>
      <c r="L20" s="25">
        <v>783.7</v>
      </c>
      <c r="M20" s="25">
        <v>386.7</v>
      </c>
      <c r="N20" s="25">
        <v>397</v>
      </c>
      <c r="O20" s="1"/>
      <c r="P20" s="1"/>
    </row>
    <row r="21" spans="1:16">
      <c r="A21" s="88" t="s">
        <v>22</v>
      </c>
      <c r="B21" s="89"/>
      <c r="C21" s="89"/>
      <c r="D21" s="89"/>
      <c r="E21" s="89"/>
      <c r="F21" s="89"/>
      <c r="G21" s="27">
        <f t="shared" ref="G21:N21" si="0">SUM(G13:G20)</f>
        <v>112</v>
      </c>
      <c r="H21" s="29">
        <f t="shared" si="0"/>
        <v>9993.5999999999985</v>
      </c>
      <c r="I21" s="28">
        <f t="shared" si="0"/>
        <v>76</v>
      </c>
      <c r="J21" s="28">
        <f t="shared" si="0"/>
        <v>47</v>
      </c>
      <c r="K21" s="28">
        <f t="shared" si="0"/>
        <v>29</v>
      </c>
      <c r="L21" s="30">
        <f t="shared" si="0"/>
        <v>3417.1000000000004</v>
      </c>
      <c r="M21" s="30">
        <f t="shared" si="0"/>
        <v>1983.3000000000002</v>
      </c>
      <c r="N21" s="30">
        <f t="shared" si="0"/>
        <v>1433.8000000000002</v>
      </c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35"/>
      <c r="I23" s="1"/>
      <c r="J23" s="1"/>
      <c r="K23" s="1"/>
      <c r="L23" s="1"/>
      <c r="M23" s="1"/>
      <c r="N23" s="1">
        <v>8</v>
      </c>
      <c r="O23" s="1"/>
      <c r="P23" s="1"/>
    </row>
    <row r="24" spans="1:16">
      <c r="F24" s="2"/>
      <c r="G24" s="7"/>
      <c r="H24" s="2"/>
      <c r="I24" s="2"/>
      <c r="J24" s="2"/>
    </row>
    <row r="25" spans="1:16">
      <c r="F25" s="2"/>
      <c r="G25" s="7"/>
      <c r="H25" s="2"/>
      <c r="I25" s="2"/>
      <c r="J25" s="2"/>
    </row>
    <row r="26" spans="1:16">
      <c r="F26" s="2"/>
      <c r="G26" s="6"/>
      <c r="H26" s="2"/>
      <c r="I26" s="2"/>
      <c r="J26" s="2"/>
    </row>
    <row r="27" spans="1:16">
      <c r="F27" s="2"/>
      <c r="G27" s="7"/>
      <c r="H27" s="2"/>
      <c r="I27" s="2"/>
      <c r="J27" s="2"/>
    </row>
    <row r="28" spans="1:16">
      <c r="F28" s="2"/>
      <c r="G28" s="7"/>
      <c r="H28" s="2"/>
      <c r="I28" s="2"/>
      <c r="J28" s="2"/>
    </row>
    <row r="29" spans="1:16">
      <c r="F29" s="2"/>
      <c r="G29" s="2"/>
      <c r="H29" s="2"/>
      <c r="I29" s="2"/>
      <c r="J29" s="2"/>
      <c r="N29" s="1"/>
    </row>
    <row r="30" spans="1:16">
      <c r="F30" s="2"/>
      <c r="G30" s="2"/>
      <c r="H30" s="2"/>
      <c r="I30" s="2"/>
      <c r="J30" s="2"/>
    </row>
    <row r="31" spans="1:16">
      <c r="F31" s="2"/>
      <c r="G31" s="2"/>
      <c r="H31" s="2"/>
      <c r="I31" s="2"/>
      <c r="J31" s="2"/>
    </row>
    <row r="32" spans="1:16">
      <c r="F32" s="2"/>
      <c r="G32" s="2"/>
      <c r="H32" s="2"/>
      <c r="I32" s="2"/>
      <c r="J32" s="2"/>
    </row>
    <row r="33" spans="6:10">
      <c r="F33" s="2"/>
      <c r="G33" s="2"/>
      <c r="H33" s="2"/>
      <c r="I33" s="2"/>
      <c r="J33" s="2"/>
    </row>
    <row r="34" spans="6:10">
      <c r="F34" s="2"/>
      <c r="G34" s="2"/>
      <c r="H34" s="2"/>
      <c r="I34" s="2"/>
      <c r="J34" s="2"/>
    </row>
    <row r="35" spans="6:10">
      <c r="F35" s="2"/>
      <c r="G35" s="2"/>
      <c r="H35" s="2"/>
      <c r="I35" s="2"/>
      <c r="J35" s="2"/>
    </row>
  </sheetData>
  <mergeCells count="24">
    <mergeCell ref="G1:N1"/>
    <mergeCell ref="G3:N3"/>
    <mergeCell ref="C6:C10"/>
    <mergeCell ref="A21:F21"/>
    <mergeCell ref="B4:M4"/>
    <mergeCell ref="A12:F12"/>
    <mergeCell ref="D8:D10"/>
    <mergeCell ref="E8:E10"/>
    <mergeCell ref="J8:J9"/>
    <mergeCell ref="K8:K9"/>
    <mergeCell ref="M7:N7"/>
    <mergeCell ref="M8:M9"/>
    <mergeCell ref="N8:N9"/>
    <mergeCell ref="A6:A10"/>
    <mergeCell ref="B6:B10"/>
    <mergeCell ref="D6:E7"/>
    <mergeCell ref="F6:F10"/>
    <mergeCell ref="G6:G9"/>
    <mergeCell ref="H6:H9"/>
    <mergeCell ref="I6:K6"/>
    <mergeCell ref="L6:N6"/>
    <mergeCell ref="I7:I9"/>
    <mergeCell ref="J7:K7"/>
    <mergeCell ref="L7:L9"/>
  </mergeCells>
  <pageMargins left="0.44791666666666669" right="0.21875" top="0.16666666666666666" bottom="0.302083333333333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5"/>
  <sheetViews>
    <sheetView tabSelected="1" topLeftCell="E1" zoomScaleNormal="100" zoomScalePageLayoutView="75" workbookViewId="0">
      <selection activeCell="I1" sqref="I1:L1"/>
    </sheetView>
  </sheetViews>
  <sheetFormatPr defaultRowHeight="15"/>
  <cols>
    <col min="1" max="1" width="5.85546875" customWidth="1"/>
    <col min="2" max="2" width="39.85546875" customWidth="1"/>
    <col min="3" max="3" width="12.28515625" customWidth="1"/>
    <col min="4" max="4" width="23.7109375" customWidth="1"/>
    <col min="5" max="5" width="14.5703125" customWidth="1"/>
    <col min="6" max="6" width="15" customWidth="1"/>
    <col min="7" max="7" width="15.140625" customWidth="1"/>
    <col min="8" max="8" width="15.7109375" customWidth="1"/>
    <col min="9" max="9" width="14.7109375" customWidth="1"/>
    <col min="10" max="10" width="15.7109375" customWidth="1"/>
    <col min="11" max="11" width="14.85546875" customWidth="1"/>
    <col min="12" max="12" width="20.140625" customWidth="1"/>
  </cols>
  <sheetData>
    <row r="1" spans="1:91" ht="69" customHeight="1">
      <c r="G1" s="74"/>
      <c r="H1" s="74"/>
      <c r="I1" s="83" t="s">
        <v>75</v>
      </c>
      <c r="J1" s="83"/>
      <c r="K1" s="83"/>
      <c r="L1" s="83"/>
    </row>
    <row r="3" spans="1:91" ht="90" customHeight="1">
      <c r="A3" s="1"/>
      <c r="B3" s="1"/>
      <c r="C3" s="1"/>
      <c r="D3" s="1"/>
      <c r="E3" s="1"/>
      <c r="F3" s="48"/>
      <c r="G3" s="49"/>
      <c r="H3" s="49"/>
      <c r="I3" s="120" t="s">
        <v>72</v>
      </c>
      <c r="J3" s="120"/>
      <c r="K3" s="120"/>
      <c r="L3" s="120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42" customHeight="1">
      <c r="A4" s="1"/>
      <c r="B4" s="96" t="s">
        <v>67</v>
      </c>
      <c r="C4" s="96"/>
      <c r="D4" s="96"/>
      <c r="E4" s="96"/>
      <c r="F4" s="96"/>
      <c r="G4" s="96"/>
      <c r="H4" s="96"/>
      <c r="I4" s="96"/>
      <c r="J4" s="96"/>
      <c r="K4" s="9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36" customHeight="1">
      <c r="A6" s="102" t="s">
        <v>0</v>
      </c>
      <c r="B6" s="102" t="s">
        <v>24</v>
      </c>
      <c r="C6" s="102" t="s">
        <v>25</v>
      </c>
      <c r="D6" s="102" t="s">
        <v>26</v>
      </c>
      <c r="E6" s="97" t="s">
        <v>66</v>
      </c>
      <c r="F6" s="98"/>
      <c r="G6" s="98"/>
      <c r="H6" s="98"/>
      <c r="I6" s="98"/>
      <c r="J6" s="98"/>
      <c r="K6" s="98"/>
      <c r="L6" s="102" t="s">
        <v>27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>
      <c r="A7" s="103"/>
      <c r="B7" s="103"/>
      <c r="C7" s="103"/>
      <c r="D7" s="103"/>
      <c r="E7" s="100" t="s">
        <v>7</v>
      </c>
      <c r="F7" s="99"/>
      <c r="G7" s="99"/>
      <c r="H7" s="99"/>
      <c r="I7" s="99"/>
      <c r="J7" s="99"/>
      <c r="K7" s="99"/>
      <c r="L7" s="10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104"/>
      <c r="B8" s="104"/>
      <c r="C8" s="104"/>
      <c r="D8" s="104"/>
      <c r="E8" s="101"/>
      <c r="F8" s="39">
        <v>2019</v>
      </c>
      <c r="G8" s="39">
        <v>2020</v>
      </c>
      <c r="H8" s="39">
        <v>2021</v>
      </c>
      <c r="I8" s="39">
        <v>2022</v>
      </c>
      <c r="J8" s="39">
        <v>2023</v>
      </c>
      <c r="K8" s="39">
        <v>2024</v>
      </c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>
      <c r="A10" s="40">
        <v>1</v>
      </c>
      <c r="B10" s="108" t="s">
        <v>28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9" customHeight="1">
      <c r="A11" s="39" t="s">
        <v>29</v>
      </c>
      <c r="B11" s="44" t="s">
        <v>61</v>
      </c>
      <c r="C11" s="102" t="s">
        <v>59</v>
      </c>
      <c r="D11" s="102" t="s">
        <v>60</v>
      </c>
      <c r="E11" s="43"/>
      <c r="F11" s="43"/>
      <c r="G11" s="43"/>
      <c r="H11" s="43"/>
      <c r="I11" s="43"/>
      <c r="J11" s="43"/>
      <c r="K11" s="43"/>
      <c r="L11" s="102" t="s">
        <v>31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46.5" customHeight="1">
      <c r="A12" s="45" t="s">
        <v>32</v>
      </c>
      <c r="B12" s="46" t="s">
        <v>62</v>
      </c>
      <c r="C12" s="103"/>
      <c r="D12" s="103"/>
      <c r="E12" s="40"/>
      <c r="F12" s="40"/>
      <c r="G12" s="40"/>
      <c r="H12" s="40"/>
      <c r="I12" s="40"/>
      <c r="J12" s="40"/>
      <c r="K12" s="40"/>
      <c r="L12" s="10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78.75" customHeight="1">
      <c r="A13" s="45" t="s">
        <v>33</v>
      </c>
      <c r="B13" s="46" t="s">
        <v>63</v>
      </c>
      <c r="C13" s="103"/>
      <c r="D13" s="103"/>
      <c r="E13" s="40"/>
      <c r="F13" s="40"/>
      <c r="G13" s="40"/>
      <c r="H13" s="40"/>
      <c r="I13" s="40"/>
      <c r="J13" s="40"/>
      <c r="K13" s="40"/>
      <c r="L13" s="1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41" t="s">
        <v>34</v>
      </c>
      <c r="B14" s="111" t="s">
        <v>36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77.25" customHeight="1">
      <c r="A15" s="50" t="s">
        <v>35</v>
      </c>
      <c r="B15" s="51" t="s">
        <v>68</v>
      </c>
      <c r="C15" s="107" t="s">
        <v>59</v>
      </c>
      <c r="D15" s="107" t="s">
        <v>60</v>
      </c>
      <c r="E15" s="52"/>
      <c r="F15" s="52"/>
      <c r="G15" s="52"/>
      <c r="H15" s="52"/>
      <c r="I15" s="52"/>
      <c r="J15" s="52"/>
      <c r="K15" s="52"/>
      <c r="L15" s="107" t="s">
        <v>31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83.25" customHeight="1">
      <c r="A16" s="50" t="s">
        <v>37</v>
      </c>
      <c r="B16" s="53" t="s">
        <v>69</v>
      </c>
      <c r="C16" s="107"/>
      <c r="D16" s="107"/>
      <c r="E16" s="52"/>
      <c r="F16" s="52"/>
      <c r="G16" s="52"/>
      <c r="H16" s="52"/>
      <c r="I16" s="52"/>
      <c r="J16" s="52"/>
      <c r="K16" s="52"/>
      <c r="L16" s="10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54" t="s">
        <v>38</v>
      </c>
      <c r="B17" s="123" t="s">
        <v>39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95.25" customHeight="1">
      <c r="A18" s="50" t="s">
        <v>40</v>
      </c>
      <c r="B18" s="55" t="s">
        <v>42</v>
      </c>
      <c r="C18" s="56" t="s">
        <v>64</v>
      </c>
      <c r="D18" s="56" t="s">
        <v>60</v>
      </c>
      <c r="E18" s="52"/>
      <c r="F18" s="52"/>
      <c r="G18" s="52"/>
      <c r="H18" s="52"/>
      <c r="I18" s="52"/>
      <c r="J18" s="52"/>
      <c r="K18" s="52"/>
      <c r="L18" s="56" t="s">
        <v>31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46.5" customHeight="1">
      <c r="A19" s="106" t="s">
        <v>41</v>
      </c>
      <c r="B19" s="105" t="s">
        <v>65</v>
      </c>
      <c r="C19" s="107" t="s">
        <v>64</v>
      </c>
      <c r="D19" s="107" t="s">
        <v>60</v>
      </c>
      <c r="E19" s="57">
        <f t="shared" ref="E19:E26" si="0">F19+G19+H19+I19+J19+K19</f>
        <v>210824827.80000001</v>
      </c>
      <c r="F19" s="57">
        <f t="shared" ref="F19" si="1">F20+F21</f>
        <v>0</v>
      </c>
      <c r="G19" s="57">
        <v>53475330</v>
      </c>
      <c r="H19" s="57">
        <v>20624700</v>
      </c>
      <c r="I19" s="57">
        <v>16315516.199999999</v>
      </c>
      <c r="J19" s="57">
        <v>73297562.400000006</v>
      </c>
      <c r="K19" s="57">
        <v>47111719.200000003</v>
      </c>
      <c r="L19" s="58" t="s">
        <v>48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48" customHeight="1">
      <c r="A20" s="106"/>
      <c r="B20" s="105"/>
      <c r="C20" s="107"/>
      <c r="D20" s="107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51.75" customHeight="1">
      <c r="A21" s="106"/>
      <c r="B21" s="105"/>
      <c r="C21" s="107"/>
      <c r="D21" s="107"/>
      <c r="E21" s="57">
        <f t="shared" si="0"/>
        <v>210824827.80000001</v>
      </c>
      <c r="F21" s="57">
        <v>0</v>
      </c>
      <c r="G21" s="57">
        <v>53475330</v>
      </c>
      <c r="H21" s="57">
        <v>20624700</v>
      </c>
      <c r="I21" s="57">
        <v>16315516.199999999</v>
      </c>
      <c r="J21" s="57">
        <v>73297562.400000006</v>
      </c>
      <c r="K21" s="57">
        <v>47111719.200000003</v>
      </c>
      <c r="L21" s="58" t="s">
        <v>48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2.75" customHeight="1">
      <c r="A22" s="73"/>
      <c r="B22" s="70"/>
      <c r="C22" s="8"/>
      <c r="D22" s="8"/>
      <c r="E22" s="71"/>
      <c r="F22" s="71"/>
      <c r="G22" s="71"/>
      <c r="H22" s="71"/>
      <c r="I22" s="71"/>
      <c r="J22" s="71"/>
      <c r="K22" s="71"/>
      <c r="L22" s="7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34.5" customHeight="1">
      <c r="A23" s="106" t="s">
        <v>44</v>
      </c>
      <c r="B23" s="105" t="s">
        <v>43</v>
      </c>
      <c r="C23" s="107" t="s">
        <v>30</v>
      </c>
      <c r="D23" s="107" t="s">
        <v>60</v>
      </c>
      <c r="E23" s="57">
        <f t="shared" si="0"/>
        <v>6818750</v>
      </c>
      <c r="F23" s="57">
        <f t="shared" ref="F23:K23" si="2">F24+F25</f>
        <v>6818750</v>
      </c>
      <c r="G23" s="57">
        <v>0</v>
      </c>
      <c r="H23" s="57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0</v>
      </c>
      <c r="L23" s="58" t="s">
        <v>48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32.25" customHeight="1">
      <c r="A24" s="106"/>
      <c r="B24" s="105"/>
      <c r="C24" s="107"/>
      <c r="D24" s="107"/>
      <c r="E24" s="57">
        <f>F24+G24+H24+I24+J24+K24</f>
        <v>40250</v>
      </c>
      <c r="F24" s="57">
        <v>40250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9" t="s">
        <v>49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36" customHeight="1">
      <c r="A25" s="106"/>
      <c r="B25" s="105"/>
      <c r="C25" s="107"/>
      <c r="D25" s="107"/>
      <c r="E25" s="57">
        <f t="shared" si="0"/>
        <v>6778500</v>
      </c>
      <c r="F25" s="57">
        <v>6778500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2" t="s">
        <v>50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36" customHeight="1">
      <c r="A26" s="115" t="s">
        <v>45</v>
      </c>
      <c r="B26" s="112" t="s">
        <v>54</v>
      </c>
      <c r="C26" s="118" t="s">
        <v>59</v>
      </c>
      <c r="D26" s="118" t="s">
        <v>60</v>
      </c>
      <c r="E26" s="60">
        <f t="shared" si="0"/>
        <v>4983750</v>
      </c>
      <c r="F26" s="60">
        <f t="shared" ref="F26:K26" si="3">F27+F28</f>
        <v>4983750</v>
      </c>
      <c r="G26" s="57">
        <v>0</v>
      </c>
      <c r="H26" s="57">
        <f t="shared" si="3"/>
        <v>0</v>
      </c>
      <c r="I26" s="57">
        <f t="shared" si="3"/>
        <v>0</v>
      </c>
      <c r="J26" s="57">
        <f t="shared" si="3"/>
        <v>0</v>
      </c>
      <c r="K26" s="57">
        <f t="shared" si="3"/>
        <v>0</v>
      </c>
      <c r="L26" s="58" t="s">
        <v>48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31.5" customHeight="1">
      <c r="A27" s="116"/>
      <c r="B27" s="113"/>
      <c r="C27" s="119"/>
      <c r="D27" s="119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9" t="s">
        <v>49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24.75" customHeight="1">
      <c r="A28" s="117"/>
      <c r="B28" s="114"/>
      <c r="C28" s="134"/>
      <c r="D28" s="134"/>
      <c r="E28" s="57">
        <f>F28+G28+H28+I28+J28+K28</f>
        <v>4983750</v>
      </c>
      <c r="F28" s="57">
        <v>4983750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9" t="s">
        <v>50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35.25" customHeight="1">
      <c r="A29" s="131" t="s">
        <v>52</v>
      </c>
      <c r="B29" s="112" t="s">
        <v>47</v>
      </c>
      <c r="C29" s="118" t="s">
        <v>64</v>
      </c>
      <c r="D29" s="118" t="s">
        <v>60</v>
      </c>
      <c r="E29" s="57">
        <f>F29+G29+H29+I29+J29+K29</f>
        <v>0</v>
      </c>
      <c r="F29" s="57">
        <f t="shared" ref="F29:K29" si="4">F30+F31</f>
        <v>0</v>
      </c>
      <c r="G29" s="57">
        <f t="shared" si="4"/>
        <v>0</v>
      </c>
      <c r="H29" s="57">
        <f t="shared" si="4"/>
        <v>0</v>
      </c>
      <c r="I29" s="57">
        <f t="shared" si="4"/>
        <v>0</v>
      </c>
      <c r="J29" s="57">
        <f t="shared" si="4"/>
        <v>0</v>
      </c>
      <c r="K29" s="57">
        <f t="shared" si="4"/>
        <v>0</v>
      </c>
      <c r="L29" s="58" t="s">
        <v>48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31.5" customHeight="1">
      <c r="A30" s="132"/>
      <c r="B30" s="113"/>
      <c r="C30" s="119"/>
      <c r="D30" s="119"/>
      <c r="E30" s="57">
        <f>F30+G30+H30+I30+J30+K30</f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9" t="s">
        <v>49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30" customHeight="1">
      <c r="A31" s="132"/>
      <c r="B31" s="113"/>
      <c r="C31" s="119"/>
      <c r="D31" s="119"/>
      <c r="E31" s="57">
        <f>F31+G31+H31+I31+J31+K31</f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2" t="s">
        <v>50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94.5" customHeight="1">
      <c r="A32" s="58" t="s">
        <v>53</v>
      </c>
      <c r="B32" s="55" t="s">
        <v>46</v>
      </c>
      <c r="C32" s="56"/>
      <c r="D32" s="56" t="s">
        <v>60</v>
      </c>
      <c r="E32" s="61"/>
      <c r="F32" s="57"/>
      <c r="G32" s="57"/>
      <c r="H32" s="57"/>
      <c r="I32" s="57"/>
      <c r="J32" s="57"/>
      <c r="K32" s="57"/>
      <c r="L32" s="62" t="s">
        <v>31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125" t="s">
        <v>51</v>
      </c>
      <c r="B33" s="126"/>
      <c r="C33" s="127"/>
      <c r="D33" s="118"/>
      <c r="E33" s="57">
        <f t="shared" ref="E33:K35" si="5">E19+E23+E26+E29</f>
        <v>222627327.80000001</v>
      </c>
      <c r="F33" s="57">
        <f t="shared" si="5"/>
        <v>11802500</v>
      </c>
      <c r="G33" s="57">
        <f t="shared" si="5"/>
        <v>53475330</v>
      </c>
      <c r="H33" s="57">
        <f t="shared" si="5"/>
        <v>20624700</v>
      </c>
      <c r="I33" s="57">
        <f t="shared" si="5"/>
        <v>16315516.199999999</v>
      </c>
      <c r="J33" s="57">
        <f t="shared" si="5"/>
        <v>73297562.400000006</v>
      </c>
      <c r="K33" s="57">
        <f t="shared" si="5"/>
        <v>47111719.200000003</v>
      </c>
      <c r="L33" s="58" t="s">
        <v>48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128"/>
      <c r="B34" s="129"/>
      <c r="C34" s="130"/>
      <c r="D34" s="119"/>
      <c r="E34" s="57">
        <f t="shared" si="5"/>
        <v>40250</v>
      </c>
      <c r="F34" s="57">
        <f t="shared" si="5"/>
        <v>40250</v>
      </c>
      <c r="G34" s="57">
        <f t="shared" si="5"/>
        <v>0</v>
      </c>
      <c r="H34" s="57">
        <f t="shared" si="5"/>
        <v>0</v>
      </c>
      <c r="I34" s="57">
        <f t="shared" si="5"/>
        <v>0</v>
      </c>
      <c r="J34" s="57">
        <f t="shared" si="5"/>
        <v>0</v>
      </c>
      <c r="K34" s="57">
        <f t="shared" si="5"/>
        <v>0</v>
      </c>
      <c r="L34" s="59" t="s">
        <v>49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128"/>
      <c r="B35" s="129"/>
      <c r="C35" s="130"/>
      <c r="D35" s="119"/>
      <c r="E35" s="57">
        <f t="shared" si="5"/>
        <v>222587077.80000001</v>
      </c>
      <c r="F35" s="57">
        <f t="shared" si="5"/>
        <v>11762250</v>
      </c>
      <c r="G35" s="57">
        <f t="shared" si="5"/>
        <v>53475330</v>
      </c>
      <c r="H35" s="57">
        <f t="shared" si="5"/>
        <v>20624700</v>
      </c>
      <c r="I35" s="57">
        <f t="shared" si="5"/>
        <v>16315516.199999999</v>
      </c>
      <c r="J35" s="57">
        <f t="shared" si="5"/>
        <v>73297562.400000006</v>
      </c>
      <c r="K35" s="57">
        <f t="shared" si="5"/>
        <v>47111719.200000003</v>
      </c>
      <c r="L35" s="52" t="s">
        <v>50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5" customHeight="1">
      <c r="A36" s="123" t="s">
        <v>73</v>
      </c>
      <c r="B36" s="124"/>
      <c r="C36" s="63"/>
      <c r="D36" s="63"/>
      <c r="E36" s="64">
        <f t="shared" ref="E36:K38" si="6">E33</f>
        <v>222627327.80000001</v>
      </c>
      <c r="F36" s="64">
        <f t="shared" si="6"/>
        <v>11802500</v>
      </c>
      <c r="G36" s="64">
        <f t="shared" si="6"/>
        <v>53475330</v>
      </c>
      <c r="H36" s="64">
        <f t="shared" si="6"/>
        <v>20624700</v>
      </c>
      <c r="I36" s="64">
        <f t="shared" si="6"/>
        <v>16315516.199999999</v>
      </c>
      <c r="J36" s="64">
        <f t="shared" si="6"/>
        <v>73297562.400000006</v>
      </c>
      <c r="K36" s="64">
        <f t="shared" si="6"/>
        <v>47111719.200000003</v>
      </c>
      <c r="L36" s="6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21" t="s">
        <v>49</v>
      </c>
      <c r="B37" s="122"/>
      <c r="C37" s="63"/>
      <c r="D37" s="63"/>
      <c r="E37" s="64">
        <f t="shared" si="6"/>
        <v>40250</v>
      </c>
      <c r="F37" s="64">
        <f t="shared" si="6"/>
        <v>40250</v>
      </c>
      <c r="G37" s="64">
        <f t="shared" si="6"/>
        <v>0</v>
      </c>
      <c r="H37" s="64">
        <f t="shared" si="6"/>
        <v>0</v>
      </c>
      <c r="I37" s="64">
        <f t="shared" si="6"/>
        <v>0</v>
      </c>
      <c r="J37" s="64">
        <f t="shared" si="6"/>
        <v>0</v>
      </c>
      <c r="K37" s="64">
        <f t="shared" si="6"/>
        <v>0</v>
      </c>
      <c r="L37" s="6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21" t="s">
        <v>50</v>
      </c>
      <c r="B38" s="122"/>
      <c r="C38" s="63"/>
      <c r="D38" s="63"/>
      <c r="E38" s="64">
        <f t="shared" si="6"/>
        <v>222587077.80000001</v>
      </c>
      <c r="F38" s="64">
        <f t="shared" si="6"/>
        <v>11762250</v>
      </c>
      <c r="G38" s="64">
        <f t="shared" si="6"/>
        <v>53475330</v>
      </c>
      <c r="H38" s="64">
        <f t="shared" si="6"/>
        <v>20624700</v>
      </c>
      <c r="I38" s="64">
        <f t="shared" si="6"/>
        <v>16315516.199999999</v>
      </c>
      <c r="J38" s="64">
        <f t="shared" si="6"/>
        <v>73297562.400000006</v>
      </c>
      <c r="K38" s="64">
        <f t="shared" si="6"/>
        <v>47111719.200000003</v>
      </c>
      <c r="L38" s="6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66"/>
      <c r="B39" s="66"/>
      <c r="C39" s="67"/>
      <c r="D39" s="8"/>
      <c r="E39" s="68"/>
      <c r="F39" s="69"/>
      <c r="G39" s="69"/>
      <c r="H39" s="69"/>
      <c r="I39" s="69"/>
      <c r="J39" s="69"/>
      <c r="K39" s="69"/>
      <c r="L39" s="6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9"/>
      <c r="B46" s="9"/>
      <c r="C46" s="9"/>
      <c r="D46" s="9"/>
      <c r="E46" s="9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9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9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9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9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9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9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</sheetData>
  <mergeCells count="41">
    <mergeCell ref="I1:L1"/>
    <mergeCell ref="I3:L3"/>
    <mergeCell ref="A38:B38"/>
    <mergeCell ref="D33:D35"/>
    <mergeCell ref="A36:B36"/>
    <mergeCell ref="A37:B37"/>
    <mergeCell ref="A33:C35"/>
    <mergeCell ref="L15:L16"/>
    <mergeCell ref="A29:A31"/>
    <mergeCell ref="B17:L17"/>
    <mergeCell ref="C23:C25"/>
    <mergeCell ref="B23:B25"/>
    <mergeCell ref="A23:A25"/>
    <mergeCell ref="D23:D25"/>
    <mergeCell ref="D26:D28"/>
    <mergeCell ref="C26:C28"/>
    <mergeCell ref="B26:B28"/>
    <mergeCell ref="A26:A28"/>
    <mergeCell ref="B29:B31"/>
    <mergeCell ref="C29:C31"/>
    <mergeCell ref="D29:D31"/>
    <mergeCell ref="B19:B21"/>
    <mergeCell ref="A19:A21"/>
    <mergeCell ref="C19:C21"/>
    <mergeCell ref="D19:D21"/>
    <mergeCell ref="A6:A8"/>
    <mergeCell ref="B10:L10"/>
    <mergeCell ref="B14:L14"/>
    <mergeCell ref="L11:L13"/>
    <mergeCell ref="C11:C13"/>
    <mergeCell ref="D11:D13"/>
    <mergeCell ref="D6:D8"/>
    <mergeCell ref="C6:C8"/>
    <mergeCell ref="B6:B8"/>
    <mergeCell ref="D15:D16"/>
    <mergeCell ref="C15:C16"/>
    <mergeCell ref="B4:K4"/>
    <mergeCell ref="E6:K6"/>
    <mergeCell ref="F7:K7"/>
    <mergeCell ref="E7:E8"/>
    <mergeCell ref="L6:L8"/>
  </mergeCells>
  <pageMargins left="0.34944444444444445" right="0.44388888888888889" top="0.32" bottom="0.5333333333333333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домов</vt:lpstr>
      <vt:lpstr>система мероприятий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2020-05-24T12:14:46Z</dcterms:modified>
</cp:coreProperties>
</file>