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<sst xmlns="http://schemas.openxmlformats.org/spreadsheetml/2006/main" count="163" uniqueCount="100">
  <si>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</si>
  <si>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</si>
  <si>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</si>
  <si>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</si>
  <si>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</si>
  <si>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</si>
  <si>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</si>
  <si>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</si>
  <si>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</si>
  <si>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</si>
  <si>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</si>
  <si>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</si>
  <si>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</si>
  <si>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</si>
  <si>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</si>
  <si>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</si>
  <si>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</si>
  <si>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</si>
  <si>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</si>
  <si>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</si>
  <si>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</si>
  <si>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</si>
  <si>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</si>
  <si>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</si>
  <si>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</si>
  <si>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</si>
  <si>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</si>
  <si>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</si>
  <si>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</si>
  <si>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</si>
  <si>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</si>
  <si>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</si>
  <si>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</si>
  <si>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</si>
  <si>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</si>
  <si>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</si>
  <si>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</si>
  <si>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</si>
  <si>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</si>
  <si>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</si>
  <si>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</si>
  <si>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</si>
  <si>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</si>
  <si>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</si>
  <si>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</si>
  <si>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</si>
  <si>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</si>
  <si>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</si>
  <si>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</si>
  <si>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</si>
  <si>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</si>
  <si>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</si>
  <si>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</si>
  <si>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</si>
  <si>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</si>
  <si>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</si>
  <si>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</si>
  <si>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</si>
  <si>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</si>
  <si>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</si>
  <si>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</si>
  <si>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</si>
  <si>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</si>
  <si>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</si>
  <si>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</si>
  <si>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</si>
  <si>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</si>
  <si>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</si>
  <si>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</si>
  <si>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</si>
  <si>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</si>
  <si>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</si>
  <si>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</si>
  <si>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</si>
  <si>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</si>
  <si>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</si>
  <si>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</si>
  <si>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</si>
  <si>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</si>
  <si>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</si>
  <si>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</si>
  <si>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</si>
  <si>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</si>
  <si>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</si>
  <si>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</si>
  <si>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</si>
  <si>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</si>
  <si>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</si>
  <si>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</si>
  <si>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</si>
  <si>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</si>
  <si>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</si>
  <si>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</si>
  <si>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</si>
  <si>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</si>
  <si>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</si>
  <si>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</si>
  <si>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</si>
  <si>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</si>
  <si>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на 29.12.2020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</si>
</sst>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186" fontId="6" fillId="0" borderId="24" xfId="0" applyNumberFormat="1" applyFont="1" applyFill="1" applyBorder="1" applyAlignment="1">
      <alignment/>
    </xf>
    <xf numFmtId="186" fontId="7" fillId="0" borderId="25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8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4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17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>
      <c r="A2" s="72"/>
      <c r="B2" s="72"/>
      <c r="C2" s="72"/>
      <c r="D2" s="72"/>
      <c r="E2" s="72"/>
      <c r="F2" s="72"/>
      <c r="G2" s="72"/>
      <c r="H2" s="72"/>
      <c r="I2" s="107" t="s">
        <v>0</v>
      </c>
      <c r="J2" s="107"/>
      <c r="K2" s="107"/>
      <c r="L2" s="107"/>
      <c r="M2" s="107"/>
      <c r="N2" s="107"/>
      <c r="O2" s="107"/>
      <c r="P2" s="108"/>
    </row>
    <row r="3" spans="1:16" ht="49.5" customHeight="1">
      <c r="A3" s="72"/>
      <c r="B3" s="72"/>
      <c r="C3" s="72"/>
      <c r="D3" s="72"/>
      <c r="E3" s="72"/>
      <c r="F3" s="72"/>
      <c r="G3" s="72"/>
      <c r="H3" s="72"/>
      <c r="I3" s="125" t="s">
        <v>88</v>
      </c>
      <c r="J3" s="125"/>
      <c r="K3" s="125"/>
      <c r="L3" s="125"/>
      <c r="M3" s="125"/>
      <c r="N3" s="125"/>
      <c r="O3" s="125"/>
      <c r="P3" s="125"/>
    </row>
    <row r="4" spans="1:16" ht="36" customHeight="1">
      <c r="A4" s="72"/>
      <c r="B4" s="72"/>
      <c r="C4" s="72"/>
      <c r="D4" s="72"/>
      <c r="E4" s="72" t="s">
        <v>25</v>
      </c>
      <c r="F4" s="72"/>
      <c r="G4" s="72"/>
      <c r="H4" s="72"/>
      <c r="I4" s="108" t="s">
        <v>1</v>
      </c>
      <c r="J4" s="108"/>
      <c r="K4" s="108"/>
      <c r="L4" s="108"/>
      <c r="M4" s="131" t="s">
        <v>89</v>
      </c>
      <c r="N4" s="131"/>
      <c r="O4" s="108"/>
      <c r="P4" s="108" t="s">
        <v>22</v>
      </c>
    </row>
    <row r="5" spans="1:16" ht="15.75">
      <c r="A5" s="72"/>
      <c r="B5" s="72"/>
      <c r="C5" s="72"/>
      <c r="D5" s="72"/>
      <c r="E5" s="72"/>
      <c r="F5" s="72"/>
      <c r="G5" s="72"/>
      <c r="H5" s="72"/>
      <c r="I5" s="145" t="s">
        <v>67</v>
      </c>
      <c r="J5" s="145"/>
      <c r="K5" s="145"/>
      <c r="L5" s="142" t="s">
        <v>66</v>
      </c>
      <c r="M5" s="142"/>
      <c r="N5" s="142"/>
      <c r="O5" s="107"/>
      <c r="P5" s="108"/>
    </row>
    <row r="6" spans="1:16" ht="20.25" customHeight="1">
      <c r="A6" s="72"/>
      <c r="B6" s="72"/>
      <c r="C6" s="72"/>
      <c r="D6" s="72"/>
      <c r="E6" s="72"/>
      <c r="F6" s="72"/>
      <c r="G6" s="72"/>
      <c r="H6" s="72"/>
      <c r="I6" s="132"/>
      <c r="J6" s="132"/>
      <c r="K6" s="108"/>
      <c r="L6" s="108"/>
      <c r="M6" s="108"/>
      <c r="N6" s="108"/>
      <c r="O6" s="108"/>
      <c r="P6" s="108"/>
    </row>
    <row r="7" spans="1:16" ht="15.75">
      <c r="A7" s="72"/>
      <c r="B7" s="72"/>
      <c r="C7" s="72"/>
      <c r="D7" s="72"/>
      <c r="E7" s="72"/>
      <c r="F7" s="72"/>
      <c r="G7" s="72"/>
      <c r="H7" s="72"/>
      <c r="I7" s="133" t="s">
        <v>82</v>
      </c>
      <c r="J7" s="133"/>
      <c r="K7" s="108"/>
      <c r="L7" s="108"/>
      <c r="M7" s="108"/>
      <c r="N7" s="108"/>
      <c r="O7" s="108"/>
      <c r="P7" s="108"/>
    </row>
    <row r="8" spans="1:16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2.75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 hidden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5" customHeight="1">
      <c r="A11" s="126" t="s">
        <v>80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72"/>
      <c r="O11" s="72"/>
      <c r="P11" s="72"/>
    </row>
    <row r="12" spans="1:16" ht="17.25" customHeight="1" thickBot="1">
      <c r="A12" s="72"/>
      <c r="B12" s="72"/>
      <c r="C12" s="109"/>
      <c r="D12" s="110"/>
      <c r="E12" s="146" t="s">
        <v>99</v>
      </c>
      <c r="F12" s="146"/>
      <c r="G12" s="141"/>
      <c r="H12" s="141"/>
      <c r="I12" s="72"/>
      <c r="J12" s="72"/>
      <c r="K12" s="72"/>
      <c r="L12" s="72"/>
      <c r="M12" s="72"/>
      <c r="N12" s="72"/>
      <c r="O12" s="72"/>
      <c r="P12" s="111" t="s">
        <v>2</v>
      </c>
    </row>
    <row r="13" spans="1:16" ht="12.75" customHeight="1">
      <c r="A13" s="127" t="s">
        <v>36</v>
      </c>
      <c r="B13" s="129" t="s">
        <v>37</v>
      </c>
      <c r="C13" s="129" t="s">
        <v>34</v>
      </c>
      <c r="D13" s="129" t="s">
        <v>40</v>
      </c>
      <c r="E13" s="143" t="s">
        <v>3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6" ht="60.75" customHeight="1">
      <c r="A14" s="128"/>
      <c r="B14" s="130"/>
      <c r="C14" s="130"/>
      <c r="D14" s="130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52" t="s">
        <v>49</v>
      </c>
      <c r="M14" s="52" t="s">
        <v>50</v>
      </c>
      <c r="N14" s="52" t="s">
        <v>51</v>
      </c>
      <c r="O14" s="80" t="s">
        <v>52</v>
      </c>
      <c r="P14" s="91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53"/>
      <c r="M15" s="53"/>
      <c r="N15" s="53"/>
      <c r="O15" s="81"/>
      <c r="P15" s="92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52"/>
      <c r="M16" s="52"/>
      <c r="N16" s="52"/>
      <c r="O16" s="80"/>
      <c r="P16" s="91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52"/>
      <c r="M17" s="52"/>
      <c r="N17" s="52"/>
      <c r="O17" s="80"/>
      <c r="P17" s="91"/>
    </row>
    <row r="18" spans="1:16" ht="16.5" customHeight="1">
      <c r="A18" s="139" t="s">
        <v>28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</row>
    <row r="19" spans="1:16" ht="17.25" customHeight="1">
      <c r="A19" s="139" t="s">
        <v>29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7" s="38" customFormat="1" ht="18.75" customHeight="1">
      <c r="A20" s="46" t="s">
        <v>61</v>
      </c>
      <c r="B20" s="39" t="s">
        <v>74</v>
      </c>
      <c r="C20" s="68">
        <v>101000000</v>
      </c>
      <c r="D20" s="40">
        <f>SUM(E20:P20)</f>
        <v>658600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54">
        <v>58800</v>
      </c>
      <c r="M20" s="54">
        <v>58800</v>
      </c>
      <c r="N20" s="54">
        <v>58800</v>
      </c>
      <c r="O20" s="40">
        <v>58800</v>
      </c>
      <c r="P20" s="54">
        <v>59300</v>
      </c>
      <c r="Q20" s="45"/>
    </row>
    <row r="21" spans="1:17" s="38" customFormat="1" ht="18.75" customHeight="1">
      <c r="A21" s="46" t="s">
        <v>61</v>
      </c>
      <c r="B21" s="39" t="s">
        <v>75</v>
      </c>
      <c r="C21" s="68">
        <v>101000000</v>
      </c>
      <c r="D21" s="40">
        <f aca="true" t="shared" si="0" ref="D21:D40">SUM(E21:P21)</f>
        <v>4700</v>
      </c>
      <c r="E21" s="40">
        <v>3000</v>
      </c>
      <c r="F21" s="40">
        <v>1700</v>
      </c>
      <c r="G21" s="40"/>
      <c r="H21" s="54"/>
      <c r="I21" s="54"/>
      <c r="J21" s="54"/>
      <c r="K21" s="54"/>
      <c r="L21" s="54"/>
      <c r="M21" s="54"/>
      <c r="N21" s="54"/>
      <c r="O21" s="40"/>
      <c r="P21" s="93"/>
      <c r="Q21" s="45"/>
    </row>
    <row r="22" spans="1:17" s="38" customFormat="1" ht="18" customHeight="1">
      <c r="A22" s="46" t="s">
        <v>61</v>
      </c>
      <c r="B22" s="39" t="s">
        <v>76</v>
      </c>
      <c r="C22" s="68">
        <v>101000000</v>
      </c>
      <c r="D22" s="40">
        <f t="shared" si="0"/>
        <v>764200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54">
        <v>47900</v>
      </c>
      <c r="M22" s="54">
        <v>92900</v>
      </c>
      <c r="N22" s="54">
        <v>119900</v>
      </c>
      <c r="O22" s="40">
        <v>3100</v>
      </c>
      <c r="P22" s="93"/>
      <c r="Q22" s="70"/>
    </row>
    <row r="23" spans="1:17" s="38" customFormat="1" ht="18" customHeight="1">
      <c r="A23" s="46" t="s">
        <v>5</v>
      </c>
      <c r="B23" s="106" t="s">
        <v>57</v>
      </c>
      <c r="C23" s="68">
        <v>101000000</v>
      </c>
      <c r="D23" s="40">
        <f>SUM(E23:P23)</f>
        <v>1359000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54">
        <v>91000</v>
      </c>
      <c r="M23" s="54">
        <v>170000</v>
      </c>
      <c r="N23" s="54">
        <v>260000</v>
      </c>
      <c r="O23" s="40">
        <v>228000</v>
      </c>
      <c r="P23" s="93">
        <v>0</v>
      </c>
      <c r="Q23" s="70"/>
    </row>
    <row r="24" spans="1:17" s="38" customFormat="1" ht="18" customHeight="1" hidden="1">
      <c r="A24" s="46" t="s">
        <v>5</v>
      </c>
      <c r="B24" s="106" t="s">
        <v>85</v>
      </c>
      <c r="C24" s="68">
        <v>101000000</v>
      </c>
      <c r="D24" s="40">
        <f>SUM(E24:P24)</f>
        <v>0</v>
      </c>
      <c r="E24" s="40"/>
      <c r="F24" s="40"/>
      <c r="G24" s="40"/>
      <c r="H24" s="54"/>
      <c r="I24" s="54"/>
      <c r="J24" s="54"/>
      <c r="K24" s="54"/>
      <c r="L24" s="54"/>
      <c r="M24" s="54"/>
      <c r="N24" s="54"/>
      <c r="O24" s="40"/>
      <c r="P24" s="93"/>
      <c r="Q24" s="70"/>
    </row>
    <row r="25" spans="1:18" s="38" customFormat="1" ht="15.75" customHeight="1">
      <c r="A25" s="46" t="s">
        <v>5</v>
      </c>
      <c r="B25" s="106" t="s">
        <v>86</v>
      </c>
      <c r="C25" s="68">
        <v>101000000</v>
      </c>
      <c r="D25" s="40">
        <f>SUM(E25:P25)</f>
        <v>21000</v>
      </c>
      <c r="E25" s="40"/>
      <c r="F25" s="40"/>
      <c r="G25" s="40"/>
      <c r="H25" s="54"/>
      <c r="I25" s="54"/>
      <c r="J25" s="54"/>
      <c r="K25" s="54"/>
      <c r="L25" s="54"/>
      <c r="M25" s="54"/>
      <c r="N25" s="54"/>
      <c r="O25" s="40"/>
      <c r="P25" s="93">
        <v>21000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8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54">
        <v>48000</v>
      </c>
      <c r="M26" s="54"/>
      <c r="N26" s="54"/>
      <c r="O26" s="40"/>
      <c r="P26" s="93"/>
      <c r="Q26" s="45"/>
    </row>
    <row r="27" spans="1:17" s="38" customFormat="1" ht="17.25" customHeight="1">
      <c r="A27" s="46" t="s">
        <v>5</v>
      </c>
      <c r="B27" s="39" t="s">
        <v>6</v>
      </c>
      <c r="C27" s="68">
        <v>101000000</v>
      </c>
      <c r="D27" s="40">
        <f t="shared" si="0"/>
        <v>700000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54">
        <v>30000</v>
      </c>
      <c r="M27" s="54">
        <v>50000</v>
      </c>
      <c r="N27" s="54">
        <v>163000</v>
      </c>
      <c r="O27" s="40">
        <v>220000</v>
      </c>
      <c r="P27" s="93">
        <v>160000</v>
      </c>
      <c r="Q27" s="45"/>
    </row>
    <row r="28" spans="1:17" s="38" customFormat="1" ht="16.5" customHeight="1">
      <c r="A28" s="43" t="s">
        <v>5</v>
      </c>
      <c r="B28" s="39" t="s">
        <v>64</v>
      </c>
      <c r="C28" s="68">
        <v>101000000</v>
      </c>
      <c r="D28" s="40">
        <f t="shared" si="0"/>
        <v>291000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54"/>
      <c r="M28" s="54">
        <v>10000</v>
      </c>
      <c r="N28" s="54">
        <v>55000</v>
      </c>
      <c r="O28" s="40"/>
      <c r="P28" s="93">
        <v>11000</v>
      </c>
      <c r="Q28" s="45"/>
    </row>
    <row r="29" spans="1:17" s="38" customFormat="1" ht="16.5" customHeight="1">
      <c r="A29" s="43" t="s">
        <v>5</v>
      </c>
      <c r="B29" s="39" t="s">
        <v>68</v>
      </c>
      <c r="C29" s="68">
        <v>101000000</v>
      </c>
      <c r="D29" s="40">
        <f t="shared" si="0"/>
        <v>3500700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54">
        <v>2300</v>
      </c>
      <c r="M29" s="54">
        <v>30000</v>
      </c>
      <c r="N29" s="54">
        <v>280000</v>
      </c>
      <c r="O29" s="40">
        <v>1705000</v>
      </c>
      <c r="P29" s="93">
        <v>1198400</v>
      </c>
      <c r="Q29" s="45"/>
    </row>
    <row r="30" spans="1:17" s="38" customFormat="1" ht="27" customHeight="1">
      <c r="A30" s="43" t="s">
        <v>63</v>
      </c>
      <c r="B30" s="39" t="s">
        <v>79</v>
      </c>
      <c r="C30" s="68">
        <v>101000000</v>
      </c>
      <c r="D30" s="40">
        <f>SUM(E30:P30)</f>
        <v>33800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54"/>
      <c r="M30" s="54"/>
      <c r="N30" s="54"/>
      <c r="O30" s="40"/>
      <c r="P30" s="93">
        <v>26600</v>
      </c>
      <c r="Q30" s="45"/>
    </row>
    <row r="31" spans="1:17" s="38" customFormat="1" ht="27" customHeight="1">
      <c r="A31" s="43" t="s">
        <v>63</v>
      </c>
      <c r="B31" s="39" t="s">
        <v>83</v>
      </c>
      <c r="C31" s="68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54">
        <v>5200</v>
      </c>
      <c r="M31" s="54">
        <v>5200</v>
      </c>
      <c r="N31" s="54">
        <v>5200</v>
      </c>
      <c r="O31" s="40">
        <v>5200</v>
      </c>
      <c r="P31" s="93">
        <v>5200</v>
      </c>
      <c r="Q31" s="45"/>
    </row>
    <row r="32" spans="1:17" s="38" customFormat="1" ht="27" customHeight="1">
      <c r="A32" s="43" t="s">
        <v>63</v>
      </c>
      <c r="B32" s="39" t="s">
        <v>87</v>
      </c>
      <c r="C32" s="68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54"/>
      <c r="M32" s="54"/>
      <c r="N32" s="54"/>
      <c r="O32" s="40"/>
      <c r="P32" s="93">
        <v>13000</v>
      </c>
      <c r="Q32" s="45"/>
    </row>
    <row r="33" spans="1:17" s="38" customFormat="1" ht="27" customHeight="1">
      <c r="A33" s="43" t="s">
        <v>63</v>
      </c>
      <c r="B33" s="39" t="s">
        <v>78</v>
      </c>
      <c r="C33" s="68">
        <v>101000000</v>
      </c>
      <c r="D33" s="40">
        <f t="shared" si="0"/>
        <v>50700</v>
      </c>
      <c r="E33" s="40"/>
      <c r="F33" s="40"/>
      <c r="G33" s="40"/>
      <c r="H33" s="54"/>
      <c r="I33" s="54"/>
      <c r="J33" s="54"/>
      <c r="K33" s="54"/>
      <c r="L33" s="54"/>
      <c r="M33" s="54"/>
      <c r="N33" s="54"/>
      <c r="O33" s="40"/>
      <c r="P33" s="93">
        <v>50700</v>
      </c>
      <c r="Q33" s="45"/>
    </row>
    <row r="34" spans="1:17" s="38" customFormat="1" ht="27" customHeight="1">
      <c r="A34" s="43" t="s">
        <v>63</v>
      </c>
      <c r="B34" s="39" t="s">
        <v>97</v>
      </c>
      <c r="C34" s="68">
        <v>101000000</v>
      </c>
      <c r="D34" s="40">
        <f t="shared" si="0"/>
        <v>4000</v>
      </c>
      <c r="E34" s="40"/>
      <c r="F34" s="40"/>
      <c r="G34" s="40"/>
      <c r="H34" s="54"/>
      <c r="I34" s="54"/>
      <c r="J34" s="54"/>
      <c r="K34" s="54"/>
      <c r="L34" s="54"/>
      <c r="M34" s="54"/>
      <c r="N34" s="54"/>
      <c r="O34" s="40"/>
      <c r="P34" s="93">
        <v>4000</v>
      </c>
      <c r="Q34" s="45"/>
    </row>
    <row r="35" spans="1:17" s="38" customFormat="1" ht="27.75" customHeight="1">
      <c r="A35" s="43" t="s">
        <v>63</v>
      </c>
      <c r="B35" s="39" t="s">
        <v>71</v>
      </c>
      <c r="C35" s="68">
        <v>101000000</v>
      </c>
      <c r="D35" s="40">
        <f>SUM(E35:P35)</f>
        <v>3571200</v>
      </c>
      <c r="E35" s="40">
        <v>298300</v>
      </c>
      <c r="F35" s="40">
        <v>298300</v>
      </c>
      <c r="G35" s="40">
        <v>298300</v>
      </c>
      <c r="H35" s="54">
        <v>298300</v>
      </c>
      <c r="I35" s="54">
        <v>298300</v>
      </c>
      <c r="J35" s="54">
        <v>298300</v>
      </c>
      <c r="K35" s="54">
        <v>298300</v>
      </c>
      <c r="L35" s="54">
        <v>298300</v>
      </c>
      <c r="M35" s="54">
        <v>298300</v>
      </c>
      <c r="N35" s="54">
        <v>298300</v>
      </c>
      <c r="O35" s="40">
        <v>298300</v>
      </c>
      <c r="P35" s="93">
        <v>289900</v>
      </c>
      <c r="Q35" s="45"/>
    </row>
    <row r="36" spans="1:17" s="38" customFormat="1" ht="27.75" customHeight="1">
      <c r="A36" s="43" t="s">
        <v>63</v>
      </c>
      <c r="B36" s="39" t="s">
        <v>81</v>
      </c>
      <c r="C36" s="68">
        <v>101000000</v>
      </c>
      <c r="D36" s="40">
        <f t="shared" si="0"/>
        <v>131800</v>
      </c>
      <c r="E36" s="40"/>
      <c r="F36" s="40"/>
      <c r="G36" s="40"/>
      <c r="H36" s="54"/>
      <c r="I36" s="54"/>
      <c r="J36" s="54"/>
      <c r="K36" s="54"/>
      <c r="L36" s="54"/>
      <c r="M36" s="54"/>
      <c r="N36" s="54"/>
      <c r="O36" s="40"/>
      <c r="P36" s="93">
        <v>131800</v>
      </c>
      <c r="Q36" s="45"/>
    </row>
    <row r="37" spans="1:17" s="38" customFormat="1" ht="27.75" customHeight="1">
      <c r="A37" s="43" t="s">
        <v>63</v>
      </c>
      <c r="B37" s="39" t="s">
        <v>90</v>
      </c>
      <c r="C37" s="68">
        <v>120002465</v>
      </c>
      <c r="D37" s="40">
        <f t="shared" si="0"/>
        <v>79176200</v>
      </c>
      <c r="E37" s="40"/>
      <c r="F37" s="40"/>
      <c r="G37" s="40"/>
      <c r="H37" s="54"/>
      <c r="I37" s="54"/>
      <c r="J37" s="54"/>
      <c r="K37" s="54"/>
      <c r="L37" s="54"/>
      <c r="M37" s="54"/>
      <c r="N37" s="54"/>
      <c r="O37" s="117"/>
      <c r="P37" s="115">
        <v>79176200</v>
      </c>
      <c r="Q37" s="45"/>
    </row>
    <row r="38" spans="1:17" s="38" customFormat="1" ht="27.75" customHeight="1">
      <c r="A38" s="43" t="s">
        <v>63</v>
      </c>
      <c r="B38" s="39" t="s">
        <v>94</v>
      </c>
      <c r="C38" s="68" t="s">
        <v>95</v>
      </c>
      <c r="D38" s="40">
        <f t="shared" si="0"/>
        <v>65800</v>
      </c>
      <c r="E38" s="40"/>
      <c r="F38" s="40"/>
      <c r="G38" s="40"/>
      <c r="H38" s="54"/>
      <c r="I38" s="54"/>
      <c r="J38" s="54"/>
      <c r="K38" s="54"/>
      <c r="L38" s="54"/>
      <c r="M38" s="54"/>
      <c r="N38" s="54"/>
      <c r="O38" s="117"/>
      <c r="P38" s="124">
        <v>65800</v>
      </c>
      <c r="Q38" s="45"/>
    </row>
    <row r="39" spans="1:17" s="38" customFormat="1" ht="27.75" customHeight="1">
      <c r="A39" s="43" t="s">
        <v>63</v>
      </c>
      <c r="B39" s="39" t="s">
        <v>94</v>
      </c>
      <c r="C39" s="68" t="s">
        <v>96</v>
      </c>
      <c r="D39" s="40">
        <f t="shared" si="0"/>
        <v>131600</v>
      </c>
      <c r="E39" s="40"/>
      <c r="F39" s="40"/>
      <c r="G39" s="40"/>
      <c r="H39" s="54"/>
      <c r="I39" s="54"/>
      <c r="J39" s="54"/>
      <c r="K39" s="54"/>
      <c r="L39" s="54"/>
      <c r="M39" s="54"/>
      <c r="N39" s="54"/>
      <c r="O39" s="117"/>
      <c r="P39" s="124">
        <v>131600</v>
      </c>
      <c r="Q39" s="45"/>
    </row>
    <row r="40" spans="1:17" s="38" customFormat="1" ht="28.5" customHeight="1">
      <c r="A40" s="43" t="s">
        <v>63</v>
      </c>
      <c r="B40" s="39" t="s">
        <v>72</v>
      </c>
      <c r="C40" s="68">
        <v>190003001</v>
      </c>
      <c r="D40" s="40">
        <f t="shared" si="0"/>
        <v>3800</v>
      </c>
      <c r="E40" s="48"/>
      <c r="F40" s="40"/>
      <c r="G40" s="40"/>
      <c r="H40" s="54">
        <v>3800</v>
      </c>
      <c r="I40" s="54"/>
      <c r="J40" s="54"/>
      <c r="K40" s="54"/>
      <c r="L40" s="54"/>
      <c r="M40" s="54"/>
      <c r="N40" s="54"/>
      <c r="O40" s="54"/>
      <c r="P40" s="54"/>
      <c r="Q40" s="120"/>
    </row>
    <row r="41" spans="1:17" s="38" customFormat="1" ht="28.5" customHeight="1">
      <c r="A41" s="43" t="s">
        <v>63</v>
      </c>
      <c r="B41" s="39" t="s">
        <v>73</v>
      </c>
      <c r="C41" s="68">
        <v>203063000</v>
      </c>
      <c r="D41" s="40">
        <f>SUM(E41:P41)</f>
        <v>243000</v>
      </c>
      <c r="E41" s="40">
        <v>53075</v>
      </c>
      <c r="F41" s="41"/>
      <c r="G41" s="41"/>
      <c r="H41" s="58">
        <v>51873.49</v>
      </c>
      <c r="I41" s="55"/>
      <c r="J41" s="55"/>
      <c r="K41" s="55">
        <v>50421.6</v>
      </c>
      <c r="L41" s="55"/>
      <c r="M41" s="114">
        <v>18003.4</v>
      </c>
      <c r="N41" s="55"/>
      <c r="O41" s="54"/>
      <c r="P41" s="121">
        <v>69626.51</v>
      </c>
      <c r="Q41" s="120"/>
    </row>
    <row r="42" spans="1:17" s="38" customFormat="1" ht="28.5" customHeight="1">
      <c r="A42" s="43" t="s">
        <v>63</v>
      </c>
      <c r="B42" s="39" t="s">
        <v>91</v>
      </c>
      <c r="C42" s="116">
        <v>120004009</v>
      </c>
      <c r="D42" s="40">
        <f>SUM(E42:P42)</f>
        <v>4000000</v>
      </c>
      <c r="O42" s="54"/>
      <c r="P42" s="119">
        <v>4000000</v>
      </c>
      <c r="Q42" s="120"/>
    </row>
    <row r="43" spans="1:17" s="38" customFormat="1" ht="27" customHeight="1">
      <c r="A43" s="43" t="s">
        <v>63</v>
      </c>
      <c r="B43" s="39" t="s">
        <v>98</v>
      </c>
      <c r="C43" s="68">
        <v>101000000</v>
      </c>
      <c r="D43" s="40">
        <f>SUM(E43:P43)</f>
        <v>50000</v>
      </c>
      <c r="O43" s="54"/>
      <c r="P43" s="119">
        <v>50000</v>
      </c>
      <c r="Q43" s="120"/>
    </row>
    <row r="44" spans="1:17" s="38" customFormat="1" ht="75" customHeight="1">
      <c r="A44" s="43" t="s">
        <v>56</v>
      </c>
      <c r="B44" s="44" t="s">
        <v>54</v>
      </c>
      <c r="C44" s="69"/>
      <c r="D44" s="82">
        <f>SUM(D20:D43)</f>
        <v>94895900</v>
      </c>
      <c r="E44" s="82">
        <f aca="true" t="shared" si="1" ref="E44:P44">SUM(E20:E43)</f>
        <v>563575</v>
      </c>
      <c r="F44" s="82">
        <f t="shared" si="1"/>
        <v>599200</v>
      </c>
      <c r="G44" s="82">
        <f t="shared" si="1"/>
        <v>629200</v>
      </c>
      <c r="H44" s="82">
        <f t="shared" si="1"/>
        <v>622873.49</v>
      </c>
      <c r="I44" s="82">
        <f t="shared" si="1"/>
        <v>608200</v>
      </c>
      <c r="J44" s="82">
        <f t="shared" si="1"/>
        <v>695200</v>
      </c>
      <c r="K44" s="82">
        <f t="shared" si="1"/>
        <v>640221.6</v>
      </c>
      <c r="L44" s="82">
        <f t="shared" si="1"/>
        <v>581500</v>
      </c>
      <c r="M44" s="82">
        <f t="shared" si="1"/>
        <v>733203.4</v>
      </c>
      <c r="N44" s="82">
        <f t="shared" si="1"/>
        <v>1240200</v>
      </c>
      <c r="O44" s="82">
        <f t="shared" si="1"/>
        <v>2518400</v>
      </c>
      <c r="P44" s="82">
        <f t="shared" si="1"/>
        <v>85464126.51</v>
      </c>
      <c r="Q44" s="120"/>
    </row>
    <row r="45" spans="1:17" ht="15.75" customHeight="1">
      <c r="A45" s="23"/>
      <c r="B45" s="15"/>
      <c r="C45" s="16"/>
      <c r="D45" s="17" t="s">
        <v>25</v>
      </c>
      <c r="E45" s="17"/>
      <c r="F45" s="17"/>
      <c r="G45" s="17"/>
      <c r="H45" s="56"/>
      <c r="I45" s="56"/>
      <c r="J45" s="56"/>
      <c r="K45" s="56"/>
      <c r="L45" s="56"/>
      <c r="M45" s="56"/>
      <c r="N45" s="56"/>
      <c r="O45" s="118"/>
      <c r="P45" s="95"/>
      <c r="Q45" s="67"/>
    </row>
    <row r="46" spans="1:17" ht="16.5" customHeight="1">
      <c r="A46" s="139" t="s">
        <v>7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8"/>
      <c r="Q46" s="67"/>
    </row>
    <row r="47" spans="1:17" ht="36.75" customHeight="1">
      <c r="A47" s="43" t="s">
        <v>63</v>
      </c>
      <c r="B47" s="16" t="s">
        <v>93</v>
      </c>
      <c r="C47" s="16">
        <v>101000000</v>
      </c>
      <c r="D47" s="18">
        <f>P47</f>
        <v>750000</v>
      </c>
      <c r="E47" s="16"/>
      <c r="F47" s="16"/>
      <c r="G47" s="16"/>
      <c r="H47" s="122"/>
      <c r="I47" s="122"/>
      <c r="J47" s="122"/>
      <c r="K47" s="122"/>
      <c r="L47" s="122"/>
      <c r="M47" s="122"/>
      <c r="N47" s="122"/>
      <c r="O47" s="123"/>
      <c r="P47" s="99">
        <v>750000</v>
      </c>
      <c r="Q47" s="67"/>
    </row>
    <row r="48" spans="1:17" ht="45">
      <c r="A48" s="24" t="s">
        <v>8</v>
      </c>
      <c r="B48" s="15" t="s">
        <v>54</v>
      </c>
      <c r="C48" s="9"/>
      <c r="D48" s="18">
        <v>750000</v>
      </c>
      <c r="E48" s="16"/>
      <c r="F48" s="16"/>
      <c r="G48" s="16"/>
      <c r="H48" s="122"/>
      <c r="I48" s="122"/>
      <c r="J48" s="122"/>
      <c r="K48" s="122"/>
      <c r="L48" s="122"/>
      <c r="M48" s="122"/>
      <c r="N48" s="122"/>
      <c r="O48" s="123"/>
      <c r="P48" s="99">
        <v>750000</v>
      </c>
      <c r="Q48" s="67"/>
    </row>
    <row r="49" spans="1:16" ht="15">
      <c r="A49" s="24"/>
      <c r="B49" s="15"/>
      <c r="C49" s="9"/>
      <c r="D49" s="11"/>
      <c r="E49" s="9"/>
      <c r="F49" s="9"/>
      <c r="G49" s="9"/>
      <c r="H49" s="52"/>
      <c r="I49" s="52"/>
      <c r="J49" s="52"/>
      <c r="K49" s="52" t="s">
        <v>59</v>
      </c>
      <c r="L49" s="52"/>
      <c r="M49" s="52"/>
      <c r="N49" s="52" t="s">
        <v>59</v>
      </c>
      <c r="O49" s="80"/>
      <c r="P49" s="91"/>
    </row>
    <row r="50" spans="1:16" ht="78" customHeight="1">
      <c r="A50" s="24" t="s">
        <v>30</v>
      </c>
      <c r="B50" s="15" t="s">
        <v>54</v>
      </c>
      <c r="C50" s="8"/>
      <c r="D50" s="82">
        <f>E50+F50+G50+H50+I50+J50+K50+L50+M50+N50+O50+P50</f>
        <v>95645900</v>
      </c>
      <c r="E50" s="34">
        <f aca="true" t="shared" si="2" ref="E50:O50">E44</f>
        <v>563575</v>
      </c>
      <c r="F50" s="34">
        <f t="shared" si="2"/>
        <v>599200</v>
      </c>
      <c r="G50" s="34">
        <f t="shared" si="2"/>
        <v>629200</v>
      </c>
      <c r="H50" s="57">
        <f t="shared" si="2"/>
        <v>622873.49</v>
      </c>
      <c r="I50" s="57">
        <f t="shared" si="2"/>
        <v>608200</v>
      </c>
      <c r="J50" s="57">
        <f t="shared" si="2"/>
        <v>695200</v>
      </c>
      <c r="K50" s="57">
        <f t="shared" si="2"/>
        <v>640221.6</v>
      </c>
      <c r="L50" s="57">
        <f t="shared" si="2"/>
        <v>581500</v>
      </c>
      <c r="M50" s="57">
        <f t="shared" si="2"/>
        <v>733203.4</v>
      </c>
      <c r="N50" s="57">
        <f t="shared" si="2"/>
        <v>1240200</v>
      </c>
      <c r="O50" s="83">
        <f t="shared" si="2"/>
        <v>2518400</v>
      </c>
      <c r="P50" s="96">
        <f>P44+P47</f>
        <v>86214126.51</v>
      </c>
    </row>
    <row r="51" spans="1:16" ht="16.5" customHeight="1">
      <c r="A51" s="23"/>
      <c r="B51" s="15"/>
      <c r="C51" s="9"/>
      <c r="D51" s="9"/>
      <c r="E51" s="9"/>
      <c r="F51" s="9"/>
      <c r="G51" s="9"/>
      <c r="H51" s="52"/>
      <c r="I51" s="52"/>
      <c r="J51" s="52"/>
      <c r="K51" s="52"/>
      <c r="L51" s="52"/>
      <c r="M51" s="52"/>
      <c r="N51" s="52"/>
      <c r="O51" s="80"/>
      <c r="P51" s="91"/>
    </row>
    <row r="52" spans="1:16" ht="18" customHeight="1">
      <c r="A52" s="139" t="s">
        <v>31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</row>
    <row r="53" spans="1:16" ht="16.5" customHeight="1">
      <c r="A53" s="135" t="s">
        <v>9</v>
      </c>
      <c r="B53" s="136"/>
      <c r="C53" s="136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</row>
    <row r="54" spans="1:16" ht="26.25" customHeight="1">
      <c r="A54" s="23" t="s">
        <v>63</v>
      </c>
      <c r="B54" s="12" t="s">
        <v>10</v>
      </c>
      <c r="C54" s="68">
        <v>101000000</v>
      </c>
      <c r="D54" s="37">
        <f>SUM(E54:P54)</f>
        <v>734200</v>
      </c>
      <c r="E54" s="32">
        <v>60000</v>
      </c>
      <c r="F54" s="32">
        <v>60000</v>
      </c>
      <c r="G54" s="32">
        <v>60000</v>
      </c>
      <c r="H54" s="58">
        <v>89000</v>
      </c>
      <c r="I54" s="58">
        <v>53100</v>
      </c>
      <c r="J54" s="58">
        <v>60000</v>
      </c>
      <c r="K54" s="58">
        <v>140000</v>
      </c>
      <c r="L54" s="58">
        <v>5000</v>
      </c>
      <c r="M54" s="58">
        <v>46000</v>
      </c>
      <c r="N54" s="58">
        <v>68000</v>
      </c>
      <c r="O54" s="84">
        <v>40000</v>
      </c>
      <c r="P54" s="97">
        <v>53100</v>
      </c>
    </row>
    <row r="55" spans="1:18" ht="26.25" customHeight="1">
      <c r="A55" s="23" t="s">
        <v>63</v>
      </c>
      <c r="B55" s="12" t="s">
        <v>11</v>
      </c>
      <c r="C55" s="68">
        <v>101000000</v>
      </c>
      <c r="D55" s="37">
        <f aca="true" t="shared" si="3" ref="D55:D78">SUM(E55:P55)</f>
        <v>3197500</v>
      </c>
      <c r="E55" s="32">
        <v>300000</v>
      </c>
      <c r="F55" s="32">
        <v>300000</v>
      </c>
      <c r="G55" s="32">
        <v>325000</v>
      </c>
      <c r="H55" s="58">
        <v>244000</v>
      </c>
      <c r="I55" s="58">
        <v>230000</v>
      </c>
      <c r="J55" s="58">
        <v>225000</v>
      </c>
      <c r="K55" s="58">
        <v>265000</v>
      </c>
      <c r="L55" s="58">
        <v>334800</v>
      </c>
      <c r="M55" s="58">
        <v>250000</v>
      </c>
      <c r="N55" s="58">
        <v>250000</v>
      </c>
      <c r="O55" s="84">
        <v>250000</v>
      </c>
      <c r="P55" s="97">
        <v>223700</v>
      </c>
      <c r="Q55" s="22"/>
      <c r="R55" s="2"/>
    </row>
    <row r="56" spans="1:18" ht="27.75" customHeight="1">
      <c r="A56" s="23" t="s">
        <v>63</v>
      </c>
      <c r="B56" s="14" t="s">
        <v>11</v>
      </c>
      <c r="C56" s="68">
        <v>190003001</v>
      </c>
      <c r="D56" s="37">
        <f t="shared" si="3"/>
        <v>3800</v>
      </c>
      <c r="E56" s="32"/>
      <c r="F56" s="32"/>
      <c r="G56" s="32"/>
      <c r="H56" s="58">
        <v>3800</v>
      </c>
      <c r="I56" s="58"/>
      <c r="J56" s="58"/>
      <c r="K56" s="58"/>
      <c r="L56" s="58"/>
      <c r="M56" s="58"/>
      <c r="N56" s="58"/>
      <c r="O56" s="84"/>
      <c r="P56" s="97"/>
      <c r="Q56" s="3"/>
      <c r="R56" s="3"/>
    </row>
    <row r="57" spans="1:18" ht="27" customHeight="1">
      <c r="A57" s="23" t="s">
        <v>63</v>
      </c>
      <c r="B57" s="14" t="s">
        <v>60</v>
      </c>
      <c r="C57" s="68">
        <v>101000000</v>
      </c>
      <c r="D57" s="37">
        <f t="shared" si="3"/>
        <v>89900</v>
      </c>
      <c r="E57" s="32">
        <v>27000</v>
      </c>
      <c r="F57" s="32"/>
      <c r="G57" s="32"/>
      <c r="H57" s="58"/>
      <c r="I57" s="58"/>
      <c r="J57" s="58">
        <v>27000</v>
      </c>
      <c r="K57" s="58">
        <v>23200</v>
      </c>
      <c r="L57" s="58"/>
      <c r="M57" s="58"/>
      <c r="N57" s="58">
        <v>12700</v>
      </c>
      <c r="O57" s="84"/>
      <c r="P57" s="97"/>
      <c r="Q57" s="3"/>
      <c r="R57" s="3"/>
    </row>
    <row r="58" spans="1:18" ht="27" customHeight="1">
      <c r="A58" s="23" t="s">
        <v>63</v>
      </c>
      <c r="B58" s="14" t="s">
        <v>77</v>
      </c>
      <c r="C58" s="68">
        <v>101000000</v>
      </c>
      <c r="D58" s="37">
        <f t="shared" si="3"/>
        <v>23900</v>
      </c>
      <c r="E58" s="32"/>
      <c r="F58" s="32"/>
      <c r="G58" s="32"/>
      <c r="H58" s="58"/>
      <c r="I58" s="58"/>
      <c r="J58" s="58"/>
      <c r="K58" s="58">
        <v>23900</v>
      </c>
      <c r="L58" s="58"/>
      <c r="M58" s="58"/>
      <c r="N58" s="58"/>
      <c r="O58" s="84"/>
      <c r="P58" s="97"/>
      <c r="Q58" s="3"/>
      <c r="R58" s="3"/>
    </row>
    <row r="59" spans="1:18" ht="28.5" customHeight="1">
      <c r="A59" s="23" t="s">
        <v>63</v>
      </c>
      <c r="B59" s="14" t="s">
        <v>27</v>
      </c>
      <c r="C59" s="68">
        <v>101000000</v>
      </c>
      <c r="D59" s="37">
        <f t="shared" si="3"/>
        <v>0</v>
      </c>
      <c r="E59" s="32"/>
      <c r="F59" s="32"/>
      <c r="G59" s="32"/>
      <c r="H59" s="58"/>
      <c r="I59" s="58"/>
      <c r="J59" s="58"/>
      <c r="K59" s="58"/>
      <c r="L59" s="58"/>
      <c r="M59" s="58"/>
      <c r="N59" s="58"/>
      <c r="O59" s="84"/>
      <c r="P59" s="97">
        <v>0</v>
      </c>
      <c r="Q59" s="3"/>
      <c r="R59" s="3"/>
    </row>
    <row r="60" spans="1:16" ht="26.25" customHeight="1">
      <c r="A60" s="23" t="s">
        <v>63</v>
      </c>
      <c r="B60" s="14" t="s">
        <v>26</v>
      </c>
      <c r="C60" s="68">
        <v>101000000</v>
      </c>
      <c r="D60" s="37">
        <f t="shared" si="3"/>
        <v>1710100</v>
      </c>
      <c r="E60" s="32">
        <v>99000</v>
      </c>
      <c r="F60" s="32">
        <v>359000</v>
      </c>
      <c r="G60" s="32">
        <v>229000</v>
      </c>
      <c r="H60" s="58">
        <v>149300</v>
      </c>
      <c r="I60" s="58">
        <v>222500</v>
      </c>
      <c r="J60" s="58">
        <v>99000</v>
      </c>
      <c r="K60" s="58">
        <v>99000</v>
      </c>
      <c r="L60" s="58">
        <v>92400</v>
      </c>
      <c r="M60" s="58">
        <v>99000</v>
      </c>
      <c r="N60" s="58">
        <v>99000</v>
      </c>
      <c r="O60" s="84">
        <v>20000</v>
      </c>
      <c r="P60" s="97">
        <v>142900</v>
      </c>
    </row>
    <row r="61" spans="1:16" ht="28.5" customHeight="1">
      <c r="A61" s="23" t="s">
        <v>63</v>
      </c>
      <c r="B61" s="9" t="s">
        <v>17</v>
      </c>
      <c r="C61" s="68">
        <v>203063000</v>
      </c>
      <c r="D61" s="37">
        <f t="shared" si="3"/>
        <v>243000</v>
      </c>
      <c r="E61" s="113">
        <v>53075</v>
      </c>
      <c r="F61" s="31"/>
      <c r="G61" s="32"/>
      <c r="H61" s="112">
        <v>51873.49</v>
      </c>
      <c r="J61" s="58"/>
      <c r="K61" s="112">
        <v>50421.6</v>
      </c>
      <c r="L61" s="58"/>
      <c r="M61" s="112">
        <v>18003.4</v>
      </c>
      <c r="N61" s="58"/>
      <c r="O61" s="84"/>
      <c r="P61" s="94">
        <v>69626.51</v>
      </c>
    </row>
    <row r="62" spans="1:16" ht="28.5" customHeight="1">
      <c r="A62" s="23" t="s">
        <v>63</v>
      </c>
      <c r="B62" s="14" t="s">
        <v>12</v>
      </c>
      <c r="C62" s="68">
        <v>101000000</v>
      </c>
      <c r="D62" s="37">
        <f t="shared" si="3"/>
        <v>294500</v>
      </c>
      <c r="E62" s="32"/>
      <c r="F62" s="32"/>
      <c r="G62" s="32"/>
      <c r="H62" s="58"/>
      <c r="I62" s="58">
        <v>296000</v>
      </c>
      <c r="J62" s="58"/>
      <c r="K62" s="58"/>
      <c r="L62" s="58"/>
      <c r="M62" s="58"/>
      <c r="N62" s="58"/>
      <c r="O62" s="84"/>
      <c r="P62" s="97">
        <v>-1500</v>
      </c>
    </row>
    <row r="63" spans="1:16" ht="26.25" customHeight="1">
      <c r="A63" s="23" t="s">
        <v>63</v>
      </c>
      <c r="B63" s="14" t="s">
        <v>24</v>
      </c>
      <c r="C63" s="68">
        <v>101000000</v>
      </c>
      <c r="D63" s="37">
        <f t="shared" si="3"/>
        <v>2700</v>
      </c>
      <c r="E63" s="32">
        <v>3200</v>
      </c>
      <c r="F63" s="32"/>
      <c r="G63" s="32"/>
      <c r="H63" s="58"/>
      <c r="I63" s="58"/>
      <c r="J63" s="58"/>
      <c r="K63" s="58"/>
      <c r="L63" s="58"/>
      <c r="M63" s="58"/>
      <c r="N63" s="58"/>
      <c r="O63" s="84"/>
      <c r="P63" s="97">
        <v>-500</v>
      </c>
    </row>
    <row r="64" spans="1:16" ht="27.75" customHeight="1">
      <c r="A64" s="23" t="s">
        <v>63</v>
      </c>
      <c r="B64" s="14" t="s">
        <v>23</v>
      </c>
      <c r="C64" s="68">
        <v>101000000</v>
      </c>
      <c r="D64" s="37">
        <f t="shared" si="3"/>
        <v>1500</v>
      </c>
      <c r="E64" s="32"/>
      <c r="F64" s="32"/>
      <c r="G64" s="32"/>
      <c r="H64" s="58"/>
      <c r="I64" s="58">
        <v>1500</v>
      </c>
      <c r="J64" s="58"/>
      <c r="K64" s="58"/>
      <c r="L64" s="58"/>
      <c r="M64" s="58"/>
      <c r="N64" s="58"/>
      <c r="O64" s="84"/>
      <c r="P64" s="97"/>
    </row>
    <row r="65" spans="1:16" ht="27.75" customHeight="1" hidden="1">
      <c r="A65" s="23" t="s">
        <v>63</v>
      </c>
      <c r="B65" s="14" t="s">
        <v>21</v>
      </c>
      <c r="C65" s="68">
        <v>190002069</v>
      </c>
      <c r="D65" s="37">
        <f t="shared" si="3"/>
        <v>0</v>
      </c>
      <c r="E65" s="32"/>
      <c r="F65" s="32"/>
      <c r="G65" s="32"/>
      <c r="H65" s="58"/>
      <c r="I65" s="58"/>
      <c r="J65" s="58"/>
      <c r="K65" s="58"/>
      <c r="L65" s="58"/>
      <c r="M65" s="58"/>
      <c r="N65" s="58"/>
      <c r="O65" s="84"/>
      <c r="P65" s="97"/>
    </row>
    <row r="66" spans="1:16" ht="27" customHeight="1">
      <c r="A66" s="23" t="s">
        <v>63</v>
      </c>
      <c r="B66" s="14" t="s">
        <v>21</v>
      </c>
      <c r="C66" s="68">
        <v>101000000</v>
      </c>
      <c r="D66" s="37">
        <f t="shared" si="3"/>
        <v>1884600</v>
      </c>
      <c r="E66" s="32"/>
      <c r="F66" s="32">
        <v>110000</v>
      </c>
      <c r="G66" s="32"/>
      <c r="H66" s="58"/>
      <c r="I66" s="58"/>
      <c r="J66" s="58">
        <v>200000</v>
      </c>
      <c r="K66" s="58">
        <v>20000</v>
      </c>
      <c r="L66" s="58"/>
      <c r="M66" s="58">
        <v>531600</v>
      </c>
      <c r="N66" s="58"/>
      <c r="O66" s="84"/>
      <c r="P66" s="97">
        <v>1023000</v>
      </c>
    </row>
    <row r="67" spans="1:16" ht="27.75" customHeight="1">
      <c r="A67" s="23" t="s">
        <v>63</v>
      </c>
      <c r="B67" s="14" t="s">
        <v>13</v>
      </c>
      <c r="C67" s="68">
        <v>101000000</v>
      </c>
      <c r="D67" s="37">
        <f t="shared" si="3"/>
        <v>1500</v>
      </c>
      <c r="E67" s="32"/>
      <c r="F67" s="32"/>
      <c r="G67" s="32"/>
      <c r="H67" s="58"/>
      <c r="I67" s="58"/>
      <c r="J67" s="58"/>
      <c r="K67" s="58"/>
      <c r="L67" s="58"/>
      <c r="M67" s="58"/>
      <c r="N67" s="58">
        <v>1500</v>
      </c>
      <c r="O67" s="84"/>
      <c r="P67" s="97"/>
    </row>
    <row r="68" spans="1:16" ht="27.75" customHeight="1">
      <c r="A68" s="23" t="s">
        <v>63</v>
      </c>
      <c r="B68" s="14" t="s">
        <v>20</v>
      </c>
      <c r="C68" s="68">
        <v>101000000</v>
      </c>
      <c r="D68" s="37">
        <f t="shared" si="3"/>
        <v>521500</v>
      </c>
      <c r="E68" s="32"/>
      <c r="F68" s="32">
        <v>250000</v>
      </c>
      <c r="G68" s="32">
        <v>167600</v>
      </c>
      <c r="H68" s="58">
        <v>103900</v>
      </c>
      <c r="I68" s="58"/>
      <c r="J68" s="58"/>
      <c r="K68" s="58"/>
      <c r="L68" s="58"/>
      <c r="M68" s="58"/>
      <c r="N68" s="58"/>
      <c r="O68" s="84"/>
      <c r="P68" s="97"/>
    </row>
    <row r="69" spans="1:16" ht="25.5" customHeight="1">
      <c r="A69" s="23" t="s">
        <v>63</v>
      </c>
      <c r="B69" s="12" t="s">
        <v>14</v>
      </c>
      <c r="C69" s="68">
        <v>101000000</v>
      </c>
      <c r="D69" s="37">
        <f t="shared" si="3"/>
        <v>3357800</v>
      </c>
      <c r="E69" s="32">
        <v>285000</v>
      </c>
      <c r="F69" s="32">
        <v>85000</v>
      </c>
      <c r="G69" s="32">
        <v>295000</v>
      </c>
      <c r="H69" s="58">
        <v>320000</v>
      </c>
      <c r="I69" s="58">
        <v>304000</v>
      </c>
      <c r="J69" s="58">
        <v>1121500</v>
      </c>
      <c r="K69" s="58">
        <v>838100</v>
      </c>
      <c r="L69" s="112">
        <v>18100</v>
      </c>
      <c r="M69" s="58"/>
      <c r="N69" s="58">
        <v>50000</v>
      </c>
      <c r="O69" s="84">
        <v>30000</v>
      </c>
      <c r="P69" s="97">
        <v>11100</v>
      </c>
    </row>
    <row r="70" spans="1:16" ht="29.25" customHeight="1">
      <c r="A70" s="23" t="s">
        <v>63</v>
      </c>
      <c r="B70" s="36" t="s">
        <v>15</v>
      </c>
      <c r="C70" s="68">
        <v>101000000</v>
      </c>
      <c r="D70" s="37">
        <f>SUM(E70:P70)</f>
        <v>18000</v>
      </c>
      <c r="E70" s="33">
        <v>6000</v>
      </c>
      <c r="F70" s="33">
        <v>6000</v>
      </c>
      <c r="G70" s="33">
        <v>6000</v>
      </c>
      <c r="H70" s="59"/>
      <c r="I70" s="59"/>
      <c r="J70" s="59"/>
      <c r="K70" s="59"/>
      <c r="L70" s="59"/>
      <c r="M70" s="59"/>
      <c r="N70" s="59"/>
      <c r="O70" s="33"/>
      <c r="P70" s="33"/>
    </row>
    <row r="71" spans="1:16" ht="31.5" customHeight="1">
      <c r="A71" s="23" t="s">
        <v>63</v>
      </c>
      <c r="B71" s="36" t="s">
        <v>16</v>
      </c>
      <c r="C71" s="68">
        <v>120002465</v>
      </c>
      <c r="D71" s="37">
        <f t="shared" si="3"/>
        <v>84230000</v>
      </c>
      <c r="E71" s="33"/>
      <c r="F71" s="33"/>
      <c r="G71" s="33"/>
      <c r="H71" s="59"/>
      <c r="I71" s="59"/>
      <c r="J71" s="59"/>
      <c r="K71" s="59"/>
      <c r="L71" s="59"/>
      <c r="M71" s="59"/>
      <c r="N71" s="59"/>
      <c r="O71" s="85"/>
      <c r="P71" s="98">
        <v>84230000</v>
      </c>
    </row>
    <row r="72" spans="1:16" ht="31.5" customHeight="1">
      <c r="A72" s="23" t="s">
        <v>63</v>
      </c>
      <c r="B72" s="36" t="s">
        <v>16</v>
      </c>
      <c r="C72" s="68" t="s">
        <v>95</v>
      </c>
      <c r="D72" s="37">
        <f t="shared" si="3"/>
        <v>70000</v>
      </c>
      <c r="E72" s="33"/>
      <c r="F72" s="33"/>
      <c r="G72" s="33"/>
      <c r="H72" s="59"/>
      <c r="I72" s="59"/>
      <c r="J72" s="59"/>
      <c r="K72" s="59"/>
      <c r="L72" s="59"/>
      <c r="M72" s="59"/>
      <c r="N72" s="59"/>
      <c r="O72" s="85"/>
      <c r="P72" s="98">
        <v>70000</v>
      </c>
    </row>
    <row r="73" spans="1:16" ht="31.5" customHeight="1">
      <c r="A73" s="23" t="s">
        <v>63</v>
      </c>
      <c r="B73" s="36" t="s">
        <v>16</v>
      </c>
      <c r="C73" s="68" t="s">
        <v>96</v>
      </c>
      <c r="D73" s="37">
        <f t="shared" si="3"/>
        <v>140000</v>
      </c>
      <c r="E73" s="33"/>
      <c r="F73" s="33"/>
      <c r="G73" s="33"/>
      <c r="H73" s="59"/>
      <c r="I73" s="59"/>
      <c r="J73" s="59"/>
      <c r="K73" s="59"/>
      <c r="L73" s="59"/>
      <c r="M73" s="59"/>
      <c r="N73" s="59"/>
      <c r="O73" s="85"/>
      <c r="P73" s="98">
        <v>140000</v>
      </c>
    </row>
    <row r="74" spans="1:16" ht="31.5" customHeight="1">
      <c r="A74" s="23" t="s">
        <v>63</v>
      </c>
      <c r="B74" s="36" t="s">
        <v>16</v>
      </c>
      <c r="C74" s="68">
        <v>120004009</v>
      </c>
      <c r="D74" s="37">
        <f>SUM(E74:P74)</f>
        <v>4000000</v>
      </c>
      <c r="E74" s="33"/>
      <c r="F74" s="33"/>
      <c r="G74" s="33"/>
      <c r="H74" s="59"/>
      <c r="I74" s="59"/>
      <c r="J74" s="59"/>
      <c r="K74" s="59"/>
      <c r="L74" s="59"/>
      <c r="M74" s="59"/>
      <c r="N74" s="59"/>
      <c r="O74" s="85"/>
      <c r="P74" s="98">
        <v>4000000</v>
      </c>
    </row>
    <row r="75" spans="1:16" ht="31.5" customHeight="1">
      <c r="A75" s="23" t="s">
        <v>63</v>
      </c>
      <c r="B75" s="36" t="s">
        <v>16</v>
      </c>
      <c r="C75" s="68">
        <v>101000000</v>
      </c>
      <c r="D75" s="37">
        <f t="shared" si="3"/>
        <v>2782700</v>
      </c>
      <c r="E75" s="33">
        <v>295000</v>
      </c>
      <c r="F75" s="33">
        <v>280000</v>
      </c>
      <c r="G75" s="33">
        <v>262400</v>
      </c>
      <c r="H75" s="59">
        <v>287500</v>
      </c>
      <c r="I75" s="59">
        <v>247000</v>
      </c>
      <c r="J75" s="59">
        <v>263000</v>
      </c>
      <c r="K75" s="59">
        <v>240000</v>
      </c>
      <c r="L75" s="59">
        <v>250700</v>
      </c>
      <c r="M75" s="59">
        <v>240000</v>
      </c>
      <c r="N75" s="59">
        <v>250000</v>
      </c>
      <c r="O75" s="85">
        <v>107300</v>
      </c>
      <c r="P75" s="98">
        <v>59800</v>
      </c>
    </row>
    <row r="76" spans="1:16" ht="30.75" customHeight="1">
      <c r="A76" s="23" t="s">
        <v>63</v>
      </c>
      <c r="B76" s="36" t="s">
        <v>33</v>
      </c>
      <c r="C76" s="68">
        <v>101000000</v>
      </c>
      <c r="D76" s="37">
        <f t="shared" si="3"/>
        <v>17700</v>
      </c>
      <c r="E76" s="33">
        <v>5900</v>
      </c>
      <c r="F76" s="33">
        <v>5900</v>
      </c>
      <c r="G76" s="33">
        <v>5900</v>
      </c>
      <c r="H76" s="59"/>
      <c r="I76" s="59"/>
      <c r="J76" s="59"/>
      <c r="K76" s="59"/>
      <c r="L76" s="59"/>
      <c r="M76" s="59"/>
      <c r="N76" s="59"/>
      <c r="O76" s="33"/>
      <c r="P76" s="33"/>
    </row>
    <row r="77" spans="1:16" ht="29.25" customHeight="1">
      <c r="A77" s="23" t="s">
        <v>63</v>
      </c>
      <c r="B77" s="36" t="s">
        <v>35</v>
      </c>
      <c r="C77" s="68">
        <v>101000000</v>
      </c>
      <c r="D77" s="37">
        <f>SUM(E77:P77)</f>
        <v>219500</v>
      </c>
      <c r="E77" s="33">
        <v>20000</v>
      </c>
      <c r="F77" s="33">
        <v>10000</v>
      </c>
      <c r="G77" s="33">
        <v>10000</v>
      </c>
      <c r="H77" s="59">
        <v>43000</v>
      </c>
      <c r="I77" s="59">
        <v>47000</v>
      </c>
      <c r="J77" s="59">
        <v>30000</v>
      </c>
      <c r="K77" s="59">
        <v>10000</v>
      </c>
      <c r="L77" s="59">
        <v>10000</v>
      </c>
      <c r="M77" s="59">
        <v>10000</v>
      </c>
      <c r="N77" s="59">
        <v>10000</v>
      </c>
      <c r="O77" s="85"/>
      <c r="P77" s="98">
        <v>19500</v>
      </c>
    </row>
    <row r="78" spans="1:16" ht="29.25" customHeight="1">
      <c r="A78" s="23" t="s">
        <v>63</v>
      </c>
      <c r="B78" s="36" t="s">
        <v>92</v>
      </c>
      <c r="C78" s="68">
        <v>101000000</v>
      </c>
      <c r="D78" s="37">
        <f t="shared" si="3"/>
        <v>100</v>
      </c>
      <c r="E78" s="33"/>
      <c r="F78" s="33"/>
      <c r="G78" s="33"/>
      <c r="H78" s="59"/>
      <c r="I78" s="59"/>
      <c r="J78" s="59"/>
      <c r="K78" s="59"/>
      <c r="L78" s="59"/>
      <c r="M78" s="59"/>
      <c r="N78" s="59"/>
      <c r="O78" s="85"/>
      <c r="P78" s="98">
        <v>100</v>
      </c>
    </row>
    <row r="79" spans="1:17" ht="21.75" customHeight="1">
      <c r="A79" s="25" t="s">
        <v>38</v>
      </c>
      <c r="B79" s="21" t="s">
        <v>41</v>
      </c>
      <c r="C79" s="35"/>
      <c r="D79" s="37">
        <f>SUM(D54:D78)</f>
        <v>103544500</v>
      </c>
      <c r="E79" s="42">
        <f>SUM(E54:E78)</f>
        <v>1154175</v>
      </c>
      <c r="F79" s="42">
        <f aca="true" t="shared" si="4" ref="F79:P79">SUM(F54:F78)</f>
        <v>1465900</v>
      </c>
      <c r="G79" s="42">
        <f t="shared" si="4"/>
        <v>1360900</v>
      </c>
      <c r="H79" s="60">
        <f t="shared" si="4"/>
        <v>1292373.49</v>
      </c>
      <c r="I79" s="60">
        <f t="shared" si="4"/>
        <v>1401100</v>
      </c>
      <c r="J79" s="60">
        <f t="shared" si="4"/>
        <v>2025500</v>
      </c>
      <c r="K79" s="60">
        <f t="shared" si="4"/>
        <v>1709621.6</v>
      </c>
      <c r="L79" s="60">
        <f t="shared" si="4"/>
        <v>711000</v>
      </c>
      <c r="M79" s="60">
        <f t="shared" si="4"/>
        <v>1194603.4</v>
      </c>
      <c r="N79" s="60">
        <f t="shared" si="4"/>
        <v>741200</v>
      </c>
      <c r="O79" s="42">
        <f t="shared" si="4"/>
        <v>447300</v>
      </c>
      <c r="P79" s="60">
        <f t="shared" si="4"/>
        <v>90040826.51</v>
      </c>
      <c r="Q79" s="66">
        <f>P79+O79+N79+M79+L79+K79+J79+I79+H79+G79+F79+E79</f>
        <v>103544500</v>
      </c>
    </row>
    <row r="80" spans="1:16" ht="13.5" customHeight="1">
      <c r="A80" s="23"/>
      <c r="B80" s="16"/>
      <c r="C80" s="19"/>
      <c r="D80" s="18"/>
      <c r="E80" s="18"/>
      <c r="F80" s="18"/>
      <c r="G80" s="18"/>
      <c r="H80" s="61"/>
      <c r="I80" s="61"/>
      <c r="J80" s="61"/>
      <c r="K80" s="61"/>
      <c r="L80" s="61"/>
      <c r="M80" s="61"/>
      <c r="N80" s="61"/>
      <c r="O80" s="86"/>
      <c r="P80" s="99"/>
    </row>
    <row r="81" spans="1:16" ht="15">
      <c r="A81" s="139" t="s">
        <v>18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8"/>
    </row>
    <row r="82" spans="1:16" ht="18" customHeight="1">
      <c r="A82" s="26"/>
      <c r="B82" s="1"/>
      <c r="C82" s="1"/>
      <c r="D82" s="1"/>
      <c r="E82" s="1"/>
      <c r="F82" s="1"/>
      <c r="G82" s="1"/>
      <c r="H82" s="62"/>
      <c r="I82" s="62"/>
      <c r="J82" s="62"/>
      <c r="K82" s="62"/>
      <c r="L82" s="62"/>
      <c r="M82" s="62"/>
      <c r="N82" s="62"/>
      <c r="O82" s="87"/>
      <c r="P82" s="100"/>
    </row>
    <row r="83" spans="1:16" ht="61.5" customHeight="1">
      <c r="A83" s="23" t="s">
        <v>39</v>
      </c>
      <c r="B83" s="21" t="s">
        <v>41</v>
      </c>
      <c r="C83" s="1"/>
      <c r="D83" s="5"/>
      <c r="E83" s="5"/>
      <c r="F83" s="5"/>
      <c r="G83" s="5"/>
      <c r="H83" s="63"/>
      <c r="I83" s="63"/>
      <c r="J83" s="63"/>
      <c r="K83" s="63"/>
      <c r="L83" s="63"/>
      <c r="M83" s="63"/>
      <c r="N83" s="63"/>
      <c r="O83" s="88"/>
      <c r="P83" s="101"/>
    </row>
    <row r="84" spans="1:16" ht="18" customHeight="1">
      <c r="A84" s="23"/>
      <c r="B84" s="21"/>
      <c r="C84" s="1"/>
      <c r="D84" s="4"/>
      <c r="E84" s="4"/>
      <c r="F84" s="4"/>
      <c r="G84" s="4"/>
      <c r="H84" s="64"/>
      <c r="I84" s="64"/>
      <c r="J84" s="64"/>
      <c r="K84" s="64"/>
      <c r="L84" s="64"/>
      <c r="M84" s="64"/>
      <c r="N84" s="64"/>
      <c r="O84" s="89"/>
      <c r="P84" s="101"/>
    </row>
    <row r="85" spans="1:16" ht="58.5" customHeight="1">
      <c r="A85" s="23" t="s">
        <v>32</v>
      </c>
      <c r="B85" s="20" t="s">
        <v>54</v>
      </c>
      <c r="C85" s="8"/>
      <c r="D85" s="7">
        <f>D79</f>
        <v>103544500</v>
      </c>
      <c r="E85" s="7">
        <f aca="true" t="shared" si="5" ref="E85:P85">E79</f>
        <v>1154175</v>
      </c>
      <c r="F85" s="7">
        <f t="shared" si="5"/>
        <v>1465900</v>
      </c>
      <c r="G85" s="7">
        <f t="shared" si="5"/>
        <v>1360900</v>
      </c>
      <c r="H85" s="60">
        <f t="shared" si="5"/>
        <v>1292373.49</v>
      </c>
      <c r="I85" s="60">
        <f t="shared" si="5"/>
        <v>1401100</v>
      </c>
      <c r="J85" s="60">
        <f t="shared" si="5"/>
        <v>2025500</v>
      </c>
      <c r="K85" s="60">
        <f t="shared" si="5"/>
        <v>1709621.6</v>
      </c>
      <c r="L85" s="60">
        <f t="shared" si="5"/>
        <v>711000</v>
      </c>
      <c r="M85" s="60">
        <f t="shared" si="5"/>
        <v>1194603.4</v>
      </c>
      <c r="N85" s="60">
        <f t="shared" si="5"/>
        <v>741200</v>
      </c>
      <c r="O85" s="42">
        <f t="shared" si="5"/>
        <v>447300</v>
      </c>
      <c r="P85" s="102">
        <f t="shared" si="5"/>
        <v>90040826.51</v>
      </c>
    </row>
    <row r="86" spans="1:16" ht="12" customHeight="1">
      <c r="A86" s="26"/>
      <c r="B86" s="20"/>
      <c r="C86" s="8"/>
      <c r="D86" s="7"/>
      <c r="E86" s="7"/>
      <c r="F86" s="7"/>
      <c r="G86" s="7"/>
      <c r="H86" s="60"/>
      <c r="I86" s="60"/>
      <c r="J86" s="60"/>
      <c r="K86" s="60"/>
      <c r="L86" s="60"/>
      <c r="M86" s="60"/>
      <c r="N86" s="60"/>
      <c r="O86" s="42"/>
      <c r="P86" s="102"/>
    </row>
    <row r="87" spans="1:16" ht="39.75" customHeight="1">
      <c r="A87" s="26" t="s">
        <v>62</v>
      </c>
      <c r="B87" s="20"/>
      <c r="C87" s="8"/>
      <c r="D87" s="7"/>
      <c r="E87" s="7"/>
      <c r="F87" s="7"/>
      <c r="G87" s="7"/>
      <c r="H87" s="60"/>
      <c r="I87" s="60"/>
      <c r="J87" s="60"/>
      <c r="K87" s="60"/>
      <c r="L87" s="60"/>
      <c r="M87" s="60"/>
      <c r="N87" s="60"/>
      <c r="O87" s="42"/>
      <c r="P87" s="102"/>
    </row>
    <row r="88" spans="1:16" ht="48.75" customHeight="1" thickBot="1">
      <c r="A88" s="27" t="s">
        <v>19</v>
      </c>
      <c r="B88" s="29" t="s">
        <v>55</v>
      </c>
      <c r="C88" s="30"/>
      <c r="D88" s="28"/>
      <c r="E88" s="28"/>
      <c r="F88" s="28"/>
      <c r="G88" s="28"/>
      <c r="H88" s="65"/>
      <c r="I88" s="65"/>
      <c r="J88" s="65"/>
      <c r="K88" s="65"/>
      <c r="L88" s="65"/>
      <c r="M88" s="65"/>
      <c r="N88" s="65"/>
      <c r="O88" s="90"/>
      <c r="P88" s="103"/>
    </row>
    <row r="89" spans="1:32" ht="12" customHeight="1">
      <c r="A89" s="13"/>
      <c r="B89" s="13"/>
      <c r="C89" s="13"/>
      <c r="D89" s="6"/>
      <c r="E89" s="6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5">
      <c r="A90" s="13"/>
      <c r="B90" s="13"/>
      <c r="C90" s="13"/>
      <c r="D90" s="6"/>
      <c r="E90" s="6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ht="15.75">
      <c r="A91" s="73" t="s">
        <v>65</v>
      </c>
      <c r="B91" s="73" t="s">
        <v>70</v>
      </c>
      <c r="C91" s="74"/>
      <c r="D91" s="74"/>
      <c r="E91" s="73"/>
      <c r="F91" s="140" t="s">
        <v>69</v>
      </c>
      <c r="G91" s="140"/>
      <c r="H91" s="140"/>
      <c r="I91" s="50"/>
      <c r="J91" s="50"/>
      <c r="K91" s="50"/>
      <c r="L91" s="50"/>
      <c r="M91" s="50"/>
      <c r="N91" s="50"/>
      <c r="O91" s="50"/>
      <c r="P91" s="50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ht="12.75">
      <c r="A92" s="71"/>
      <c r="B92" s="71"/>
      <c r="C92" s="71"/>
      <c r="D92" s="71"/>
      <c r="E92" s="71"/>
      <c r="F92" s="72"/>
      <c r="G92" s="72"/>
      <c r="H92" s="72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ht="35.25" customHeight="1">
      <c r="A93" s="71"/>
      <c r="B93" s="71"/>
      <c r="C93" s="71"/>
      <c r="D93" s="67"/>
      <c r="E93" s="104">
        <f>7898648.94+E50-E79</f>
        <v>7308048.940000001</v>
      </c>
      <c r="F93" s="105">
        <f aca="true" t="shared" si="6" ref="F93:P93">E93+F50-F79</f>
        <v>6441348.940000001</v>
      </c>
      <c r="G93" s="105">
        <f t="shared" si="6"/>
        <v>5709648.940000001</v>
      </c>
      <c r="H93" s="105">
        <f t="shared" si="6"/>
        <v>5040148.940000001</v>
      </c>
      <c r="I93" s="105">
        <f t="shared" si="6"/>
        <v>4247248.940000001</v>
      </c>
      <c r="J93" s="105">
        <f t="shared" si="6"/>
        <v>2916948.9400000013</v>
      </c>
      <c r="K93" s="105">
        <f t="shared" si="6"/>
        <v>1847548.9400000013</v>
      </c>
      <c r="L93" s="105">
        <f t="shared" si="6"/>
        <v>1718048.9400000013</v>
      </c>
      <c r="M93" s="105">
        <f t="shared" si="6"/>
        <v>1256648.9400000013</v>
      </c>
      <c r="N93" s="105">
        <f t="shared" si="6"/>
        <v>1755648.9400000013</v>
      </c>
      <c r="O93" s="105">
        <f t="shared" si="6"/>
        <v>3826748.9400000013</v>
      </c>
      <c r="P93" s="105">
        <f t="shared" si="6"/>
        <v>48.939999997615814</v>
      </c>
      <c r="Q93" s="7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ht="12.75">
      <c r="A94" s="75"/>
      <c r="B94" s="75"/>
      <c r="C94" s="75"/>
      <c r="D94" s="75"/>
      <c r="E94" s="75"/>
      <c r="F94" s="76"/>
      <c r="G94" s="76"/>
      <c r="H94" s="76"/>
      <c r="I94" s="77"/>
      <c r="J94" s="77"/>
      <c r="K94" s="77"/>
      <c r="L94" s="77"/>
      <c r="M94" s="77"/>
      <c r="N94" s="77"/>
      <c r="O94" s="77"/>
      <c r="P94" s="77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1:32" ht="12.75">
      <c r="A95" s="134"/>
      <c r="B95" s="134"/>
      <c r="C95" s="134"/>
      <c r="D95" s="134"/>
      <c r="E95" s="75"/>
      <c r="F95" s="76"/>
      <c r="G95" s="76"/>
      <c r="H95" s="76"/>
      <c r="I95" s="77"/>
      <c r="J95" s="77"/>
      <c r="K95" s="77"/>
      <c r="L95" s="77"/>
      <c r="M95" s="77"/>
      <c r="N95" s="77"/>
      <c r="O95" s="77"/>
      <c r="P95" s="77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1:32" ht="12.75">
      <c r="A96" s="75"/>
      <c r="B96" s="75"/>
      <c r="C96" s="75"/>
      <c r="D96" s="75"/>
      <c r="E96" s="75"/>
      <c r="F96" s="76"/>
      <c r="G96" s="76"/>
      <c r="H96" s="76"/>
      <c r="I96" s="78"/>
      <c r="J96" s="78"/>
      <c r="K96" s="78"/>
      <c r="L96" s="78"/>
      <c r="M96" s="78"/>
      <c r="N96" s="78"/>
      <c r="O96" s="78"/>
      <c r="P96" s="78"/>
      <c r="Q96" s="51"/>
      <c r="R96" s="51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1:32" ht="12.75">
      <c r="A97" s="71"/>
      <c r="B97" s="71"/>
      <c r="C97" s="71"/>
      <c r="D97" s="71"/>
      <c r="E97" s="71"/>
      <c r="F97" s="72"/>
      <c r="G97" s="72"/>
      <c r="H97" s="72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1:32" ht="12.75">
      <c r="A98" s="71"/>
      <c r="B98" s="71"/>
      <c r="C98" s="71"/>
      <c r="D98" s="71"/>
      <c r="E98" s="71"/>
      <c r="F98" s="72"/>
      <c r="G98" s="72"/>
      <c r="H98" s="72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1:32" ht="12.75">
      <c r="A99" s="71"/>
      <c r="B99" s="71"/>
      <c r="C99" s="71"/>
      <c r="D99" s="71"/>
      <c r="E99" s="71"/>
      <c r="F99" s="72"/>
      <c r="G99" s="72"/>
      <c r="H99" s="72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ht="12.75">
      <c r="A100" s="71"/>
      <c r="B100" s="71"/>
      <c r="C100" s="71"/>
      <c r="D100" s="71"/>
      <c r="E100" s="71"/>
      <c r="F100" s="72"/>
      <c r="G100" s="72"/>
      <c r="H100" s="72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3:32" ht="12.75">
      <c r="C102" s="71" t="s">
        <v>84</v>
      </c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O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O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O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O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O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O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O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O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O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O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O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O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O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O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O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O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O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O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O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O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O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O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O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O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O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O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O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O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O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O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O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O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O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O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O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O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O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O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O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O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O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O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O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O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O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O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O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O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O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O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O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O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O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O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O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O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O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O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O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O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O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O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O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O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O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O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O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O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O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O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O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O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O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O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O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O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O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O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O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O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O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O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O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O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O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O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O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O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O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O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O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O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O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O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O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O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O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O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O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O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O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O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O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O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O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O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O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O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O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O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O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O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O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O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O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O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O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O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O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32" ht="12.75">
      <c r="F714" s="49"/>
      <c r="G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</row>
    <row r="715" spans="6:32" ht="12.75">
      <c r="F715" s="49"/>
      <c r="G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</row>
    <row r="716" spans="6:32" ht="12.75">
      <c r="F716" s="49"/>
      <c r="G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</row>
    <row r="717" spans="6:32" ht="12.75">
      <c r="F717" s="49"/>
      <c r="G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</row>
    <row r="718" spans="6:32" ht="12.75">
      <c r="F718" s="49"/>
      <c r="G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</row>
    <row r="719" spans="6:32" ht="12.75">
      <c r="F719" s="49"/>
      <c r="G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</row>
    <row r="720" spans="6:32" ht="12.75">
      <c r="F720" s="49"/>
      <c r="G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</row>
    <row r="721" spans="6:32" ht="12.75">
      <c r="F721" s="49"/>
      <c r="G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</row>
    <row r="722" spans="6:32" ht="12.75">
      <c r="F722" s="49"/>
      <c r="G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</row>
    <row r="723" spans="6:32" ht="12.75">
      <c r="F723" s="49"/>
      <c r="G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  <row r="1408" spans="6:7" ht="12.75">
      <c r="F1408" s="49"/>
      <c r="G1408" s="49"/>
    </row>
    <row r="1409" spans="6:7" ht="12.75">
      <c r="F1409" s="49"/>
      <c r="G1409" s="49"/>
    </row>
    <row r="1410" spans="6:7" ht="12.75">
      <c r="F1410" s="49"/>
      <c r="G1410" s="49"/>
    </row>
    <row r="1411" spans="6:7" ht="12.75">
      <c r="F1411" s="49"/>
      <c r="G1411" s="49"/>
    </row>
    <row r="1412" spans="6:7" ht="12.75">
      <c r="F1412" s="49"/>
      <c r="G1412" s="49"/>
    </row>
    <row r="1413" spans="6:7" ht="12.75">
      <c r="F1413" s="49"/>
      <c r="G1413" s="49"/>
    </row>
    <row r="1414" spans="6:7" ht="12.75">
      <c r="F1414" s="49"/>
      <c r="G1414" s="49"/>
    </row>
    <row r="1415" spans="6:7" ht="12.75">
      <c r="F1415" s="49"/>
      <c r="G1415" s="49"/>
    </row>
    <row r="1416" spans="6:7" ht="12.75">
      <c r="F1416" s="49"/>
      <c r="G1416" s="49"/>
    </row>
    <row r="1417" spans="6:7" ht="12.75">
      <c r="F1417" s="49"/>
      <c r="G1417" s="49"/>
    </row>
  </sheetData>
  <sheetProtection/>
  <mergeCells count="23">
    <mergeCell ref="A46:P46"/>
    <mergeCell ref="G12:H12"/>
    <mergeCell ref="L5:N5"/>
    <mergeCell ref="A19:P19"/>
    <mergeCell ref="A18:P18"/>
    <mergeCell ref="D13:D14"/>
    <mergeCell ref="E13:P13"/>
    <mergeCell ref="I5:K5"/>
    <mergeCell ref="E12:F12"/>
    <mergeCell ref="A95:D95"/>
    <mergeCell ref="A53:C53"/>
    <mergeCell ref="D53:P53"/>
    <mergeCell ref="A81:P81"/>
    <mergeCell ref="F91:H91"/>
    <mergeCell ref="A52:P52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2020-12-01T10:45:07Z</cp:lastPrinted>
  <dcterms:created xsi:type="dcterms:W3CDTF">1996-10-08T23:32:33Z</dcterms:created>
  <dcterms:modified xsi:type="dcterms:W3CDTF">2021-01-09T08:09:49Z</dcterms:modified>
  <cp:category/>
  <cp:version/>
  <cp:contentType/>
  <cp:contentStatus/>
</cp:coreProperties>
</file>