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Приложение № 1" sheetId="7" r:id="rId1"/>
    <sheet name="Приложение № 2" sheetId="2" r:id="rId2"/>
    <sheet name="Приложение № 3" sheetId="3" r:id="rId3"/>
    <sheet name="приложение № 4" sheetId="8" r:id="rId4"/>
  </sheets>
  <definedNames>
    <definedName name="_xlnm._FilterDatabase" localSheetId="1" hidden="1">'Приложение № 2'!$A$13:$G$46</definedName>
    <definedName name="_xlnm._FilterDatabase" localSheetId="3" hidden="1">'приложение № 4'!$A$12:$K$254</definedName>
    <definedName name="_xlnm.Print_Area" localSheetId="0">'Приложение № 1'!$A$1:$C$17</definedName>
    <definedName name="_xlnm.Print_Area" localSheetId="1">'Приложение № 2'!$A$1:$E$46</definedName>
    <definedName name="_xlnm.Print_Area" localSheetId="2">'Приложение № 3'!$A$1:$F$34</definedName>
    <definedName name="_xlnm.Print_Area" localSheetId="3">'приложение № 4'!$A$1:$I$254</definedName>
  </definedNames>
  <calcPr calcId="125725"/>
</workbook>
</file>

<file path=xl/calcChain.xml><?xml version="1.0" encoding="utf-8"?>
<calcChain xmlns="http://schemas.openxmlformats.org/spreadsheetml/2006/main">
  <c r="H229" i="8"/>
  <c r="H228" s="1"/>
  <c r="H227" s="1"/>
  <c r="H226" s="1"/>
  <c r="H225" s="1"/>
  <c r="H224" s="1"/>
  <c r="H223" s="1"/>
  <c r="G229"/>
  <c r="G228" s="1"/>
  <c r="G227" s="1"/>
  <c r="G226" s="1"/>
  <c r="G225" s="1"/>
  <c r="G224" s="1"/>
  <c r="G223" s="1"/>
  <c r="I230"/>
  <c r="H101"/>
  <c r="G101"/>
  <c r="I105"/>
  <c r="G92"/>
  <c r="G91" s="1"/>
  <c r="G90" s="1"/>
  <c r="I93"/>
  <c r="H92"/>
  <c r="I92" s="1"/>
  <c r="H57"/>
  <c r="G57"/>
  <c r="H68"/>
  <c r="G68"/>
  <c r="I70"/>
  <c r="I226" l="1"/>
  <c r="I224"/>
  <c r="I223"/>
  <c r="I225"/>
  <c r="I227"/>
  <c r="I228"/>
  <c r="I229"/>
  <c r="G89"/>
  <c r="H91"/>
  <c r="H90" s="1"/>
  <c r="H89" s="1"/>
  <c r="H88" s="1"/>
  <c r="E27" i="3"/>
  <c r="D27"/>
  <c r="F29"/>
  <c r="D36" i="2"/>
  <c r="C36"/>
  <c r="C14"/>
  <c r="E38"/>
  <c r="E37"/>
  <c r="I90" i="8" l="1"/>
  <c r="G88"/>
  <c r="I89"/>
  <c r="I88"/>
  <c r="I91"/>
  <c r="E36" i="2"/>
  <c r="I253" i="8" l="1"/>
  <c r="H252"/>
  <c r="G252"/>
  <c r="H246"/>
  <c r="G246"/>
  <c r="I247"/>
  <c r="I238"/>
  <c r="H237"/>
  <c r="G237"/>
  <c r="H221"/>
  <c r="G221"/>
  <c r="I222"/>
  <c r="H213"/>
  <c r="G213"/>
  <c r="I214"/>
  <c r="H207"/>
  <c r="G207"/>
  <c r="I208"/>
  <c r="H195"/>
  <c r="G195"/>
  <c r="I196"/>
  <c r="I190"/>
  <c r="H189"/>
  <c r="G189"/>
  <c r="H185"/>
  <c r="G185"/>
  <c r="I186"/>
  <c r="I178"/>
  <c r="I174"/>
  <c r="H177"/>
  <c r="G177"/>
  <c r="H173"/>
  <c r="G173"/>
  <c r="I170"/>
  <c r="H169"/>
  <c r="G169"/>
  <c r="I162" l="1"/>
  <c r="H161"/>
  <c r="H160" s="1"/>
  <c r="H159" s="1"/>
  <c r="G161"/>
  <c r="G160" s="1"/>
  <c r="G159" s="1"/>
  <c r="H157"/>
  <c r="G157"/>
  <c r="I158"/>
  <c r="H151"/>
  <c r="G151"/>
  <c r="I152"/>
  <c r="H144"/>
  <c r="G144"/>
  <c r="I145"/>
  <c r="I138"/>
  <c r="H137"/>
  <c r="H136" s="1"/>
  <c r="H135" s="1"/>
  <c r="G137"/>
  <c r="G136" s="1"/>
  <c r="I133"/>
  <c r="I134"/>
  <c r="H132"/>
  <c r="G132"/>
  <c r="I127"/>
  <c r="H126"/>
  <c r="G126"/>
  <c r="H122"/>
  <c r="G122"/>
  <c r="I123"/>
  <c r="I119"/>
  <c r="H118"/>
  <c r="G118"/>
  <c r="I104"/>
  <c r="I102"/>
  <c r="I103"/>
  <c r="I87"/>
  <c r="H86"/>
  <c r="G86"/>
  <c r="I83"/>
  <c r="H82"/>
  <c r="G82"/>
  <c r="I66"/>
  <c r="I69"/>
  <c r="H65"/>
  <c r="G65"/>
  <c r="I63"/>
  <c r="H62"/>
  <c r="G62"/>
  <c r="I58"/>
  <c r="I59"/>
  <c r="I54"/>
  <c r="I55"/>
  <c r="I48"/>
  <c r="H53"/>
  <c r="G53"/>
  <c r="H47"/>
  <c r="G47"/>
  <c r="I33"/>
  <c r="I34"/>
  <c r="H32"/>
  <c r="G32"/>
  <c r="H24"/>
  <c r="G24"/>
  <c r="I25"/>
  <c r="I26"/>
  <c r="I20"/>
  <c r="I21"/>
  <c r="I68" l="1"/>
  <c r="I159"/>
  <c r="I160"/>
  <c r="I161"/>
  <c r="I136"/>
  <c r="G135"/>
  <c r="I135" s="1"/>
  <c r="I137"/>
  <c r="I57"/>
  <c r="H19"/>
  <c r="H18" s="1"/>
  <c r="H17" s="1"/>
  <c r="G19"/>
  <c r="H23"/>
  <c r="H22" s="1"/>
  <c r="H31"/>
  <c r="H30" s="1"/>
  <c r="H29" s="1"/>
  <c r="H28" s="1"/>
  <c r="H27" s="1"/>
  <c r="I32"/>
  <c r="H39"/>
  <c r="H38" s="1"/>
  <c r="H37" s="1"/>
  <c r="H36" s="1"/>
  <c r="H35" s="1"/>
  <c r="H46"/>
  <c r="H45" s="1"/>
  <c r="H44" s="1"/>
  <c r="H52"/>
  <c r="H56"/>
  <c r="H61"/>
  <c r="H64"/>
  <c r="H67"/>
  <c r="H74"/>
  <c r="H73" s="1"/>
  <c r="H72" s="1"/>
  <c r="H71" s="1"/>
  <c r="H81"/>
  <c r="H80" s="1"/>
  <c r="H85"/>
  <c r="H84" s="1"/>
  <c r="G100"/>
  <c r="H100"/>
  <c r="H99" s="1"/>
  <c r="H110"/>
  <c r="H109" s="1"/>
  <c r="H117"/>
  <c r="H116" s="1"/>
  <c r="H121"/>
  <c r="H120" s="1"/>
  <c r="H125"/>
  <c r="H124" s="1"/>
  <c r="H131"/>
  <c r="H130" s="1"/>
  <c r="H129" s="1"/>
  <c r="H128" s="1"/>
  <c r="H143"/>
  <c r="H142" s="1"/>
  <c r="H141" s="1"/>
  <c r="H140" s="1"/>
  <c r="H139" s="1"/>
  <c r="H150"/>
  <c r="H149" s="1"/>
  <c r="H148" s="1"/>
  <c r="H147" s="1"/>
  <c r="H156"/>
  <c r="H155" s="1"/>
  <c r="H154" s="1"/>
  <c r="H153" s="1"/>
  <c r="H168"/>
  <c r="H167" s="1"/>
  <c r="H172"/>
  <c r="H171" s="1"/>
  <c r="H176"/>
  <c r="H175" s="1"/>
  <c r="H184"/>
  <c r="H183" s="1"/>
  <c r="H188"/>
  <c r="H187" s="1"/>
  <c r="H194"/>
  <c r="H193" s="1"/>
  <c r="H192" s="1"/>
  <c r="H191" s="1"/>
  <c r="H200"/>
  <c r="H199" s="1"/>
  <c r="H198" s="1"/>
  <c r="H197" s="1"/>
  <c r="H206"/>
  <c r="H205" s="1"/>
  <c r="H204" s="1"/>
  <c r="H203" s="1"/>
  <c r="H212"/>
  <c r="H211" s="1"/>
  <c r="H210" s="1"/>
  <c r="H209" s="1"/>
  <c r="H220"/>
  <c r="H219" s="1"/>
  <c r="H218" s="1"/>
  <c r="H217" s="1"/>
  <c r="H216" s="1"/>
  <c r="H215" s="1"/>
  <c r="H236"/>
  <c r="H235" s="1"/>
  <c r="H234" s="1"/>
  <c r="H233" s="1"/>
  <c r="H232" s="1"/>
  <c r="H231" s="1"/>
  <c r="H245"/>
  <c r="H244" s="1"/>
  <c r="H243" s="1"/>
  <c r="H242" s="1"/>
  <c r="H241" s="1"/>
  <c r="H251"/>
  <c r="H250" s="1"/>
  <c r="H249" s="1"/>
  <c r="H248" s="1"/>
  <c r="G74"/>
  <c r="I74" s="1"/>
  <c r="G46"/>
  <c r="G45" s="1"/>
  <c r="G44" s="1"/>
  <c r="G43" s="1"/>
  <c r="G42" s="1"/>
  <c r="G31"/>
  <c r="G30" s="1"/>
  <c r="G29" s="1"/>
  <c r="G28" s="1"/>
  <c r="G27" s="1"/>
  <c r="G18"/>
  <c r="G17" s="1"/>
  <c r="I24"/>
  <c r="I40"/>
  <c r="I47"/>
  <c r="I53"/>
  <c r="I62"/>
  <c r="I65"/>
  <c r="I75"/>
  <c r="I82"/>
  <c r="I86"/>
  <c r="I101"/>
  <c r="I111"/>
  <c r="I118"/>
  <c r="I122"/>
  <c r="I126"/>
  <c r="I132"/>
  <c r="I144"/>
  <c r="I151"/>
  <c r="I157"/>
  <c r="I169"/>
  <c r="I173"/>
  <c r="I177"/>
  <c r="I185"/>
  <c r="I189"/>
  <c r="I195"/>
  <c r="I201"/>
  <c r="I207"/>
  <c r="I213"/>
  <c r="I221"/>
  <c r="I237"/>
  <c r="I246"/>
  <c r="I252"/>
  <c r="E16" i="2"/>
  <c r="F11" i="3"/>
  <c r="F12"/>
  <c r="F13"/>
  <c r="F14"/>
  <c r="F16"/>
  <c r="F18"/>
  <c r="F19"/>
  <c r="F20"/>
  <c r="F21"/>
  <c r="F22"/>
  <c r="F24"/>
  <c r="F25"/>
  <c r="F26"/>
  <c r="F28"/>
  <c r="F31"/>
  <c r="F33"/>
  <c r="G251" i="8"/>
  <c r="G250" s="1"/>
  <c r="G249" s="1"/>
  <c r="G248" s="1"/>
  <c r="G245"/>
  <c r="G244" s="1"/>
  <c r="G243" s="1"/>
  <c r="G242" s="1"/>
  <c r="G241" s="1"/>
  <c r="G236"/>
  <c r="G235" s="1"/>
  <c r="G234" s="1"/>
  <c r="G233" s="1"/>
  <c r="G232" s="1"/>
  <c r="G231" s="1"/>
  <c r="G220"/>
  <c r="G219" s="1"/>
  <c r="G218" s="1"/>
  <c r="G217" s="1"/>
  <c r="G216" s="1"/>
  <c r="G215" s="1"/>
  <c r="G212"/>
  <c r="G211" s="1"/>
  <c r="G210" s="1"/>
  <c r="G209" s="1"/>
  <c r="G206"/>
  <c r="G205" s="1"/>
  <c r="G204" s="1"/>
  <c r="G203" s="1"/>
  <c r="G200"/>
  <c r="G199" s="1"/>
  <c r="G198" s="1"/>
  <c r="G197" s="1"/>
  <c r="G194"/>
  <c r="G193" s="1"/>
  <c r="G192" s="1"/>
  <c r="G191" s="1"/>
  <c r="G188"/>
  <c r="G187" s="1"/>
  <c r="G184"/>
  <c r="G183" s="1"/>
  <c r="G176"/>
  <c r="G175" s="1"/>
  <c r="G172"/>
  <c r="G171" s="1"/>
  <c r="G168"/>
  <c r="G167" s="1"/>
  <c r="G156"/>
  <c r="G155" s="1"/>
  <c r="G154" s="1"/>
  <c r="G153" s="1"/>
  <c r="G150"/>
  <c r="G149" s="1"/>
  <c r="G148" s="1"/>
  <c r="G147" s="1"/>
  <c r="G143"/>
  <c r="G142" s="1"/>
  <c r="G131"/>
  <c r="G130" s="1"/>
  <c r="G129" s="1"/>
  <c r="G128" s="1"/>
  <c r="G125"/>
  <c r="G124" s="1"/>
  <c r="G121"/>
  <c r="G120" s="1"/>
  <c r="G117"/>
  <c r="G116" s="1"/>
  <c r="G110"/>
  <c r="G109" s="1"/>
  <c r="G85"/>
  <c r="G84" s="1"/>
  <c r="G81"/>
  <c r="G80" s="1"/>
  <c r="G67"/>
  <c r="G64"/>
  <c r="G61"/>
  <c r="G56"/>
  <c r="G52"/>
  <c r="G39"/>
  <c r="G38" s="1"/>
  <c r="G37" s="1"/>
  <c r="G36" s="1"/>
  <c r="G35" s="1"/>
  <c r="G23"/>
  <c r="G22" s="1"/>
  <c r="I56" l="1"/>
  <c r="I64"/>
  <c r="G73"/>
  <c r="G72" s="1"/>
  <c r="G71" s="1"/>
  <c r="I71" s="1"/>
  <c r="H51"/>
  <c r="I52"/>
  <c r="I61"/>
  <c r="I67"/>
  <c r="I168"/>
  <c r="I19"/>
  <c r="G166"/>
  <c r="G165" s="1"/>
  <c r="I171"/>
  <c r="H146"/>
  <c r="G146"/>
  <c r="I187"/>
  <c r="I167"/>
  <c r="G108"/>
  <c r="G107" s="1"/>
  <c r="H108"/>
  <c r="H107" s="1"/>
  <c r="H106" s="1"/>
  <c r="I100"/>
  <c r="G99"/>
  <c r="G98" s="1"/>
  <c r="G97" s="1"/>
  <c r="G96" s="1"/>
  <c r="G95" s="1"/>
  <c r="H60"/>
  <c r="H115"/>
  <c r="H114" s="1"/>
  <c r="H113" s="1"/>
  <c r="H112" s="1"/>
  <c r="I116"/>
  <c r="I124"/>
  <c r="H240"/>
  <c r="H239" s="1"/>
  <c r="H166"/>
  <c r="H165" s="1"/>
  <c r="H164" s="1"/>
  <c r="H79"/>
  <c r="H78" s="1"/>
  <c r="I84"/>
  <c r="I120"/>
  <c r="H202"/>
  <c r="H182"/>
  <c r="H181" s="1"/>
  <c r="H180" s="1"/>
  <c r="H179" s="1"/>
  <c r="H14"/>
  <c r="H15" s="1"/>
  <c r="H16" s="1"/>
  <c r="I17"/>
  <c r="I27"/>
  <c r="I31"/>
  <c r="I35"/>
  <c r="H43"/>
  <c r="H42" s="1"/>
  <c r="I44"/>
  <c r="I42"/>
  <c r="I45"/>
  <c r="I80"/>
  <c r="H98"/>
  <c r="H97" s="1"/>
  <c r="I128"/>
  <c r="I147"/>
  <c r="I153"/>
  <c r="I175"/>
  <c r="I183"/>
  <c r="I191"/>
  <c r="I197"/>
  <c r="I203"/>
  <c r="I209"/>
  <c r="I215"/>
  <c r="I231"/>
  <c r="I241"/>
  <c r="I248"/>
  <c r="I73"/>
  <c r="I29"/>
  <c r="I30"/>
  <c r="I28"/>
  <c r="I18"/>
  <c r="G14"/>
  <c r="G15" s="1"/>
  <c r="G16" s="1"/>
  <c r="I22"/>
  <c r="I23"/>
  <c r="I38"/>
  <c r="I36"/>
  <c r="I39"/>
  <c r="I37"/>
  <c r="I46"/>
  <c r="G51"/>
  <c r="I51" s="1"/>
  <c r="G60"/>
  <c r="I81"/>
  <c r="I85"/>
  <c r="I110"/>
  <c r="I109"/>
  <c r="I117"/>
  <c r="I121"/>
  <c r="I125"/>
  <c r="I131"/>
  <c r="I129"/>
  <c r="I130"/>
  <c r="G141"/>
  <c r="I142"/>
  <c r="I143"/>
  <c r="I149"/>
  <c r="I150"/>
  <c r="I148"/>
  <c r="I156"/>
  <c r="I154"/>
  <c r="I155"/>
  <c r="I172"/>
  <c r="I176"/>
  <c r="I184"/>
  <c r="I188"/>
  <c r="I194"/>
  <c r="I192"/>
  <c r="I193"/>
  <c r="I200"/>
  <c r="I198"/>
  <c r="I199"/>
  <c r="I205"/>
  <c r="I206"/>
  <c r="I204"/>
  <c r="I212"/>
  <c r="I210"/>
  <c r="I211"/>
  <c r="I219"/>
  <c r="I217"/>
  <c r="I220"/>
  <c r="I218"/>
  <c r="I216"/>
  <c r="I236"/>
  <c r="I234"/>
  <c r="I232"/>
  <c r="I235"/>
  <c r="I233"/>
  <c r="I245"/>
  <c r="I243"/>
  <c r="I244"/>
  <c r="I242"/>
  <c r="I250"/>
  <c r="I251"/>
  <c r="I249"/>
  <c r="G240"/>
  <c r="G202"/>
  <c r="G182"/>
  <c r="G115"/>
  <c r="G79"/>
  <c r="I72" l="1"/>
  <c r="I146"/>
  <c r="I202"/>
  <c r="H77"/>
  <c r="H76" s="1"/>
  <c r="I108"/>
  <c r="I99"/>
  <c r="H50"/>
  <c r="H49" s="1"/>
  <c r="H41" s="1"/>
  <c r="H13" s="1"/>
  <c r="G106"/>
  <c r="I106" s="1"/>
  <c r="I107"/>
  <c r="I97"/>
  <c r="I98"/>
  <c r="H163"/>
  <c r="H96"/>
  <c r="I96" s="1"/>
  <c r="I43"/>
  <c r="I16"/>
  <c r="I15"/>
  <c r="H95"/>
  <c r="H94" s="1"/>
  <c r="I14"/>
  <c r="G50"/>
  <c r="I60"/>
  <c r="G78"/>
  <c r="G77" s="1"/>
  <c r="I79"/>
  <c r="G114"/>
  <c r="I115"/>
  <c r="G140"/>
  <c r="I141"/>
  <c r="I166"/>
  <c r="G181"/>
  <c r="I182"/>
  <c r="G239"/>
  <c r="I239" s="1"/>
  <c r="I240"/>
  <c r="E10" i="3"/>
  <c r="D10"/>
  <c r="D15"/>
  <c r="E17"/>
  <c r="D17"/>
  <c r="E23"/>
  <c r="D23"/>
  <c r="E30"/>
  <c r="D30"/>
  <c r="E32"/>
  <c r="D32"/>
  <c r="H254" i="8" l="1"/>
  <c r="F32" i="3"/>
  <c r="F30"/>
  <c r="F27"/>
  <c r="F23"/>
  <c r="F17"/>
  <c r="F10"/>
  <c r="D34"/>
  <c r="I95" i="8"/>
  <c r="I50"/>
  <c r="G49"/>
  <c r="I78"/>
  <c r="G113"/>
  <c r="I114"/>
  <c r="G139"/>
  <c r="I139" s="1"/>
  <c r="I140"/>
  <c r="G164"/>
  <c r="I164" s="1"/>
  <c r="I165"/>
  <c r="G180"/>
  <c r="I181"/>
  <c r="E17" i="2"/>
  <c r="E18"/>
  <c r="E21"/>
  <c r="E24"/>
  <c r="E26"/>
  <c r="E27"/>
  <c r="E30"/>
  <c r="E32"/>
  <c r="E35"/>
  <c r="E42"/>
  <c r="E43"/>
  <c r="E45"/>
  <c r="C34"/>
  <c r="C33"/>
  <c r="D31"/>
  <c r="C31"/>
  <c r="E31" s="1"/>
  <c r="C29"/>
  <c r="D29"/>
  <c r="D28" s="1"/>
  <c r="C25"/>
  <c r="C23"/>
  <c r="C20"/>
  <c r="C19" s="1"/>
  <c r="C15"/>
  <c r="C41"/>
  <c r="D41"/>
  <c r="D44"/>
  <c r="C44"/>
  <c r="E44" s="1"/>
  <c r="D23"/>
  <c r="D15"/>
  <c r="E23" l="1"/>
  <c r="E29"/>
  <c r="E41"/>
  <c r="C22"/>
  <c r="E15"/>
  <c r="G41" i="8"/>
  <c r="I49"/>
  <c r="G76"/>
  <c r="I76" s="1"/>
  <c r="I77"/>
  <c r="G112"/>
  <c r="I112" s="1"/>
  <c r="I113"/>
  <c r="G179"/>
  <c r="I180"/>
  <c r="C40" i="2"/>
  <c r="D40"/>
  <c r="D39" s="1"/>
  <c r="C28"/>
  <c r="E28" s="1"/>
  <c r="D20"/>
  <c r="E20" s="1"/>
  <c r="G13" i="8" l="1"/>
  <c r="I41"/>
  <c r="G94"/>
  <c r="I94" s="1"/>
  <c r="I179"/>
  <c r="G163"/>
  <c r="C39" i="2"/>
  <c r="E39" s="1"/>
  <c r="E40"/>
  <c r="C17" i="7"/>
  <c r="I13" i="8" l="1"/>
  <c r="G254"/>
  <c r="I254" s="1"/>
  <c r="I163"/>
  <c r="D34" i="2"/>
  <c r="E15" i="3"/>
  <c r="D25" i="2"/>
  <c r="E25" s="1"/>
  <c r="D19"/>
  <c r="E19" s="1"/>
  <c r="E34" i="3" l="1"/>
  <c r="F15"/>
  <c r="D33" i="2"/>
  <c r="E33" s="1"/>
  <c r="E34"/>
  <c r="D22"/>
  <c r="D14" s="1"/>
  <c r="F34" i="3" l="1"/>
  <c r="E22" i="2"/>
  <c r="E14"/>
  <c r="C46"/>
  <c r="D46" l="1"/>
  <c r="E46"/>
</calcChain>
</file>

<file path=xl/sharedStrings.xml><?xml version="1.0" encoding="utf-8"?>
<sst xmlns="http://schemas.openxmlformats.org/spreadsheetml/2006/main" count="638" uniqueCount="306">
  <si>
    <t xml:space="preserve">Приложение № 1   </t>
  </si>
  <si>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</si>
  <si>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</si>
  <si>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</si>
  <si>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Бюджетные кредиты от других бюджетов бюджетной  системы Российской Федерации</t>
  </si>
  <si>
    <t>Изменение остатков средств на счетах по учету средств бюджета</t>
  </si>
  <si>
    <t>650 01 03 00 00 00 0000 000</t>
  </si>
  <si>
    <t>650 01 05 00 00 00 0000 000</t>
  </si>
  <si>
    <t>к решению Совета депутатов</t>
  </si>
  <si>
    <t>тыс.рублей</t>
  </si>
  <si>
    <t>Наименование дохода</t>
  </si>
  <si>
    <t>000 1 00 00000 00 0000 000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</si>
  <si>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</si>
  <si>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</si>
  <si>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</si>
  <si>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</si>
  <si>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</si>
  <si>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</si>
  <si>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</si>
  <si>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</si>
  <si>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000 1 05 00000 00 0000 000</t>
  </si>
  <si>
    <t>Налоги на совокупный доход</t>
  </si>
  <si>
    <t>Единый сельскохозяйственный налог</t>
  </si>
  <si>
    <t>182 1 05 03010 01 0000 110</t>
  </si>
  <si>
    <t>000 1 06 00000 00 0000 000</t>
  </si>
  <si>
    <t>Налоги  на 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</si>
  <si>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</si>
  <si>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</si>
  <si>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</si>
  <si>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</si>
  <si>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000 1 11 00000 00 0000 000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</si>
  <si>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</si>
  <si>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</si>
  <si>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</si>
  <si>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</si>
  <si>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</si>
  <si>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</si>
  <si>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</si>
  <si>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000 2 02 04000 00 0000 151</t>
  </si>
  <si>
    <t>Иные межбюджетные трансферты</t>
  </si>
  <si>
    <t>ВСЕГО ДОХОДОВ</t>
  </si>
  <si>
    <t>Приложение № 2</t>
  </si>
  <si>
    <t>Приложение 3</t>
  </si>
  <si>
    <t>городского поселения Октябрьское</t>
  </si>
  <si>
    <t>тыс. руб.</t>
  </si>
  <si>
    <t>Наименование</t>
  </si>
  <si>
    <t>Рз</t>
  </si>
  <si>
    <t>ПР</t>
  </si>
  <si>
    <t>Общегосударственные вопросы</t>
  </si>
  <si>
    <t>01</t>
  </si>
  <si>
    <t xml:space="preserve">Функционирование  высшего должностного лица субъекта Российской Федерации и муниципального образования </t>
  </si>
  <si>
    <t>02</t>
  </si>
  <si>
    <t>04</t>
  </si>
  <si>
    <t xml:space="preserve">Резервные фонды    </t>
  </si>
  <si>
    <t>11</t>
  </si>
  <si>
    <t>Другие общегосударственные вопросы</t>
  </si>
  <si>
    <t>13</t>
  </si>
  <si>
    <t xml:space="preserve">Национальная безопасность и  правоохранительная деятельность       </t>
  </si>
  <si>
    <t>03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</si>
  <si>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</si>
  <si>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</si>
  <si>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</si>
  <si>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</si>
  <si>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</si>
  <si>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</si>
  <si>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</si>
  <si>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</si>
  <si>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</si>
  <si>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</si>
  <si>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</si>
  <si>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</si>
  <si>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</si>
  <si>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</si>
  <si>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</si>
  <si>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 xml:space="preserve">Культура,  кинематография </t>
  </si>
  <si>
    <t xml:space="preserve">Культура           </t>
  </si>
  <si>
    <t xml:space="preserve">Физическая культура </t>
  </si>
  <si>
    <t xml:space="preserve">Всего расходов     </t>
  </si>
  <si>
    <t xml:space="preserve">к  решению Совета депутатов </t>
  </si>
  <si>
    <t>Вед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</si>
  <si>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</si>
  <si>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</si>
  <si>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</si>
  <si>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</si>
  <si>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</si>
  <si>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</si>
  <si>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</si>
  <si>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Расходы на выплату персоналу государственных (муниципальных) органов</t>
  </si>
  <si>
    <t>Уплата налогов, сборов и иных платежей</t>
  </si>
  <si>
    <t>Жилищно-коммунальное  хозяйство</t>
  </si>
  <si>
    <t>Культура, кинематография</t>
  </si>
  <si>
    <t>Культура</t>
  </si>
  <si>
    <t>Физическая культура и спорт</t>
  </si>
  <si>
    <t xml:space="preserve">Физическая  культура </t>
  </si>
  <si>
    <t xml:space="preserve">Межбюджетные трансферты </t>
  </si>
  <si>
    <t>ВСЕГО</t>
  </si>
  <si>
    <t xml:space="preserve">               Приложение № 4</t>
  </si>
  <si>
    <t>Код БК</t>
  </si>
  <si>
    <t xml:space="preserve">                                                                                                                                                                                            городского поселения Октябрьское</t>
  </si>
  <si>
    <t>План</t>
  </si>
  <si>
    <t>Факт</t>
  </si>
  <si>
    <t>Отклонение</t>
  </si>
  <si>
    <t xml:space="preserve">План </t>
  </si>
  <si>
    <t>Иные закупки товаров, работ и услуг для обеспечения государственных (муниципальных) нужд</t>
  </si>
  <si>
    <t>Закупка товаров, работ и услуг в целях формирования государственного материального резерва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</si>
  <si>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</si>
  <si>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</si>
  <si>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</si>
  <si>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в целях капитального ремонта государственного (муниципального) имущества</t>
  </si>
  <si>
    <t xml:space="preserve">к решению Совета депутатов </t>
  </si>
  <si>
    <t>Социальная политика</t>
  </si>
  <si>
    <t>Публичные нормативные социальные выплаты гражданам</t>
  </si>
  <si>
    <t>Иные пенсии, социальные доплаты к пенсиям</t>
  </si>
  <si>
    <t>Всего источников внутреннего финансирования дефицита/профицита бюджета</t>
  </si>
  <si>
    <t>182 1 06 01030 13 0000 110</t>
  </si>
  <si>
    <t>182 1 06 06033 13 0000 110</t>
  </si>
  <si>
    <t>182 1 06 06043 13 0000 110</t>
  </si>
  <si>
    <t>650 1 11 09045 13 0000 120</t>
  </si>
  <si>
    <t>070 1 14 06013 13 0000 430</t>
  </si>
  <si>
    <t>070 1 11 05013 13 0000 120</t>
  </si>
  <si>
    <t>650 2 02 01001 13 0000 151</t>
  </si>
  <si>
    <t>650 2 02 01003 13 0000 151</t>
  </si>
  <si>
    <t>650 2 02 04999 13 0000 151</t>
  </si>
  <si>
    <t>Уплата налога на имущество организаций и земельного налога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</si>
  <si>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</si>
  <si>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</si>
  <si>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деятельности "Мероприятия по защите населения и территории от чрезвычайных ситуаций природного и техногенного характера, гражданская оборона"</t>
  </si>
  <si>
    <t>Непрограммные направления деятельности "Мероприятия в области национальной экономики"</t>
  </si>
  <si>
    <t xml:space="preserve">Физическая культура и спорт </t>
  </si>
  <si>
    <t>650 01 03 01 00 13 0000 710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</si>
  <si>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</si>
  <si>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650 01 03 01 00 13 0000 810</t>
  </si>
  <si>
    <t>Погашение бюджетами городских поселений  кредитов от других бюджетов бюджетной системы  Российской Федерации в валюте Российской  Федерации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</si>
  <si>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</si>
  <si>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</si>
  <si>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</si>
  <si>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</si>
  <si>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</si>
  <si>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 земельные участки, государственная 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</si>
  <si>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</si>
  <si>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</si>
  <si>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</si>
  <si>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650 01 00 00 00 00 0000 000</t>
  </si>
  <si>
    <t>Источники внутреннего финансирования дефицита бюджета</t>
  </si>
  <si>
    <t>Налоговые и неналоговые доходы</t>
  </si>
  <si>
    <t>182 1 05 03000 01 0000 110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</si>
  <si>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</si>
  <si>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Земельный налог с физических лиц, обладающих земельным участком, расположенным в границах городских поселений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</si>
  <si>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</si>
  <si>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</si>
  <si>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</si>
  <si>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</si>
  <si>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унитпрных предприятий, в том числе казенных)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</si>
  <si>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</si>
  <si>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</si>
  <si>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Дотация бюджетам субъектов Российской Федерации и муниципальных образований</t>
  </si>
  <si>
    <t>Прочие межбюджетные трансферты, передоваемые бюджетам городских поселений</t>
  </si>
  <si>
    <t>Доходы от использования имущества, находящегося  в государственной и муниципальной собственности</t>
  </si>
  <si>
    <t>2016 год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</si>
  <si>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</si>
  <si>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</si>
  <si>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</si>
  <si>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Пенсионное обеспечение</t>
  </si>
  <si>
    <t>40 0 00 00000</t>
  </si>
  <si>
    <t>40 1 00 00000</t>
  </si>
  <si>
    <t xml:space="preserve">Глава  муниципального  образования </t>
  </si>
  <si>
    <t>40 1 00 02030</t>
  </si>
  <si>
    <t xml:space="preserve">Заместители главы  муниципального  образования </t>
  </si>
  <si>
    <t>40 1 00 02060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</si>
  <si>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</si>
  <si>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</si>
  <si>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40 1 00 02040</t>
  </si>
  <si>
    <t>Резервные  фонды</t>
  </si>
  <si>
    <t>Непрограммное направление деятельности "Исполнение отдельных расходных обязательств городского поселения Октябрьское"</t>
  </si>
  <si>
    <t>40 8 00 00000</t>
  </si>
  <si>
    <t>Резервный фонд администрации городского поселения Октябрьское</t>
  </si>
  <si>
    <t>40 8 00 20210</t>
  </si>
  <si>
    <t>Муниципальная программа  "Профилактика экстремизма и правонарушений в сфере общественного порядка, безопасности дорожного движения, незаконного оборота и злоупотребления наркотиками в Октябрьском районе на 2016-2020 годы"</t>
  </si>
  <si>
    <t>12 0 00 00000</t>
  </si>
  <si>
    <t>Подпрограмма "Профилактика экстремизма, гармонизация межэтнических и межкультурных отношений, укрепление толерантности"</t>
  </si>
  <si>
    <t>12 3 00 00000</t>
  </si>
  <si>
    <t>Основное мероприятие "Проведение мероприятий направленных на формирование установки на позитивное восприятие этнического и конфессионального многообразия"</t>
  </si>
  <si>
    <t>12 3 01 00000</t>
  </si>
  <si>
    <t>Расходы на проведение мероприятий</t>
  </si>
  <si>
    <t>12 3 01 20900</t>
  </si>
  <si>
    <t>Закупка товаров, работ и услуг для обеспечения государственных (муниципальных) нужд</t>
  </si>
  <si>
    <t xml:space="preserve">Прочие мероприятия  муниципальных  органов власти </t>
  </si>
  <si>
    <t>40 1 00 02400</t>
  </si>
  <si>
    <t xml:space="preserve">Реализация мероприятий  </t>
  </si>
  <si>
    <t>40 1 00 99990</t>
  </si>
  <si>
    <t>Межбюджетные трансферты</t>
  </si>
  <si>
    <t>41 1 00 00000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</si>
  <si>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</si>
  <si>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>41 1 00 80000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</si>
  <si>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</si>
  <si>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</si>
  <si>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</si>
  <si>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</si>
  <si>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 оборона</t>
  </si>
  <si>
    <t>40 2 00 00000</t>
  </si>
  <si>
    <t>Реализация мероприятий</t>
  </si>
  <si>
    <t>40 2 00 99990</t>
  </si>
  <si>
    <t>Создание и содержание резервов материальных ресурсов (запасов) для предупреждения, ликвидации чрезвычайных ситуаций</t>
  </si>
  <si>
    <t>40 2 00 20030</t>
  </si>
  <si>
    <t>Муниципальная программа "Улучшение условий и охраны труда, развитие социального партнерства в муниципальном образовании Октябрьский район на 2016-2020 годы"</t>
  </si>
  <si>
    <t>19 0 00 00000</t>
  </si>
  <si>
    <t xml:space="preserve">Подпрограмма "Содействие трудоустройству граждан" </t>
  </si>
  <si>
    <t>19 3 00 00000</t>
  </si>
  <si>
    <t>Основное мероприятие "Реализация мероприятий по содействию трудоустройству граждан"</t>
  </si>
  <si>
    <t>19 3 01 00000</t>
  </si>
  <si>
    <t>Расходы на реализацию мероприятий по содействию трудоустройства граждан</t>
  </si>
  <si>
    <t>19 3 01 85060</t>
  </si>
  <si>
    <t>40 3 00 00000</t>
  </si>
  <si>
    <t>Предоставление субсидий организациям</t>
  </si>
  <si>
    <t>40 3 00 61100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</si>
  <si>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</si>
  <si>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муниципального образования Октябрьский район 2016–2020 годы"</t>
  </si>
  <si>
    <t>11 0 00 00000</t>
  </si>
  <si>
    <t xml:space="preserve">Подпрограмма "Дорожное хозяйство " </t>
  </si>
  <si>
    <t>11 1 00 00000</t>
  </si>
  <si>
    <t>Основное мероприятие "Реализация мероприятий в рамках дорожной деятельности"</t>
  </si>
  <si>
    <t>11 1 01 00000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</si>
  <si>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</si>
  <si>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11 1 01 82390</t>
  </si>
  <si>
    <t>11 1 01 S2390</t>
  </si>
  <si>
    <t>11 1 01 99990</t>
  </si>
  <si>
    <t>Муниципальная  программа" Осуществление поселком городского  типа функций  административного  центра  муниципального  образования Октябрьский  район на 2016-2020 годы"</t>
  </si>
  <si>
    <t>15 0 00 00000</t>
  </si>
  <si>
    <t>Основные мероприятия "Реализация направленных на обеспечение дополнительных мер безопасности на автомобильных дорогах административного центра"</t>
  </si>
  <si>
    <t>15 0 02 00000</t>
  </si>
  <si>
    <t>15 0 02 99990</t>
  </si>
  <si>
    <t xml:space="preserve">Прочие мероприятия муниципальных органов власти </t>
  </si>
  <si>
    <t>Основное мероприятие "Обеспечение и организация по благоустройству улиц, тротуаров, сохранение объектов внешнего благоустройства (зеленое хозяйство) содержанию ремонту объектов уличное освещения"</t>
  </si>
  <si>
    <t>15 0 01 00000</t>
  </si>
  <si>
    <t>15 0 01 99990</t>
  </si>
  <si>
    <t>Муниципальная программа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</si>
  <si>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</si>
  <si>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землеустроительных работ"</t>
  </si>
  <si>
    <t>18 0 02 00000</t>
  </si>
  <si>
    <t>18 0 02 99990</t>
  </si>
  <si>
    <t>Непрограммные направления деятельности "Мероприятия в области жилищно-коммунального хозяйства"</t>
  </si>
  <si>
    <t>40 6 00 00000</t>
  </si>
  <si>
    <t xml:space="preserve">Расходы на развитие общественной инфраструктуры и реализацию приоритетных направлений развития муниципальных образований </t>
  </si>
  <si>
    <t>40 6 00 82430</t>
  </si>
  <si>
    <t>40 6 00 S2430</t>
  </si>
  <si>
    <t>40 6 00 99990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</si>
  <si>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2016-2020 годы"</t>
  </si>
  <si>
    <t>10 0 00 00000</t>
  </si>
  <si>
    <t xml:space="preserve">Подпрограмма "Создание условий для  обеспечения качественными  коммунальными услугами" </t>
  </si>
  <si>
    <t>10 1 00 00000</t>
  </si>
  <si>
    <t>Основное мероприятие "Реализация мероприятий обеспечения качественными коммунальными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</si>
  <si>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</si>
  <si>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</si>
  <si>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</si>
  <si>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10 1 01 S2190</t>
  </si>
  <si>
    <t>Мероприятия в области жилищно-коммунального хозяйства</t>
  </si>
  <si>
    <t>Непрограммные направления деятельности "Мероприятия в области культуры  и кинематографии"</t>
  </si>
  <si>
    <t>40 7 00 00000</t>
  </si>
  <si>
    <t xml:space="preserve">Мероприятия в сфере культуры и кинематографии </t>
  </si>
  <si>
    <t>40 7 00 20700</t>
  </si>
  <si>
    <t>Публичные обязательства</t>
  </si>
  <si>
    <t>40 1 00 71600</t>
  </si>
  <si>
    <t xml:space="preserve">Социальное обеспечение и иные выплаты населению </t>
  </si>
  <si>
    <t>Муниципальная программа " Развитие  физической  культуры и спорта на территории Октябрьского  района на 2016-2020 годы"</t>
  </si>
  <si>
    <t>04 0 00 00000</t>
  </si>
  <si>
    <t xml:space="preserve">Подпрограмма" Развитие  массовой  физической  культуры  и спорта" </t>
  </si>
  <si>
    <t>04 1 00 00000</t>
  </si>
  <si>
    <t>Основное  мероприятие "Мероприятия на развитие массовой физической культуры и спорта"</t>
  </si>
  <si>
    <t>04 1 01 00000</t>
  </si>
  <si>
    <t>04 1 01 20800</t>
  </si>
  <si>
    <t>Непрограммные направления деятельности "Мероприятия в области физической культуры и спорта"</t>
  </si>
  <si>
    <t>41 0 00 00000</t>
  </si>
  <si>
    <t xml:space="preserve">Мероприятия в сфере физической культуры и спорта </t>
  </si>
  <si>
    <t>41 0 00 20800</t>
  </si>
  <si>
    <t>Взносы по обязательному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</si>
  <si>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 сборов 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</si>
  <si>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</si>
  <si>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19 3 01 S5060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</si>
  <si>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</si>
  <si>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</si>
  <si>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Источники внутреннего финансирования дифицита бюджета городское поселение Октябрьское за 1 полугодие 2016 год</t>
  </si>
  <si>
    <t>Исполнение бюджета городского поселения Октябрьское за 1 полугодие 2016 год по доходам</t>
  </si>
  <si>
    <t xml:space="preserve">Распределение бюджетных ассигнований за 1 полугодие 2016 год по разделам и подразделам  классификации расходов бюджета городского поселения Октябрьское  </t>
  </si>
  <si>
    <t>Исполнение ведомственной структуры расходов бюджета городского поселения Октябрьское                                              за 1 полугодие 2016 год</t>
  </si>
  <si>
    <t>000 116 00000 00 0000 000</t>
  </si>
  <si>
    <t>штрафы, санкции, возмещение ущеба</t>
  </si>
  <si>
    <t>650 1 16 90050 10 0000 140</t>
  </si>
  <si>
    <t>Прочие поступления от денежных взысканий (штрафов) и иных сумм в возмещение ущерба, зачисляемых в бюджеты поселений</t>
  </si>
  <si>
    <t>161 1 16 33050 13 0000 140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</si>
  <si>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</si>
  <si>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14 0 01 99990</t>
  </si>
  <si>
    <t>Муниципальная программа "О защите населения и территории Октябрьского района от чрезвычайных ситуаций природного и техногенного характера на 2016-2020 годы"</t>
  </si>
  <si>
    <t>14 0 00 00000</t>
  </si>
  <si>
    <t>14 0 01 00000</t>
  </si>
  <si>
    <t xml:space="preserve">Основное мероприятие "Реализация мероприятий по защите населения и территории Октябрьского района от чрезвычайных ситуаций природного и техногенного характера" </t>
  </si>
  <si>
    <t>03 3 01 20700</t>
  </si>
  <si>
    <t>03 0 00 00000</t>
  </si>
  <si>
    <t>03 3 00 00000</t>
  </si>
  <si>
    <t>03 3 01 00000</t>
  </si>
  <si>
    <t>Другие вопросы в области культуры, кинематографии</t>
  </si>
  <si>
    <t>Муниципальная программа "Культура Октябрьского района на 2016-2020 годы"</t>
  </si>
  <si>
    <t>Подпрограмма "Профессиональное искусство и самодеятельное художественное творчество"</t>
  </si>
  <si>
    <t>Основное мероприятие "Сохранениеи развитие народных художественных помыслов и ремесел, народной культуры и самодеятельного (любительского) художественного творчества</t>
  </si>
  <si>
    <t xml:space="preserve">                                                                    от "13" сентября 2016 года № 186</t>
  </si>
  <si>
    <t>от "13" сентября 2016 г. № 186</t>
  </si>
  <si>
    <t>от "13" сентября 2016 г.№ 186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</si>
</sst>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000"/>
    <numFmt numFmtId="167" formatCode="00"/>
    <numFmt numFmtId="168" formatCode="0000000"/>
    <numFmt numFmtId="169" formatCode="#,##0.0;[Red]\-#,##0.0;0.0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 Cyr"/>
      <charset val="204"/>
    </font>
    <font>
      <sz val="12"/>
      <name val="Times New Roman Cyr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2" fillId="0" borderId="0"/>
  </cellStyleXfs>
  <cellXfs count="196">
    <xf numFmtId="0" fontId="0" fillId="0" borderId="0" xfId="0"/>
    <xf numFmtId="0" fontId="2" fillId="0" borderId="0" xfId="0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0" fillId="0" borderId="0" xfId="0" applyFill="1" applyAlignment="1">
      <alignment vertical="top" wrapText="1"/>
    </xf>
    <xf numFmtId="0" fontId="8" fillId="0" borderId="0" xfId="0" applyFont="1" applyFill="1"/>
    <xf numFmtId="0" fontId="8" fillId="0" borderId="0" xfId="0" applyFont="1" applyFill="1" applyAlignment="1">
      <alignment horizontal="right" indent="3"/>
    </xf>
    <xf numFmtId="0" fontId="4" fillId="0" borderId="0" xfId="0" applyFont="1" applyFill="1"/>
    <xf numFmtId="0" fontId="13" fillId="0" borderId="0" xfId="2" applyFont="1" applyFill="1"/>
    <xf numFmtId="164" fontId="13" fillId="0" borderId="0" xfId="2" applyNumberFormat="1" applyFont="1" applyFill="1"/>
    <xf numFmtId="0" fontId="15" fillId="0" borderId="0" xfId="2" applyNumberFormat="1" applyFont="1" applyFill="1" applyAlignment="1" applyProtection="1">
      <protection hidden="1"/>
    </xf>
    <xf numFmtId="0" fontId="14" fillId="0" borderId="0" xfId="2" applyFont="1" applyFill="1"/>
    <xf numFmtId="164" fontId="17" fillId="0" borderId="0" xfId="2" applyNumberFormat="1" applyFont="1" applyFill="1" applyAlignment="1" applyProtection="1">
      <alignment horizontal="right"/>
      <protection hidden="1"/>
    </xf>
    <xf numFmtId="0" fontId="13" fillId="0" borderId="1" xfId="2" applyNumberFormat="1" applyFont="1" applyFill="1" applyBorder="1" applyAlignment="1" applyProtection="1">
      <alignment horizontal="center" vertical="center"/>
      <protection hidden="1"/>
    </xf>
    <xf numFmtId="3" fontId="13" fillId="0" borderId="1" xfId="2" applyNumberFormat="1" applyFont="1" applyFill="1" applyBorder="1" applyAlignment="1" applyProtection="1">
      <alignment horizontal="center" vertical="center"/>
      <protection hidden="1"/>
    </xf>
    <xf numFmtId="0" fontId="18" fillId="0" borderId="0" xfId="2" applyFont="1" applyFill="1"/>
    <xf numFmtId="0" fontId="2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0" fontId="15" fillId="0" borderId="0" xfId="2" applyNumberFormat="1" applyFont="1" applyFill="1" applyAlignment="1" applyProtection="1">
      <alignment horizontal="center"/>
      <protection hidden="1"/>
    </xf>
    <xf numFmtId="0" fontId="18" fillId="0" borderId="1" xfId="2" applyNumberFormat="1" applyFont="1" applyFill="1" applyBorder="1" applyAlignment="1" applyProtection="1">
      <alignment horizontal="center" vertical="center"/>
      <protection hidden="1"/>
    </xf>
    <xf numFmtId="164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166" fontId="13" fillId="0" borderId="1" xfId="2" applyNumberFormat="1" applyFont="1" applyFill="1" applyBorder="1" applyAlignment="1" applyProtection="1">
      <alignment vertical="center" wrapText="1"/>
      <protection hidden="1"/>
    </xf>
    <xf numFmtId="167" fontId="13" fillId="0" borderId="1" xfId="2" applyNumberFormat="1" applyFont="1" applyFill="1" applyBorder="1" applyAlignment="1" applyProtection="1">
      <alignment vertical="center" wrapText="1"/>
      <protection hidden="1"/>
    </xf>
    <xf numFmtId="167" fontId="13" fillId="0" borderId="1" xfId="2" applyNumberFormat="1" applyFont="1" applyFill="1" applyBorder="1" applyAlignment="1" applyProtection="1">
      <alignment vertical="center"/>
      <protection hidden="1"/>
    </xf>
    <xf numFmtId="0" fontId="13" fillId="0" borderId="1" xfId="2" applyNumberFormat="1" applyFont="1" applyFill="1" applyBorder="1" applyAlignment="1" applyProtection="1">
      <alignment vertical="center" wrapText="1"/>
      <protection hidden="1"/>
    </xf>
    <xf numFmtId="167" fontId="19" fillId="0" borderId="1" xfId="2" applyNumberFormat="1" applyFont="1" applyFill="1" applyBorder="1" applyAlignment="1" applyProtection="1">
      <alignment vertical="center" wrapText="1"/>
      <protection hidden="1"/>
    </xf>
    <xf numFmtId="167" fontId="19" fillId="0" borderId="1" xfId="2" applyNumberFormat="1" applyFont="1" applyFill="1" applyBorder="1" applyAlignment="1" applyProtection="1">
      <alignment vertical="center"/>
      <protection hidden="1"/>
    </xf>
    <xf numFmtId="166" fontId="19" fillId="0" borderId="1" xfId="2" applyNumberFormat="1" applyFont="1" applyFill="1" applyBorder="1" applyAlignment="1" applyProtection="1">
      <alignment vertical="center" wrapText="1"/>
      <protection hidden="1"/>
    </xf>
    <xf numFmtId="0" fontId="19" fillId="0" borderId="1" xfId="2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0" fontId="21" fillId="0" borderId="0" xfId="0" applyFont="1" applyFill="1"/>
    <xf numFmtId="167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2" applyNumberFormat="1" applyFont="1" applyFill="1" applyBorder="1" applyAlignment="1" applyProtection="1">
      <alignment horizontal="center" vertical="center"/>
      <protection hidden="1"/>
    </xf>
    <xf numFmtId="168" fontId="13" fillId="0" borderId="1" xfId="2" applyNumberFormat="1" applyFont="1" applyFill="1" applyBorder="1" applyAlignment="1" applyProtection="1">
      <alignment horizontal="center" vertical="center"/>
      <protection hidden="1"/>
    </xf>
    <xf numFmtId="166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9" fillId="0" borderId="1" xfId="2" applyNumberFormat="1" applyFont="1" applyFill="1" applyBorder="1" applyAlignment="1" applyProtection="1">
      <alignment horizontal="center" vertical="center"/>
      <protection hidden="1"/>
    </xf>
    <xf numFmtId="168" fontId="19" fillId="0" borderId="1" xfId="2" applyNumberFormat="1" applyFont="1" applyFill="1" applyBorder="1" applyAlignment="1" applyProtection="1">
      <alignment horizontal="center" vertical="center"/>
      <protection hidden="1"/>
    </xf>
    <xf numFmtId="166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22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22" fillId="0" borderId="1" xfId="2" applyNumberFormat="1" applyFont="1" applyFill="1" applyBorder="1" applyAlignment="1" applyProtection="1">
      <alignment horizontal="center" vertical="center"/>
      <protection hidden="1"/>
    </xf>
    <xf numFmtId="166" fontId="2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Fill="1"/>
    <xf numFmtId="168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protection hidden="1"/>
    </xf>
    <xf numFmtId="0" fontId="23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/>
      <protection hidden="1"/>
    </xf>
    <xf numFmtId="0" fontId="19" fillId="0" borderId="1" xfId="2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top" wrapText="1"/>
    </xf>
    <xf numFmtId="0" fontId="26" fillId="0" borderId="0" xfId="0" applyFont="1" applyFill="1"/>
    <xf numFmtId="0" fontId="28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/>
    </xf>
    <xf numFmtId="0" fontId="1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2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4" fontId="2" fillId="0" borderId="0" xfId="0" applyNumberFormat="1" applyFont="1" applyFill="1"/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Fill="1"/>
    <xf numFmtId="0" fontId="1" fillId="0" borderId="0" xfId="1" applyFill="1"/>
    <xf numFmtId="0" fontId="9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0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vertical="top" wrapText="1"/>
    </xf>
    <xf numFmtId="165" fontId="0" fillId="0" borderId="0" xfId="0" applyNumberFormat="1" applyFill="1" applyAlignment="1">
      <alignment horizontal="right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/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164" fontId="9" fillId="0" borderId="0" xfId="0" applyNumberFormat="1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27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5" fillId="0" borderId="0" xfId="2" applyNumberFormat="1" applyFont="1" applyFill="1"/>
    <xf numFmtId="0" fontId="18" fillId="0" borderId="1" xfId="2" applyNumberFormat="1" applyFont="1" applyFill="1" applyBorder="1" applyAlignment="1" applyProtection="1">
      <alignment vertical="center" wrapText="1"/>
      <protection hidden="1"/>
    </xf>
    <xf numFmtId="167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8" fillId="0" borderId="1" xfId="2" applyNumberFormat="1" applyFont="1" applyFill="1" applyBorder="1" applyAlignment="1" applyProtection="1">
      <alignment horizontal="center" vertical="center"/>
      <protection hidden="1"/>
    </xf>
    <xf numFmtId="168" fontId="18" fillId="0" borderId="1" xfId="2" applyNumberFormat="1" applyFont="1" applyFill="1" applyBorder="1" applyAlignment="1" applyProtection="1">
      <alignment horizontal="center" vertical="center"/>
      <protection hidden="1"/>
    </xf>
    <xf numFmtId="166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0" applyNumberFormat="1" applyFont="1" applyFill="1" applyBorder="1" applyAlignment="1">
      <alignment horizontal="right" vertical="center" wrapText="1"/>
    </xf>
    <xf numFmtId="0" fontId="15" fillId="0" borderId="1" xfId="2" applyNumberFormat="1" applyFont="1" applyFill="1" applyBorder="1" applyAlignment="1" applyProtection="1">
      <alignment vertical="center" wrapText="1"/>
      <protection hidden="1"/>
    </xf>
    <xf numFmtId="167" fontId="15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15" fillId="0" borderId="1" xfId="2" applyNumberFormat="1" applyFont="1" applyFill="1" applyBorder="1" applyAlignment="1" applyProtection="1">
      <alignment horizontal="center" vertical="center"/>
      <protection hidden="1"/>
    </xf>
    <xf numFmtId="168" fontId="15" fillId="0" borderId="1" xfId="2" applyNumberFormat="1" applyFont="1" applyFill="1" applyBorder="1" applyAlignment="1" applyProtection="1">
      <alignment horizontal="center" vertical="center"/>
      <protection hidden="1"/>
    </xf>
    <xf numFmtId="166" fontId="1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" applyFont="1" applyFill="1"/>
    <xf numFmtId="0" fontId="2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vertical="center" wrapText="1"/>
      <protection hidden="1"/>
    </xf>
    <xf numFmtId="0" fontId="25" fillId="0" borderId="1" xfId="2" applyNumberFormat="1" applyFont="1" applyFill="1" applyBorder="1" applyAlignment="1" applyProtection="1">
      <alignment vertical="center" wrapText="1"/>
      <protection hidden="1"/>
    </xf>
    <xf numFmtId="167" fontId="25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25" fillId="0" borderId="1" xfId="2" applyNumberFormat="1" applyFont="1" applyFill="1" applyBorder="1" applyAlignment="1" applyProtection="1">
      <alignment horizontal="center" vertical="center"/>
      <protection hidden="1"/>
    </xf>
    <xf numFmtId="166" fontId="2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center" vertical="center"/>
    </xf>
    <xf numFmtId="168" fontId="1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>
      <alignment wrapText="1"/>
    </xf>
    <xf numFmtId="169" fontId="9" fillId="0" borderId="1" xfId="3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2" applyNumberFormat="1" applyFont="1" applyFill="1" applyBorder="1" applyAlignment="1" applyProtection="1">
      <alignment vertical="center" wrapText="1"/>
      <protection hidden="1"/>
    </xf>
    <xf numFmtId="167" fontId="15" fillId="0" borderId="1" xfId="2" applyNumberFormat="1" applyFont="1" applyFill="1" applyBorder="1" applyAlignment="1" applyProtection="1">
      <alignment vertical="center"/>
      <protection hidden="1"/>
    </xf>
    <xf numFmtId="166" fontId="15" fillId="0" borderId="1" xfId="2" applyNumberFormat="1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9" fillId="0" borderId="1" xfId="3" applyNumberFormat="1" applyFont="1" applyFill="1" applyBorder="1" applyAlignment="1" applyProtection="1">
      <alignment horizontal="left" vertical="top" wrapText="1"/>
      <protection hidden="1"/>
    </xf>
    <xf numFmtId="167" fontId="18" fillId="0" borderId="1" xfId="2" applyNumberFormat="1" applyFont="1" applyFill="1" applyBorder="1" applyAlignment="1" applyProtection="1">
      <alignment vertical="center" wrapText="1"/>
      <protection hidden="1"/>
    </xf>
    <xf numFmtId="167" fontId="18" fillId="0" borderId="1" xfId="2" applyNumberFormat="1" applyFont="1" applyFill="1" applyBorder="1" applyAlignment="1" applyProtection="1">
      <alignment vertical="center"/>
      <protection hidden="1"/>
    </xf>
    <xf numFmtId="166" fontId="18" fillId="0" borderId="1" xfId="2" applyNumberFormat="1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>
      <alignment horizontal="left" vertical="center" wrapText="1"/>
    </xf>
    <xf numFmtId="164" fontId="15" fillId="0" borderId="1" xfId="2" applyNumberFormat="1" applyFont="1" applyFill="1" applyBorder="1" applyAlignment="1" applyProtection="1">
      <alignment horizontal="right" vertical="center"/>
      <protection hidden="1"/>
    </xf>
    <xf numFmtId="164" fontId="18" fillId="0" borderId="1" xfId="2" applyNumberFormat="1" applyFont="1" applyFill="1" applyBorder="1" applyAlignment="1" applyProtection="1">
      <alignment horizontal="right" vertical="center"/>
      <protection hidden="1"/>
    </xf>
    <xf numFmtId="164" fontId="13" fillId="0" borderId="1" xfId="2" applyNumberFormat="1" applyFont="1" applyFill="1" applyBorder="1" applyAlignment="1" applyProtection="1">
      <alignment horizontal="right" vertical="center"/>
      <protection hidden="1"/>
    </xf>
    <xf numFmtId="164" fontId="13" fillId="0" borderId="1" xfId="2" applyNumberFormat="1" applyFont="1" applyFill="1" applyBorder="1" applyAlignment="1">
      <alignment horizontal="right" vertical="center"/>
    </xf>
    <xf numFmtId="164" fontId="25" fillId="0" borderId="1" xfId="2" applyNumberFormat="1" applyFont="1" applyFill="1" applyBorder="1" applyAlignment="1" applyProtection="1">
      <alignment horizontal="right" vertical="center"/>
      <protection hidden="1"/>
    </xf>
    <xf numFmtId="164" fontId="22" fillId="0" borderId="1" xfId="2" applyNumberFormat="1" applyFont="1" applyFill="1" applyBorder="1" applyAlignment="1" applyProtection="1">
      <alignment horizontal="right" vertical="center"/>
      <protection hidden="1"/>
    </xf>
    <xf numFmtId="164" fontId="19" fillId="0" borderId="1" xfId="2" applyNumberFormat="1" applyFont="1" applyFill="1" applyBorder="1" applyAlignment="1" applyProtection="1">
      <alignment horizontal="right" vertical="center"/>
      <protection hidden="1"/>
    </xf>
    <xf numFmtId="164" fontId="19" fillId="0" borderId="1" xfId="2" applyNumberFormat="1" applyFont="1" applyFill="1" applyBorder="1" applyAlignment="1">
      <alignment horizontal="right"/>
    </xf>
    <xf numFmtId="165" fontId="13" fillId="0" borderId="1" xfId="2" applyNumberFormat="1" applyFont="1" applyFill="1" applyBorder="1" applyAlignment="1">
      <alignment horizontal="right" vertical="center"/>
    </xf>
    <xf numFmtId="0" fontId="13" fillId="0" borderId="1" xfId="2" applyFont="1" applyFill="1" applyBorder="1" applyAlignment="1">
      <alignment horizontal="right" vertical="center"/>
    </xf>
    <xf numFmtId="164" fontId="19" fillId="0" borderId="1" xfId="2" applyNumberFormat="1" applyFont="1" applyFill="1" applyBorder="1" applyAlignment="1">
      <alignment horizontal="right" vertical="center"/>
    </xf>
    <xf numFmtId="165" fontId="19" fillId="0" borderId="1" xfId="2" applyNumberFormat="1" applyFont="1" applyFill="1" applyBorder="1" applyAlignment="1">
      <alignment horizontal="right" vertical="center"/>
    </xf>
    <xf numFmtId="165" fontId="19" fillId="0" borderId="1" xfId="2" applyNumberFormat="1" applyFont="1" applyFill="1" applyBorder="1" applyAlignment="1">
      <alignment horizontal="right"/>
    </xf>
    <xf numFmtId="0" fontId="19" fillId="0" borderId="1" xfId="2" applyFont="1" applyFill="1" applyBorder="1" applyAlignment="1">
      <alignment horizontal="right" vertical="center"/>
    </xf>
    <xf numFmtId="164" fontId="15" fillId="0" borderId="1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right" vertical="top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3" fillId="0" borderId="8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14" fillId="0" borderId="0" xfId="2" applyNumberFormat="1" applyFont="1" applyFill="1" applyAlignment="1" applyProtection="1">
      <alignment horizontal="right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 wrapText="1"/>
    </xf>
    <xf numFmtId="164" fontId="14" fillId="0" borderId="0" xfId="2" applyNumberFormat="1" applyFont="1" applyFill="1" applyBorder="1" applyAlignment="1" applyProtection="1">
      <alignment horizontal="right"/>
      <protection hidden="1"/>
    </xf>
    <xf numFmtId="0" fontId="15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 vertical="center"/>
    </xf>
    <xf numFmtId="164" fontId="16" fillId="0" borderId="0" xfId="2" applyNumberFormat="1" applyFont="1" applyFill="1" applyAlignment="1" applyProtection="1">
      <alignment horizontal="right"/>
      <protection hidden="1"/>
    </xf>
    <xf numFmtId="164" fontId="16" fillId="0" borderId="0" xfId="2" applyNumberFormat="1" applyFont="1" applyFill="1" applyBorder="1" applyAlignment="1" applyProtection="1">
      <alignment horizontal="right"/>
      <protection hidden="1"/>
    </xf>
  </cellXfs>
  <cellStyles count="4">
    <cellStyle name="Обычный" xfId="0" builtinId="0"/>
    <cellStyle name="Обычный 2" xfId="3"/>
    <cellStyle name="Обычный_03.10 Приложение 10" xfId="1"/>
    <cellStyle name="Обычный_Tmp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view="pageBreakPreview" topLeftCell="A9" zoomScale="115" zoomScaleNormal="100" zoomScaleSheetLayoutView="115" workbookViewId="0">
      <selection activeCell="B11" sqref="B11"/>
    </sheetView>
  </sheetViews>
  <sheetFormatPr defaultRowHeight="15"/>
  <cols>
    <col min="1" max="1" width="28.7109375" style="2" customWidth="1"/>
    <col min="2" max="2" width="39.28515625" style="2" customWidth="1"/>
    <col min="3" max="3" width="18.7109375" style="2" customWidth="1"/>
    <col min="4" max="16384" width="9.140625" style="2"/>
  </cols>
  <sheetData>
    <row r="1" spans="1:4">
      <c r="A1" s="83"/>
      <c r="B1" s="165" t="s">
        <v>0</v>
      </c>
      <c r="C1" s="166"/>
    </row>
    <row r="2" spans="1:4">
      <c r="A2" s="83"/>
      <c r="B2" s="165" t="s">
        <v>109</v>
      </c>
      <c r="C2" s="167"/>
    </row>
    <row r="3" spans="1:4">
      <c r="A3" s="83"/>
      <c r="B3" s="165" t="s">
        <v>43</v>
      </c>
      <c r="C3" s="167"/>
    </row>
    <row r="4" spans="1:4">
      <c r="A4" s="83"/>
      <c r="B4" s="165" t="s">
        <v>303</v>
      </c>
      <c r="C4" s="167"/>
    </row>
    <row r="5" spans="1:4">
      <c r="A5" s="83"/>
      <c r="B5" s="83"/>
      <c r="C5" s="84"/>
    </row>
    <row r="7" spans="1:4" ht="50.25" customHeight="1">
      <c r="A7" s="168" t="s">
        <v>280</v>
      </c>
      <c r="B7" s="168"/>
      <c r="C7" s="168"/>
    </row>
    <row r="8" spans="1:4" s="87" customFormat="1" ht="62.25" customHeight="1">
      <c r="A8" s="85" t="s">
        <v>1</v>
      </c>
      <c r="B8" s="86" t="s">
        <v>2</v>
      </c>
      <c r="C8" s="86" t="s">
        <v>3</v>
      </c>
    </row>
    <row r="9" spans="1:4" ht="15.75">
      <c r="A9" s="88">
        <v>1</v>
      </c>
      <c r="B9" s="89">
        <v>2</v>
      </c>
      <c r="C9" s="89">
        <v>3</v>
      </c>
    </row>
    <row r="10" spans="1:4" ht="38.25" customHeight="1">
      <c r="A10" s="90" t="s">
        <v>142</v>
      </c>
      <c r="B10" s="24" t="s">
        <v>143</v>
      </c>
      <c r="C10" s="91">
        <v>0</v>
      </c>
    </row>
    <row r="11" spans="1:4" ht="51.75" customHeight="1">
      <c r="A11" s="23" t="s">
        <v>6</v>
      </c>
      <c r="B11" s="92" t="s">
        <v>4</v>
      </c>
      <c r="C11" s="91">
        <v>0</v>
      </c>
    </row>
    <row r="12" spans="1:4" ht="81.75" customHeight="1">
      <c r="A12" s="23" t="s">
        <v>129</v>
      </c>
      <c r="B12" s="92" t="s">
        <v>130</v>
      </c>
      <c r="C12" s="91">
        <v>0</v>
      </c>
    </row>
    <row r="13" spans="1:4" ht="84" customHeight="1">
      <c r="A13" s="23" t="s">
        <v>131</v>
      </c>
      <c r="B13" s="92" t="s">
        <v>132</v>
      </c>
      <c r="C13" s="91">
        <v>0</v>
      </c>
    </row>
    <row r="14" spans="1:4" ht="32.25" customHeight="1">
      <c r="A14" s="23" t="s">
        <v>7</v>
      </c>
      <c r="B14" s="24" t="s">
        <v>5</v>
      </c>
      <c r="C14" s="91">
        <v>0</v>
      </c>
    </row>
    <row r="15" spans="1:4" ht="52.5" customHeight="1">
      <c r="A15" s="23" t="s">
        <v>133</v>
      </c>
      <c r="B15" s="24" t="s">
        <v>134</v>
      </c>
      <c r="C15" s="93">
        <v>16336.032999999999</v>
      </c>
      <c r="D15" s="34"/>
    </row>
    <row r="16" spans="1:4" ht="49.5" customHeight="1">
      <c r="A16" s="23" t="s">
        <v>135</v>
      </c>
      <c r="B16" s="24" t="s">
        <v>136</v>
      </c>
      <c r="C16" s="93">
        <v>17763.116999999998</v>
      </c>
      <c r="D16" s="34"/>
    </row>
    <row r="17" spans="1:4" ht="49.5" customHeight="1">
      <c r="A17" s="23"/>
      <c r="B17" s="24" t="s">
        <v>113</v>
      </c>
      <c r="C17" s="91">
        <f>C16-C15</f>
        <v>1427.0839999999989</v>
      </c>
      <c r="D17" s="34"/>
    </row>
  </sheetData>
  <mergeCells count="5">
    <mergeCell ref="B1:C1"/>
    <mergeCell ref="B2:C2"/>
    <mergeCell ref="B4:C4"/>
    <mergeCell ref="A7:C7"/>
    <mergeCell ref="B3:C3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G407"/>
  <sheetViews>
    <sheetView view="pageBreakPreview" topLeftCell="B1" zoomScaleNormal="100" zoomScaleSheetLayoutView="100" workbookViewId="0">
      <selection activeCell="C16" sqref="C16"/>
    </sheetView>
  </sheetViews>
  <sheetFormatPr defaultRowHeight="15"/>
  <cols>
    <col min="1" max="1" width="25.7109375" style="2" customWidth="1"/>
    <col min="2" max="2" width="64" style="2" customWidth="1"/>
    <col min="3" max="3" width="17.42578125" style="80" customWidth="1"/>
    <col min="4" max="4" width="16.5703125" style="80" customWidth="1"/>
    <col min="5" max="5" width="15.28515625" style="94" customWidth="1"/>
    <col min="6" max="16384" width="9.140625" style="2"/>
  </cols>
  <sheetData>
    <row r="3" spans="1:7">
      <c r="B3" s="167" t="s">
        <v>41</v>
      </c>
      <c r="C3" s="167"/>
      <c r="D3" s="167"/>
      <c r="E3" s="167"/>
    </row>
    <row r="4" spans="1:7">
      <c r="B4" s="167" t="s">
        <v>8</v>
      </c>
      <c r="C4" s="167"/>
      <c r="D4" s="167"/>
      <c r="E4" s="167"/>
    </row>
    <row r="5" spans="1:7">
      <c r="B5" s="180" t="s">
        <v>98</v>
      </c>
      <c r="C5" s="180"/>
      <c r="D5" s="180"/>
      <c r="E5" s="180"/>
    </row>
    <row r="6" spans="1:7">
      <c r="B6" s="167" t="s">
        <v>304</v>
      </c>
      <c r="C6" s="167"/>
      <c r="D6" s="167"/>
      <c r="E6" s="167"/>
    </row>
    <row r="7" spans="1:7">
      <c r="B7" s="80"/>
    </row>
    <row r="8" spans="1:7">
      <c r="A8" s="179"/>
      <c r="B8" s="179"/>
      <c r="C8" s="40"/>
      <c r="D8" s="40"/>
    </row>
    <row r="9" spans="1:7">
      <c r="A9" s="179" t="s">
        <v>281</v>
      </c>
      <c r="B9" s="179"/>
      <c r="C9" s="179"/>
      <c r="D9" s="179"/>
      <c r="E9" s="179"/>
    </row>
    <row r="10" spans="1:7">
      <c r="A10" s="3"/>
      <c r="B10" s="4"/>
      <c r="C10" s="41"/>
      <c r="D10" s="41"/>
      <c r="E10" s="94" t="s">
        <v>9</v>
      </c>
    </row>
    <row r="11" spans="1:7" s="43" customFormat="1">
      <c r="A11" s="169" t="s">
        <v>97</v>
      </c>
      <c r="B11" s="172" t="s">
        <v>10</v>
      </c>
      <c r="C11" s="176" t="s">
        <v>158</v>
      </c>
      <c r="D11" s="177"/>
      <c r="E11" s="178"/>
    </row>
    <row r="12" spans="1:7" s="43" customFormat="1" ht="12.75">
      <c r="A12" s="170"/>
      <c r="B12" s="173"/>
      <c r="C12" s="169" t="s">
        <v>99</v>
      </c>
      <c r="D12" s="169" t="s">
        <v>100</v>
      </c>
      <c r="E12" s="175" t="s">
        <v>101</v>
      </c>
    </row>
    <row r="13" spans="1:7" s="43" customFormat="1" ht="24" customHeight="1">
      <c r="A13" s="171"/>
      <c r="B13" s="174"/>
      <c r="C13" s="171"/>
      <c r="D13" s="171"/>
      <c r="E13" s="171"/>
    </row>
    <row r="14" spans="1:7" s="39" customFormat="1" ht="18.75" customHeight="1">
      <c r="A14" s="95" t="s">
        <v>11</v>
      </c>
      <c r="B14" s="96" t="s">
        <v>144</v>
      </c>
      <c r="C14" s="97">
        <f>C15+C19+C22+C28+C31+C33+C36</f>
        <v>16103.888999999999</v>
      </c>
      <c r="D14" s="97">
        <f>D15+D19+D22+D28+D31+D33+D36</f>
        <v>6293.0790000000006</v>
      </c>
      <c r="E14" s="98">
        <f>C14-D14</f>
        <v>9810.8099999999977</v>
      </c>
      <c r="G14" s="99"/>
    </row>
    <row r="15" spans="1:7" s="39" customFormat="1" ht="18.75" customHeight="1">
      <c r="A15" s="95" t="s">
        <v>12</v>
      </c>
      <c r="B15" s="100" t="s">
        <v>13</v>
      </c>
      <c r="C15" s="98">
        <f>SUM(C16:C18)</f>
        <v>13600</v>
      </c>
      <c r="D15" s="98">
        <f>SUM(D16:D18)</f>
        <v>6062.581000000001</v>
      </c>
      <c r="E15" s="98">
        <f t="shared" ref="E15:E45" si="0">C15-D15</f>
        <v>7537.418999999999</v>
      </c>
      <c r="G15" s="99"/>
    </row>
    <row r="16" spans="1:7" s="1" customFormat="1" ht="63.75" customHeight="1">
      <c r="A16" s="35" t="s">
        <v>14</v>
      </c>
      <c r="B16" s="25" t="s">
        <v>15</v>
      </c>
      <c r="C16" s="72">
        <v>13370</v>
      </c>
      <c r="D16" s="72">
        <v>6029.6760000000004</v>
      </c>
      <c r="E16" s="98">
        <f>C16-D16</f>
        <v>7340.3239999999996</v>
      </c>
      <c r="F16" s="79"/>
      <c r="G16" s="79"/>
    </row>
    <row r="17" spans="1:7" s="1" customFormat="1" ht="93" customHeight="1">
      <c r="A17" s="35" t="s">
        <v>16</v>
      </c>
      <c r="B17" s="25" t="s">
        <v>17</v>
      </c>
      <c r="C17" s="73">
        <v>180</v>
      </c>
      <c r="D17" s="73">
        <v>21.635999999999999</v>
      </c>
      <c r="E17" s="98">
        <f t="shared" si="0"/>
        <v>158.364</v>
      </c>
    </row>
    <row r="18" spans="1:7" s="1" customFormat="1" ht="45">
      <c r="A18" s="35" t="s">
        <v>18</v>
      </c>
      <c r="B18" s="25" t="s">
        <v>19</v>
      </c>
      <c r="C18" s="73">
        <v>50</v>
      </c>
      <c r="D18" s="73">
        <v>11.269</v>
      </c>
      <c r="E18" s="98">
        <f t="shared" si="0"/>
        <v>38.731000000000002</v>
      </c>
    </row>
    <row r="19" spans="1:7" s="39" customFormat="1" ht="22.5" customHeight="1">
      <c r="A19" s="95" t="s">
        <v>20</v>
      </c>
      <c r="B19" s="100" t="s">
        <v>21</v>
      </c>
      <c r="C19" s="97">
        <f>C20</f>
        <v>23</v>
      </c>
      <c r="D19" s="97">
        <f t="shared" ref="D19" si="1">D20</f>
        <v>12.064</v>
      </c>
      <c r="E19" s="98">
        <f t="shared" si="0"/>
        <v>10.936</v>
      </c>
    </row>
    <row r="20" spans="1:7" s="39" customFormat="1" ht="22.5" customHeight="1">
      <c r="A20" s="95" t="s">
        <v>145</v>
      </c>
      <c r="B20" s="100" t="s">
        <v>22</v>
      </c>
      <c r="C20" s="97">
        <f>C21</f>
        <v>23</v>
      </c>
      <c r="D20" s="97">
        <f>D21</f>
        <v>12.064</v>
      </c>
      <c r="E20" s="98">
        <f t="shared" si="0"/>
        <v>10.936</v>
      </c>
    </row>
    <row r="21" spans="1:7" s="1" customFormat="1">
      <c r="A21" s="35" t="s">
        <v>23</v>
      </c>
      <c r="B21" s="25" t="s">
        <v>22</v>
      </c>
      <c r="C21" s="73">
        <v>23</v>
      </c>
      <c r="D21" s="73">
        <v>12.064</v>
      </c>
      <c r="E21" s="98">
        <f t="shared" si="0"/>
        <v>10.936</v>
      </c>
    </row>
    <row r="22" spans="1:7" s="39" customFormat="1" ht="22.5" customHeight="1">
      <c r="A22" s="95" t="s">
        <v>24</v>
      </c>
      <c r="B22" s="100" t="s">
        <v>25</v>
      </c>
      <c r="C22" s="98">
        <f>C25+C23</f>
        <v>1385</v>
      </c>
      <c r="D22" s="98">
        <f t="shared" ref="D22" si="2">D25+D23</f>
        <v>-606.89800000000002</v>
      </c>
      <c r="E22" s="98">
        <f t="shared" si="0"/>
        <v>1991.8980000000001</v>
      </c>
    </row>
    <row r="23" spans="1:7" s="39" customFormat="1" ht="22.5" customHeight="1">
      <c r="A23" s="95" t="s">
        <v>26</v>
      </c>
      <c r="B23" s="100" t="s">
        <v>27</v>
      </c>
      <c r="C23" s="98">
        <f>C24</f>
        <v>660</v>
      </c>
      <c r="D23" s="98">
        <f>D24</f>
        <v>71.423000000000002</v>
      </c>
      <c r="E23" s="98">
        <f t="shared" si="0"/>
        <v>588.577</v>
      </c>
    </row>
    <row r="24" spans="1:7" s="1" customFormat="1" ht="45">
      <c r="A24" s="35" t="s">
        <v>114</v>
      </c>
      <c r="B24" s="25" t="s">
        <v>137</v>
      </c>
      <c r="C24" s="73">
        <v>660</v>
      </c>
      <c r="D24" s="73">
        <v>71.423000000000002</v>
      </c>
      <c r="E24" s="98">
        <f t="shared" si="0"/>
        <v>588.577</v>
      </c>
    </row>
    <row r="25" spans="1:7" s="39" customFormat="1" ht="14.25">
      <c r="A25" s="95" t="s">
        <v>28</v>
      </c>
      <c r="B25" s="100" t="s">
        <v>29</v>
      </c>
      <c r="C25" s="98">
        <f>SUM(C26:C27)</f>
        <v>725</v>
      </c>
      <c r="D25" s="98">
        <f t="shared" ref="D25" si="3">SUM(D26:D27)</f>
        <v>-678.32100000000003</v>
      </c>
      <c r="E25" s="98">
        <f t="shared" si="0"/>
        <v>1403.3209999999999</v>
      </c>
    </row>
    <row r="26" spans="1:7" s="1" customFormat="1" ht="30">
      <c r="A26" s="35" t="s">
        <v>115</v>
      </c>
      <c r="B26" s="25" t="s">
        <v>146</v>
      </c>
      <c r="C26" s="73">
        <v>425</v>
      </c>
      <c r="D26" s="73">
        <v>-740.63800000000003</v>
      </c>
      <c r="E26" s="98">
        <f t="shared" si="0"/>
        <v>1165.6379999999999</v>
      </c>
    </row>
    <row r="27" spans="1:7" s="1" customFormat="1" ht="30">
      <c r="A27" s="35" t="s">
        <v>116</v>
      </c>
      <c r="B27" s="25" t="s">
        <v>147</v>
      </c>
      <c r="C27" s="73">
        <v>300</v>
      </c>
      <c r="D27" s="73">
        <v>62.317</v>
      </c>
      <c r="E27" s="98">
        <f t="shared" si="0"/>
        <v>237.68299999999999</v>
      </c>
    </row>
    <row r="28" spans="1:7" s="39" customFormat="1" ht="42" customHeight="1">
      <c r="A28" s="95" t="s">
        <v>30</v>
      </c>
      <c r="B28" s="100" t="s">
        <v>157</v>
      </c>
      <c r="C28" s="98">
        <f>C29</f>
        <v>440</v>
      </c>
      <c r="D28" s="98">
        <f>D29</f>
        <v>142.971</v>
      </c>
      <c r="E28" s="98">
        <f t="shared" si="0"/>
        <v>297.029</v>
      </c>
    </row>
    <row r="29" spans="1:7" s="39" customFormat="1" ht="94.5" customHeight="1">
      <c r="A29" s="101" t="s">
        <v>148</v>
      </c>
      <c r="B29" s="102" t="s">
        <v>149</v>
      </c>
      <c r="C29" s="97">
        <f>C30</f>
        <v>440</v>
      </c>
      <c r="D29" s="97">
        <f>D30</f>
        <v>142.971</v>
      </c>
      <c r="E29" s="98">
        <f t="shared" si="0"/>
        <v>297.029</v>
      </c>
      <c r="F29" s="103"/>
      <c r="G29" s="103"/>
    </row>
    <row r="30" spans="1:7" s="1" customFormat="1" ht="79.5" customHeight="1">
      <c r="A30" s="35" t="s">
        <v>119</v>
      </c>
      <c r="B30" s="25" t="s">
        <v>138</v>
      </c>
      <c r="C30" s="73">
        <v>440</v>
      </c>
      <c r="D30" s="73">
        <v>142.971</v>
      </c>
      <c r="E30" s="98">
        <f t="shared" si="0"/>
        <v>297.029</v>
      </c>
    </row>
    <row r="31" spans="1:7" s="39" customFormat="1" ht="90.75" customHeight="1">
      <c r="A31" s="101" t="s">
        <v>150</v>
      </c>
      <c r="B31" s="100" t="s">
        <v>151</v>
      </c>
      <c r="C31" s="97">
        <f>C32</f>
        <v>492.8</v>
      </c>
      <c r="D31" s="97">
        <f>D32</f>
        <v>496.233</v>
      </c>
      <c r="E31" s="98">
        <f t="shared" si="0"/>
        <v>-3.4329999999999927</v>
      </c>
    </row>
    <row r="32" spans="1:7" s="1" customFormat="1" ht="75">
      <c r="A32" s="37" t="s">
        <v>117</v>
      </c>
      <c r="B32" s="25" t="s">
        <v>152</v>
      </c>
      <c r="C32" s="73">
        <v>492.8</v>
      </c>
      <c r="D32" s="73">
        <v>496.233</v>
      </c>
      <c r="E32" s="98">
        <f t="shared" si="0"/>
        <v>-3.4329999999999927</v>
      </c>
    </row>
    <row r="33" spans="1:6" s="39" customFormat="1" ht="28.5">
      <c r="A33" s="104" t="s">
        <v>31</v>
      </c>
      <c r="B33" s="100" t="s">
        <v>32</v>
      </c>
      <c r="C33" s="97">
        <f>C34</f>
        <v>157.5</v>
      </c>
      <c r="D33" s="97">
        <f>D34</f>
        <v>175.477</v>
      </c>
      <c r="E33" s="98">
        <f t="shared" si="0"/>
        <v>-17.977000000000004</v>
      </c>
    </row>
    <row r="34" spans="1:6" s="39" customFormat="1" ht="41.25" customHeight="1">
      <c r="A34" s="101" t="s">
        <v>153</v>
      </c>
      <c r="B34" s="100" t="s">
        <v>154</v>
      </c>
      <c r="C34" s="97">
        <f>C35</f>
        <v>157.5</v>
      </c>
      <c r="D34" s="97">
        <f>D35</f>
        <v>175.477</v>
      </c>
      <c r="E34" s="98">
        <f t="shared" si="0"/>
        <v>-17.977000000000004</v>
      </c>
    </row>
    <row r="35" spans="1:6" s="1" customFormat="1" ht="45">
      <c r="A35" s="35" t="s">
        <v>118</v>
      </c>
      <c r="B35" s="25" t="s">
        <v>139</v>
      </c>
      <c r="C35" s="73">
        <v>157.5</v>
      </c>
      <c r="D35" s="73">
        <v>175.477</v>
      </c>
      <c r="E35" s="98">
        <f t="shared" si="0"/>
        <v>-17.977000000000004</v>
      </c>
    </row>
    <row r="36" spans="1:6" s="1" customFormat="1" ht="14.25">
      <c r="A36" s="105" t="s">
        <v>284</v>
      </c>
      <c r="B36" s="100" t="s">
        <v>285</v>
      </c>
      <c r="C36" s="97">
        <f>C37+C38</f>
        <v>5.5890000000000004</v>
      </c>
      <c r="D36" s="97">
        <f>D37+D38</f>
        <v>10.651</v>
      </c>
      <c r="E36" s="98">
        <f t="shared" si="0"/>
        <v>-5.0619999999999994</v>
      </c>
    </row>
    <row r="37" spans="1:6" s="1" customFormat="1" ht="30" customHeight="1">
      <c r="A37" s="77" t="s">
        <v>286</v>
      </c>
      <c r="B37" s="78" t="s">
        <v>287</v>
      </c>
      <c r="C37" s="73">
        <v>5.5890000000000004</v>
      </c>
      <c r="D37" s="73">
        <v>7.6509999999999998</v>
      </c>
      <c r="E37" s="98">
        <f t="shared" si="0"/>
        <v>-2.0619999999999994</v>
      </c>
    </row>
    <row r="38" spans="1:6" s="1" customFormat="1" ht="61.5" customHeight="1">
      <c r="A38" s="77" t="s">
        <v>288</v>
      </c>
      <c r="B38" s="78" t="s">
        <v>289</v>
      </c>
      <c r="C38" s="73">
        <v>0</v>
      </c>
      <c r="D38" s="73">
        <v>3</v>
      </c>
      <c r="E38" s="98">
        <f t="shared" si="0"/>
        <v>-3</v>
      </c>
    </row>
    <row r="39" spans="1:6" s="87" customFormat="1" ht="30" customHeight="1">
      <c r="A39" s="95" t="s">
        <v>33</v>
      </c>
      <c r="B39" s="106" t="s">
        <v>34</v>
      </c>
      <c r="C39" s="97">
        <f>C40</f>
        <v>28036.16</v>
      </c>
      <c r="D39" s="97">
        <f>D40</f>
        <v>10042.949000000001</v>
      </c>
      <c r="E39" s="98">
        <f t="shared" si="0"/>
        <v>17993.210999999999</v>
      </c>
      <c r="F39" s="107"/>
    </row>
    <row r="40" spans="1:6" s="39" customFormat="1" ht="32.25" customHeight="1">
      <c r="A40" s="95" t="s">
        <v>36</v>
      </c>
      <c r="B40" s="108" t="s">
        <v>35</v>
      </c>
      <c r="C40" s="98">
        <f>C41+C44</f>
        <v>28036.16</v>
      </c>
      <c r="D40" s="98">
        <f>D41+D44</f>
        <v>10042.949000000001</v>
      </c>
      <c r="E40" s="98">
        <f t="shared" si="0"/>
        <v>17993.210999999999</v>
      </c>
    </row>
    <row r="41" spans="1:6" s="39" customFormat="1" ht="34.5" customHeight="1">
      <c r="A41" s="95" t="s">
        <v>37</v>
      </c>
      <c r="B41" s="108" t="s">
        <v>155</v>
      </c>
      <c r="C41" s="97">
        <f>C42+C43</f>
        <v>8689.98</v>
      </c>
      <c r="D41" s="97">
        <f>D42+D43</f>
        <v>5568.1689999999999</v>
      </c>
      <c r="E41" s="98">
        <f t="shared" si="0"/>
        <v>3121.8109999999997</v>
      </c>
    </row>
    <row r="42" spans="1:6" s="39" customFormat="1" ht="30">
      <c r="A42" s="35" t="s">
        <v>120</v>
      </c>
      <c r="B42" s="38" t="s">
        <v>140</v>
      </c>
      <c r="C42" s="72">
        <v>5920.8</v>
      </c>
      <c r="D42" s="72">
        <v>2959.2289999999998</v>
      </c>
      <c r="E42" s="98">
        <f t="shared" si="0"/>
        <v>2961.5710000000004</v>
      </c>
    </row>
    <row r="43" spans="1:6" s="39" customFormat="1" ht="30">
      <c r="A43" s="35" t="s">
        <v>121</v>
      </c>
      <c r="B43" s="38" t="s">
        <v>141</v>
      </c>
      <c r="C43" s="72">
        <v>2769.18</v>
      </c>
      <c r="D43" s="72">
        <v>2608.94</v>
      </c>
      <c r="E43" s="98">
        <f t="shared" si="0"/>
        <v>160.23999999999978</v>
      </c>
    </row>
    <row r="44" spans="1:6" s="39" customFormat="1" ht="18" customHeight="1">
      <c r="A44" s="95" t="s">
        <v>38</v>
      </c>
      <c r="B44" s="100" t="s">
        <v>39</v>
      </c>
      <c r="C44" s="97">
        <f>C45</f>
        <v>19346.18</v>
      </c>
      <c r="D44" s="97">
        <f>D45</f>
        <v>4474.78</v>
      </c>
      <c r="E44" s="98">
        <f t="shared" si="0"/>
        <v>14871.400000000001</v>
      </c>
    </row>
    <row r="45" spans="1:6" s="1" customFormat="1" ht="30">
      <c r="A45" s="35" t="s">
        <v>122</v>
      </c>
      <c r="B45" s="38" t="s">
        <v>156</v>
      </c>
      <c r="C45" s="73">
        <v>19346.18</v>
      </c>
      <c r="D45" s="73">
        <v>4474.78</v>
      </c>
      <c r="E45" s="98">
        <f t="shared" si="0"/>
        <v>14871.400000000001</v>
      </c>
    </row>
    <row r="46" spans="1:6" s="39" customFormat="1" ht="14.25">
      <c r="A46" s="109"/>
      <c r="B46" s="110" t="s">
        <v>40</v>
      </c>
      <c r="C46" s="97">
        <f>C14+C40</f>
        <v>44140.048999999999</v>
      </c>
      <c r="D46" s="97">
        <f>D14+D40</f>
        <v>16336.028000000002</v>
      </c>
      <c r="E46" s="97">
        <f>E14+E40</f>
        <v>27804.020999999997</v>
      </c>
    </row>
    <row r="47" spans="1:6">
      <c r="B47" s="5"/>
      <c r="C47" s="42"/>
      <c r="D47" s="42"/>
    </row>
    <row r="48" spans="1:6">
      <c r="B48" s="5"/>
      <c r="C48" s="42"/>
      <c r="D48" s="42"/>
    </row>
    <row r="49" spans="2:4">
      <c r="B49" s="5"/>
      <c r="C49" s="42"/>
      <c r="D49" s="42"/>
    </row>
    <row r="50" spans="2:4">
      <c r="B50" s="5"/>
      <c r="C50" s="42"/>
      <c r="D50" s="42"/>
    </row>
    <row r="51" spans="2:4">
      <c r="B51" s="5"/>
      <c r="C51" s="42"/>
      <c r="D51" s="42"/>
    </row>
    <row r="52" spans="2:4">
      <c r="B52" s="5"/>
      <c r="C52" s="42"/>
      <c r="D52" s="42"/>
    </row>
    <row r="53" spans="2:4">
      <c r="B53" s="5"/>
      <c r="C53" s="42"/>
      <c r="D53" s="42"/>
    </row>
    <row r="54" spans="2:4">
      <c r="B54" s="5"/>
      <c r="C54" s="42"/>
      <c r="D54" s="42"/>
    </row>
    <row r="55" spans="2:4">
      <c r="B55" s="5"/>
      <c r="C55" s="42"/>
      <c r="D55" s="42"/>
    </row>
    <row r="56" spans="2:4">
      <c r="B56" s="5"/>
      <c r="C56" s="42"/>
      <c r="D56" s="42"/>
    </row>
    <row r="57" spans="2:4">
      <c r="B57" s="5"/>
      <c r="C57" s="42"/>
      <c r="D57" s="42"/>
    </row>
    <row r="58" spans="2:4">
      <c r="B58" s="5"/>
      <c r="C58" s="42"/>
      <c r="D58" s="42"/>
    </row>
    <row r="59" spans="2:4">
      <c r="B59" s="5"/>
      <c r="C59" s="42"/>
      <c r="D59" s="42"/>
    </row>
    <row r="60" spans="2:4">
      <c r="B60" s="5"/>
      <c r="C60" s="42"/>
      <c r="D60" s="42"/>
    </row>
    <row r="61" spans="2:4">
      <c r="B61" s="5"/>
      <c r="C61" s="42"/>
      <c r="D61" s="42"/>
    </row>
    <row r="62" spans="2:4">
      <c r="B62" s="5"/>
      <c r="C62" s="42"/>
      <c r="D62" s="42"/>
    </row>
    <row r="63" spans="2:4">
      <c r="B63" s="5"/>
      <c r="C63" s="42"/>
      <c r="D63" s="42"/>
    </row>
    <row r="64" spans="2:4">
      <c r="B64" s="5"/>
      <c r="C64" s="42"/>
      <c r="D64" s="42"/>
    </row>
    <row r="65" spans="2:4">
      <c r="B65" s="5"/>
      <c r="C65" s="42"/>
      <c r="D65" s="42"/>
    </row>
    <row r="66" spans="2:4">
      <c r="B66" s="5"/>
      <c r="C66" s="42"/>
      <c r="D66" s="42"/>
    </row>
    <row r="67" spans="2:4">
      <c r="B67" s="5"/>
      <c r="C67" s="42"/>
      <c r="D67" s="42"/>
    </row>
    <row r="68" spans="2:4">
      <c r="B68" s="5"/>
      <c r="C68" s="42"/>
      <c r="D68" s="42"/>
    </row>
    <row r="69" spans="2:4">
      <c r="B69" s="5"/>
      <c r="C69" s="42"/>
      <c r="D69" s="42"/>
    </row>
    <row r="70" spans="2:4">
      <c r="B70" s="5"/>
      <c r="C70" s="42"/>
      <c r="D70" s="42"/>
    </row>
    <row r="71" spans="2:4">
      <c r="B71" s="5"/>
      <c r="C71" s="42"/>
      <c r="D71" s="42"/>
    </row>
    <row r="72" spans="2:4">
      <c r="B72" s="5"/>
      <c r="C72" s="42"/>
      <c r="D72" s="42"/>
    </row>
    <row r="73" spans="2:4">
      <c r="B73" s="5"/>
      <c r="C73" s="42"/>
      <c r="D73" s="42"/>
    </row>
    <row r="74" spans="2:4">
      <c r="B74" s="5"/>
      <c r="C74" s="42"/>
      <c r="D74" s="42"/>
    </row>
    <row r="75" spans="2:4">
      <c r="B75" s="5"/>
      <c r="C75" s="42"/>
      <c r="D75" s="42"/>
    </row>
    <row r="76" spans="2:4">
      <c r="B76" s="5"/>
      <c r="C76" s="42"/>
      <c r="D76" s="42"/>
    </row>
    <row r="77" spans="2:4">
      <c r="B77" s="5"/>
      <c r="C77" s="42"/>
      <c r="D77" s="42"/>
    </row>
    <row r="78" spans="2:4">
      <c r="B78" s="5"/>
      <c r="C78" s="42"/>
      <c r="D78" s="42"/>
    </row>
    <row r="79" spans="2:4">
      <c r="B79" s="5"/>
      <c r="C79" s="42"/>
      <c r="D79" s="42"/>
    </row>
    <row r="80" spans="2:4">
      <c r="B80" s="5"/>
      <c r="C80" s="42"/>
      <c r="D80" s="42"/>
    </row>
    <row r="81" spans="2:4">
      <c r="B81" s="5"/>
      <c r="C81" s="42"/>
      <c r="D81" s="42"/>
    </row>
    <row r="82" spans="2:4">
      <c r="B82" s="5"/>
      <c r="C82" s="42"/>
      <c r="D82" s="42"/>
    </row>
    <row r="83" spans="2:4">
      <c r="B83" s="5"/>
      <c r="C83" s="42"/>
      <c r="D83" s="42"/>
    </row>
    <row r="84" spans="2:4">
      <c r="B84" s="5"/>
      <c r="C84" s="42"/>
      <c r="D84" s="42"/>
    </row>
    <row r="85" spans="2:4">
      <c r="B85" s="5"/>
      <c r="C85" s="42"/>
      <c r="D85" s="42"/>
    </row>
    <row r="86" spans="2:4">
      <c r="B86" s="5"/>
      <c r="C86" s="42"/>
      <c r="D86" s="42"/>
    </row>
    <row r="87" spans="2:4">
      <c r="B87" s="5"/>
      <c r="C87" s="42"/>
      <c r="D87" s="42"/>
    </row>
    <row r="88" spans="2:4">
      <c r="B88" s="5"/>
      <c r="C88" s="42"/>
      <c r="D88" s="42"/>
    </row>
    <row r="89" spans="2:4">
      <c r="B89" s="5"/>
      <c r="C89" s="42"/>
      <c r="D89" s="42"/>
    </row>
    <row r="90" spans="2:4">
      <c r="B90" s="5"/>
      <c r="C90" s="42"/>
      <c r="D90" s="42"/>
    </row>
    <row r="91" spans="2:4">
      <c r="B91" s="5"/>
      <c r="C91" s="42"/>
      <c r="D91" s="42"/>
    </row>
    <row r="92" spans="2:4">
      <c r="B92" s="5"/>
      <c r="C92" s="42"/>
      <c r="D92" s="42"/>
    </row>
    <row r="93" spans="2:4">
      <c r="B93" s="5"/>
      <c r="C93" s="42"/>
      <c r="D93" s="42"/>
    </row>
    <row r="94" spans="2:4">
      <c r="B94" s="5"/>
      <c r="C94" s="42"/>
      <c r="D94" s="42"/>
    </row>
    <row r="95" spans="2:4">
      <c r="B95" s="5"/>
      <c r="C95" s="42"/>
      <c r="D95" s="42"/>
    </row>
    <row r="96" spans="2:4">
      <c r="B96" s="5"/>
      <c r="C96" s="42"/>
      <c r="D96" s="42"/>
    </row>
    <row r="97" spans="2:4">
      <c r="B97" s="5"/>
      <c r="C97" s="42"/>
      <c r="D97" s="42"/>
    </row>
    <row r="98" spans="2:4">
      <c r="B98" s="5"/>
      <c r="C98" s="42"/>
      <c r="D98" s="42"/>
    </row>
    <row r="99" spans="2:4">
      <c r="B99" s="5"/>
      <c r="C99" s="42"/>
      <c r="D99" s="42"/>
    </row>
    <row r="100" spans="2:4">
      <c r="B100" s="5"/>
      <c r="C100" s="42"/>
      <c r="D100" s="42"/>
    </row>
    <row r="101" spans="2:4">
      <c r="B101" s="5"/>
      <c r="C101" s="42"/>
      <c r="D101" s="42"/>
    </row>
    <row r="102" spans="2:4">
      <c r="B102" s="5"/>
      <c r="C102" s="42"/>
      <c r="D102" s="42"/>
    </row>
    <row r="103" spans="2:4">
      <c r="B103" s="5"/>
      <c r="C103" s="42"/>
      <c r="D103" s="42"/>
    </row>
    <row r="104" spans="2:4">
      <c r="B104" s="5"/>
      <c r="C104" s="42"/>
      <c r="D104" s="42"/>
    </row>
    <row r="105" spans="2:4">
      <c r="B105" s="5"/>
      <c r="C105" s="42"/>
      <c r="D105" s="42"/>
    </row>
    <row r="106" spans="2:4">
      <c r="B106" s="5"/>
      <c r="C106" s="42"/>
      <c r="D106" s="42"/>
    </row>
    <row r="107" spans="2:4">
      <c r="B107" s="5"/>
      <c r="C107" s="42"/>
      <c r="D107" s="42"/>
    </row>
    <row r="108" spans="2:4">
      <c r="B108" s="5"/>
      <c r="C108" s="42"/>
      <c r="D108" s="42"/>
    </row>
    <row r="109" spans="2:4">
      <c r="B109" s="5"/>
      <c r="C109" s="42"/>
      <c r="D109" s="42"/>
    </row>
    <row r="110" spans="2:4">
      <c r="B110" s="5"/>
      <c r="C110" s="42"/>
      <c r="D110" s="42"/>
    </row>
    <row r="111" spans="2:4">
      <c r="B111" s="5"/>
      <c r="C111" s="42"/>
      <c r="D111" s="42"/>
    </row>
    <row r="112" spans="2:4">
      <c r="B112" s="5"/>
      <c r="C112" s="42"/>
      <c r="D112" s="42"/>
    </row>
    <row r="113" spans="2:4">
      <c r="B113" s="5"/>
      <c r="C113" s="42"/>
      <c r="D113" s="42"/>
    </row>
    <row r="114" spans="2:4">
      <c r="B114" s="5"/>
      <c r="C114" s="42"/>
      <c r="D114" s="42"/>
    </row>
    <row r="115" spans="2:4">
      <c r="B115" s="5"/>
      <c r="C115" s="42"/>
      <c r="D115" s="42"/>
    </row>
    <row r="116" spans="2:4">
      <c r="B116" s="5"/>
      <c r="C116" s="42"/>
      <c r="D116" s="42"/>
    </row>
    <row r="117" spans="2:4">
      <c r="B117" s="5"/>
      <c r="C117" s="42"/>
      <c r="D117" s="42"/>
    </row>
    <row r="118" spans="2:4">
      <c r="B118" s="5"/>
      <c r="C118" s="42"/>
      <c r="D118" s="42"/>
    </row>
    <row r="119" spans="2:4">
      <c r="B119" s="5"/>
      <c r="C119" s="42"/>
      <c r="D119" s="42"/>
    </row>
    <row r="120" spans="2:4">
      <c r="B120" s="5"/>
      <c r="C120" s="42"/>
      <c r="D120" s="42"/>
    </row>
    <row r="121" spans="2:4">
      <c r="B121" s="5"/>
      <c r="C121" s="42"/>
      <c r="D121" s="42"/>
    </row>
    <row r="122" spans="2:4">
      <c r="B122" s="5"/>
      <c r="C122" s="42"/>
      <c r="D122" s="42"/>
    </row>
    <row r="123" spans="2:4">
      <c r="B123" s="5"/>
      <c r="C123" s="42"/>
      <c r="D123" s="42"/>
    </row>
    <row r="124" spans="2:4">
      <c r="B124" s="5"/>
      <c r="C124" s="42"/>
      <c r="D124" s="42"/>
    </row>
    <row r="125" spans="2:4">
      <c r="B125" s="5"/>
      <c r="C125" s="42"/>
      <c r="D125" s="42"/>
    </row>
    <row r="126" spans="2:4">
      <c r="B126" s="5"/>
      <c r="C126" s="42"/>
      <c r="D126" s="42"/>
    </row>
    <row r="127" spans="2:4">
      <c r="B127" s="5"/>
      <c r="C127" s="42"/>
      <c r="D127" s="42"/>
    </row>
    <row r="128" spans="2:4">
      <c r="B128" s="5"/>
      <c r="C128" s="42"/>
      <c r="D128" s="42"/>
    </row>
    <row r="129" spans="2:4">
      <c r="B129" s="5"/>
      <c r="C129" s="42"/>
      <c r="D129" s="42"/>
    </row>
    <row r="130" spans="2:4">
      <c r="B130" s="5"/>
      <c r="C130" s="42"/>
      <c r="D130" s="42"/>
    </row>
    <row r="131" spans="2:4">
      <c r="B131" s="5"/>
      <c r="C131" s="42"/>
      <c r="D131" s="42"/>
    </row>
    <row r="132" spans="2:4">
      <c r="B132" s="5"/>
      <c r="C132" s="42"/>
      <c r="D132" s="42"/>
    </row>
    <row r="133" spans="2:4">
      <c r="B133" s="5"/>
      <c r="C133" s="42"/>
      <c r="D133" s="42"/>
    </row>
    <row r="134" spans="2:4">
      <c r="B134" s="5"/>
      <c r="C134" s="42"/>
      <c r="D134" s="42"/>
    </row>
    <row r="135" spans="2:4">
      <c r="B135" s="5"/>
      <c r="C135" s="42"/>
      <c r="D135" s="42"/>
    </row>
    <row r="136" spans="2:4">
      <c r="B136" s="5"/>
      <c r="C136" s="42"/>
      <c r="D136" s="42"/>
    </row>
    <row r="137" spans="2:4">
      <c r="B137" s="5"/>
      <c r="C137" s="42"/>
      <c r="D137" s="42"/>
    </row>
    <row r="138" spans="2:4">
      <c r="B138" s="5"/>
      <c r="C138" s="42"/>
      <c r="D138" s="42"/>
    </row>
    <row r="139" spans="2:4">
      <c r="B139" s="5"/>
      <c r="C139" s="42"/>
      <c r="D139" s="42"/>
    </row>
    <row r="140" spans="2:4">
      <c r="B140" s="5"/>
      <c r="C140" s="42"/>
      <c r="D140" s="42"/>
    </row>
    <row r="141" spans="2:4">
      <c r="B141" s="5"/>
      <c r="C141" s="42"/>
      <c r="D141" s="42"/>
    </row>
    <row r="142" spans="2:4">
      <c r="B142" s="5"/>
      <c r="C142" s="42"/>
      <c r="D142" s="42"/>
    </row>
    <row r="143" spans="2:4">
      <c r="B143" s="5"/>
      <c r="C143" s="42"/>
      <c r="D143" s="42"/>
    </row>
    <row r="144" spans="2:4">
      <c r="B144" s="5"/>
      <c r="C144" s="42"/>
      <c r="D144" s="42"/>
    </row>
    <row r="145" spans="2:4">
      <c r="B145" s="5"/>
      <c r="C145" s="42"/>
      <c r="D145" s="42"/>
    </row>
    <row r="146" spans="2:4">
      <c r="B146" s="5"/>
      <c r="C146" s="42"/>
      <c r="D146" s="42"/>
    </row>
    <row r="147" spans="2:4">
      <c r="B147" s="5"/>
      <c r="C147" s="42"/>
      <c r="D147" s="42"/>
    </row>
    <row r="148" spans="2:4">
      <c r="B148" s="5"/>
      <c r="C148" s="42"/>
      <c r="D148" s="42"/>
    </row>
    <row r="149" spans="2:4">
      <c r="B149" s="5"/>
      <c r="C149" s="42"/>
      <c r="D149" s="42"/>
    </row>
    <row r="150" spans="2:4">
      <c r="B150" s="5"/>
      <c r="C150" s="42"/>
      <c r="D150" s="42"/>
    </row>
    <row r="151" spans="2:4">
      <c r="B151" s="5"/>
      <c r="C151" s="42"/>
      <c r="D151" s="42"/>
    </row>
    <row r="152" spans="2:4">
      <c r="B152" s="5"/>
      <c r="C152" s="42"/>
      <c r="D152" s="42"/>
    </row>
    <row r="153" spans="2:4">
      <c r="B153" s="5"/>
      <c r="C153" s="42"/>
      <c r="D153" s="42"/>
    </row>
    <row r="154" spans="2:4">
      <c r="B154" s="5"/>
      <c r="C154" s="42"/>
      <c r="D154" s="42"/>
    </row>
    <row r="155" spans="2:4">
      <c r="B155" s="5"/>
      <c r="C155" s="42"/>
      <c r="D155" s="42"/>
    </row>
    <row r="156" spans="2:4">
      <c r="B156" s="5"/>
      <c r="C156" s="42"/>
      <c r="D156" s="42"/>
    </row>
    <row r="157" spans="2:4">
      <c r="B157" s="5"/>
      <c r="C157" s="42"/>
      <c r="D157" s="42"/>
    </row>
    <row r="158" spans="2:4">
      <c r="B158" s="5"/>
      <c r="C158" s="42"/>
      <c r="D158" s="42"/>
    </row>
    <row r="159" spans="2:4">
      <c r="B159" s="5"/>
      <c r="C159" s="42"/>
      <c r="D159" s="42"/>
    </row>
    <row r="160" spans="2:4">
      <c r="B160" s="5"/>
      <c r="C160" s="42"/>
      <c r="D160" s="42"/>
    </row>
    <row r="161" spans="2:4">
      <c r="B161" s="5"/>
      <c r="C161" s="42"/>
      <c r="D161" s="42"/>
    </row>
    <row r="162" spans="2:4">
      <c r="B162" s="5"/>
      <c r="C162" s="42"/>
      <c r="D162" s="42"/>
    </row>
    <row r="163" spans="2:4">
      <c r="B163" s="5"/>
      <c r="C163" s="42"/>
      <c r="D163" s="42"/>
    </row>
    <row r="164" spans="2:4">
      <c r="B164" s="5"/>
      <c r="C164" s="42"/>
      <c r="D164" s="42"/>
    </row>
    <row r="165" spans="2:4">
      <c r="B165" s="5"/>
      <c r="C165" s="42"/>
      <c r="D165" s="42"/>
    </row>
    <row r="166" spans="2:4">
      <c r="B166" s="5"/>
      <c r="C166" s="42"/>
      <c r="D166" s="42"/>
    </row>
    <row r="167" spans="2:4">
      <c r="B167" s="5"/>
      <c r="C167" s="42"/>
      <c r="D167" s="42"/>
    </row>
    <row r="168" spans="2:4">
      <c r="B168" s="5"/>
      <c r="C168" s="42"/>
      <c r="D168" s="42"/>
    </row>
    <row r="169" spans="2:4">
      <c r="B169" s="5"/>
      <c r="C169" s="42"/>
      <c r="D169" s="42"/>
    </row>
    <row r="170" spans="2:4">
      <c r="B170" s="5"/>
      <c r="C170" s="42"/>
      <c r="D170" s="42"/>
    </row>
    <row r="171" spans="2:4">
      <c r="B171" s="5"/>
      <c r="C171" s="42"/>
      <c r="D171" s="42"/>
    </row>
    <row r="172" spans="2:4">
      <c r="B172" s="5"/>
      <c r="C172" s="42"/>
      <c r="D172" s="42"/>
    </row>
    <row r="173" spans="2:4">
      <c r="B173" s="5"/>
      <c r="C173" s="42"/>
      <c r="D173" s="42"/>
    </row>
    <row r="174" spans="2:4">
      <c r="B174" s="5"/>
      <c r="C174" s="42"/>
      <c r="D174" s="42"/>
    </row>
    <row r="175" spans="2:4">
      <c r="B175" s="5"/>
      <c r="C175" s="42"/>
      <c r="D175" s="42"/>
    </row>
    <row r="176" spans="2:4">
      <c r="B176" s="5"/>
      <c r="C176" s="42"/>
      <c r="D176" s="42"/>
    </row>
    <row r="177" spans="2:4">
      <c r="B177" s="5"/>
      <c r="C177" s="42"/>
      <c r="D177" s="42"/>
    </row>
    <row r="178" spans="2:4">
      <c r="B178" s="5"/>
      <c r="C178" s="42"/>
      <c r="D178" s="42"/>
    </row>
    <row r="179" spans="2:4">
      <c r="B179" s="5"/>
      <c r="C179" s="42"/>
      <c r="D179" s="42"/>
    </row>
    <row r="180" spans="2:4">
      <c r="B180" s="5"/>
      <c r="C180" s="42"/>
      <c r="D180" s="42"/>
    </row>
    <row r="181" spans="2:4">
      <c r="B181" s="5"/>
      <c r="C181" s="42"/>
      <c r="D181" s="42"/>
    </row>
    <row r="182" spans="2:4">
      <c r="B182" s="5"/>
      <c r="C182" s="42"/>
      <c r="D182" s="42"/>
    </row>
    <row r="183" spans="2:4">
      <c r="B183" s="5"/>
      <c r="C183" s="42"/>
      <c r="D183" s="42"/>
    </row>
    <row r="184" spans="2:4">
      <c r="B184" s="5"/>
      <c r="C184" s="42"/>
      <c r="D184" s="42"/>
    </row>
    <row r="185" spans="2:4">
      <c r="B185" s="5"/>
      <c r="C185" s="42"/>
      <c r="D185" s="42"/>
    </row>
    <row r="186" spans="2:4">
      <c r="B186" s="5"/>
      <c r="C186" s="42"/>
      <c r="D186" s="42"/>
    </row>
    <row r="187" spans="2:4">
      <c r="B187" s="5"/>
      <c r="C187" s="42"/>
      <c r="D187" s="42"/>
    </row>
    <row r="188" spans="2:4">
      <c r="B188" s="5"/>
      <c r="C188" s="42"/>
      <c r="D188" s="42"/>
    </row>
    <row r="189" spans="2:4">
      <c r="B189" s="5"/>
      <c r="C189" s="42"/>
      <c r="D189" s="42"/>
    </row>
    <row r="190" spans="2:4">
      <c r="B190" s="5"/>
      <c r="C190" s="42"/>
      <c r="D190" s="42"/>
    </row>
    <row r="191" spans="2:4">
      <c r="B191" s="5"/>
      <c r="C191" s="42"/>
      <c r="D191" s="42"/>
    </row>
    <row r="192" spans="2:4">
      <c r="B192" s="5"/>
      <c r="C192" s="42"/>
      <c r="D192" s="42"/>
    </row>
    <row r="193" spans="2:4">
      <c r="B193" s="5"/>
      <c r="C193" s="42"/>
      <c r="D193" s="42"/>
    </row>
    <row r="194" spans="2:4">
      <c r="B194" s="5"/>
      <c r="C194" s="42"/>
      <c r="D194" s="42"/>
    </row>
    <row r="195" spans="2:4">
      <c r="B195" s="5"/>
      <c r="C195" s="42"/>
      <c r="D195" s="42"/>
    </row>
    <row r="196" spans="2:4">
      <c r="B196" s="5"/>
      <c r="C196" s="42"/>
      <c r="D196" s="42"/>
    </row>
    <row r="197" spans="2:4">
      <c r="B197" s="5"/>
      <c r="C197" s="42"/>
      <c r="D197" s="42"/>
    </row>
    <row r="198" spans="2:4">
      <c r="B198" s="5"/>
      <c r="C198" s="42"/>
      <c r="D198" s="42"/>
    </row>
    <row r="199" spans="2:4">
      <c r="B199" s="5"/>
      <c r="C199" s="42"/>
      <c r="D199" s="42"/>
    </row>
    <row r="200" spans="2:4">
      <c r="B200" s="5"/>
      <c r="C200" s="42"/>
      <c r="D200" s="42"/>
    </row>
    <row r="201" spans="2:4">
      <c r="B201" s="5"/>
      <c r="C201" s="42"/>
      <c r="D201" s="42"/>
    </row>
    <row r="202" spans="2:4">
      <c r="B202" s="5"/>
      <c r="C202" s="42"/>
      <c r="D202" s="42"/>
    </row>
    <row r="203" spans="2:4">
      <c r="B203" s="5"/>
      <c r="C203" s="42"/>
      <c r="D203" s="42"/>
    </row>
    <row r="204" spans="2:4">
      <c r="B204" s="5"/>
      <c r="C204" s="42"/>
      <c r="D204" s="42"/>
    </row>
    <row r="205" spans="2:4">
      <c r="B205" s="5"/>
      <c r="C205" s="42"/>
      <c r="D205" s="42"/>
    </row>
    <row r="206" spans="2:4">
      <c r="B206" s="5"/>
      <c r="C206" s="42"/>
      <c r="D206" s="42"/>
    </row>
    <row r="207" spans="2:4">
      <c r="B207" s="5"/>
      <c r="C207" s="42"/>
      <c r="D207" s="42"/>
    </row>
    <row r="208" spans="2:4">
      <c r="B208" s="5"/>
      <c r="C208" s="42"/>
      <c r="D208" s="42"/>
    </row>
    <row r="209" spans="2:4">
      <c r="B209" s="5"/>
      <c r="C209" s="42"/>
      <c r="D209" s="42"/>
    </row>
    <row r="210" spans="2:4">
      <c r="B210" s="5"/>
      <c r="C210" s="42"/>
      <c r="D210" s="42"/>
    </row>
    <row r="211" spans="2:4">
      <c r="B211" s="5"/>
      <c r="C211" s="42"/>
      <c r="D211" s="42"/>
    </row>
    <row r="212" spans="2:4">
      <c r="B212" s="5"/>
      <c r="C212" s="42"/>
      <c r="D212" s="42"/>
    </row>
    <row r="213" spans="2:4">
      <c r="B213" s="5"/>
      <c r="C213" s="42"/>
      <c r="D213" s="42"/>
    </row>
    <row r="214" spans="2:4">
      <c r="B214" s="5"/>
      <c r="C214" s="42"/>
      <c r="D214" s="42"/>
    </row>
    <row r="215" spans="2:4">
      <c r="B215" s="5"/>
      <c r="C215" s="42"/>
      <c r="D215" s="42"/>
    </row>
    <row r="216" spans="2:4">
      <c r="B216" s="5"/>
      <c r="C216" s="42"/>
      <c r="D216" s="42"/>
    </row>
    <row r="217" spans="2:4">
      <c r="B217" s="5"/>
      <c r="C217" s="42"/>
      <c r="D217" s="42"/>
    </row>
    <row r="218" spans="2:4">
      <c r="B218" s="5"/>
      <c r="C218" s="42"/>
      <c r="D218" s="42"/>
    </row>
    <row r="219" spans="2:4">
      <c r="B219" s="5"/>
      <c r="C219" s="42"/>
      <c r="D219" s="42"/>
    </row>
    <row r="220" spans="2:4">
      <c r="B220" s="5"/>
      <c r="C220" s="42"/>
      <c r="D220" s="42"/>
    </row>
    <row r="221" spans="2:4">
      <c r="B221" s="5"/>
      <c r="C221" s="42"/>
      <c r="D221" s="42"/>
    </row>
    <row r="222" spans="2:4">
      <c r="B222" s="5"/>
      <c r="C222" s="42"/>
      <c r="D222" s="42"/>
    </row>
    <row r="223" spans="2:4">
      <c r="B223" s="5"/>
      <c r="C223" s="42"/>
      <c r="D223" s="42"/>
    </row>
    <row r="224" spans="2:4">
      <c r="B224" s="5"/>
      <c r="C224" s="42"/>
      <c r="D224" s="42"/>
    </row>
    <row r="225" spans="2:4">
      <c r="B225" s="5"/>
      <c r="C225" s="42"/>
      <c r="D225" s="42"/>
    </row>
    <row r="226" spans="2:4">
      <c r="B226" s="5"/>
      <c r="C226" s="42"/>
      <c r="D226" s="42"/>
    </row>
    <row r="227" spans="2:4">
      <c r="B227" s="5"/>
      <c r="C227" s="42"/>
      <c r="D227" s="42"/>
    </row>
    <row r="228" spans="2:4">
      <c r="B228" s="5"/>
      <c r="C228" s="42"/>
      <c r="D228" s="42"/>
    </row>
    <row r="229" spans="2:4">
      <c r="B229" s="5"/>
      <c r="C229" s="42"/>
      <c r="D229" s="42"/>
    </row>
    <row r="230" spans="2:4">
      <c r="B230" s="5"/>
      <c r="C230" s="42"/>
      <c r="D230" s="42"/>
    </row>
    <row r="231" spans="2:4">
      <c r="B231" s="5"/>
      <c r="C231" s="42"/>
      <c r="D231" s="42"/>
    </row>
    <row r="232" spans="2:4">
      <c r="B232" s="5"/>
      <c r="C232" s="42"/>
      <c r="D232" s="42"/>
    </row>
    <row r="233" spans="2:4">
      <c r="B233" s="5"/>
      <c r="C233" s="42"/>
      <c r="D233" s="42"/>
    </row>
    <row r="234" spans="2:4">
      <c r="B234" s="5"/>
      <c r="C234" s="42"/>
      <c r="D234" s="42"/>
    </row>
    <row r="235" spans="2:4">
      <c r="B235" s="5"/>
      <c r="C235" s="42"/>
      <c r="D235" s="42"/>
    </row>
    <row r="236" spans="2:4">
      <c r="B236" s="5"/>
      <c r="C236" s="42"/>
      <c r="D236" s="42"/>
    </row>
    <row r="237" spans="2:4">
      <c r="B237" s="5"/>
      <c r="C237" s="42"/>
      <c r="D237" s="42"/>
    </row>
    <row r="238" spans="2:4">
      <c r="B238" s="5"/>
      <c r="C238" s="42"/>
      <c r="D238" s="42"/>
    </row>
    <row r="239" spans="2:4">
      <c r="B239" s="5"/>
      <c r="C239" s="42"/>
      <c r="D239" s="42"/>
    </row>
    <row r="240" spans="2:4">
      <c r="B240" s="5"/>
      <c r="C240" s="42"/>
      <c r="D240" s="42"/>
    </row>
    <row r="241" spans="2:4">
      <c r="B241" s="5"/>
      <c r="C241" s="42"/>
      <c r="D241" s="42"/>
    </row>
    <row r="242" spans="2:4">
      <c r="B242" s="5"/>
      <c r="C242" s="42"/>
      <c r="D242" s="42"/>
    </row>
    <row r="243" spans="2:4">
      <c r="B243" s="5"/>
      <c r="C243" s="42"/>
      <c r="D243" s="42"/>
    </row>
    <row r="244" spans="2:4">
      <c r="B244" s="5"/>
      <c r="C244" s="42"/>
      <c r="D244" s="42"/>
    </row>
    <row r="245" spans="2:4">
      <c r="B245" s="5"/>
      <c r="C245" s="42"/>
      <c r="D245" s="42"/>
    </row>
    <row r="246" spans="2:4">
      <c r="B246" s="5"/>
      <c r="C246" s="42"/>
      <c r="D246" s="42"/>
    </row>
    <row r="247" spans="2:4">
      <c r="B247" s="5"/>
      <c r="C247" s="42"/>
      <c r="D247" s="42"/>
    </row>
    <row r="248" spans="2:4">
      <c r="B248" s="5"/>
      <c r="C248" s="42"/>
      <c r="D248" s="42"/>
    </row>
    <row r="249" spans="2:4">
      <c r="B249" s="5"/>
      <c r="C249" s="42"/>
      <c r="D249" s="42"/>
    </row>
    <row r="250" spans="2:4">
      <c r="B250" s="5"/>
      <c r="C250" s="42"/>
      <c r="D250" s="42"/>
    </row>
    <row r="251" spans="2:4">
      <c r="B251" s="5"/>
      <c r="C251" s="42"/>
      <c r="D251" s="42"/>
    </row>
    <row r="252" spans="2:4">
      <c r="B252" s="5"/>
      <c r="C252" s="42"/>
      <c r="D252" s="42"/>
    </row>
    <row r="253" spans="2:4">
      <c r="B253" s="5"/>
      <c r="C253" s="42"/>
      <c r="D253" s="42"/>
    </row>
    <row r="254" spans="2:4">
      <c r="B254" s="5"/>
      <c r="C254" s="42"/>
      <c r="D254" s="42"/>
    </row>
    <row r="255" spans="2:4">
      <c r="B255" s="5"/>
      <c r="C255" s="42"/>
      <c r="D255" s="42"/>
    </row>
    <row r="256" spans="2:4">
      <c r="B256" s="5"/>
      <c r="C256" s="42"/>
      <c r="D256" s="42"/>
    </row>
    <row r="257" spans="2:4">
      <c r="B257" s="5"/>
      <c r="C257" s="42"/>
      <c r="D257" s="42"/>
    </row>
    <row r="258" spans="2:4">
      <c r="B258" s="5"/>
      <c r="C258" s="42"/>
      <c r="D258" s="42"/>
    </row>
    <row r="259" spans="2:4">
      <c r="B259" s="5"/>
      <c r="C259" s="42"/>
      <c r="D259" s="42"/>
    </row>
    <row r="260" spans="2:4">
      <c r="B260" s="5"/>
      <c r="C260" s="42"/>
      <c r="D260" s="42"/>
    </row>
    <row r="261" spans="2:4">
      <c r="B261" s="5"/>
      <c r="C261" s="42"/>
      <c r="D261" s="42"/>
    </row>
    <row r="262" spans="2:4">
      <c r="B262" s="5"/>
      <c r="C262" s="42"/>
      <c r="D262" s="42"/>
    </row>
    <row r="263" spans="2:4">
      <c r="B263" s="5"/>
      <c r="C263" s="42"/>
      <c r="D263" s="42"/>
    </row>
    <row r="264" spans="2:4">
      <c r="B264" s="5"/>
      <c r="C264" s="42"/>
      <c r="D264" s="42"/>
    </row>
    <row r="265" spans="2:4">
      <c r="B265" s="5"/>
      <c r="C265" s="42"/>
      <c r="D265" s="42"/>
    </row>
    <row r="266" spans="2:4">
      <c r="B266" s="5"/>
      <c r="C266" s="42"/>
      <c r="D266" s="42"/>
    </row>
    <row r="267" spans="2:4">
      <c r="B267" s="5"/>
      <c r="C267" s="42"/>
      <c r="D267" s="42"/>
    </row>
    <row r="268" spans="2:4">
      <c r="B268" s="5"/>
      <c r="C268" s="42"/>
      <c r="D268" s="42"/>
    </row>
    <row r="269" spans="2:4">
      <c r="B269" s="5"/>
      <c r="C269" s="42"/>
      <c r="D269" s="42"/>
    </row>
    <row r="270" spans="2:4">
      <c r="B270" s="5"/>
      <c r="C270" s="42"/>
      <c r="D270" s="42"/>
    </row>
    <row r="271" spans="2:4">
      <c r="B271" s="5"/>
      <c r="C271" s="42"/>
      <c r="D271" s="42"/>
    </row>
    <row r="272" spans="2:4">
      <c r="B272" s="5"/>
      <c r="C272" s="42"/>
      <c r="D272" s="42"/>
    </row>
    <row r="273" spans="2:4">
      <c r="B273" s="5"/>
      <c r="C273" s="42"/>
      <c r="D273" s="42"/>
    </row>
    <row r="274" spans="2:4">
      <c r="B274" s="5"/>
      <c r="C274" s="42"/>
      <c r="D274" s="42"/>
    </row>
    <row r="275" spans="2:4">
      <c r="B275" s="5"/>
      <c r="C275" s="42"/>
      <c r="D275" s="42"/>
    </row>
    <row r="276" spans="2:4">
      <c r="B276" s="5"/>
      <c r="C276" s="42"/>
      <c r="D276" s="42"/>
    </row>
    <row r="277" spans="2:4">
      <c r="B277" s="5"/>
      <c r="C277" s="42"/>
      <c r="D277" s="42"/>
    </row>
    <row r="278" spans="2:4">
      <c r="B278" s="5"/>
      <c r="C278" s="42"/>
      <c r="D278" s="42"/>
    </row>
    <row r="279" spans="2:4">
      <c r="B279" s="5"/>
      <c r="C279" s="42"/>
      <c r="D279" s="42"/>
    </row>
    <row r="280" spans="2:4">
      <c r="B280" s="5"/>
      <c r="C280" s="42"/>
      <c r="D280" s="42"/>
    </row>
    <row r="281" spans="2:4">
      <c r="B281" s="5"/>
      <c r="C281" s="42"/>
      <c r="D281" s="42"/>
    </row>
    <row r="282" spans="2:4">
      <c r="B282" s="5"/>
      <c r="C282" s="42"/>
      <c r="D282" s="42"/>
    </row>
    <row r="283" spans="2:4">
      <c r="B283" s="5"/>
      <c r="C283" s="42"/>
      <c r="D283" s="42"/>
    </row>
    <row r="284" spans="2:4">
      <c r="B284" s="5"/>
      <c r="C284" s="42"/>
      <c r="D284" s="42"/>
    </row>
    <row r="285" spans="2:4">
      <c r="B285" s="5"/>
      <c r="C285" s="42"/>
      <c r="D285" s="42"/>
    </row>
    <row r="286" spans="2:4">
      <c r="B286" s="5"/>
      <c r="C286" s="42"/>
      <c r="D286" s="42"/>
    </row>
    <row r="287" spans="2:4">
      <c r="B287" s="5"/>
      <c r="C287" s="42"/>
      <c r="D287" s="42"/>
    </row>
    <row r="288" spans="2:4">
      <c r="B288" s="5"/>
      <c r="C288" s="42"/>
      <c r="D288" s="42"/>
    </row>
    <row r="289" spans="2:4">
      <c r="B289" s="5"/>
      <c r="C289" s="42"/>
      <c r="D289" s="42"/>
    </row>
    <row r="290" spans="2:4">
      <c r="B290" s="5"/>
      <c r="C290" s="42"/>
      <c r="D290" s="42"/>
    </row>
    <row r="291" spans="2:4">
      <c r="B291" s="5"/>
      <c r="C291" s="42"/>
      <c r="D291" s="42"/>
    </row>
    <row r="292" spans="2:4">
      <c r="B292" s="5"/>
      <c r="C292" s="42"/>
      <c r="D292" s="42"/>
    </row>
    <row r="293" spans="2:4">
      <c r="B293" s="5"/>
      <c r="C293" s="42"/>
      <c r="D293" s="42"/>
    </row>
    <row r="294" spans="2:4">
      <c r="B294" s="5"/>
      <c r="C294" s="42"/>
      <c r="D294" s="42"/>
    </row>
    <row r="295" spans="2:4">
      <c r="B295" s="5"/>
      <c r="C295" s="42"/>
      <c r="D295" s="42"/>
    </row>
    <row r="296" spans="2:4">
      <c r="B296" s="5"/>
      <c r="C296" s="42"/>
      <c r="D296" s="42"/>
    </row>
    <row r="297" spans="2:4">
      <c r="B297" s="5"/>
      <c r="C297" s="42"/>
      <c r="D297" s="42"/>
    </row>
    <row r="298" spans="2:4">
      <c r="B298" s="5"/>
      <c r="C298" s="42"/>
      <c r="D298" s="42"/>
    </row>
    <row r="299" spans="2:4">
      <c r="B299" s="5"/>
      <c r="C299" s="42"/>
      <c r="D299" s="42"/>
    </row>
    <row r="300" spans="2:4">
      <c r="B300" s="5"/>
      <c r="C300" s="42"/>
      <c r="D300" s="42"/>
    </row>
    <row r="301" spans="2:4">
      <c r="B301" s="5"/>
      <c r="C301" s="42"/>
      <c r="D301" s="42"/>
    </row>
    <row r="302" spans="2:4">
      <c r="B302" s="5"/>
      <c r="C302" s="42"/>
      <c r="D302" s="42"/>
    </row>
    <row r="303" spans="2:4">
      <c r="B303" s="5"/>
      <c r="C303" s="42"/>
      <c r="D303" s="42"/>
    </row>
    <row r="304" spans="2:4">
      <c r="B304" s="5"/>
      <c r="C304" s="42"/>
      <c r="D304" s="42"/>
    </row>
    <row r="305" spans="2:4">
      <c r="B305" s="5"/>
      <c r="C305" s="42"/>
      <c r="D305" s="42"/>
    </row>
    <row r="306" spans="2:4">
      <c r="B306" s="5"/>
      <c r="C306" s="42"/>
      <c r="D306" s="42"/>
    </row>
    <row r="307" spans="2:4">
      <c r="B307" s="5"/>
      <c r="C307" s="42"/>
      <c r="D307" s="42"/>
    </row>
    <row r="308" spans="2:4">
      <c r="B308" s="5"/>
      <c r="C308" s="42"/>
      <c r="D308" s="42"/>
    </row>
    <row r="309" spans="2:4">
      <c r="B309" s="5"/>
      <c r="C309" s="42"/>
      <c r="D309" s="42"/>
    </row>
    <row r="310" spans="2:4">
      <c r="B310" s="5"/>
      <c r="C310" s="42"/>
      <c r="D310" s="42"/>
    </row>
    <row r="311" spans="2:4">
      <c r="B311" s="5"/>
      <c r="C311" s="42"/>
      <c r="D311" s="42"/>
    </row>
    <row r="312" spans="2:4">
      <c r="B312" s="5"/>
      <c r="C312" s="42"/>
      <c r="D312" s="42"/>
    </row>
    <row r="313" spans="2:4">
      <c r="B313" s="5"/>
      <c r="C313" s="42"/>
      <c r="D313" s="42"/>
    </row>
    <row r="314" spans="2:4">
      <c r="B314" s="5"/>
      <c r="C314" s="42"/>
      <c r="D314" s="42"/>
    </row>
    <row r="315" spans="2:4">
      <c r="B315" s="5"/>
      <c r="C315" s="42"/>
      <c r="D315" s="42"/>
    </row>
    <row r="316" spans="2:4">
      <c r="B316" s="5"/>
      <c r="C316" s="42"/>
      <c r="D316" s="42"/>
    </row>
    <row r="317" spans="2:4">
      <c r="B317" s="5"/>
      <c r="C317" s="42"/>
      <c r="D317" s="42"/>
    </row>
    <row r="318" spans="2:4">
      <c r="B318" s="5"/>
      <c r="C318" s="42"/>
      <c r="D318" s="42"/>
    </row>
    <row r="319" spans="2:4">
      <c r="B319" s="5"/>
      <c r="C319" s="42"/>
      <c r="D319" s="42"/>
    </row>
    <row r="320" spans="2:4">
      <c r="B320" s="5"/>
      <c r="C320" s="42"/>
      <c r="D320" s="42"/>
    </row>
    <row r="321" spans="2:4">
      <c r="B321" s="5"/>
      <c r="C321" s="42"/>
      <c r="D321" s="42"/>
    </row>
    <row r="322" spans="2:4">
      <c r="B322" s="5"/>
      <c r="C322" s="42"/>
      <c r="D322" s="42"/>
    </row>
    <row r="323" spans="2:4">
      <c r="B323" s="5"/>
      <c r="C323" s="42"/>
      <c r="D323" s="42"/>
    </row>
    <row r="324" spans="2:4">
      <c r="B324" s="5"/>
      <c r="C324" s="42"/>
      <c r="D324" s="42"/>
    </row>
    <row r="325" spans="2:4">
      <c r="B325" s="5"/>
      <c r="C325" s="42"/>
      <c r="D325" s="42"/>
    </row>
    <row r="326" spans="2:4">
      <c r="B326" s="5"/>
      <c r="C326" s="42"/>
      <c r="D326" s="42"/>
    </row>
    <row r="327" spans="2:4">
      <c r="B327" s="5"/>
      <c r="C327" s="42"/>
      <c r="D327" s="42"/>
    </row>
    <row r="328" spans="2:4">
      <c r="B328" s="5"/>
      <c r="C328" s="42"/>
      <c r="D328" s="42"/>
    </row>
    <row r="329" spans="2:4">
      <c r="B329" s="5"/>
      <c r="C329" s="42"/>
      <c r="D329" s="42"/>
    </row>
    <row r="330" spans="2:4">
      <c r="B330" s="5"/>
      <c r="C330" s="42"/>
      <c r="D330" s="42"/>
    </row>
    <row r="331" spans="2:4">
      <c r="B331" s="5"/>
      <c r="C331" s="42"/>
      <c r="D331" s="42"/>
    </row>
    <row r="332" spans="2:4">
      <c r="B332" s="5"/>
      <c r="C332" s="42"/>
      <c r="D332" s="42"/>
    </row>
    <row r="333" spans="2:4">
      <c r="B333" s="5"/>
      <c r="C333" s="42"/>
      <c r="D333" s="42"/>
    </row>
    <row r="334" spans="2:4">
      <c r="B334" s="5"/>
      <c r="C334" s="42"/>
      <c r="D334" s="42"/>
    </row>
    <row r="335" spans="2:4">
      <c r="B335" s="5"/>
      <c r="C335" s="42"/>
      <c r="D335" s="42"/>
    </row>
    <row r="336" spans="2:4">
      <c r="B336" s="5"/>
      <c r="C336" s="42"/>
      <c r="D336" s="42"/>
    </row>
    <row r="337" spans="2:4">
      <c r="B337" s="5"/>
      <c r="C337" s="42"/>
      <c r="D337" s="42"/>
    </row>
    <row r="338" spans="2:4">
      <c r="B338" s="5"/>
      <c r="C338" s="42"/>
      <c r="D338" s="42"/>
    </row>
    <row r="339" spans="2:4">
      <c r="B339" s="5"/>
      <c r="C339" s="42"/>
      <c r="D339" s="42"/>
    </row>
    <row r="340" spans="2:4">
      <c r="B340" s="5"/>
      <c r="C340" s="42"/>
      <c r="D340" s="42"/>
    </row>
    <row r="341" spans="2:4">
      <c r="B341" s="5"/>
      <c r="C341" s="42"/>
      <c r="D341" s="42"/>
    </row>
    <row r="342" spans="2:4">
      <c r="B342" s="5"/>
      <c r="C342" s="42"/>
      <c r="D342" s="42"/>
    </row>
    <row r="343" spans="2:4">
      <c r="B343" s="5"/>
      <c r="C343" s="42"/>
      <c r="D343" s="42"/>
    </row>
    <row r="344" spans="2:4">
      <c r="B344" s="5"/>
      <c r="C344" s="42"/>
      <c r="D344" s="42"/>
    </row>
    <row r="345" spans="2:4">
      <c r="B345" s="5"/>
      <c r="C345" s="42"/>
      <c r="D345" s="42"/>
    </row>
    <row r="346" spans="2:4">
      <c r="B346" s="5"/>
      <c r="C346" s="42"/>
      <c r="D346" s="42"/>
    </row>
    <row r="347" spans="2:4">
      <c r="B347" s="5"/>
      <c r="C347" s="42"/>
      <c r="D347" s="42"/>
    </row>
    <row r="348" spans="2:4">
      <c r="B348" s="5"/>
      <c r="C348" s="42"/>
      <c r="D348" s="42"/>
    </row>
    <row r="349" spans="2:4">
      <c r="B349" s="5"/>
      <c r="C349" s="42"/>
      <c r="D349" s="42"/>
    </row>
    <row r="350" spans="2:4">
      <c r="B350" s="5"/>
      <c r="C350" s="42"/>
      <c r="D350" s="42"/>
    </row>
    <row r="351" spans="2:4">
      <c r="B351" s="5"/>
      <c r="C351" s="42"/>
      <c r="D351" s="42"/>
    </row>
    <row r="352" spans="2:4">
      <c r="B352" s="5"/>
      <c r="C352" s="42"/>
      <c r="D352" s="42"/>
    </row>
    <row r="353" spans="2:4">
      <c r="B353" s="5"/>
      <c r="C353" s="42"/>
      <c r="D353" s="42"/>
    </row>
    <row r="354" spans="2:4">
      <c r="B354" s="5"/>
      <c r="C354" s="42"/>
      <c r="D354" s="42"/>
    </row>
    <row r="355" spans="2:4">
      <c r="B355" s="5"/>
      <c r="C355" s="42"/>
      <c r="D355" s="42"/>
    </row>
    <row r="356" spans="2:4">
      <c r="B356" s="5"/>
      <c r="C356" s="42"/>
      <c r="D356" s="42"/>
    </row>
    <row r="357" spans="2:4">
      <c r="B357" s="5"/>
      <c r="C357" s="42"/>
      <c r="D357" s="42"/>
    </row>
    <row r="358" spans="2:4">
      <c r="B358" s="5"/>
      <c r="C358" s="42"/>
      <c r="D358" s="42"/>
    </row>
    <row r="359" spans="2:4">
      <c r="B359" s="5"/>
      <c r="C359" s="42"/>
      <c r="D359" s="42"/>
    </row>
    <row r="360" spans="2:4">
      <c r="B360" s="5"/>
      <c r="C360" s="42"/>
      <c r="D360" s="42"/>
    </row>
    <row r="361" spans="2:4">
      <c r="B361" s="5"/>
      <c r="C361" s="42"/>
      <c r="D361" s="42"/>
    </row>
    <row r="362" spans="2:4">
      <c r="B362" s="5"/>
      <c r="C362" s="42"/>
      <c r="D362" s="42"/>
    </row>
    <row r="363" spans="2:4">
      <c r="B363" s="5"/>
      <c r="C363" s="42"/>
      <c r="D363" s="42"/>
    </row>
    <row r="364" spans="2:4">
      <c r="B364" s="5"/>
      <c r="C364" s="42"/>
      <c r="D364" s="42"/>
    </row>
    <row r="365" spans="2:4">
      <c r="B365" s="5"/>
      <c r="C365" s="42"/>
      <c r="D365" s="42"/>
    </row>
    <row r="366" spans="2:4">
      <c r="B366" s="5"/>
      <c r="C366" s="42"/>
      <c r="D366" s="42"/>
    </row>
    <row r="367" spans="2:4">
      <c r="B367" s="5"/>
      <c r="C367" s="42"/>
      <c r="D367" s="42"/>
    </row>
    <row r="368" spans="2:4">
      <c r="B368" s="5"/>
      <c r="C368" s="42"/>
      <c r="D368" s="42"/>
    </row>
    <row r="369" spans="2:4">
      <c r="B369" s="5"/>
      <c r="C369" s="42"/>
      <c r="D369" s="42"/>
    </row>
    <row r="370" spans="2:4">
      <c r="B370" s="5"/>
      <c r="C370" s="42"/>
      <c r="D370" s="42"/>
    </row>
    <row r="371" spans="2:4">
      <c r="B371" s="5"/>
      <c r="C371" s="42"/>
      <c r="D371" s="42"/>
    </row>
    <row r="372" spans="2:4">
      <c r="B372" s="5"/>
      <c r="C372" s="42"/>
      <c r="D372" s="42"/>
    </row>
    <row r="373" spans="2:4">
      <c r="B373" s="5"/>
      <c r="C373" s="42"/>
      <c r="D373" s="42"/>
    </row>
    <row r="374" spans="2:4">
      <c r="B374" s="5"/>
      <c r="C374" s="42"/>
      <c r="D374" s="42"/>
    </row>
    <row r="375" spans="2:4">
      <c r="B375" s="5"/>
      <c r="C375" s="42"/>
      <c r="D375" s="42"/>
    </row>
    <row r="376" spans="2:4">
      <c r="B376" s="5"/>
      <c r="C376" s="42"/>
      <c r="D376" s="42"/>
    </row>
    <row r="377" spans="2:4">
      <c r="B377" s="5"/>
      <c r="C377" s="42"/>
      <c r="D377" s="42"/>
    </row>
    <row r="378" spans="2:4">
      <c r="B378" s="5"/>
      <c r="C378" s="42"/>
      <c r="D378" s="42"/>
    </row>
    <row r="379" spans="2:4">
      <c r="B379" s="5"/>
      <c r="C379" s="42"/>
      <c r="D379" s="42"/>
    </row>
    <row r="380" spans="2:4">
      <c r="B380" s="5"/>
      <c r="C380" s="42"/>
      <c r="D380" s="42"/>
    </row>
    <row r="381" spans="2:4">
      <c r="B381" s="5"/>
      <c r="C381" s="42"/>
      <c r="D381" s="42"/>
    </row>
    <row r="382" spans="2:4">
      <c r="B382" s="5"/>
      <c r="C382" s="42"/>
      <c r="D382" s="42"/>
    </row>
    <row r="383" spans="2:4">
      <c r="B383" s="5"/>
      <c r="C383" s="42"/>
      <c r="D383" s="42"/>
    </row>
    <row r="384" spans="2:4">
      <c r="B384" s="5"/>
      <c r="C384" s="42"/>
      <c r="D384" s="42"/>
    </row>
    <row r="385" spans="2:4">
      <c r="B385" s="5"/>
      <c r="C385" s="42"/>
      <c r="D385" s="42"/>
    </row>
    <row r="386" spans="2:4">
      <c r="B386" s="5"/>
      <c r="C386" s="42"/>
      <c r="D386" s="42"/>
    </row>
    <row r="387" spans="2:4">
      <c r="B387" s="5"/>
      <c r="C387" s="42"/>
      <c r="D387" s="42"/>
    </row>
    <row r="388" spans="2:4">
      <c r="B388" s="5"/>
      <c r="C388" s="42"/>
      <c r="D388" s="42"/>
    </row>
    <row r="389" spans="2:4">
      <c r="B389" s="5"/>
      <c r="C389" s="42"/>
      <c r="D389" s="42"/>
    </row>
    <row r="390" spans="2:4">
      <c r="B390" s="5"/>
      <c r="C390" s="42"/>
      <c r="D390" s="42"/>
    </row>
    <row r="391" spans="2:4">
      <c r="B391" s="5"/>
      <c r="C391" s="42"/>
      <c r="D391" s="42"/>
    </row>
    <row r="392" spans="2:4">
      <c r="B392" s="5"/>
      <c r="C392" s="42"/>
      <c r="D392" s="42"/>
    </row>
    <row r="393" spans="2:4">
      <c r="B393" s="5"/>
      <c r="C393" s="42"/>
      <c r="D393" s="42"/>
    </row>
    <row r="394" spans="2:4">
      <c r="B394" s="5"/>
      <c r="C394" s="42"/>
      <c r="D394" s="42"/>
    </row>
    <row r="395" spans="2:4">
      <c r="B395" s="5"/>
      <c r="C395" s="42"/>
      <c r="D395" s="42"/>
    </row>
    <row r="396" spans="2:4">
      <c r="B396" s="5"/>
      <c r="C396" s="42"/>
      <c r="D396" s="42"/>
    </row>
    <row r="397" spans="2:4">
      <c r="B397" s="5"/>
      <c r="C397" s="42"/>
      <c r="D397" s="42"/>
    </row>
    <row r="398" spans="2:4">
      <c r="B398" s="5"/>
      <c r="C398" s="42"/>
      <c r="D398" s="42"/>
    </row>
    <row r="399" spans="2:4">
      <c r="B399" s="5"/>
      <c r="C399" s="42"/>
      <c r="D399" s="42"/>
    </row>
    <row r="400" spans="2:4">
      <c r="B400" s="5"/>
      <c r="C400" s="42"/>
      <c r="D400" s="42"/>
    </row>
    <row r="401" spans="2:4">
      <c r="B401" s="5"/>
      <c r="C401" s="42"/>
      <c r="D401" s="42"/>
    </row>
    <row r="402" spans="2:4">
      <c r="B402" s="5"/>
      <c r="C402" s="42"/>
      <c r="D402" s="42"/>
    </row>
    <row r="403" spans="2:4">
      <c r="B403" s="5"/>
      <c r="C403" s="42"/>
      <c r="D403" s="42"/>
    </row>
    <row r="404" spans="2:4">
      <c r="B404" s="5"/>
      <c r="C404" s="42"/>
      <c r="D404" s="42"/>
    </row>
    <row r="405" spans="2:4">
      <c r="B405" s="5"/>
      <c r="C405" s="42"/>
      <c r="D405" s="42"/>
    </row>
    <row r="406" spans="2:4">
      <c r="B406" s="5"/>
      <c r="C406" s="42"/>
      <c r="D406" s="42"/>
    </row>
    <row r="407" spans="2:4">
      <c r="B407" s="5"/>
      <c r="C407" s="42"/>
      <c r="D407" s="42"/>
    </row>
  </sheetData>
  <autoFilter ref="A13:G46">
    <filterColumn colId="2"/>
    <filterColumn colId="3"/>
  </autoFilter>
  <mergeCells count="12">
    <mergeCell ref="A9:E9"/>
    <mergeCell ref="B3:E3"/>
    <mergeCell ref="B4:E4"/>
    <mergeCell ref="B5:E5"/>
    <mergeCell ref="B6:E6"/>
    <mergeCell ref="A8:B8"/>
    <mergeCell ref="A11:A13"/>
    <mergeCell ref="B11:B13"/>
    <mergeCell ref="C12:C13"/>
    <mergeCell ref="D12:D13"/>
    <mergeCell ref="E12:E13"/>
    <mergeCell ref="C11:E11"/>
  </mergeCells>
  <phoneticPr fontId="0" type="noConversion"/>
  <pageMargins left="0.7" right="0.7" top="0.75" bottom="0.75" header="0.3" footer="0.3"/>
  <pageSetup paperSize="9" scale="5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Normal="100" zoomScaleSheetLayoutView="100" workbookViewId="0">
      <selection activeCell="A11" sqref="A11"/>
    </sheetView>
  </sheetViews>
  <sheetFormatPr defaultRowHeight="15"/>
  <cols>
    <col min="1" max="1" width="59.28515625" style="44" customWidth="1"/>
    <col min="2" max="2" width="4.28515625" style="44" customWidth="1"/>
    <col min="3" max="3" width="3.7109375" style="44" customWidth="1"/>
    <col min="4" max="4" width="13.85546875" style="44" customWidth="1"/>
    <col min="5" max="5" width="11.85546875" style="44" customWidth="1"/>
    <col min="6" max="6" width="14.7109375" style="44" customWidth="1"/>
    <col min="7" max="256" width="9.140625" style="44"/>
    <col min="257" max="257" width="54.42578125" style="44" customWidth="1"/>
    <col min="258" max="258" width="4.28515625" style="44" customWidth="1"/>
    <col min="259" max="259" width="3.7109375" style="44" customWidth="1"/>
    <col min="260" max="260" width="13.85546875" style="44" customWidth="1"/>
    <col min="261" max="261" width="11.85546875" style="44" customWidth="1"/>
    <col min="262" max="262" width="14.7109375" style="44" customWidth="1"/>
    <col min="263" max="512" width="9.140625" style="44"/>
    <col min="513" max="513" width="54.42578125" style="44" customWidth="1"/>
    <col min="514" max="514" width="4.28515625" style="44" customWidth="1"/>
    <col min="515" max="515" width="3.7109375" style="44" customWidth="1"/>
    <col min="516" max="516" width="13.85546875" style="44" customWidth="1"/>
    <col min="517" max="517" width="11.85546875" style="44" customWidth="1"/>
    <col min="518" max="518" width="14.7109375" style="44" customWidth="1"/>
    <col min="519" max="768" width="9.140625" style="44"/>
    <col min="769" max="769" width="54.42578125" style="44" customWidth="1"/>
    <col min="770" max="770" width="4.28515625" style="44" customWidth="1"/>
    <col min="771" max="771" width="3.7109375" style="44" customWidth="1"/>
    <col min="772" max="772" width="13.85546875" style="44" customWidth="1"/>
    <col min="773" max="773" width="11.85546875" style="44" customWidth="1"/>
    <col min="774" max="774" width="14.7109375" style="44" customWidth="1"/>
    <col min="775" max="1024" width="9.140625" style="44"/>
    <col min="1025" max="1025" width="54.42578125" style="44" customWidth="1"/>
    <col min="1026" max="1026" width="4.28515625" style="44" customWidth="1"/>
    <col min="1027" max="1027" width="3.7109375" style="44" customWidth="1"/>
    <col min="1028" max="1028" width="13.85546875" style="44" customWidth="1"/>
    <col min="1029" max="1029" width="11.85546875" style="44" customWidth="1"/>
    <col min="1030" max="1030" width="14.7109375" style="44" customWidth="1"/>
    <col min="1031" max="1280" width="9.140625" style="44"/>
    <col min="1281" max="1281" width="54.42578125" style="44" customWidth="1"/>
    <col min="1282" max="1282" width="4.28515625" style="44" customWidth="1"/>
    <col min="1283" max="1283" width="3.7109375" style="44" customWidth="1"/>
    <col min="1284" max="1284" width="13.85546875" style="44" customWidth="1"/>
    <col min="1285" max="1285" width="11.85546875" style="44" customWidth="1"/>
    <col min="1286" max="1286" width="14.7109375" style="44" customWidth="1"/>
    <col min="1287" max="1536" width="9.140625" style="44"/>
    <col min="1537" max="1537" width="54.42578125" style="44" customWidth="1"/>
    <col min="1538" max="1538" width="4.28515625" style="44" customWidth="1"/>
    <col min="1539" max="1539" width="3.7109375" style="44" customWidth="1"/>
    <col min="1540" max="1540" width="13.85546875" style="44" customWidth="1"/>
    <col min="1541" max="1541" width="11.85546875" style="44" customWidth="1"/>
    <col min="1542" max="1542" width="14.7109375" style="44" customWidth="1"/>
    <col min="1543" max="1792" width="9.140625" style="44"/>
    <col min="1793" max="1793" width="54.42578125" style="44" customWidth="1"/>
    <col min="1794" max="1794" width="4.28515625" style="44" customWidth="1"/>
    <col min="1795" max="1795" width="3.7109375" style="44" customWidth="1"/>
    <col min="1796" max="1796" width="13.85546875" style="44" customWidth="1"/>
    <col min="1797" max="1797" width="11.85546875" style="44" customWidth="1"/>
    <col min="1798" max="1798" width="14.7109375" style="44" customWidth="1"/>
    <col min="1799" max="2048" width="9.140625" style="44"/>
    <col min="2049" max="2049" width="54.42578125" style="44" customWidth="1"/>
    <col min="2050" max="2050" width="4.28515625" style="44" customWidth="1"/>
    <col min="2051" max="2051" width="3.7109375" style="44" customWidth="1"/>
    <col min="2052" max="2052" width="13.85546875" style="44" customWidth="1"/>
    <col min="2053" max="2053" width="11.85546875" style="44" customWidth="1"/>
    <col min="2054" max="2054" width="14.7109375" style="44" customWidth="1"/>
    <col min="2055" max="2304" width="9.140625" style="44"/>
    <col min="2305" max="2305" width="54.42578125" style="44" customWidth="1"/>
    <col min="2306" max="2306" width="4.28515625" style="44" customWidth="1"/>
    <col min="2307" max="2307" width="3.7109375" style="44" customWidth="1"/>
    <col min="2308" max="2308" width="13.85546875" style="44" customWidth="1"/>
    <col min="2309" max="2309" width="11.85546875" style="44" customWidth="1"/>
    <col min="2310" max="2310" width="14.7109375" style="44" customWidth="1"/>
    <col min="2311" max="2560" width="9.140625" style="44"/>
    <col min="2561" max="2561" width="54.42578125" style="44" customWidth="1"/>
    <col min="2562" max="2562" width="4.28515625" style="44" customWidth="1"/>
    <col min="2563" max="2563" width="3.7109375" style="44" customWidth="1"/>
    <col min="2564" max="2564" width="13.85546875" style="44" customWidth="1"/>
    <col min="2565" max="2565" width="11.85546875" style="44" customWidth="1"/>
    <col min="2566" max="2566" width="14.7109375" style="44" customWidth="1"/>
    <col min="2567" max="2816" width="9.140625" style="44"/>
    <col min="2817" max="2817" width="54.42578125" style="44" customWidth="1"/>
    <col min="2818" max="2818" width="4.28515625" style="44" customWidth="1"/>
    <col min="2819" max="2819" width="3.7109375" style="44" customWidth="1"/>
    <col min="2820" max="2820" width="13.85546875" style="44" customWidth="1"/>
    <col min="2821" max="2821" width="11.85546875" style="44" customWidth="1"/>
    <col min="2822" max="2822" width="14.7109375" style="44" customWidth="1"/>
    <col min="2823" max="3072" width="9.140625" style="44"/>
    <col min="3073" max="3073" width="54.42578125" style="44" customWidth="1"/>
    <col min="3074" max="3074" width="4.28515625" style="44" customWidth="1"/>
    <col min="3075" max="3075" width="3.7109375" style="44" customWidth="1"/>
    <col min="3076" max="3076" width="13.85546875" style="44" customWidth="1"/>
    <col min="3077" max="3077" width="11.85546875" style="44" customWidth="1"/>
    <col min="3078" max="3078" width="14.7109375" style="44" customWidth="1"/>
    <col min="3079" max="3328" width="9.140625" style="44"/>
    <col min="3329" max="3329" width="54.42578125" style="44" customWidth="1"/>
    <col min="3330" max="3330" width="4.28515625" style="44" customWidth="1"/>
    <col min="3331" max="3331" width="3.7109375" style="44" customWidth="1"/>
    <col min="3332" max="3332" width="13.85546875" style="44" customWidth="1"/>
    <col min="3333" max="3333" width="11.85546875" style="44" customWidth="1"/>
    <col min="3334" max="3334" width="14.7109375" style="44" customWidth="1"/>
    <col min="3335" max="3584" width="9.140625" style="44"/>
    <col min="3585" max="3585" width="54.42578125" style="44" customWidth="1"/>
    <col min="3586" max="3586" width="4.28515625" style="44" customWidth="1"/>
    <col min="3587" max="3587" width="3.7109375" style="44" customWidth="1"/>
    <col min="3588" max="3588" width="13.85546875" style="44" customWidth="1"/>
    <col min="3589" max="3589" width="11.85546875" style="44" customWidth="1"/>
    <col min="3590" max="3590" width="14.7109375" style="44" customWidth="1"/>
    <col min="3591" max="3840" width="9.140625" style="44"/>
    <col min="3841" max="3841" width="54.42578125" style="44" customWidth="1"/>
    <col min="3842" max="3842" width="4.28515625" style="44" customWidth="1"/>
    <col min="3843" max="3843" width="3.7109375" style="44" customWidth="1"/>
    <col min="3844" max="3844" width="13.85546875" style="44" customWidth="1"/>
    <col min="3845" max="3845" width="11.85546875" style="44" customWidth="1"/>
    <col min="3846" max="3846" width="14.7109375" style="44" customWidth="1"/>
    <col min="3847" max="4096" width="9.140625" style="44"/>
    <col min="4097" max="4097" width="54.42578125" style="44" customWidth="1"/>
    <col min="4098" max="4098" width="4.28515625" style="44" customWidth="1"/>
    <col min="4099" max="4099" width="3.7109375" style="44" customWidth="1"/>
    <col min="4100" max="4100" width="13.85546875" style="44" customWidth="1"/>
    <col min="4101" max="4101" width="11.85546875" style="44" customWidth="1"/>
    <col min="4102" max="4102" width="14.7109375" style="44" customWidth="1"/>
    <col min="4103" max="4352" width="9.140625" style="44"/>
    <col min="4353" max="4353" width="54.42578125" style="44" customWidth="1"/>
    <col min="4354" max="4354" width="4.28515625" style="44" customWidth="1"/>
    <col min="4355" max="4355" width="3.7109375" style="44" customWidth="1"/>
    <col min="4356" max="4356" width="13.85546875" style="44" customWidth="1"/>
    <col min="4357" max="4357" width="11.85546875" style="44" customWidth="1"/>
    <col min="4358" max="4358" width="14.7109375" style="44" customWidth="1"/>
    <col min="4359" max="4608" width="9.140625" style="44"/>
    <col min="4609" max="4609" width="54.42578125" style="44" customWidth="1"/>
    <col min="4610" max="4610" width="4.28515625" style="44" customWidth="1"/>
    <col min="4611" max="4611" width="3.7109375" style="44" customWidth="1"/>
    <col min="4612" max="4612" width="13.85546875" style="44" customWidth="1"/>
    <col min="4613" max="4613" width="11.85546875" style="44" customWidth="1"/>
    <col min="4614" max="4614" width="14.7109375" style="44" customWidth="1"/>
    <col min="4615" max="4864" width="9.140625" style="44"/>
    <col min="4865" max="4865" width="54.42578125" style="44" customWidth="1"/>
    <col min="4866" max="4866" width="4.28515625" style="44" customWidth="1"/>
    <col min="4867" max="4867" width="3.7109375" style="44" customWidth="1"/>
    <col min="4868" max="4868" width="13.85546875" style="44" customWidth="1"/>
    <col min="4869" max="4869" width="11.85546875" style="44" customWidth="1"/>
    <col min="4870" max="4870" width="14.7109375" style="44" customWidth="1"/>
    <col min="4871" max="5120" width="9.140625" style="44"/>
    <col min="5121" max="5121" width="54.42578125" style="44" customWidth="1"/>
    <col min="5122" max="5122" width="4.28515625" style="44" customWidth="1"/>
    <col min="5123" max="5123" width="3.7109375" style="44" customWidth="1"/>
    <col min="5124" max="5124" width="13.85546875" style="44" customWidth="1"/>
    <col min="5125" max="5125" width="11.85546875" style="44" customWidth="1"/>
    <col min="5126" max="5126" width="14.7109375" style="44" customWidth="1"/>
    <col min="5127" max="5376" width="9.140625" style="44"/>
    <col min="5377" max="5377" width="54.42578125" style="44" customWidth="1"/>
    <col min="5378" max="5378" width="4.28515625" style="44" customWidth="1"/>
    <col min="5379" max="5379" width="3.7109375" style="44" customWidth="1"/>
    <col min="5380" max="5380" width="13.85546875" style="44" customWidth="1"/>
    <col min="5381" max="5381" width="11.85546875" style="44" customWidth="1"/>
    <col min="5382" max="5382" width="14.7109375" style="44" customWidth="1"/>
    <col min="5383" max="5632" width="9.140625" style="44"/>
    <col min="5633" max="5633" width="54.42578125" style="44" customWidth="1"/>
    <col min="5634" max="5634" width="4.28515625" style="44" customWidth="1"/>
    <col min="5635" max="5635" width="3.7109375" style="44" customWidth="1"/>
    <col min="5636" max="5636" width="13.85546875" style="44" customWidth="1"/>
    <col min="5637" max="5637" width="11.85546875" style="44" customWidth="1"/>
    <col min="5638" max="5638" width="14.7109375" style="44" customWidth="1"/>
    <col min="5639" max="5888" width="9.140625" style="44"/>
    <col min="5889" max="5889" width="54.42578125" style="44" customWidth="1"/>
    <col min="5890" max="5890" width="4.28515625" style="44" customWidth="1"/>
    <col min="5891" max="5891" width="3.7109375" style="44" customWidth="1"/>
    <col min="5892" max="5892" width="13.85546875" style="44" customWidth="1"/>
    <col min="5893" max="5893" width="11.85546875" style="44" customWidth="1"/>
    <col min="5894" max="5894" width="14.7109375" style="44" customWidth="1"/>
    <col min="5895" max="6144" width="9.140625" style="44"/>
    <col min="6145" max="6145" width="54.42578125" style="44" customWidth="1"/>
    <col min="6146" max="6146" width="4.28515625" style="44" customWidth="1"/>
    <col min="6147" max="6147" width="3.7109375" style="44" customWidth="1"/>
    <col min="6148" max="6148" width="13.85546875" style="44" customWidth="1"/>
    <col min="6149" max="6149" width="11.85546875" style="44" customWidth="1"/>
    <col min="6150" max="6150" width="14.7109375" style="44" customWidth="1"/>
    <col min="6151" max="6400" width="9.140625" style="44"/>
    <col min="6401" max="6401" width="54.42578125" style="44" customWidth="1"/>
    <col min="6402" max="6402" width="4.28515625" style="44" customWidth="1"/>
    <col min="6403" max="6403" width="3.7109375" style="44" customWidth="1"/>
    <col min="6404" max="6404" width="13.85546875" style="44" customWidth="1"/>
    <col min="6405" max="6405" width="11.85546875" style="44" customWidth="1"/>
    <col min="6406" max="6406" width="14.7109375" style="44" customWidth="1"/>
    <col min="6407" max="6656" width="9.140625" style="44"/>
    <col min="6657" max="6657" width="54.42578125" style="44" customWidth="1"/>
    <col min="6658" max="6658" width="4.28515625" style="44" customWidth="1"/>
    <col min="6659" max="6659" width="3.7109375" style="44" customWidth="1"/>
    <col min="6660" max="6660" width="13.85546875" style="44" customWidth="1"/>
    <col min="6661" max="6661" width="11.85546875" style="44" customWidth="1"/>
    <col min="6662" max="6662" width="14.7109375" style="44" customWidth="1"/>
    <col min="6663" max="6912" width="9.140625" style="44"/>
    <col min="6913" max="6913" width="54.42578125" style="44" customWidth="1"/>
    <col min="6914" max="6914" width="4.28515625" style="44" customWidth="1"/>
    <col min="6915" max="6915" width="3.7109375" style="44" customWidth="1"/>
    <col min="6916" max="6916" width="13.85546875" style="44" customWidth="1"/>
    <col min="6917" max="6917" width="11.85546875" style="44" customWidth="1"/>
    <col min="6918" max="6918" width="14.7109375" style="44" customWidth="1"/>
    <col min="6919" max="7168" width="9.140625" style="44"/>
    <col min="7169" max="7169" width="54.42578125" style="44" customWidth="1"/>
    <col min="7170" max="7170" width="4.28515625" style="44" customWidth="1"/>
    <col min="7171" max="7171" width="3.7109375" style="44" customWidth="1"/>
    <col min="7172" max="7172" width="13.85546875" style="44" customWidth="1"/>
    <col min="7173" max="7173" width="11.85546875" style="44" customWidth="1"/>
    <col min="7174" max="7174" width="14.7109375" style="44" customWidth="1"/>
    <col min="7175" max="7424" width="9.140625" style="44"/>
    <col min="7425" max="7425" width="54.42578125" style="44" customWidth="1"/>
    <col min="7426" max="7426" width="4.28515625" style="44" customWidth="1"/>
    <col min="7427" max="7427" width="3.7109375" style="44" customWidth="1"/>
    <col min="7428" max="7428" width="13.85546875" style="44" customWidth="1"/>
    <col min="7429" max="7429" width="11.85546875" style="44" customWidth="1"/>
    <col min="7430" max="7430" width="14.7109375" style="44" customWidth="1"/>
    <col min="7431" max="7680" width="9.140625" style="44"/>
    <col min="7681" max="7681" width="54.42578125" style="44" customWidth="1"/>
    <col min="7682" max="7682" width="4.28515625" style="44" customWidth="1"/>
    <col min="7683" max="7683" width="3.7109375" style="44" customWidth="1"/>
    <col min="7684" max="7684" width="13.85546875" style="44" customWidth="1"/>
    <col min="7685" max="7685" width="11.85546875" style="44" customWidth="1"/>
    <col min="7686" max="7686" width="14.7109375" style="44" customWidth="1"/>
    <col min="7687" max="7936" width="9.140625" style="44"/>
    <col min="7937" max="7937" width="54.42578125" style="44" customWidth="1"/>
    <col min="7938" max="7938" width="4.28515625" style="44" customWidth="1"/>
    <col min="7939" max="7939" width="3.7109375" style="44" customWidth="1"/>
    <col min="7940" max="7940" width="13.85546875" style="44" customWidth="1"/>
    <col min="7941" max="7941" width="11.85546875" style="44" customWidth="1"/>
    <col min="7942" max="7942" width="14.7109375" style="44" customWidth="1"/>
    <col min="7943" max="8192" width="9.140625" style="44"/>
    <col min="8193" max="8193" width="54.42578125" style="44" customWidth="1"/>
    <col min="8194" max="8194" width="4.28515625" style="44" customWidth="1"/>
    <col min="8195" max="8195" width="3.7109375" style="44" customWidth="1"/>
    <col min="8196" max="8196" width="13.85546875" style="44" customWidth="1"/>
    <col min="8197" max="8197" width="11.85546875" style="44" customWidth="1"/>
    <col min="8198" max="8198" width="14.7109375" style="44" customWidth="1"/>
    <col min="8199" max="8448" width="9.140625" style="44"/>
    <col min="8449" max="8449" width="54.42578125" style="44" customWidth="1"/>
    <col min="8450" max="8450" width="4.28515625" style="44" customWidth="1"/>
    <col min="8451" max="8451" width="3.7109375" style="44" customWidth="1"/>
    <col min="8452" max="8452" width="13.85546875" style="44" customWidth="1"/>
    <col min="8453" max="8453" width="11.85546875" style="44" customWidth="1"/>
    <col min="8454" max="8454" width="14.7109375" style="44" customWidth="1"/>
    <col min="8455" max="8704" width="9.140625" style="44"/>
    <col min="8705" max="8705" width="54.42578125" style="44" customWidth="1"/>
    <col min="8706" max="8706" width="4.28515625" style="44" customWidth="1"/>
    <col min="8707" max="8707" width="3.7109375" style="44" customWidth="1"/>
    <col min="8708" max="8708" width="13.85546875" style="44" customWidth="1"/>
    <col min="8709" max="8709" width="11.85546875" style="44" customWidth="1"/>
    <col min="8710" max="8710" width="14.7109375" style="44" customWidth="1"/>
    <col min="8711" max="8960" width="9.140625" style="44"/>
    <col min="8961" max="8961" width="54.42578125" style="44" customWidth="1"/>
    <col min="8962" max="8962" width="4.28515625" style="44" customWidth="1"/>
    <col min="8963" max="8963" width="3.7109375" style="44" customWidth="1"/>
    <col min="8964" max="8964" width="13.85546875" style="44" customWidth="1"/>
    <col min="8965" max="8965" width="11.85546875" style="44" customWidth="1"/>
    <col min="8966" max="8966" width="14.7109375" style="44" customWidth="1"/>
    <col min="8967" max="9216" width="9.140625" style="44"/>
    <col min="9217" max="9217" width="54.42578125" style="44" customWidth="1"/>
    <col min="9218" max="9218" width="4.28515625" style="44" customWidth="1"/>
    <col min="9219" max="9219" width="3.7109375" style="44" customWidth="1"/>
    <col min="9220" max="9220" width="13.85546875" style="44" customWidth="1"/>
    <col min="9221" max="9221" width="11.85546875" style="44" customWidth="1"/>
    <col min="9222" max="9222" width="14.7109375" style="44" customWidth="1"/>
    <col min="9223" max="9472" width="9.140625" style="44"/>
    <col min="9473" max="9473" width="54.42578125" style="44" customWidth="1"/>
    <col min="9474" max="9474" width="4.28515625" style="44" customWidth="1"/>
    <col min="9475" max="9475" width="3.7109375" style="44" customWidth="1"/>
    <col min="9476" max="9476" width="13.85546875" style="44" customWidth="1"/>
    <col min="9477" max="9477" width="11.85546875" style="44" customWidth="1"/>
    <col min="9478" max="9478" width="14.7109375" style="44" customWidth="1"/>
    <col min="9479" max="9728" width="9.140625" style="44"/>
    <col min="9729" max="9729" width="54.42578125" style="44" customWidth="1"/>
    <col min="9730" max="9730" width="4.28515625" style="44" customWidth="1"/>
    <col min="9731" max="9731" width="3.7109375" style="44" customWidth="1"/>
    <col min="9732" max="9732" width="13.85546875" style="44" customWidth="1"/>
    <col min="9733" max="9733" width="11.85546875" style="44" customWidth="1"/>
    <col min="9734" max="9734" width="14.7109375" style="44" customWidth="1"/>
    <col min="9735" max="9984" width="9.140625" style="44"/>
    <col min="9985" max="9985" width="54.42578125" style="44" customWidth="1"/>
    <col min="9986" max="9986" width="4.28515625" style="44" customWidth="1"/>
    <col min="9987" max="9987" width="3.7109375" style="44" customWidth="1"/>
    <col min="9988" max="9988" width="13.85546875" style="44" customWidth="1"/>
    <col min="9989" max="9989" width="11.85546875" style="44" customWidth="1"/>
    <col min="9990" max="9990" width="14.7109375" style="44" customWidth="1"/>
    <col min="9991" max="10240" width="9.140625" style="44"/>
    <col min="10241" max="10241" width="54.42578125" style="44" customWidth="1"/>
    <col min="10242" max="10242" width="4.28515625" style="44" customWidth="1"/>
    <col min="10243" max="10243" width="3.7109375" style="44" customWidth="1"/>
    <col min="10244" max="10244" width="13.85546875" style="44" customWidth="1"/>
    <col min="10245" max="10245" width="11.85546875" style="44" customWidth="1"/>
    <col min="10246" max="10246" width="14.7109375" style="44" customWidth="1"/>
    <col min="10247" max="10496" width="9.140625" style="44"/>
    <col min="10497" max="10497" width="54.42578125" style="44" customWidth="1"/>
    <col min="10498" max="10498" width="4.28515625" style="44" customWidth="1"/>
    <col min="10499" max="10499" width="3.7109375" style="44" customWidth="1"/>
    <col min="10500" max="10500" width="13.85546875" style="44" customWidth="1"/>
    <col min="10501" max="10501" width="11.85546875" style="44" customWidth="1"/>
    <col min="10502" max="10502" width="14.7109375" style="44" customWidth="1"/>
    <col min="10503" max="10752" width="9.140625" style="44"/>
    <col min="10753" max="10753" width="54.42578125" style="44" customWidth="1"/>
    <col min="10754" max="10754" width="4.28515625" style="44" customWidth="1"/>
    <col min="10755" max="10755" width="3.7109375" style="44" customWidth="1"/>
    <col min="10756" max="10756" width="13.85546875" style="44" customWidth="1"/>
    <col min="10757" max="10757" width="11.85546875" style="44" customWidth="1"/>
    <col min="10758" max="10758" width="14.7109375" style="44" customWidth="1"/>
    <col min="10759" max="11008" width="9.140625" style="44"/>
    <col min="11009" max="11009" width="54.42578125" style="44" customWidth="1"/>
    <col min="11010" max="11010" width="4.28515625" style="44" customWidth="1"/>
    <col min="11011" max="11011" width="3.7109375" style="44" customWidth="1"/>
    <col min="11012" max="11012" width="13.85546875" style="44" customWidth="1"/>
    <col min="11013" max="11013" width="11.85546875" style="44" customWidth="1"/>
    <col min="11014" max="11014" width="14.7109375" style="44" customWidth="1"/>
    <col min="11015" max="11264" width="9.140625" style="44"/>
    <col min="11265" max="11265" width="54.42578125" style="44" customWidth="1"/>
    <col min="11266" max="11266" width="4.28515625" style="44" customWidth="1"/>
    <col min="11267" max="11267" width="3.7109375" style="44" customWidth="1"/>
    <col min="11268" max="11268" width="13.85546875" style="44" customWidth="1"/>
    <col min="11269" max="11269" width="11.85546875" style="44" customWidth="1"/>
    <col min="11270" max="11270" width="14.7109375" style="44" customWidth="1"/>
    <col min="11271" max="11520" width="9.140625" style="44"/>
    <col min="11521" max="11521" width="54.42578125" style="44" customWidth="1"/>
    <col min="11522" max="11522" width="4.28515625" style="44" customWidth="1"/>
    <col min="11523" max="11523" width="3.7109375" style="44" customWidth="1"/>
    <col min="11524" max="11524" width="13.85546875" style="44" customWidth="1"/>
    <col min="11525" max="11525" width="11.85546875" style="44" customWidth="1"/>
    <col min="11526" max="11526" width="14.7109375" style="44" customWidth="1"/>
    <col min="11527" max="11776" width="9.140625" style="44"/>
    <col min="11777" max="11777" width="54.42578125" style="44" customWidth="1"/>
    <col min="11778" max="11778" width="4.28515625" style="44" customWidth="1"/>
    <col min="11779" max="11779" width="3.7109375" style="44" customWidth="1"/>
    <col min="11780" max="11780" width="13.85546875" style="44" customWidth="1"/>
    <col min="11781" max="11781" width="11.85546875" style="44" customWidth="1"/>
    <col min="11782" max="11782" width="14.7109375" style="44" customWidth="1"/>
    <col min="11783" max="12032" width="9.140625" style="44"/>
    <col min="12033" max="12033" width="54.42578125" style="44" customWidth="1"/>
    <col min="12034" max="12034" width="4.28515625" style="44" customWidth="1"/>
    <col min="12035" max="12035" width="3.7109375" style="44" customWidth="1"/>
    <col min="12036" max="12036" width="13.85546875" style="44" customWidth="1"/>
    <col min="12037" max="12037" width="11.85546875" style="44" customWidth="1"/>
    <col min="12038" max="12038" width="14.7109375" style="44" customWidth="1"/>
    <col min="12039" max="12288" width="9.140625" style="44"/>
    <col min="12289" max="12289" width="54.42578125" style="44" customWidth="1"/>
    <col min="12290" max="12290" width="4.28515625" style="44" customWidth="1"/>
    <col min="12291" max="12291" width="3.7109375" style="44" customWidth="1"/>
    <col min="12292" max="12292" width="13.85546875" style="44" customWidth="1"/>
    <col min="12293" max="12293" width="11.85546875" style="44" customWidth="1"/>
    <col min="12294" max="12294" width="14.7109375" style="44" customWidth="1"/>
    <col min="12295" max="12544" width="9.140625" style="44"/>
    <col min="12545" max="12545" width="54.42578125" style="44" customWidth="1"/>
    <col min="12546" max="12546" width="4.28515625" style="44" customWidth="1"/>
    <col min="12547" max="12547" width="3.7109375" style="44" customWidth="1"/>
    <col min="12548" max="12548" width="13.85546875" style="44" customWidth="1"/>
    <col min="12549" max="12549" width="11.85546875" style="44" customWidth="1"/>
    <col min="12550" max="12550" width="14.7109375" style="44" customWidth="1"/>
    <col min="12551" max="12800" width="9.140625" style="44"/>
    <col min="12801" max="12801" width="54.42578125" style="44" customWidth="1"/>
    <col min="12802" max="12802" width="4.28515625" style="44" customWidth="1"/>
    <col min="12803" max="12803" width="3.7109375" style="44" customWidth="1"/>
    <col min="12804" max="12804" width="13.85546875" style="44" customWidth="1"/>
    <col min="12805" max="12805" width="11.85546875" style="44" customWidth="1"/>
    <col min="12806" max="12806" width="14.7109375" style="44" customWidth="1"/>
    <col min="12807" max="13056" width="9.140625" style="44"/>
    <col min="13057" max="13057" width="54.42578125" style="44" customWidth="1"/>
    <col min="13058" max="13058" width="4.28515625" style="44" customWidth="1"/>
    <col min="13059" max="13059" width="3.7109375" style="44" customWidth="1"/>
    <col min="13060" max="13060" width="13.85546875" style="44" customWidth="1"/>
    <col min="13061" max="13061" width="11.85546875" style="44" customWidth="1"/>
    <col min="13062" max="13062" width="14.7109375" style="44" customWidth="1"/>
    <col min="13063" max="13312" width="9.140625" style="44"/>
    <col min="13313" max="13313" width="54.42578125" style="44" customWidth="1"/>
    <col min="13314" max="13314" width="4.28515625" style="44" customWidth="1"/>
    <col min="13315" max="13315" width="3.7109375" style="44" customWidth="1"/>
    <col min="13316" max="13316" width="13.85546875" style="44" customWidth="1"/>
    <col min="13317" max="13317" width="11.85546875" style="44" customWidth="1"/>
    <col min="13318" max="13318" width="14.7109375" style="44" customWidth="1"/>
    <col min="13319" max="13568" width="9.140625" style="44"/>
    <col min="13569" max="13569" width="54.42578125" style="44" customWidth="1"/>
    <col min="13570" max="13570" width="4.28515625" style="44" customWidth="1"/>
    <col min="13571" max="13571" width="3.7109375" style="44" customWidth="1"/>
    <col min="13572" max="13572" width="13.85546875" style="44" customWidth="1"/>
    <col min="13573" max="13573" width="11.85546875" style="44" customWidth="1"/>
    <col min="13574" max="13574" width="14.7109375" style="44" customWidth="1"/>
    <col min="13575" max="13824" width="9.140625" style="44"/>
    <col min="13825" max="13825" width="54.42578125" style="44" customWidth="1"/>
    <col min="13826" max="13826" width="4.28515625" style="44" customWidth="1"/>
    <col min="13827" max="13827" width="3.7109375" style="44" customWidth="1"/>
    <col min="13828" max="13828" width="13.85546875" style="44" customWidth="1"/>
    <col min="13829" max="13829" width="11.85546875" style="44" customWidth="1"/>
    <col min="13830" max="13830" width="14.7109375" style="44" customWidth="1"/>
    <col min="13831" max="14080" width="9.140625" style="44"/>
    <col min="14081" max="14081" width="54.42578125" style="44" customWidth="1"/>
    <col min="14082" max="14082" width="4.28515625" style="44" customWidth="1"/>
    <col min="14083" max="14083" width="3.7109375" style="44" customWidth="1"/>
    <col min="14084" max="14084" width="13.85546875" style="44" customWidth="1"/>
    <col min="14085" max="14085" width="11.85546875" style="44" customWidth="1"/>
    <col min="14086" max="14086" width="14.7109375" style="44" customWidth="1"/>
    <col min="14087" max="14336" width="9.140625" style="44"/>
    <col min="14337" max="14337" width="54.42578125" style="44" customWidth="1"/>
    <col min="14338" max="14338" width="4.28515625" style="44" customWidth="1"/>
    <col min="14339" max="14339" width="3.7109375" style="44" customWidth="1"/>
    <col min="14340" max="14340" width="13.85546875" style="44" customWidth="1"/>
    <col min="14341" max="14341" width="11.85546875" style="44" customWidth="1"/>
    <col min="14342" max="14342" width="14.7109375" style="44" customWidth="1"/>
    <col min="14343" max="14592" width="9.140625" style="44"/>
    <col min="14593" max="14593" width="54.42578125" style="44" customWidth="1"/>
    <col min="14594" max="14594" width="4.28515625" style="44" customWidth="1"/>
    <col min="14595" max="14595" width="3.7109375" style="44" customWidth="1"/>
    <col min="14596" max="14596" width="13.85546875" style="44" customWidth="1"/>
    <col min="14597" max="14597" width="11.85546875" style="44" customWidth="1"/>
    <col min="14598" max="14598" width="14.7109375" style="44" customWidth="1"/>
    <col min="14599" max="14848" width="9.140625" style="44"/>
    <col min="14849" max="14849" width="54.42578125" style="44" customWidth="1"/>
    <col min="14850" max="14850" width="4.28515625" style="44" customWidth="1"/>
    <col min="14851" max="14851" width="3.7109375" style="44" customWidth="1"/>
    <col min="14852" max="14852" width="13.85546875" style="44" customWidth="1"/>
    <col min="14853" max="14853" width="11.85546875" style="44" customWidth="1"/>
    <col min="14854" max="14854" width="14.7109375" style="44" customWidth="1"/>
    <col min="14855" max="15104" width="9.140625" style="44"/>
    <col min="15105" max="15105" width="54.42578125" style="44" customWidth="1"/>
    <col min="15106" max="15106" width="4.28515625" style="44" customWidth="1"/>
    <col min="15107" max="15107" width="3.7109375" style="44" customWidth="1"/>
    <col min="15108" max="15108" width="13.85546875" style="44" customWidth="1"/>
    <col min="15109" max="15109" width="11.85546875" style="44" customWidth="1"/>
    <col min="15110" max="15110" width="14.7109375" style="44" customWidth="1"/>
    <col min="15111" max="15360" width="9.140625" style="44"/>
    <col min="15361" max="15361" width="54.42578125" style="44" customWidth="1"/>
    <col min="15362" max="15362" width="4.28515625" style="44" customWidth="1"/>
    <col min="15363" max="15363" width="3.7109375" style="44" customWidth="1"/>
    <col min="15364" max="15364" width="13.85546875" style="44" customWidth="1"/>
    <col min="15365" max="15365" width="11.85546875" style="44" customWidth="1"/>
    <col min="15366" max="15366" width="14.7109375" style="44" customWidth="1"/>
    <col min="15367" max="15616" width="9.140625" style="44"/>
    <col min="15617" max="15617" width="54.42578125" style="44" customWidth="1"/>
    <col min="15618" max="15618" width="4.28515625" style="44" customWidth="1"/>
    <col min="15619" max="15619" width="3.7109375" style="44" customWidth="1"/>
    <col min="15620" max="15620" width="13.85546875" style="44" customWidth="1"/>
    <col min="15621" max="15621" width="11.85546875" style="44" customWidth="1"/>
    <col min="15622" max="15622" width="14.7109375" style="44" customWidth="1"/>
    <col min="15623" max="15872" width="9.140625" style="44"/>
    <col min="15873" max="15873" width="54.42578125" style="44" customWidth="1"/>
    <col min="15874" max="15874" width="4.28515625" style="44" customWidth="1"/>
    <col min="15875" max="15875" width="3.7109375" style="44" customWidth="1"/>
    <col min="15876" max="15876" width="13.85546875" style="44" customWidth="1"/>
    <col min="15877" max="15877" width="11.85546875" style="44" customWidth="1"/>
    <col min="15878" max="15878" width="14.7109375" style="44" customWidth="1"/>
    <col min="15879" max="16128" width="9.140625" style="44"/>
    <col min="16129" max="16129" width="54.42578125" style="44" customWidth="1"/>
    <col min="16130" max="16130" width="4.28515625" style="44" customWidth="1"/>
    <col min="16131" max="16131" width="3.7109375" style="44" customWidth="1"/>
    <col min="16132" max="16132" width="13.85546875" style="44" customWidth="1"/>
    <col min="16133" max="16133" width="11.85546875" style="44" customWidth="1"/>
    <col min="16134" max="16134" width="14.7109375" style="44" customWidth="1"/>
    <col min="16135" max="16384" width="9.140625" style="44"/>
  </cols>
  <sheetData>
    <row r="1" spans="1:7">
      <c r="A1" s="6"/>
      <c r="B1" s="6"/>
      <c r="C1" s="6"/>
      <c r="D1" s="6"/>
      <c r="E1" s="6"/>
      <c r="F1" s="6"/>
    </row>
    <row r="2" spans="1:7" ht="12.75" customHeight="1">
      <c r="A2" s="81"/>
      <c r="B2" s="18"/>
      <c r="C2" s="18"/>
      <c r="D2" s="183" t="s">
        <v>42</v>
      </c>
      <c r="E2" s="183"/>
      <c r="F2" s="183"/>
    </row>
    <row r="3" spans="1:7">
      <c r="A3" s="19"/>
      <c r="B3" s="19"/>
      <c r="C3" s="19"/>
      <c r="D3" s="183" t="s">
        <v>8</v>
      </c>
      <c r="E3" s="183"/>
      <c r="F3" s="183"/>
    </row>
    <row r="4" spans="1:7">
      <c r="A4" s="18"/>
      <c r="B4" s="18"/>
      <c r="C4" s="18"/>
      <c r="D4" s="183" t="s">
        <v>43</v>
      </c>
      <c r="E4" s="183"/>
      <c r="F4" s="183"/>
    </row>
    <row r="5" spans="1:7">
      <c r="A5" s="18"/>
      <c r="B5" s="18"/>
      <c r="C5" s="18"/>
      <c r="D5" s="183" t="s">
        <v>304</v>
      </c>
      <c r="E5" s="183"/>
      <c r="F5" s="183"/>
    </row>
    <row r="6" spans="1:7" ht="51" customHeight="1">
      <c r="A6" s="184" t="s">
        <v>282</v>
      </c>
      <c r="B6" s="184"/>
      <c r="C6" s="184"/>
      <c r="D6" s="184"/>
      <c r="E6" s="184"/>
      <c r="F6" s="184"/>
    </row>
    <row r="7" spans="1:7" ht="26.25" customHeight="1">
      <c r="A7" s="7"/>
      <c r="B7" s="7"/>
      <c r="C7" s="7"/>
      <c r="D7" s="6"/>
      <c r="E7" s="6"/>
      <c r="F7" s="6" t="s">
        <v>44</v>
      </c>
    </row>
    <row r="8" spans="1:7" s="62" customFormat="1" ht="17.25" customHeight="1">
      <c r="A8" s="181" t="s">
        <v>45</v>
      </c>
      <c r="B8" s="181" t="s">
        <v>46</v>
      </c>
      <c r="C8" s="181" t="s">
        <v>47</v>
      </c>
      <c r="D8" s="185" t="s">
        <v>158</v>
      </c>
      <c r="E8" s="186"/>
      <c r="F8" s="187"/>
    </row>
    <row r="9" spans="1:7" s="62" customFormat="1" ht="18" customHeight="1">
      <c r="A9" s="182"/>
      <c r="B9" s="182"/>
      <c r="C9" s="182"/>
      <c r="D9" s="63" t="s">
        <v>99</v>
      </c>
      <c r="E9" s="63" t="s">
        <v>100</v>
      </c>
      <c r="F9" s="63" t="s">
        <v>101</v>
      </c>
    </row>
    <row r="10" spans="1:7" s="68" customFormat="1" ht="15" customHeight="1">
      <c r="A10" s="111" t="s">
        <v>48</v>
      </c>
      <c r="B10" s="112" t="s">
        <v>49</v>
      </c>
      <c r="C10" s="112"/>
      <c r="D10" s="113">
        <f>SUM(D11:D14)</f>
        <v>19322.402000000002</v>
      </c>
      <c r="E10" s="113">
        <f>SUM(E11:E14)</f>
        <v>10148.793</v>
      </c>
      <c r="F10" s="114">
        <f>D10-E10</f>
        <v>9173.6090000000022</v>
      </c>
    </row>
    <row r="11" spans="1:7" s="67" customFormat="1" ht="36" customHeight="1">
      <c r="A11" s="64" t="s">
        <v>50</v>
      </c>
      <c r="B11" s="65" t="s">
        <v>49</v>
      </c>
      <c r="C11" s="65" t="s">
        <v>51</v>
      </c>
      <c r="D11" s="66">
        <v>3500</v>
      </c>
      <c r="E11" s="66">
        <v>1848.202</v>
      </c>
      <c r="F11" s="114">
        <f t="shared" ref="F11:F34" si="0">D11-E11</f>
        <v>1651.798</v>
      </c>
    </row>
    <row r="12" spans="1:7" s="67" customFormat="1" ht="54.75" customHeight="1">
      <c r="A12" s="64" t="s">
        <v>159</v>
      </c>
      <c r="B12" s="65" t="s">
        <v>49</v>
      </c>
      <c r="C12" s="65" t="s">
        <v>52</v>
      </c>
      <c r="D12" s="66">
        <v>12556.289000000001</v>
      </c>
      <c r="E12" s="66">
        <v>6762.3890000000001</v>
      </c>
      <c r="F12" s="114">
        <f t="shared" si="0"/>
        <v>5793.9000000000005</v>
      </c>
    </row>
    <row r="13" spans="1:7" s="67" customFormat="1" ht="17.25" customHeight="1">
      <c r="A13" s="64" t="s">
        <v>53</v>
      </c>
      <c r="B13" s="65" t="s">
        <v>49</v>
      </c>
      <c r="C13" s="65" t="s">
        <v>54</v>
      </c>
      <c r="D13" s="66">
        <v>72</v>
      </c>
      <c r="E13" s="66">
        <v>0</v>
      </c>
      <c r="F13" s="114">
        <f t="shared" si="0"/>
        <v>72</v>
      </c>
    </row>
    <row r="14" spans="1:7" s="67" customFormat="1" ht="18" customHeight="1">
      <c r="A14" s="64" t="s">
        <v>55</v>
      </c>
      <c r="B14" s="65" t="s">
        <v>49</v>
      </c>
      <c r="C14" s="65" t="s">
        <v>56</v>
      </c>
      <c r="D14" s="66">
        <v>3194.1129999999998</v>
      </c>
      <c r="E14" s="66">
        <v>1538.202</v>
      </c>
      <c r="F14" s="114">
        <f t="shared" si="0"/>
        <v>1655.9109999999998</v>
      </c>
    </row>
    <row r="15" spans="1:7" s="68" customFormat="1" ht="32.25" customHeight="1">
      <c r="A15" s="111" t="s">
        <v>57</v>
      </c>
      <c r="B15" s="112" t="s">
        <v>58</v>
      </c>
      <c r="C15" s="112"/>
      <c r="D15" s="114">
        <f>D16</f>
        <v>531.6</v>
      </c>
      <c r="E15" s="114">
        <f>E16</f>
        <v>173.6</v>
      </c>
      <c r="F15" s="114">
        <f>D15-E15</f>
        <v>358</v>
      </c>
      <c r="G15" s="67"/>
    </row>
    <row r="16" spans="1:7" s="67" customFormat="1" ht="53.25" customHeight="1">
      <c r="A16" s="64" t="s">
        <v>160</v>
      </c>
      <c r="B16" s="65" t="s">
        <v>58</v>
      </c>
      <c r="C16" s="65" t="s">
        <v>59</v>
      </c>
      <c r="D16" s="66">
        <v>531.6</v>
      </c>
      <c r="E16" s="66">
        <v>173.6</v>
      </c>
      <c r="F16" s="114">
        <f t="shared" si="0"/>
        <v>358</v>
      </c>
    </row>
    <row r="17" spans="1:7" s="68" customFormat="1" ht="15.75" customHeight="1">
      <c r="A17" s="111" t="s">
        <v>60</v>
      </c>
      <c r="B17" s="112" t="s">
        <v>52</v>
      </c>
      <c r="C17" s="112"/>
      <c r="D17" s="114">
        <f>SUM(D18:D22)</f>
        <v>11524.423000000001</v>
      </c>
      <c r="E17" s="114">
        <f>SUM(E18:E22)</f>
        <v>4813.322000000001</v>
      </c>
      <c r="F17" s="114">
        <f t="shared" si="0"/>
        <v>6711.1009999999997</v>
      </c>
      <c r="G17" s="67"/>
    </row>
    <row r="18" spans="1:7" s="67" customFormat="1" ht="15.75" customHeight="1">
      <c r="A18" s="64" t="s">
        <v>61</v>
      </c>
      <c r="B18" s="65" t="s">
        <v>52</v>
      </c>
      <c r="C18" s="65" t="s">
        <v>49</v>
      </c>
      <c r="D18" s="66">
        <v>1068.6769999999999</v>
      </c>
      <c r="E18" s="66">
        <v>1056.211</v>
      </c>
      <c r="F18" s="114">
        <f t="shared" si="0"/>
        <v>12.465999999999894</v>
      </c>
    </row>
    <row r="19" spans="1:7" s="67" customFormat="1" ht="18.75" customHeight="1">
      <c r="A19" s="64" t="s">
        <v>62</v>
      </c>
      <c r="B19" s="65" t="s">
        <v>52</v>
      </c>
      <c r="C19" s="65" t="s">
        <v>63</v>
      </c>
      <c r="D19" s="66">
        <v>2107</v>
      </c>
      <c r="E19" s="66">
        <v>989.43700000000001</v>
      </c>
      <c r="F19" s="114">
        <f t="shared" si="0"/>
        <v>1117.5630000000001</v>
      </c>
    </row>
    <row r="20" spans="1:7" s="67" customFormat="1" ht="18.75" customHeight="1">
      <c r="A20" s="64" t="s">
        <v>64</v>
      </c>
      <c r="B20" s="65" t="s">
        <v>52</v>
      </c>
      <c r="C20" s="65" t="s">
        <v>59</v>
      </c>
      <c r="D20" s="66">
        <v>7190.9160000000002</v>
      </c>
      <c r="E20" s="66">
        <v>2085.5250000000001</v>
      </c>
      <c r="F20" s="114">
        <f t="shared" si="0"/>
        <v>5105.3909999999996</v>
      </c>
    </row>
    <row r="21" spans="1:7" s="67" customFormat="1" ht="18.75" customHeight="1">
      <c r="A21" s="64" t="s">
        <v>65</v>
      </c>
      <c r="B21" s="65" t="s">
        <v>52</v>
      </c>
      <c r="C21" s="65" t="s">
        <v>66</v>
      </c>
      <c r="D21" s="66">
        <v>579.33000000000004</v>
      </c>
      <c r="E21" s="66">
        <v>218.35</v>
      </c>
      <c r="F21" s="114">
        <f t="shared" si="0"/>
        <v>360.98</v>
      </c>
    </row>
    <row r="22" spans="1:7" s="67" customFormat="1" ht="15" customHeight="1">
      <c r="A22" s="64" t="s">
        <v>67</v>
      </c>
      <c r="B22" s="65" t="s">
        <v>52</v>
      </c>
      <c r="C22" s="65" t="s">
        <v>68</v>
      </c>
      <c r="D22" s="66">
        <v>578.5</v>
      </c>
      <c r="E22" s="66">
        <v>463.79899999999998</v>
      </c>
      <c r="F22" s="114">
        <f t="shared" si="0"/>
        <v>114.70100000000002</v>
      </c>
    </row>
    <row r="23" spans="1:7" s="68" customFormat="1" ht="15.75">
      <c r="A23" s="111" t="s">
        <v>69</v>
      </c>
      <c r="B23" s="112" t="s">
        <v>70</v>
      </c>
      <c r="C23" s="112"/>
      <c r="D23" s="114">
        <f>SUM(D24:D26)</f>
        <v>14337.996999999999</v>
      </c>
      <c r="E23" s="114">
        <f>SUM(E24:E26)</f>
        <v>2324.9970000000003</v>
      </c>
      <c r="F23" s="114">
        <f t="shared" si="0"/>
        <v>12013</v>
      </c>
      <c r="G23" s="67"/>
    </row>
    <row r="24" spans="1:7" s="8" customFormat="1" ht="15.75">
      <c r="A24" s="64" t="s">
        <v>71</v>
      </c>
      <c r="B24" s="65" t="s">
        <v>70</v>
      </c>
      <c r="C24" s="65" t="s">
        <v>49</v>
      </c>
      <c r="D24" s="66">
        <v>4449.2640000000001</v>
      </c>
      <c r="E24" s="66">
        <v>51.463000000000001</v>
      </c>
      <c r="F24" s="114">
        <f t="shared" si="0"/>
        <v>4397.8010000000004</v>
      </c>
      <c r="G24" s="67"/>
    </row>
    <row r="25" spans="1:7" s="8" customFormat="1" ht="15.75">
      <c r="A25" s="64" t="s">
        <v>72</v>
      </c>
      <c r="B25" s="65" t="s">
        <v>70</v>
      </c>
      <c r="C25" s="65" t="s">
        <v>51</v>
      </c>
      <c r="D25" s="66">
        <v>5389</v>
      </c>
      <c r="E25" s="66">
        <v>0</v>
      </c>
      <c r="F25" s="114">
        <f t="shared" si="0"/>
        <v>5389</v>
      </c>
      <c r="G25" s="67"/>
    </row>
    <row r="26" spans="1:7" s="67" customFormat="1" ht="15.75">
      <c r="A26" s="64" t="s">
        <v>73</v>
      </c>
      <c r="B26" s="65" t="s">
        <v>70</v>
      </c>
      <c r="C26" s="65" t="s">
        <v>58</v>
      </c>
      <c r="D26" s="66">
        <v>4499.7330000000002</v>
      </c>
      <c r="E26" s="66">
        <v>2273.5340000000001</v>
      </c>
      <c r="F26" s="114">
        <f t="shared" si="0"/>
        <v>2226.1990000000001</v>
      </c>
    </row>
    <row r="27" spans="1:7" s="69" customFormat="1" ht="16.5" customHeight="1">
      <c r="A27" s="111" t="s">
        <v>74</v>
      </c>
      <c r="B27" s="112" t="s">
        <v>63</v>
      </c>
      <c r="C27" s="112"/>
      <c r="D27" s="114">
        <f>D28+D29</f>
        <v>577.1</v>
      </c>
      <c r="E27" s="114">
        <f>E28+E29</f>
        <v>254.4</v>
      </c>
      <c r="F27" s="114">
        <f t="shared" si="0"/>
        <v>322.70000000000005</v>
      </c>
      <c r="G27" s="67"/>
    </row>
    <row r="28" spans="1:7" s="67" customFormat="1" ht="15.75">
      <c r="A28" s="64" t="s">
        <v>75</v>
      </c>
      <c r="B28" s="65" t="s">
        <v>63</v>
      </c>
      <c r="C28" s="65" t="s">
        <v>49</v>
      </c>
      <c r="D28" s="66">
        <v>547.1</v>
      </c>
      <c r="E28" s="66">
        <v>254.4</v>
      </c>
      <c r="F28" s="114">
        <f t="shared" si="0"/>
        <v>292.70000000000005</v>
      </c>
    </row>
    <row r="29" spans="1:7" s="67" customFormat="1" ht="15.75">
      <c r="A29" s="64" t="s">
        <v>299</v>
      </c>
      <c r="B29" s="65" t="s">
        <v>63</v>
      </c>
      <c r="C29" s="65" t="s">
        <v>52</v>
      </c>
      <c r="D29" s="66">
        <v>30</v>
      </c>
      <c r="E29" s="66">
        <v>0</v>
      </c>
      <c r="F29" s="114">
        <f t="shared" si="0"/>
        <v>30</v>
      </c>
    </row>
    <row r="30" spans="1:7" s="68" customFormat="1" ht="15.75">
      <c r="A30" s="111" t="s">
        <v>161</v>
      </c>
      <c r="B30" s="112" t="s">
        <v>66</v>
      </c>
      <c r="C30" s="112"/>
      <c r="D30" s="114">
        <f>D31</f>
        <v>60</v>
      </c>
      <c r="E30" s="114">
        <f>E31</f>
        <v>25</v>
      </c>
      <c r="F30" s="114">
        <f t="shared" si="0"/>
        <v>35</v>
      </c>
      <c r="G30" s="67"/>
    </row>
    <row r="31" spans="1:7" s="68" customFormat="1" ht="15.75">
      <c r="A31" s="64" t="s">
        <v>162</v>
      </c>
      <c r="B31" s="65" t="s">
        <v>66</v>
      </c>
      <c r="C31" s="65" t="s">
        <v>49</v>
      </c>
      <c r="D31" s="66">
        <v>60</v>
      </c>
      <c r="E31" s="66">
        <v>25</v>
      </c>
      <c r="F31" s="114">
        <f t="shared" si="0"/>
        <v>35</v>
      </c>
      <c r="G31" s="67"/>
    </row>
    <row r="32" spans="1:7" s="68" customFormat="1" ht="15.75">
      <c r="A32" s="111" t="s">
        <v>128</v>
      </c>
      <c r="B32" s="112" t="s">
        <v>54</v>
      </c>
      <c r="C32" s="112"/>
      <c r="D32" s="114">
        <f>D33</f>
        <v>70</v>
      </c>
      <c r="E32" s="114">
        <f>E33</f>
        <v>23</v>
      </c>
      <c r="F32" s="114">
        <f t="shared" si="0"/>
        <v>47</v>
      </c>
      <c r="G32" s="67"/>
    </row>
    <row r="33" spans="1:7" s="69" customFormat="1" ht="15.75">
      <c r="A33" s="64" t="s">
        <v>76</v>
      </c>
      <c r="B33" s="65" t="s">
        <v>54</v>
      </c>
      <c r="C33" s="65" t="s">
        <v>49</v>
      </c>
      <c r="D33" s="66">
        <v>70</v>
      </c>
      <c r="E33" s="66">
        <v>23</v>
      </c>
      <c r="F33" s="114">
        <f t="shared" si="0"/>
        <v>47</v>
      </c>
      <c r="G33" s="67"/>
    </row>
    <row r="34" spans="1:7" s="67" customFormat="1" ht="15.75">
      <c r="A34" s="70" t="s">
        <v>77</v>
      </c>
      <c r="B34" s="71"/>
      <c r="C34" s="71"/>
      <c r="D34" s="114">
        <f>D10+D15+D17+D23+D27+D30+D32</f>
        <v>46423.522000000004</v>
      </c>
      <c r="E34" s="114">
        <f>E10+E15+E17+E23+E27+E30+E32</f>
        <v>17763.112000000001</v>
      </c>
      <c r="F34" s="114">
        <f t="shared" si="0"/>
        <v>28660.410000000003</v>
      </c>
    </row>
    <row r="35" spans="1:7" ht="15.75">
      <c r="A35" s="8"/>
    </row>
  </sheetData>
  <mergeCells count="9">
    <mergeCell ref="A8:A9"/>
    <mergeCell ref="B8:B9"/>
    <mergeCell ref="C8:C9"/>
    <mergeCell ref="D2:F2"/>
    <mergeCell ref="D3:F3"/>
    <mergeCell ref="D4:F4"/>
    <mergeCell ref="D5:F5"/>
    <mergeCell ref="A6:F6"/>
    <mergeCell ref="D8:F8"/>
  </mergeCells>
  <phoneticPr fontId="0" type="noConversion"/>
  <pageMargins left="0.7" right="0.7" top="0.75" bottom="0.75" header="0.3" footer="0.3"/>
  <pageSetup paperSize="9" scale="8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7"/>
  <sheetViews>
    <sheetView tabSelected="1" view="pageBreakPreview" zoomScale="85" zoomScaleNormal="100" zoomScaleSheetLayoutView="85" workbookViewId="0">
      <selection activeCell="E15" sqref="E15"/>
    </sheetView>
  </sheetViews>
  <sheetFormatPr defaultColWidth="8" defaultRowHeight="12.75"/>
  <cols>
    <col min="1" max="1" width="39.28515625" style="9" customWidth="1"/>
    <col min="2" max="2" width="4.85546875" style="56" customWidth="1"/>
    <col min="3" max="3" width="5" style="9" customWidth="1"/>
    <col min="4" max="4" width="4.7109375" style="9" customWidth="1"/>
    <col min="5" max="5" width="14.140625" style="9" customWidth="1"/>
    <col min="6" max="6" width="4.7109375" style="9" customWidth="1"/>
    <col min="7" max="7" width="10.42578125" style="9" customWidth="1"/>
    <col min="8" max="8" width="8.42578125" style="9" customWidth="1"/>
    <col min="9" max="9" width="11.85546875" style="9" customWidth="1"/>
    <col min="10" max="16384" width="8" style="9"/>
  </cols>
  <sheetData>
    <row r="1" spans="1:9" ht="15.75">
      <c r="A1" s="188"/>
      <c r="B1" s="188"/>
      <c r="C1" s="188"/>
      <c r="D1" s="194"/>
      <c r="G1" s="188" t="s">
        <v>96</v>
      </c>
      <c r="H1" s="188"/>
      <c r="I1" s="188"/>
    </row>
    <row r="2" spans="1:9" ht="15.75">
      <c r="A2" s="188"/>
      <c r="B2" s="188"/>
      <c r="C2" s="188"/>
      <c r="D2" s="194"/>
      <c r="G2" s="188" t="s">
        <v>78</v>
      </c>
      <c r="H2" s="188"/>
      <c r="I2" s="188"/>
    </row>
    <row r="3" spans="1:9" ht="15.75">
      <c r="A3" s="188"/>
      <c r="B3" s="188"/>
      <c r="C3" s="188"/>
      <c r="D3" s="194"/>
      <c r="F3" s="188" t="s">
        <v>43</v>
      </c>
      <c r="G3" s="166"/>
      <c r="H3" s="166"/>
      <c r="I3" s="166"/>
    </row>
    <row r="4" spans="1:9" ht="15.75">
      <c r="A4" s="191"/>
      <c r="B4" s="191"/>
      <c r="C4" s="191"/>
      <c r="D4" s="195"/>
      <c r="F4" s="191" t="s">
        <v>305</v>
      </c>
      <c r="G4" s="166"/>
      <c r="H4" s="166"/>
      <c r="I4" s="166"/>
    </row>
    <row r="5" spans="1:9">
      <c r="A5" s="11"/>
      <c r="B5" s="58"/>
      <c r="C5" s="11"/>
      <c r="D5" s="11"/>
      <c r="E5" s="11"/>
      <c r="F5" s="11"/>
      <c r="G5" s="11"/>
    </row>
    <row r="6" spans="1:9" s="12" customFormat="1" ht="15.75">
      <c r="A6" s="82"/>
      <c r="B6" s="59"/>
      <c r="C6" s="82"/>
      <c r="D6" s="82"/>
      <c r="E6" s="82"/>
      <c r="F6" s="82"/>
      <c r="G6" s="82"/>
      <c r="H6" s="82"/>
      <c r="I6" s="82"/>
    </row>
    <row r="7" spans="1:9" s="12" customFormat="1" ht="15.75" customHeight="1">
      <c r="A7" s="189" t="s">
        <v>283</v>
      </c>
      <c r="B7" s="189"/>
      <c r="C7" s="189"/>
      <c r="D7" s="189"/>
      <c r="E7" s="189"/>
      <c r="F7" s="189"/>
      <c r="G7" s="189"/>
      <c r="H7" s="190"/>
      <c r="I7" s="190"/>
    </row>
    <row r="8" spans="1:9" ht="16.5" customHeight="1">
      <c r="A8" s="189"/>
      <c r="B8" s="189"/>
      <c r="C8" s="189"/>
      <c r="D8" s="189"/>
      <c r="E8" s="189"/>
      <c r="F8" s="189"/>
      <c r="G8" s="189"/>
      <c r="H8" s="190"/>
      <c r="I8" s="190"/>
    </row>
    <row r="9" spans="1:9" ht="15.75">
      <c r="A9" s="82"/>
      <c r="B9" s="59"/>
      <c r="C9" s="82"/>
      <c r="D9" s="82"/>
      <c r="E9" s="82"/>
      <c r="F9" s="82"/>
      <c r="G9" s="82"/>
      <c r="H9" s="82"/>
      <c r="I9" s="82"/>
    </row>
    <row r="10" spans="1:9" ht="13.5" customHeight="1">
      <c r="A10" s="20"/>
      <c r="B10" s="60"/>
      <c r="C10" s="20"/>
      <c r="D10" s="20"/>
      <c r="E10" s="20"/>
      <c r="F10" s="20"/>
      <c r="G10" s="20"/>
      <c r="H10" s="13"/>
      <c r="I10" s="115" t="s">
        <v>44</v>
      </c>
    </row>
    <row r="11" spans="1:9" s="16" customFormat="1" ht="29.25" customHeight="1">
      <c r="A11" s="21" t="s">
        <v>45</v>
      </c>
      <c r="B11" s="21" t="s">
        <v>79</v>
      </c>
      <c r="C11" s="21" t="s">
        <v>46</v>
      </c>
      <c r="D11" s="21" t="s">
        <v>47</v>
      </c>
      <c r="E11" s="21" t="s">
        <v>80</v>
      </c>
      <c r="F11" s="21" t="s">
        <v>81</v>
      </c>
      <c r="G11" s="22" t="s">
        <v>102</v>
      </c>
      <c r="H11" s="22" t="s">
        <v>100</v>
      </c>
      <c r="I11" s="22" t="s">
        <v>101</v>
      </c>
    </row>
    <row r="12" spans="1:9" ht="12.75" customHeight="1">
      <c r="A12" s="14">
        <v>1</v>
      </c>
      <c r="B12" s="61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5">
        <v>8</v>
      </c>
      <c r="I12" s="15">
        <v>9</v>
      </c>
    </row>
    <row r="13" spans="1:9" s="16" customFormat="1" ht="18.75" customHeight="1">
      <c r="A13" s="116" t="s">
        <v>48</v>
      </c>
      <c r="B13" s="116">
        <v>650</v>
      </c>
      <c r="C13" s="117">
        <v>1</v>
      </c>
      <c r="D13" s="118"/>
      <c r="E13" s="119"/>
      <c r="F13" s="120"/>
      <c r="G13" s="151">
        <f>G14+G27+G35+G41</f>
        <v>19322.401000000002</v>
      </c>
      <c r="H13" s="151">
        <f>H14+H27+H35+H41</f>
        <v>10148.790000000001</v>
      </c>
      <c r="I13" s="121">
        <f>G13-H13</f>
        <v>9173.6110000000008</v>
      </c>
    </row>
    <row r="14" spans="1:9" s="127" customFormat="1" ht="39.75" customHeight="1">
      <c r="A14" s="122" t="s">
        <v>82</v>
      </c>
      <c r="B14" s="116">
        <v>650</v>
      </c>
      <c r="C14" s="123">
        <v>1</v>
      </c>
      <c r="D14" s="124">
        <v>2</v>
      </c>
      <c r="E14" s="125"/>
      <c r="F14" s="126"/>
      <c r="G14" s="151">
        <f>G17+G22</f>
        <v>3500</v>
      </c>
      <c r="H14" s="151">
        <f>H17+H22</f>
        <v>1848.201</v>
      </c>
      <c r="I14" s="121">
        <f t="shared" ref="I14:I100" si="0">G14-H14</f>
        <v>1651.799</v>
      </c>
    </row>
    <row r="15" spans="1:9" s="127" customFormat="1" ht="21" customHeight="1">
      <c r="A15" s="128" t="s">
        <v>125</v>
      </c>
      <c r="B15" s="116">
        <v>650</v>
      </c>
      <c r="C15" s="123">
        <v>1</v>
      </c>
      <c r="D15" s="124">
        <v>2</v>
      </c>
      <c r="E15" s="125" t="s">
        <v>163</v>
      </c>
      <c r="F15" s="126"/>
      <c r="G15" s="150">
        <f>G14</f>
        <v>3500</v>
      </c>
      <c r="H15" s="150">
        <f>H14</f>
        <v>1848.201</v>
      </c>
      <c r="I15" s="121">
        <f t="shared" si="0"/>
        <v>1651.799</v>
      </c>
    </row>
    <row r="16" spans="1:9" s="127" customFormat="1" ht="43.5" customHeight="1">
      <c r="A16" s="129" t="s">
        <v>124</v>
      </c>
      <c r="B16" s="116">
        <v>650</v>
      </c>
      <c r="C16" s="117">
        <v>1</v>
      </c>
      <c r="D16" s="118">
        <v>2</v>
      </c>
      <c r="E16" s="119" t="s">
        <v>164</v>
      </c>
      <c r="F16" s="120"/>
      <c r="G16" s="151">
        <f>G15</f>
        <v>3500</v>
      </c>
      <c r="H16" s="151">
        <f>H15</f>
        <v>1848.201</v>
      </c>
      <c r="I16" s="121">
        <f t="shared" si="0"/>
        <v>1651.799</v>
      </c>
    </row>
    <row r="17" spans="1:9" s="127" customFormat="1">
      <c r="A17" s="130" t="s">
        <v>165</v>
      </c>
      <c r="B17" s="116">
        <v>650</v>
      </c>
      <c r="C17" s="117">
        <v>1</v>
      </c>
      <c r="D17" s="118">
        <v>2</v>
      </c>
      <c r="E17" s="119" t="s">
        <v>166</v>
      </c>
      <c r="F17" s="120"/>
      <c r="G17" s="151">
        <f>G18</f>
        <v>1500</v>
      </c>
      <c r="H17" s="151">
        <f>H18</f>
        <v>822.30700000000002</v>
      </c>
      <c r="I17" s="121">
        <f t="shared" si="0"/>
        <v>677.69299999999998</v>
      </c>
    </row>
    <row r="18" spans="1:9" s="127" customFormat="1" ht="78" customHeight="1">
      <c r="A18" s="122" t="s">
        <v>83</v>
      </c>
      <c r="B18" s="116">
        <v>650</v>
      </c>
      <c r="C18" s="123">
        <v>1</v>
      </c>
      <c r="D18" s="124">
        <v>2</v>
      </c>
      <c r="E18" s="119" t="s">
        <v>166</v>
      </c>
      <c r="F18" s="126">
        <v>100</v>
      </c>
      <c r="G18" s="150">
        <f>G19</f>
        <v>1500</v>
      </c>
      <c r="H18" s="150">
        <f>H19</f>
        <v>822.30700000000002</v>
      </c>
      <c r="I18" s="121">
        <f t="shared" si="0"/>
        <v>677.69299999999998</v>
      </c>
    </row>
    <row r="19" spans="1:9" s="127" customFormat="1" ht="34.5" customHeight="1">
      <c r="A19" s="122" t="s">
        <v>84</v>
      </c>
      <c r="B19" s="116">
        <v>650</v>
      </c>
      <c r="C19" s="123">
        <v>1</v>
      </c>
      <c r="D19" s="124">
        <v>2</v>
      </c>
      <c r="E19" s="119" t="s">
        <v>166</v>
      </c>
      <c r="F19" s="126">
        <v>120</v>
      </c>
      <c r="G19" s="150">
        <f>G20+G21</f>
        <v>1500</v>
      </c>
      <c r="H19" s="150">
        <f>H20+H21</f>
        <v>822.30700000000002</v>
      </c>
      <c r="I19" s="121">
        <f t="shared" si="0"/>
        <v>677.69299999999998</v>
      </c>
    </row>
    <row r="20" spans="1:9" ht="38.25">
      <c r="A20" s="75" t="s">
        <v>105</v>
      </c>
      <c r="B20" s="74">
        <v>650</v>
      </c>
      <c r="C20" s="45">
        <v>1</v>
      </c>
      <c r="D20" s="46">
        <v>2</v>
      </c>
      <c r="E20" s="51" t="s">
        <v>166</v>
      </c>
      <c r="F20" s="48">
        <v>121</v>
      </c>
      <c r="G20" s="152">
        <v>1200</v>
      </c>
      <c r="H20" s="153">
        <v>644.37</v>
      </c>
      <c r="I20" s="121">
        <f t="shared" si="0"/>
        <v>555.63</v>
      </c>
    </row>
    <row r="21" spans="1:9" ht="51">
      <c r="A21" s="75" t="s">
        <v>274</v>
      </c>
      <c r="B21" s="74">
        <v>650</v>
      </c>
      <c r="C21" s="45">
        <v>1</v>
      </c>
      <c r="D21" s="46">
        <v>2</v>
      </c>
      <c r="E21" s="51" t="s">
        <v>166</v>
      </c>
      <c r="F21" s="48">
        <v>129</v>
      </c>
      <c r="G21" s="152">
        <v>300</v>
      </c>
      <c r="H21" s="153">
        <v>177.93700000000001</v>
      </c>
      <c r="I21" s="121">
        <f t="shared" si="0"/>
        <v>122.06299999999999</v>
      </c>
    </row>
    <row r="22" spans="1:9" s="127" customFormat="1" ht="32.25" customHeight="1">
      <c r="A22" s="129" t="s">
        <v>167</v>
      </c>
      <c r="B22" s="116">
        <v>650</v>
      </c>
      <c r="C22" s="117">
        <v>1</v>
      </c>
      <c r="D22" s="118">
        <v>2</v>
      </c>
      <c r="E22" s="119" t="s">
        <v>168</v>
      </c>
      <c r="F22" s="120"/>
      <c r="G22" s="151">
        <f>G23</f>
        <v>2000</v>
      </c>
      <c r="H22" s="151">
        <f>H23</f>
        <v>1025.894</v>
      </c>
      <c r="I22" s="121">
        <f t="shared" si="0"/>
        <v>974.10599999999999</v>
      </c>
    </row>
    <row r="23" spans="1:9" s="127" customFormat="1" ht="84" customHeight="1">
      <c r="A23" s="122" t="s">
        <v>83</v>
      </c>
      <c r="B23" s="116">
        <v>650</v>
      </c>
      <c r="C23" s="123">
        <v>1</v>
      </c>
      <c r="D23" s="124">
        <v>2</v>
      </c>
      <c r="E23" s="119" t="s">
        <v>168</v>
      </c>
      <c r="F23" s="126">
        <v>100</v>
      </c>
      <c r="G23" s="150">
        <f>G24</f>
        <v>2000</v>
      </c>
      <c r="H23" s="150">
        <f>H24</f>
        <v>1025.894</v>
      </c>
      <c r="I23" s="121">
        <f t="shared" si="0"/>
        <v>974.10599999999999</v>
      </c>
    </row>
    <row r="24" spans="1:9" s="127" customFormat="1" ht="30" customHeight="1">
      <c r="A24" s="122" t="s">
        <v>84</v>
      </c>
      <c r="B24" s="116">
        <v>650</v>
      </c>
      <c r="C24" s="123">
        <v>1</v>
      </c>
      <c r="D24" s="124">
        <v>2</v>
      </c>
      <c r="E24" s="119" t="s">
        <v>168</v>
      </c>
      <c r="F24" s="126">
        <v>120</v>
      </c>
      <c r="G24" s="150">
        <f>G25+G26</f>
        <v>2000</v>
      </c>
      <c r="H24" s="150">
        <f>H25+H26</f>
        <v>1025.894</v>
      </c>
      <c r="I24" s="121">
        <f t="shared" si="0"/>
        <v>974.10599999999999</v>
      </c>
    </row>
    <row r="25" spans="1:9" ht="38.25">
      <c r="A25" s="75" t="s">
        <v>105</v>
      </c>
      <c r="B25" s="33">
        <v>650</v>
      </c>
      <c r="C25" s="49">
        <v>1</v>
      </c>
      <c r="D25" s="50">
        <v>2</v>
      </c>
      <c r="E25" s="51" t="s">
        <v>168</v>
      </c>
      <c r="F25" s="48">
        <v>121</v>
      </c>
      <c r="G25" s="152">
        <v>1500</v>
      </c>
      <c r="H25" s="153">
        <v>806.22299999999996</v>
      </c>
      <c r="I25" s="121">
        <f t="shared" si="0"/>
        <v>693.77700000000004</v>
      </c>
    </row>
    <row r="26" spans="1:9" ht="51">
      <c r="A26" s="75" t="s">
        <v>274</v>
      </c>
      <c r="B26" s="33">
        <v>650</v>
      </c>
      <c r="C26" s="49">
        <v>1</v>
      </c>
      <c r="D26" s="50">
        <v>2</v>
      </c>
      <c r="E26" s="51" t="s">
        <v>168</v>
      </c>
      <c r="F26" s="48">
        <v>129</v>
      </c>
      <c r="G26" s="152">
        <v>500</v>
      </c>
      <c r="H26" s="153">
        <v>219.67099999999999</v>
      </c>
      <c r="I26" s="121">
        <f t="shared" si="0"/>
        <v>280.32900000000001</v>
      </c>
    </row>
    <row r="27" spans="1:9" s="16" customFormat="1" ht="63.75">
      <c r="A27" s="131" t="s">
        <v>169</v>
      </c>
      <c r="B27" s="116">
        <v>650</v>
      </c>
      <c r="C27" s="132">
        <v>1</v>
      </c>
      <c r="D27" s="133">
        <v>4</v>
      </c>
      <c r="E27" s="134"/>
      <c r="F27" s="134"/>
      <c r="G27" s="154">
        <f t="shared" ref="G27:H31" si="1">G28</f>
        <v>12556.289000000001</v>
      </c>
      <c r="H27" s="154">
        <f t="shared" si="1"/>
        <v>6762.3890000000001</v>
      </c>
      <c r="I27" s="121">
        <f t="shared" si="0"/>
        <v>5793.9000000000005</v>
      </c>
    </row>
    <row r="28" spans="1:9" s="127" customFormat="1" ht="21" customHeight="1">
      <c r="A28" s="128" t="s">
        <v>125</v>
      </c>
      <c r="B28" s="116">
        <v>650</v>
      </c>
      <c r="C28" s="123">
        <v>1</v>
      </c>
      <c r="D28" s="124">
        <v>4</v>
      </c>
      <c r="E28" s="125" t="s">
        <v>163</v>
      </c>
      <c r="F28" s="134"/>
      <c r="G28" s="154">
        <f t="shared" si="1"/>
        <v>12556.289000000001</v>
      </c>
      <c r="H28" s="154">
        <f t="shared" si="1"/>
        <v>6762.3890000000001</v>
      </c>
      <c r="I28" s="121">
        <f t="shared" si="0"/>
        <v>5793.9000000000005</v>
      </c>
    </row>
    <row r="29" spans="1:9" s="127" customFormat="1" ht="45" customHeight="1">
      <c r="A29" s="129" t="s">
        <v>124</v>
      </c>
      <c r="B29" s="116">
        <v>650</v>
      </c>
      <c r="C29" s="117">
        <v>1</v>
      </c>
      <c r="D29" s="118">
        <v>4</v>
      </c>
      <c r="E29" s="119" t="s">
        <v>164</v>
      </c>
      <c r="F29" s="134"/>
      <c r="G29" s="154">
        <f t="shared" si="1"/>
        <v>12556.289000000001</v>
      </c>
      <c r="H29" s="154">
        <f t="shared" si="1"/>
        <v>6762.3890000000001</v>
      </c>
      <c r="I29" s="121">
        <f t="shared" si="0"/>
        <v>5793.9000000000005</v>
      </c>
    </row>
    <row r="30" spans="1:9" s="127" customFormat="1" ht="31.5" customHeight="1">
      <c r="A30" s="129" t="s">
        <v>170</v>
      </c>
      <c r="B30" s="116">
        <v>650</v>
      </c>
      <c r="C30" s="117">
        <v>1</v>
      </c>
      <c r="D30" s="118">
        <v>4</v>
      </c>
      <c r="E30" s="119" t="s">
        <v>171</v>
      </c>
      <c r="F30" s="134"/>
      <c r="G30" s="154">
        <f t="shared" si="1"/>
        <v>12556.289000000001</v>
      </c>
      <c r="H30" s="154">
        <f t="shared" si="1"/>
        <v>6762.3890000000001</v>
      </c>
      <c r="I30" s="121">
        <f t="shared" si="0"/>
        <v>5793.9000000000005</v>
      </c>
    </row>
    <row r="31" spans="1:9" s="127" customFormat="1" ht="78.75" customHeight="1">
      <c r="A31" s="131" t="s">
        <v>83</v>
      </c>
      <c r="B31" s="116">
        <v>650</v>
      </c>
      <c r="C31" s="117">
        <v>1</v>
      </c>
      <c r="D31" s="118">
        <v>4</v>
      </c>
      <c r="E31" s="119" t="s">
        <v>171</v>
      </c>
      <c r="F31" s="134">
        <v>100</v>
      </c>
      <c r="G31" s="154">
        <f t="shared" si="1"/>
        <v>12556.289000000001</v>
      </c>
      <c r="H31" s="154">
        <f t="shared" si="1"/>
        <v>6762.3890000000001</v>
      </c>
      <c r="I31" s="121">
        <f t="shared" si="0"/>
        <v>5793.9000000000005</v>
      </c>
    </row>
    <row r="32" spans="1:9" s="127" customFormat="1" ht="25.5">
      <c r="A32" s="131" t="s">
        <v>84</v>
      </c>
      <c r="B32" s="116">
        <v>650</v>
      </c>
      <c r="C32" s="132">
        <v>1</v>
      </c>
      <c r="D32" s="133">
        <v>4</v>
      </c>
      <c r="E32" s="119" t="s">
        <v>171</v>
      </c>
      <c r="F32" s="134">
        <v>120</v>
      </c>
      <c r="G32" s="154">
        <f>G33+G34</f>
        <v>12556.289000000001</v>
      </c>
      <c r="H32" s="154">
        <f>H33+H34</f>
        <v>6762.3890000000001</v>
      </c>
      <c r="I32" s="121">
        <f>G32-H32</f>
        <v>5793.9000000000005</v>
      </c>
    </row>
    <row r="33" spans="1:9" ht="38.25">
      <c r="A33" s="75" t="s">
        <v>105</v>
      </c>
      <c r="B33" s="33">
        <v>650</v>
      </c>
      <c r="C33" s="53">
        <v>1</v>
      </c>
      <c r="D33" s="54">
        <v>4</v>
      </c>
      <c r="E33" s="51" t="s">
        <v>171</v>
      </c>
      <c r="F33" s="55">
        <v>121</v>
      </c>
      <c r="G33" s="155">
        <v>9325.5889999999999</v>
      </c>
      <c r="H33" s="153">
        <v>5193.6480000000001</v>
      </c>
      <c r="I33" s="121">
        <f t="shared" ref="I33:I34" si="2">G33-H33</f>
        <v>4131.9409999999998</v>
      </c>
    </row>
    <row r="34" spans="1:9" ht="51">
      <c r="A34" s="75" t="s">
        <v>274</v>
      </c>
      <c r="B34" s="33">
        <v>650</v>
      </c>
      <c r="C34" s="53">
        <v>1</v>
      </c>
      <c r="D34" s="54">
        <v>4</v>
      </c>
      <c r="E34" s="51" t="s">
        <v>171</v>
      </c>
      <c r="F34" s="55">
        <v>129</v>
      </c>
      <c r="G34" s="155">
        <v>3230.7</v>
      </c>
      <c r="H34" s="153">
        <v>1568.741</v>
      </c>
      <c r="I34" s="121">
        <f t="shared" si="2"/>
        <v>1661.9589999999998</v>
      </c>
    </row>
    <row r="35" spans="1:9" s="16" customFormat="1">
      <c r="A35" s="116" t="s">
        <v>172</v>
      </c>
      <c r="B35" s="116">
        <v>650</v>
      </c>
      <c r="C35" s="117">
        <v>1</v>
      </c>
      <c r="D35" s="118">
        <v>11</v>
      </c>
      <c r="E35" s="120"/>
      <c r="F35" s="120"/>
      <c r="G35" s="151">
        <f t="shared" ref="G35:H39" si="3">G36</f>
        <v>72</v>
      </c>
      <c r="H35" s="151">
        <f t="shared" si="3"/>
        <v>0</v>
      </c>
      <c r="I35" s="121">
        <f t="shared" si="0"/>
        <v>72</v>
      </c>
    </row>
    <row r="36" spans="1:9" s="127" customFormat="1">
      <c r="A36" s="128" t="s">
        <v>125</v>
      </c>
      <c r="B36" s="116">
        <v>650</v>
      </c>
      <c r="C36" s="123">
        <v>1</v>
      </c>
      <c r="D36" s="124">
        <v>11</v>
      </c>
      <c r="E36" s="125" t="s">
        <v>163</v>
      </c>
      <c r="F36" s="126"/>
      <c r="G36" s="150">
        <f t="shared" si="3"/>
        <v>72</v>
      </c>
      <c r="H36" s="150">
        <f t="shared" si="3"/>
        <v>0</v>
      </c>
      <c r="I36" s="121">
        <f t="shared" si="0"/>
        <v>72</v>
      </c>
    </row>
    <row r="37" spans="1:9" s="127" customFormat="1" ht="51">
      <c r="A37" s="116" t="s">
        <v>173</v>
      </c>
      <c r="B37" s="116">
        <v>650</v>
      </c>
      <c r="C37" s="123">
        <v>1</v>
      </c>
      <c r="D37" s="124">
        <v>11</v>
      </c>
      <c r="E37" s="125" t="s">
        <v>174</v>
      </c>
      <c r="F37" s="126"/>
      <c r="G37" s="150">
        <f t="shared" si="3"/>
        <v>72</v>
      </c>
      <c r="H37" s="150">
        <f t="shared" si="3"/>
        <v>0</v>
      </c>
      <c r="I37" s="121">
        <f t="shared" si="0"/>
        <v>72</v>
      </c>
    </row>
    <row r="38" spans="1:9" s="127" customFormat="1" ht="25.5">
      <c r="A38" s="135" t="s">
        <v>175</v>
      </c>
      <c r="B38" s="116">
        <v>650</v>
      </c>
      <c r="C38" s="123">
        <v>1</v>
      </c>
      <c r="D38" s="124">
        <v>11</v>
      </c>
      <c r="E38" s="125" t="s">
        <v>176</v>
      </c>
      <c r="F38" s="126"/>
      <c r="G38" s="150">
        <f t="shared" si="3"/>
        <v>72</v>
      </c>
      <c r="H38" s="150">
        <f t="shared" si="3"/>
        <v>0</v>
      </c>
      <c r="I38" s="121">
        <f t="shared" si="0"/>
        <v>72</v>
      </c>
    </row>
    <row r="39" spans="1:9" s="127" customFormat="1">
      <c r="A39" s="122" t="s">
        <v>85</v>
      </c>
      <c r="B39" s="116">
        <v>650</v>
      </c>
      <c r="C39" s="123">
        <v>1</v>
      </c>
      <c r="D39" s="124">
        <v>11</v>
      </c>
      <c r="E39" s="125" t="s">
        <v>176</v>
      </c>
      <c r="F39" s="126">
        <v>800</v>
      </c>
      <c r="G39" s="150">
        <f t="shared" si="3"/>
        <v>72</v>
      </c>
      <c r="H39" s="150">
        <f t="shared" si="3"/>
        <v>0</v>
      </c>
      <c r="I39" s="121">
        <f t="shared" si="0"/>
        <v>72</v>
      </c>
    </row>
    <row r="40" spans="1:9">
      <c r="A40" s="29" t="s">
        <v>86</v>
      </c>
      <c r="B40" s="33">
        <v>650</v>
      </c>
      <c r="C40" s="45">
        <v>1</v>
      </c>
      <c r="D40" s="46">
        <v>11</v>
      </c>
      <c r="E40" s="47" t="s">
        <v>176</v>
      </c>
      <c r="F40" s="48">
        <v>870</v>
      </c>
      <c r="G40" s="152">
        <v>72</v>
      </c>
      <c r="H40" s="153">
        <v>0</v>
      </c>
      <c r="I40" s="121">
        <f t="shared" si="0"/>
        <v>72</v>
      </c>
    </row>
    <row r="41" spans="1:9" s="16" customFormat="1" ht="16.5" customHeight="1">
      <c r="A41" s="116" t="s">
        <v>55</v>
      </c>
      <c r="B41" s="116">
        <v>650</v>
      </c>
      <c r="C41" s="117">
        <v>1</v>
      </c>
      <c r="D41" s="118">
        <v>13</v>
      </c>
      <c r="E41" s="119"/>
      <c r="F41" s="120"/>
      <c r="G41" s="151">
        <f>G42+G49</f>
        <v>3194.1120000000001</v>
      </c>
      <c r="H41" s="151">
        <f>H42+H49</f>
        <v>1538.2</v>
      </c>
      <c r="I41" s="121">
        <f t="shared" si="0"/>
        <v>1655.912</v>
      </c>
    </row>
    <row r="42" spans="1:9" s="16" customFormat="1" ht="76.5">
      <c r="A42" s="116" t="s">
        <v>177</v>
      </c>
      <c r="B42" s="116">
        <v>650</v>
      </c>
      <c r="C42" s="117">
        <v>1</v>
      </c>
      <c r="D42" s="118">
        <v>13</v>
      </c>
      <c r="E42" s="119" t="s">
        <v>178</v>
      </c>
      <c r="F42" s="120"/>
      <c r="G42" s="151">
        <f t="shared" ref="G42:H46" si="4">G43</f>
        <v>70</v>
      </c>
      <c r="H42" s="151">
        <f t="shared" si="4"/>
        <v>50</v>
      </c>
      <c r="I42" s="121">
        <f t="shared" si="0"/>
        <v>20</v>
      </c>
    </row>
    <row r="43" spans="1:9" s="16" customFormat="1" ht="53.25" customHeight="1">
      <c r="A43" s="116" t="s">
        <v>179</v>
      </c>
      <c r="B43" s="116">
        <v>650</v>
      </c>
      <c r="C43" s="117">
        <v>1</v>
      </c>
      <c r="D43" s="118">
        <v>13</v>
      </c>
      <c r="E43" s="119" t="s">
        <v>180</v>
      </c>
      <c r="F43" s="120"/>
      <c r="G43" s="151">
        <f t="shared" si="4"/>
        <v>70</v>
      </c>
      <c r="H43" s="151">
        <f t="shared" si="4"/>
        <v>50</v>
      </c>
      <c r="I43" s="121">
        <f t="shared" si="0"/>
        <v>20</v>
      </c>
    </row>
    <row r="44" spans="1:9" s="16" customFormat="1" ht="63.75">
      <c r="A44" s="116" t="s">
        <v>181</v>
      </c>
      <c r="B44" s="116">
        <v>650</v>
      </c>
      <c r="C44" s="117">
        <v>1</v>
      </c>
      <c r="D44" s="118">
        <v>13</v>
      </c>
      <c r="E44" s="119" t="s">
        <v>182</v>
      </c>
      <c r="F44" s="120"/>
      <c r="G44" s="151">
        <f t="shared" si="4"/>
        <v>70</v>
      </c>
      <c r="H44" s="151">
        <f t="shared" si="4"/>
        <v>50</v>
      </c>
      <c r="I44" s="121">
        <f t="shared" si="0"/>
        <v>20</v>
      </c>
    </row>
    <row r="45" spans="1:9" s="16" customFormat="1">
      <c r="A45" s="116" t="s">
        <v>183</v>
      </c>
      <c r="B45" s="116">
        <v>650</v>
      </c>
      <c r="C45" s="117">
        <v>1</v>
      </c>
      <c r="D45" s="118">
        <v>13</v>
      </c>
      <c r="E45" s="119" t="s">
        <v>184</v>
      </c>
      <c r="F45" s="120"/>
      <c r="G45" s="151">
        <f t="shared" si="4"/>
        <v>70</v>
      </c>
      <c r="H45" s="151">
        <f t="shared" si="4"/>
        <v>50</v>
      </c>
      <c r="I45" s="121">
        <f t="shared" si="0"/>
        <v>20</v>
      </c>
    </row>
    <row r="46" spans="1:9" s="16" customFormat="1" ht="38.25">
      <c r="A46" s="116" t="s">
        <v>185</v>
      </c>
      <c r="B46" s="116">
        <v>650</v>
      </c>
      <c r="C46" s="117">
        <v>1</v>
      </c>
      <c r="D46" s="118">
        <v>13</v>
      </c>
      <c r="E46" s="119" t="s">
        <v>184</v>
      </c>
      <c r="F46" s="120">
        <v>200</v>
      </c>
      <c r="G46" s="151">
        <f t="shared" si="4"/>
        <v>70</v>
      </c>
      <c r="H46" s="151">
        <f t="shared" si="4"/>
        <v>50</v>
      </c>
      <c r="I46" s="121">
        <f t="shared" si="0"/>
        <v>20</v>
      </c>
    </row>
    <row r="47" spans="1:9" s="127" customFormat="1" ht="42.75" customHeight="1">
      <c r="A47" s="122" t="s">
        <v>103</v>
      </c>
      <c r="B47" s="116">
        <v>650</v>
      </c>
      <c r="C47" s="123">
        <v>1</v>
      </c>
      <c r="D47" s="124">
        <v>13</v>
      </c>
      <c r="E47" s="125" t="s">
        <v>184</v>
      </c>
      <c r="F47" s="126">
        <v>240</v>
      </c>
      <c r="G47" s="150">
        <f>G48</f>
        <v>70</v>
      </c>
      <c r="H47" s="150">
        <f>H48</f>
        <v>50</v>
      </c>
      <c r="I47" s="121">
        <f t="shared" si="0"/>
        <v>20</v>
      </c>
    </row>
    <row r="48" spans="1:9" ht="25.5">
      <c r="A48" s="29" t="s">
        <v>106</v>
      </c>
      <c r="B48" s="33">
        <v>650</v>
      </c>
      <c r="C48" s="45">
        <v>1</v>
      </c>
      <c r="D48" s="46">
        <v>13</v>
      </c>
      <c r="E48" s="51" t="s">
        <v>184</v>
      </c>
      <c r="F48" s="48">
        <v>244</v>
      </c>
      <c r="G48" s="152">
        <v>70</v>
      </c>
      <c r="H48" s="153">
        <v>50</v>
      </c>
      <c r="I48" s="121">
        <f t="shared" si="0"/>
        <v>20</v>
      </c>
    </row>
    <row r="49" spans="1:9" s="127" customFormat="1" ht="19.5" customHeight="1">
      <c r="A49" s="128" t="s">
        <v>125</v>
      </c>
      <c r="B49" s="116">
        <v>650</v>
      </c>
      <c r="C49" s="123">
        <v>1</v>
      </c>
      <c r="D49" s="124">
        <v>13</v>
      </c>
      <c r="E49" s="125" t="s">
        <v>163</v>
      </c>
      <c r="F49" s="126"/>
      <c r="G49" s="150">
        <f>G50+G71</f>
        <v>3124.1120000000001</v>
      </c>
      <c r="H49" s="150">
        <f>H50+H71</f>
        <v>1488.2</v>
      </c>
      <c r="I49" s="121">
        <f t="shared" si="0"/>
        <v>1635.912</v>
      </c>
    </row>
    <row r="50" spans="1:9" s="127" customFormat="1" ht="41.25" customHeight="1">
      <c r="A50" s="129" t="s">
        <v>124</v>
      </c>
      <c r="B50" s="116">
        <v>650</v>
      </c>
      <c r="C50" s="123">
        <v>1</v>
      </c>
      <c r="D50" s="124">
        <v>13</v>
      </c>
      <c r="E50" s="119" t="s">
        <v>164</v>
      </c>
      <c r="F50" s="126"/>
      <c r="G50" s="150">
        <f>G51+G60</f>
        <v>3124.1120000000001</v>
      </c>
      <c r="H50" s="150">
        <f>H51+H60</f>
        <v>1488.2</v>
      </c>
      <c r="I50" s="121">
        <f t="shared" si="0"/>
        <v>1635.912</v>
      </c>
    </row>
    <row r="51" spans="1:9" s="127" customFormat="1" ht="25.5">
      <c r="A51" s="129" t="s">
        <v>186</v>
      </c>
      <c r="B51" s="116">
        <v>650</v>
      </c>
      <c r="C51" s="123">
        <v>1</v>
      </c>
      <c r="D51" s="124">
        <v>13</v>
      </c>
      <c r="E51" s="125" t="s">
        <v>187</v>
      </c>
      <c r="F51" s="126"/>
      <c r="G51" s="150">
        <f>G52+G56</f>
        <v>1468.498</v>
      </c>
      <c r="H51" s="150">
        <f>H52+H56</f>
        <v>487.89400000000001</v>
      </c>
      <c r="I51" s="121">
        <f t="shared" si="0"/>
        <v>980.60400000000004</v>
      </c>
    </row>
    <row r="52" spans="1:9" s="16" customFormat="1" ht="38.25">
      <c r="A52" s="116" t="s">
        <v>185</v>
      </c>
      <c r="B52" s="116">
        <v>650</v>
      </c>
      <c r="C52" s="117">
        <v>1</v>
      </c>
      <c r="D52" s="118">
        <v>13</v>
      </c>
      <c r="E52" s="119" t="s">
        <v>187</v>
      </c>
      <c r="F52" s="120">
        <v>200</v>
      </c>
      <c r="G52" s="151">
        <f>G53</f>
        <v>1360.798</v>
      </c>
      <c r="H52" s="151">
        <f>H53</f>
        <v>381.36200000000002</v>
      </c>
      <c r="I52" s="121">
        <f t="shared" si="0"/>
        <v>979.43599999999992</v>
      </c>
    </row>
    <row r="53" spans="1:9" s="127" customFormat="1" ht="38.25">
      <c r="A53" s="122" t="s">
        <v>103</v>
      </c>
      <c r="B53" s="116">
        <v>650</v>
      </c>
      <c r="C53" s="123">
        <v>1</v>
      </c>
      <c r="D53" s="124">
        <v>13</v>
      </c>
      <c r="E53" s="125" t="s">
        <v>187</v>
      </c>
      <c r="F53" s="126">
        <v>240</v>
      </c>
      <c r="G53" s="150">
        <f>G54+G55</f>
        <v>1360.798</v>
      </c>
      <c r="H53" s="150">
        <f>H54+H55</f>
        <v>381.36200000000002</v>
      </c>
      <c r="I53" s="121">
        <f t="shared" si="0"/>
        <v>979.43599999999992</v>
      </c>
    </row>
    <row r="54" spans="1:9" ht="38.25">
      <c r="A54" s="29" t="s">
        <v>108</v>
      </c>
      <c r="B54" s="33">
        <v>650</v>
      </c>
      <c r="C54" s="45">
        <v>1</v>
      </c>
      <c r="D54" s="46">
        <v>13</v>
      </c>
      <c r="E54" s="47" t="s">
        <v>187</v>
      </c>
      <c r="F54" s="48">
        <v>243</v>
      </c>
      <c r="G54" s="152">
        <v>389.48</v>
      </c>
      <c r="H54" s="153">
        <v>0</v>
      </c>
      <c r="I54" s="121">
        <f t="shared" si="0"/>
        <v>389.48</v>
      </c>
    </row>
    <row r="55" spans="1:9" ht="25.5">
      <c r="A55" s="29" t="s">
        <v>106</v>
      </c>
      <c r="B55" s="33">
        <v>650</v>
      </c>
      <c r="C55" s="45">
        <v>1</v>
      </c>
      <c r="D55" s="46">
        <v>13</v>
      </c>
      <c r="E55" s="47" t="s">
        <v>187</v>
      </c>
      <c r="F55" s="48">
        <v>244</v>
      </c>
      <c r="G55" s="152">
        <v>971.31799999999998</v>
      </c>
      <c r="H55" s="153">
        <v>381.36200000000002</v>
      </c>
      <c r="I55" s="121">
        <f t="shared" si="0"/>
        <v>589.9559999999999</v>
      </c>
    </row>
    <row r="56" spans="1:9" s="16" customFormat="1" ht="15" customHeight="1">
      <c r="A56" s="116" t="s">
        <v>85</v>
      </c>
      <c r="B56" s="116">
        <v>650</v>
      </c>
      <c r="C56" s="117">
        <v>1</v>
      </c>
      <c r="D56" s="118">
        <v>13</v>
      </c>
      <c r="E56" s="119" t="s">
        <v>187</v>
      </c>
      <c r="F56" s="120">
        <v>800</v>
      </c>
      <c r="G56" s="151">
        <f>G57</f>
        <v>107.7</v>
      </c>
      <c r="H56" s="151">
        <f>H57</f>
        <v>106.532</v>
      </c>
      <c r="I56" s="121">
        <f t="shared" si="0"/>
        <v>1.1680000000000064</v>
      </c>
    </row>
    <row r="57" spans="1:9" s="127" customFormat="1" ht="16.5" customHeight="1">
      <c r="A57" s="122" t="s">
        <v>88</v>
      </c>
      <c r="B57" s="116">
        <v>650</v>
      </c>
      <c r="C57" s="123">
        <v>1</v>
      </c>
      <c r="D57" s="124">
        <v>13</v>
      </c>
      <c r="E57" s="125" t="s">
        <v>187</v>
      </c>
      <c r="F57" s="126">
        <v>850</v>
      </c>
      <c r="G57" s="150">
        <f>G58+G59</f>
        <v>107.7</v>
      </c>
      <c r="H57" s="150">
        <f>H58+H59</f>
        <v>106.532</v>
      </c>
      <c r="I57" s="121">
        <f t="shared" si="0"/>
        <v>1.1680000000000064</v>
      </c>
    </row>
    <row r="58" spans="1:9" ht="27.75" customHeight="1">
      <c r="A58" s="33" t="s">
        <v>123</v>
      </c>
      <c r="B58" s="33">
        <v>650</v>
      </c>
      <c r="C58" s="45">
        <v>1</v>
      </c>
      <c r="D58" s="46">
        <v>13</v>
      </c>
      <c r="E58" s="47" t="s">
        <v>187</v>
      </c>
      <c r="F58" s="48">
        <v>851</v>
      </c>
      <c r="G58" s="152">
        <v>36.200000000000003</v>
      </c>
      <c r="H58" s="153">
        <v>35.253</v>
      </c>
      <c r="I58" s="121">
        <f t="shared" si="0"/>
        <v>0.94700000000000273</v>
      </c>
    </row>
    <row r="59" spans="1:9" ht="20.25" customHeight="1">
      <c r="A59" s="29" t="s">
        <v>275</v>
      </c>
      <c r="B59" s="33">
        <v>650</v>
      </c>
      <c r="C59" s="45">
        <v>1</v>
      </c>
      <c r="D59" s="46">
        <v>13</v>
      </c>
      <c r="E59" s="47" t="s">
        <v>187</v>
      </c>
      <c r="F59" s="48">
        <v>852</v>
      </c>
      <c r="G59" s="152">
        <v>71.5</v>
      </c>
      <c r="H59" s="153">
        <v>71.278999999999996</v>
      </c>
      <c r="I59" s="121">
        <f t="shared" si="0"/>
        <v>0.22100000000000364</v>
      </c>
    </row>
    <row r="60" spans="1:9" s="127" customFormat="1" ht="15" customHeight="1">
      <c r="A60" s="129" t="s">
        <v>188</v>
      </c>
      <c r="B60" s="116">
        <v>650</v>
      </c>
      <c r="C60" s="123">
        <v>1</v>
      </c>
      <c r="D60" s="124">
        <v>13</v>
      </c>
      <c r="E60" s="125" t="s">
        <v>189</v>
      </c>
      <c r="F60" s="126"/>
      <c r="G60" s="150">
        <f>G61+G64+G67</f>
        <v>1655.614</v>
      </c>
      <c r="H60" s="150">
        <f>H61+H64+H67</f>
        <v>1000.306</v>
      </c>
      <c r="I60" s="121">
        <f t="shared" si="0"/>
        <v>655.30799999999999</v>
      </c>
    </row>
    <row r="61" spans="1:9" s="16" customFormat="1" ht="81" customHeight="1">
      <c r="A61" s="116" t="s">
        <v>83</v>
      </c>
      <c r="B61" s="116">
        <v>650</v>
      </c>
      <c r="C61" s="117">
        <v>1</v>
      </c>
      <c r="D61" s="118">
        <v>13</v>
      </c>
      <c r="E61" s="119" t="s">
        <v>189</v>
      </c>
      <c r="F61" s="120">
        <v>100</v>
      </c>
      <c r="G61" s="151">
        <f>G62</f>
        <v>444.61799999999999</v>
      </c>
      <c r="H61" s="151">
        <f>H62</f>
        <v>296.39400000000001</v>
      </c>
      <c r="I61" s="121">
        <f t="shared" si="0"/>
        <v>148.22399999999999</v>
      </c>
    </row>
    <row r="62" spans="1:9" s="127" customFormat="1" ht="25.5">
      <c r="A62" s="129" t="s">
        <v>87</v>
      </c>
      <c r="B62" s="116">
        <v>650</v>
      </c>
      <c r="C62" s="123">
        <v>1</v>
      </c>
      <c r="D62" s="124">
        <v>13</v>
      </c>
      <c r="E62" s="125" t="s">
        <v>189</v>
      </c>
      <c r="F62" s="126">
        <v>120</v>
      </c>
      <c r="G62" s="150">
        <f>G63</f>
        <v>444.61799999999999</v>
      </c>
      <c r="H62" s="150">
        <f>H63</f>
        <v>296.39400000000001</v>
      </c>
      <c r="I62" s="121">
        <f t="shared" si="0"/>
        <v>148.22399999999999</v>
      </c>
    </row>
    <row r="63" spans="1:9" ht="38.25">
      <c r="A63" s="29" t="s">
        <v>107</v>
      </c>
      <c r="B63" s="33">
        <v>650</v>
      </c>
      <c r="C63" s="45">
        <v>1</v>
      </c>
      <c r="D63" s="46">
        <v>13</v>
      </c>
      <c r="E63" s="47" t="s">
        <v>189</v>
      </c>
      <c r="F63" s="48">
        <v>122</v>
      </c>
      <c r="G63" s="152">
        <v>444.61799999999999</v>
      </c>
      <c r="H63" s="153">
        <v>296.39400000000001</v>
      </c>
      <c r="I63" s="121">
        <f t="shared" si="0"/>
        <v>148.22399999999999</v>
      </c>
    </row>
    <row r="64" spans="1:9" s="16" customFormat="1" ht="43.5" customHeight="1">
      <c r="A64" s="116" t="s">
        <v>185</v>
      </c>
      <c r="B64" s="116">
        <v>650</v>
      </c>
      <c r="C64" s="117">
        <v>1</v>
      </c>
      <c r="D64" s="118">
        <v>13</v>
      </c>
      <c r="E64" s="119" t="s">
        <v>189</v>
      </c>
      <c r="F64" s="120">
        <v>200</v>
      </c>
      <c r="G64" s="151">
        <f>G65</f>
        <v>1139.4960000000001</v>
      </c>
      <c r="H64" s="151">
        <f>H65</f>
        <v>658.30200000000002</v>
      </c>
      <c r="I64" s="121">
        <f t="shared" si="0"/>
        <v>481.19400000000007</v>
      </c>
    </row>
    <row r="65" spans="1:9" s="127" customFormat="1" ht="42.75" customHeight="1">
      <c r="A65" s="122" t="s">
        <v>103</v>
      </c>
      <c r="B65" s="116">
        <v>650</v>
      </c>
      <c r="C65" s="123">
        <v>1</v>
      </c>
      <c r="D65" s="124">
        <v>13</v>
      </c>
      <c r="E65" s="125" t="s">
        <v>189</v>
      </c>
      <c r="F65" s="126">
        <v>240</v>
      </c>
      <c r="G65" s="150">
        <f>G66</f>
        <v>1139.4960000000001</v>
      </c>
      <c r="H65" s="150">
        <f>H66</f>
        <v>658.30200000000002</v>
      </c>
      <c r="I65" s="121">
        <f t="shared" si="0"/>
        <v>481.19400000000007</v>
      </c>
    </row>
    <row r="66" spans="1:9" ht="29.25" customHeight="1">
      <c r="A66" s="29" t="s">
        <v>106</v>
      </c>
      <c r="B66" s="33">
        <v>650</v>
      </c>
      <c r="C66" s="45">
        <v>1</v>
      </c>
      <c r="D66" s="46">
        <v>13</v>
      </c>
      <c r="E66" s="47" t="s">
        <v>189</v>
      </c>
      <c r="F66" s="48">
        <v>244</v>
      </c>
      <c r="G66" s="152">
        <v>1139.4960000000001</v>
      </c>
      <c r="H66" s="153">
        <v>658.30200000000002</v>
      </c>
      <c r="I66" s="121">
        <f t="shared" si="0"/>
        <v>481.19400000000007</v>
      </c>
    </row>
    <row r="67" spans="1:9" s="16" customFormat="1" ht="15.75" customHeight="1">
      <c r="A67" s="116" t="s">
        <v>85</v>
      </c>
      <c r="B67" s="116">
        <v>650</v>
      </c>
      <c r="C67" s="117">
        <v>1</v>
      </c>
      <c r="D67" s="118">
        <v>13</v>
      </c>
      <c r="E67" s="119" t="s">
        <v>189</v>
      </c>
      <c r="F67" s="120">
        <v>800</v>
      </c>
      <c r="G67" s="151">
        <f>G68</f>
        <v>71.5</v>
      </c>
      <c r="H67" s="151">
        <f>H68</f>
        <v>45.61</v>
      </c>
      <c r="I67" s="121">
        <f t="shared" si="0"/>
        <v>25.89</v>
      </c>
    </row>
    <row r="68" spans="1:9" s="127" customFormat="1">
      <c r="A68" s="122" t="s">
        <v>88</v>
      </c>
      <c r="B68" s="116">
        <v>650</v>
      </c>
      <c r="C68" s="123">
        <v>1</v>
      </c>
      <c r="D68" s="124">
        <v>13</v>
      </c>
      <c r="E68" s="125" t="s">
        <v>189</v>
      </c>
      <c r="F68" s="126">
        <v>850</v>
      </c>
      <c r="G68" s="150">
        <f>G69+G70</f>
        <v>71.5</v>
      </c>
      <c r="H68" s="150">
        <f>H69+H70</f>
        <v>45.61</v>
      </c>
      <c r="I68" s="121">
        <f t="shared" si="0"/>
        <v>25.89</v>
      </c>
    </row>
    <row r="69" spans="1:9">
      <c r="A69" s="29" t="s">
        <v>275</v>
      </c>
      <c r="B69" s="33">
        <v>650</v>
      </c>
      <c r="C69" s="45">
        <v>1</v>
      </c>
      <c r="D69" s="46">
        <v>13</v>
      </c>
      <c r="E69" s="47" t="s">
        <v>189</v>
      </c>
      <c r="F69" s="48">
        <v>852</v>
      </c>
      <c r="G69" s="152">
        <v>26</v>
      </c>
      <c r="H69" s="153">
        <v>0.4</v>
      </c>
      <c r="I69" s="121">
        <f t="shared" si="0"/>
        <v>25.6</v>
      </c>
    </row>
    <row r="70" spans="1:9">
      <c r="A70" s="29"/>
      <c r="B70" s="33">
        <v>650</v>
      </c>
      <c r="C70" s="45">
        <v>1</v>
      </c>
      <c r="D70" s="46">
        <v>13</v>
      </c>
      <c r="E70" s="47" t="s">
        <v>189</v>
      </c>
      <c r="F70" s="48">
        <v>853</v>
      </c>
      <c r="G70" s="152">
        <v>45.5</v>
      </c>
      <c r="H70" s="153">
        <v>45.21</v>
      </c>
      <c r="I70" s="121">
        <f t="shared" si="0"/>
        <v>0.28999999999999915</v>
      </c>
    </row>
    <row r="71" spans="1:9" s="127" customFormat="1">
      <c r="A71" s="122" t="s">
        <v>190</v>
      </c>
      <c r="B71" s="116">
        <v>650</v>
      </c>
      <c r="C71" s="117">
        <v>1</v>
      </c>
      <c r="D71" s="118">
        <v>13</v>
      </c>
      <c r="E71" s="125" t="s">
        <v>191</v>
      </c>
      <c r="F71" s="126"/>
      <c r="G71" s="151">
        <f t="shared" ref="G71:H74" si="5">G72</f>
        <v>0</v>
      </c>
      <c r="H71" s="151">
        <f t="shared" si="5"/>
        <v>0</v>
      </c>
      <c r="I71" s="121">
        <f t="shared" si="0"/>
        <v>0</v>
      </c>
    </row>
    <row r="72" spans="1:9" s="127" customFormat="1" ht="127.5">
      <c r="A72" s="129" t="s">
        <v>192</v>
      </c>
      <c r="B72" s="116">
        <v>650</v>
      </c>
      <c r="C72" s="117">
        <v>1</v>
      </c>
      <c r="D72" s="118">
        <v>13</v>
      </c>
      <c r="E72" s="125" t="s">
        <v>193</v>
      </c>
      <c r="F72" s="126"/>
      <c r="G72" s="151">
        <f t="shared" si="5"/>
        <v>0</v>
      </c>
      <c r="H72" s="151">
        <f t="shared" si="5"/>
        <v>0</v>
      </c>
      <c r="I72" s="121">
        <f t="shared" si="0"/>
        <v>0</v>
      </c>
    </row>
    <row r="73" spans="1:9" s="127" customFormat="1" ht="89.25">
      <c r="A73" s="129" t="s">
        <v>194</v>
      </c>
      <c r="B73" s="116">
        <v>650</v>
      </c>
      <c r="C73" s="117">
        <v>1</v>
      </c>
      <c r="D73" s="118">
        <v>13</v>
      </c>
      <c r="E73" s="125" t="s">
        <v>195</v>
      </c>
      <c r="F73" s="126"/>
      <c r="G73" s="151">
        <f t="shared" si="5"/>
        <v>0</v>
      </c>
      <c r="H73" s="151">
        <f t="shared" si="5"/>
        <v>0</v>
      </c>
      <c r="I73" s="121">
        <f t="shared" si="0"/>
        <v>0</v>
      </c>
    </row>
    <row r="74" spans="1:9" s="127" customFormat="1" ht="20.25" customHeight="1">
      <c r="A74" s="122" t="s">
        <v>94</v>
      </c>
      <c r="B74" s="116">
        <v>650</v>
      </c>
      <c r="C74" s="117">
        <v>1</v>
      </c>
      <c r="D74" s="118">
        <v>13</v>
      </c>
      <c r="E74" s="125" t="s">
        <v>195</v>
      </c>
      <c r="F74" s="126">
        <v>500</v>
      </c>
      <c r="G74" s="151">
        <f t="shared" si="5"/>
        <v>0</v>
      </c>
      <c r="H74" s="151">
        <f t="shared" si="5"/>
        <v>0</v>
      </c>
      <c r="I74" s="121">
        <f t="shared" si="0"/>
        <v>0</v>
      </c>
    </row>
    <row r="75" spans="1:9" s="16" customFormat="1">
      <c r="A75" s="29" t="s">
        <v>196</v>
      </c>
      <c r="B75" s="33">
        <v>650</v>
      </c>
      <c r="C75" s="49">
        <v>1</v>
      </c>
      <c r="D75" s="50">
        <v>13</v>
      </c>
      <c r="E75" s="47" t="s">
        <v>195</v>
      </c>
      <c r="F75" s="48">
        <v>540</v>
      </c>
      <c r="G75" s="156">
        <v>0</v>
      </c>
      <c r="H75" s="157">
        <v>0</v>
      </c>
      <c r="I75" s="121">
        <f t="shared" si="0"/>
        <v>0</v>
      </c>
    </row>
    <row r="76" spans="1:9" s="16" customFormat="1" ht="25.5">
      <c r="A76" s="116" t="s">
        <v>197</v>
      </c>
      <c r="B76" s="116">
        <v>650</v>
      </c>
      <c r="C76" s="117">
        <v>3</v>
      </c>
      <c r="D76" s="118"/>
      <c r="E76" s="119"/>
      <c r="F76" s="120"/>
      <c r="G76" s="151">
        <f t="shared" ref="G76:H78" si="6">G77</f>
        <v>531.6</v>
      </c>
      <c r="H76" s="151">
        <f t="shared" si="6"/>
        <v>173.6</v>
      </c>
      <c r="I76" s="121">
        <f t="shared" si="0"/>
        <v>358</v>
      </c>
    </row>
    <row r="77" spans="1:9" s="127" customFormat="1" ht="46.5" customHeight="1">
      <c r="A77" s="129" t="s">
        <v>198</v>
      </c>
      <c r="B77" s="116">
        <v>650</v>
      </c>
      <c r="C77" s="123">
        <v>3</v>
      </c>
      <c r="D77" s="124">
        <v>9</v>
      </c>
      <c r="E77" s="126"/>
      <c r="F77" s="126"/>
      <c r="G77" s="150">
        <f>G78+G88</f>
        <v>531.6</v>
      </c>
      <c r="H77" s="150">
        <f>H78+H88</f>
        <v>173.6</v>
      </c>
      <c r="I77" s="121">
        <f t="shared" si="0"/>
        <v>358</v>
      </c>
    </row>
    <row r="78" spans="1:9" s="127" customFormat="1" ht="16.5" customHeight="1">
      <c r="A78" s="128" t="s">
        <v>125</v>
      </c>
      <c r="B78" s="116">
        <v>650</v>
      </c>
      <c r="C78" s="123">
        <v>3</v>
      </c>
      <c r="D78" s="124">
        <v>9</v>
      </c>
      <c r="E78" s="125" t="s">
        <v>163</v>
      </c>
      <c r="F78" s="126"/>
      <c r="G78" s="150">
        <f t="shared" si="6"/>
        <v>182</v>
      </c>
      <c r="H78" s="150">
        <f t="shared" si="6"/>
        <v>173.6</v>
      </c>
      <c r="I78" s="121">
        <f t="shared" si="0"/>
        <v>8.4000000000000057</v>
      </c>
    </row>
    <row r="79" spans="1:9" s="16" customFormat="1" ht="66" customHeight="1">
      <c r="A79" s="116" t="s">
        <v>126</v>
      </c>
      <c r="B79" s="116">
        <v>650</v>
      </c>
      <c r="C79" s="117">
        <v>3</v>
      </c>
      <c r="D79" s="118">
        <v>9</v>
      </c>
      <c r="E79" s="120" t="s">
        <v>199</v>
      </c>
      <c r="F79" s="120"/>
      <c r="G79" s="151">
        <f>G80+G84</f>
        <v>182</v>
      </c>
      <c r="H79" s="151">
        <f>H80+H84</f>
        <v>173.6</v>
      </c>
      <c r="I79" s="121">
        <f t="shared" si="0"/>
        <v>8.4000000000000057</v>
      </c>
    </row>
    <row r="80" spans="1:9" s="16" customFormat="1" ht="16.5" customHeight="1">
      <c r="A80" s="116" t="s">
        <v>200</v>
      </c>
      <c r="B80" s="116">
        <v>650</v>
      </c>
      <c r="C80" s="117">
        <v>3</v>
      </c>
      <c r="D80" s="118">
        <v>9</v>
      </c>
      <c r="E80" s="120" t="s">
        <v>201</v>
      </c>
      <c r="F80" s="120"/>
      <c r="G80" s="151">
        <f t="shared" ref="G80:H82" si="7">G81</f>
        <v>8</v>
      </c>
      <c r="H80" s="151">
        <f t="shared" si="7"/>
        <v>0</v>
      </c>
      <c r="I80" s="121">
        <f t="shared" si="0"/>
        <v>8</v>
      </c>
    </row>
    <row r="81" spans="1:9" s="16" customFormat="1" ht="45" customHeight="1">
      <c r="A81" s="116" t="s">
        <v>185</v>
      </c>
      <c r="B81" s="116">
        <v>650</v>
      </c>
      <c r="C81" s="117">
        <v>3</v>
      </c>
      <c r="D81" s="118">
        <v>9</v>
      </c>
      <c r="E81" s="120" t="s">
        <v>201</v>
      </c>
      <c r="F81" s="120">
        <v>200</v>
      </c>
      <c r="G81" s="151">
        <f t="shared" si="7"/>
        <v>8</v>
      </c>
      <c r="H81" s="151">
        <f t="shared" si="7"/>
        <v>0</v>
      </c>
      <c r="I81" s="121">
        <f t="shared" si="0"/>
        <v>8</v>
      </c>
    </row>
    <row r="82" spans="1:9" s="127" customFormat="1" ht="38.25">
      <c r="A82" s="122" t="s">
        <v>103</v>
      </c>
      <c r="B82" s="116">
        <v>650</v>
      </c>
      <c r="C82" s="123">
        <v>3</v>
      </c>
      <c r="D82" s="124">
        <v>9</v>
      </c>
      <c r="E82" s="126" t="s">
        <v>201</v>
      </c>
      <c r="F82" s="126">
        <v>240</v>
      </c>
      <c r="G82" s="150">
        <f t="shared" si="7"/>
        <v>8</v>
      </c>
      <c r="H82" s="150">
        <f t="shared" si="7"/>
        <v>0</v>
      </c>
      <c r="I82" s="121">
        <f t="shared" si="0"/>
        <v>8</v>
      </c>
    </row>
    <row r="83" spans="1:9" ht="25.5">
      <c r="A83" s="29" t="s">
        <v>106</v>
      </c>
      <c r="B83" s="33">
        <v>650</v>
      </c>
      <c r="C83" s="45">
        <v>3</v>
      </c>
      <c r="D83" s="46">
        <v>9</v>
      </c>
      <c r="E83" s="48" t="s">
        <v>201</v>
      </c>
      <c r="F83" s="48">
        <v>244</v>
      </c>
      <c r="G83" s="152">
        <v>8</v>
      </c>
      <c r="H83" s="158">
        <v>0</v>
      </c>
      <c r="I83" s="121">
        <f t="shared" si="0"/>
        <v>8</v>
      </c>
    </row>
    <row r="84" spans="1:9" s="16" customFormat="1" ht="51">
      <c r="A84" s="116" t="s">
        <v>202</v>
      </c>
      <c r="B84" s="116">
        <v>650</v>
      </c>
      <c r="C84" s="117">
        <v>3</v>
      </c>
      <c r="D84" s="118">
        <v>9</v>
      </c>
      <c r="E84" s="120" t="s">
        <v>203</v>
      </c>
      <c r="F84" s="120"/>
      <c r="G84" s="151">
        <f t="shared" ref="G84:H92" si="8">G85</f>
        <v>174</v>
      </c>
      <c r="H84" s="151">
        <f t="shared" si="8"/>
        <v>173.6</v>
      </c>
      <c r="I84" s="121">
        <f t="shared" si="0"/>
        <v>0.40000000000000568</v>
      </c>
    </row>
    <row r="85" spans="1:9" s="16" customFormat="1" ht="38.25">
      <c r="A85" s="116" t="s">
        <v>185</v>
      </c>
      <c r="B85" s="116">
        <v>650</v>
      </c>
      <c r="C85" s="117">
        <v>3</v>
      </c>
      <c r="D85" s="118">
        <v>9</v>
      </c>
      <c r="E85" s="120" t="s">
        <v>203</v>
      </c>
      <c r="F85" s="120">
        <v>200</v>
      </c>
      <c r="G85" s="151">
        <f t="shared" si="8"/>
        <v>174</v>
      </c>
      <c r="H85" s="151">
        <f t="shared" si="8"/>
        <v>173.6</v>
      </c>
      <c r="I85" s="121">
        <f t="shared" si="0"/>
        <v>0.40000000000000568</v>
      </c>
    </row>
    <row r="86" spans="1:9" s="127" customFormat="1" ht="38.25">
      <c r="A86" s="122" t="s">
        <v>104</v>
      </c>
      <c r="B86" s="116">
        <v>650</v>
      </c>
      <c r="C86" s="123">
        <v>3</v>
      </c>
      <c r="D86" s="124">
        <v>9</v>
      </c>
      <c r="E86" s="126" t="s">
        <v>203</v>
      </c>
      <c r="F86" s="126">
        <v>230</v>
      </c>
      <c r="G86" s="150">
        <f t="shared" si="8"/>
        <v>174</v>
      </c>
      <c r="H86" s="150">
        <f t="shared" si="8"/>
        <v>173.6</v>
      </c>
      <c r="I86" s="121">
        <f t="shared" si="0"/>
        <v>0.40000000000000568</v>
      </c>
    </row>
    <row r="87" spans="1:9" ht="51">
      <c r="A87" s="29" t="s">
        <v>276</v>
      </c>
      <c r="B87" s="33">
        <v>650</v>
      </c>
      <c r="C87" s="45">
        <v>3</v>
      </c>
      <c r="D87" s="46">
        <v>9</v>
      </c>
      <c r="E87" s="48" t="s">
        <v>203</v>
      </c>
      <c r="F87" s="48">
        <v>232</v>
      </c>
      <c r="G87" s="152">
        <v>174</v>
      </c>
      <c r="H87" s="159">
        <v>173.6</v>
      </c>
      <c r="I87" s="121">
        <f t="shared" si="0"/>
        <v>0.40000000000000568</v>
      </c>
    </row>
    <row r="88" spans="1:9" s="16" customFormat="1" ht="53.25" customHeight="1">
      <c r="A88" s="116" t="s">
        <v>291</v>
      </c>
      <c r="B88" s="116">
        <v>650</v>
      </c>
      <c r="C88" s="117">
        <v>3</v>
      </c>
      <c r="D88" s="118">
        <v>9</v>
      </c>
      <c r="E88" s="120" t="s">
        <v>292</v>
      </c>
      <c r="F88" s="120"/>
      <c r="G88" s="151">
        <f t="shared" ref="G88:H90" si="9">G89</f>
        <v>349.6</v>
      </c>
      <c r="H88" s="151">
        <f t="shared" si="9"/>
        <v>0</v>
      </c>
      <c r="I88" s="121">
        <f t="shared" ref="I88:I93" si="10">G88-H88</f>
        <v>349.6</v>
      </c>
    </row>
    <row r="89" spans="1:9" s="16" customFormat="1" ht="69" customHeight="1">
      <c r="A89" s="116" t="s">
        <v>294</v>
      </c>
      <c r="B89" s="116">
        <v>650</v>
      </c>
      <c r="C89" s="117">
        <v>3</v>
      </c>
      <c r="D89" s="118">
        <v>9</v>
      </c>
      <c r="E89" s="120" t="s">
        <v>293</v>
      </c>
      <c r="F89" s="120"/>
      <c r="G89" s="151">
        <f t="shared" si="9"/>
        <v>349.6</v>
      </c>
      <c r="H89" s="151">
        <f t="shared" si="9"/>
        <v>0</v>
      </c>
      <c r="I89" s="121">
        <f t="shared" si="10"/>
        <v>349.6</v>
      </c>
    </row>
    <row r="90" spans="1:9" s="16" customFormat="1" ht="24" customHeight="1">
      <c r="A90" s="116" t="s">
        <v>200</v>
      </c>
      <c r="B90" s="116">
        <v>650</v>
      </c>
      <c r="C90" s="117">
        <v>3</v>
      </c>
      <c r="D90" s="118">
        <v>9</v>
      </c>
      <c r="E90" s="120" t="s">
        <v>293</v>
      </c>
      <c r="F90" s="120"/>
      <c r="G90" s="151">
        <f t="shared" si="9"/>
        <v>349.6</v>
      </c>
      <c r="H90" s="151">
        <f t="shared" si="9"/>
        <v>0</v>
      </c>
      <c r="I90" s="121">
        <f t="shared" si="10"/>
        <v>349.6</v>
      </c>
    </row>
    <row r="91" spans="1:9" s="16" customFormat="1" ht="38.25">
      <c r="A91" s="116" t="s">
        <v>185</v>
      </c>
      <c r="B91" s="116">
        <v>650</v>
      </c>
      <c r="C91" s="117">
        <v>3</v>
      </c>
      <c r="D91" s="118">
        <v>9</v>
      </c>
      <c r="E91" s="120" t="s">
        <v>290</v>
      </c>
      <c r="F91" s="120">
        <v>200</v>
      </c>
      <c r="G91" s="151">
        <f>G92</f>
        <v>349.6</v>
      </c>
      <c r="H91" s="151">
        <f t="shared" si="8"/>
        <v>0</v>
      </c>
      <c r="I91" s="121">
        <f t="shared" si="10"/>
        <v>349.6</v>
      </c>
    </row>
    <row r="92" spans="1:9" s="127" customFormat="1" ht="38.25">
      <c r="A92" s="122" t="s">
        <v>103</v>
      </c>
      <c r="B92" s="116">
        <v>650</v>
      </c>
      <c r="C92" s="123">
        <v>3</v>
      </c>
      <c r="D92" s="124">
        <v>9</v>
      </c>
      <c r="E92" s="120" t="s">
        <v>290</v>
      </c>
      <c r="F92" s="126">
        <v>240</v>
      </c>
      <c r="G92" s="150">
        <f>G93</f>
        <v>349.6</v>
      </c>
      <c r="H92" s="150">
        <f t="shared" si="8"/>
        <v>0</v>
      </c>
      <c r="I92" s="121">
        <f t="shared" si="10"/>
        <v>349.6</v>
      </c>
    </row>
    <row r="93" spans="1:9" ht="25.5">
      <c r="A93" s="29" t="s">
        <v>106</v>
      </c>
      <c r="B93" s="33">
        <v>650</v>
      </c>
      <c r="C93" s="45">
        <v>3</v>
      </c>
      <c r="D93" s="46">
        <v>9</v>
      </c>
      <c r="E93" s="48" t="s">
        <v>290</v>
      </c>
      <c r="F93" s="48">
        <v>244</v>
      </c>
      <c r="G93" s="152">
        <v>349.6</v>
      </c>
      <c r="H93" s="158">
        <v>0</v>
      </c>
      <c r="I93" s="121">
        <f t="shared" si="10"/>
        <v>349.6</v>
      </c>
    </row>
    <row r="94" spans="1:9">
      <c r="A94" s="116" t="s">
        <v>60</v>
      </c>
      <c r="B94" s="33">
        <v>650</v>
      </c>
      <c r="C94" s="117">
        <v>4</v>
      </c>
      <c r="D94" s="118"/>
      <c r="E94" s="120"/>
      <c r="F94" s="120"/>
      <c r="G94" s="151">
        <f>G95+G106+G112+G139+G146</f>
        <v>11524.421</v>
      </c>
      <c r="H94" s="151">
        <f>H95+H106+H112+H139+H146</f>
        <v>4813.3210000000008</v>
      </c>
      <c r="I94" s="121">
        <f t="shared" si="0"/>
        <v>6711.0999999999995</v>
      </c>
    </row>
    <row r="95" spans="1:9" s="127" customFormat="1">
      <c r="A95" s="116" t="s">
        <v>61</v>
      </c>
      <c r="B95" s="116">
        <v>650</v>
      </c>
      <c r="C95" s="117">
        <v>4</v>
      </c>
      <c r="D95" s="118">
        <v>1</v>
      </c>
      <c r="E95" s="120"/>
      <c r="F95" s="120"/>
      <c r="G95" s="151">
        <f t="shared" ref="G95:H100" si="11">G96</f>
        <v>1068.6760000000002</v>
      </c>
      <c r="H95" s="151">
        <f t="shared" si="11"/>
        <v>1056.21</v>
      </c>
      <c r="I95" s="121">
        <f t="shared" si="0"/>
        <v>12.466000000000122</v>
      </c>
    </row>
    <row r="96" spans="1:9" s="127" customFormat="1" ht="61.5" customHeight="1">
      <c r="A96" s="129" t="s">
        <v>204</v>
      </c>
      <c r="B96" s="116">
        <v>650</v>
      </c>
      <c r="C96" s="117">
        <v>4</v>
      </c>
      <c r="D96" s="118">
        <v>1</v>
      </c>
      <c r="E96" s="136" t="s">
        <v>205</v>
      </c>
      <c r="F96" s="120"/>
      <c r="G96" s="151">
        <f t="shared" si="11"/>
        <v>1068.6760000000002</v>
      </c>
      <c r="H96" s="151">
        <f t="shared" si="11"/>
        <v>1056.21</v>
      </c>
      <c r="I96" s="121">
        <f t="shared" si="0"/>
        <v>12.466000000000122</v>
      </c>
    </row>
    <row r="97" spans="1:9" s="127" customFormat="1" ht="25.5">
      <c r="A97" s="129" t="s">
        <v>206</v>
      </c>
      <c r="B97" s="116">
        <v>650</v>
      </c>
      <c r="C97" s="117">
        <v>4</v>
      </c>
      <c r="D97" s="118">
        <v>1</v>
      </c>
      <c r="E97" s="136" t="s">
        <v>207</v>
      </c>
      <c r="F97" s="120"/>
      <c r="G97" s="151">
        <f t="shared" si="11"/>
        <v>1068.6760000000002</v>
      </c>
      <c r="H97" s="151">
        <f t="shared" si="11"/>
        <v>1056.21</v>
      </c>
      <c r="I97" s="121">
        <f t="shared" si="0"/>
        <v>12.466000000000122</v>
      </c>
    </row>
    <row r="98" spans="1:9" s="127" customFormat="1" ht="38.25">
      <c r="A98" s="129" t="s">
        <v>208</v>
      </c>
      <c r="B98" s="116">
        <v>650</v>
      </c>
      <c r="C98" s="117">
        <v>4</v>
      </c>
      <c r="D98" s="118">
        <v>1</v>
      </c>
      <c r="E98" s="137" t="s">
        <v>209</v>
      </c>
      <c r="F98" s="120"/>
      <c r="G98" s="151">
        <f t="shared" si="11"/>
        <v>1068.6760000000002</v>
      </c>
      <c r="H98" s="151">
        <f t="shared" si="11"/>
        <v>1056.21</v>
      </c>
      <c r="I98" s="121">
        <f t="shared" si="0"/>
        <v>12.466000000000122</v>
      </c>
    </row>
    <row r="99" spans="1:9" s="127" customFormat="1" ht="30.75" customHeight="1">
      <c r="A99" s="129" t="s">
        <v>210</v>
      </c>
      <c r="B99" s="116">
        <v>650</v>
      </c>
      <c r="C99" s="117">
        <v>4</v>
      </c>
      <c r="D99" s="118">
        <v>1</v>
      </c>
      <c r="E99" s="137" t="s">
        <v>211</v>
      </c>
      <c r="F99" s="120"/>
      <c r="G99" s="151">
        <f t="shared" si="11"/>
        <v>1068.6760000000002</v>
      </c>
      <c r="H99" s="151">
        <f t="shared" si="11"/>
        <v>1056.21</v>
      </c>
      <c r="I99" s="121">
        <f t="shared" si="0"/>
        <v>12.466000000000122</v>
      </c>
    </row>
    <row r="100" spans="1:9" s="127" customFormat="1" ht="76.5">
      <c r="A100" s="131" t="s">
        <v>83</v>
      </c>
      <c r="B100" s="116">
        <v>650</v>
      </c>
      <c r="C100" s="117">
        <v>4</v>
      </c>
      <c r="D100" s="118">
        <v>1</v>
      </c>
      <c r="E100" s="137" t="s">
        <v>211</v>
      </c>
      <c r="F100" s="120">
        <v>100</v>
      </c>
      <c r="G100" s="151">
        <f t="shared" si="11"/>
        <v>1068.6760000000002</v>
      </c>
      <c r="H100" s="151">
        <f t="shared" si="11"/>
        <v>1056.21</v>
      </c>
      <c r="I100" s="121">
        <f t="shared" si="0"/>
        <v>12.466000000000122</v>
      </c>
    </row>
    <row r="101" spans="1:9" s="16" customFormat="1" ht="25.5">
      <c r="A101" s="131" t="s">
        <v>84</v>
      </c>
      <c r="B101" s="116">
        <v>650</v>
      </c>
      <c r="C101" s="117">
        <v>4</v>
      </c>
      <c r="D101" s="118">
        <v>1</v>
      </c>
      <c r="E101" s="137" t="s">
        <v>211</v>
      </c>
      <c r="F101" s="120">
        <v>120</v>
      </c>
      <c r="G101" s="151">
        <f>G102+G103+G104+G105</f>
        <v>1068.6760000000002</v>
      </c>
      <c r="H101" s="151">
        <f>H102+H103+H104+H105</f>
        <v>1056.21</v>
      </c>
      <c r="I101" s="121">
        <f t="shared" ref="I101:I188" si="12">G101-H101</f>
        <v>12.466000000000122</v>
      </c>
    </row>
    <row r="102" spans="1:9" s="56" customFormat="1" ht="38.25">
      <c r="A102" s="75" t="s">
        <v>105</v>
      </c>
      <c r="B102" s="33">
        <v>650</v>
      </c>
      <c r="C102" s="49">
        <v>4</v>
      </c>
      <c r="D102" s="50">
        <v>1</v>
      </c>
      <c r="E102" s="57" t="s">
        <v>211</v>
      </c>
      <c r="F102" s="52">
        <v>121</v>
      </c>
      <c r="G102" s="156">
        <v>652.98800000000006</v>
      </c>
      <c r="H102" s="160">
        <v>652.90499999999997</v>
      </c>
      <c r="I102" s="121">
        <f t="shared" si="12"/>
        <v>8.3000000000083674E-2</v>
      </c>
    </row>
    <row r="103" spans="1:9" s="56" customFormat="1" ht="51">
      <c r="A103" s="75" t="s">
        <v>274</v>
      </c>
      <c r="B103" s="33">
        <v>650</v>
      </c>
      <c r="C103" s="49">
        <v>4</v>
      </c>
      <c r="D103" s="50">
        <v>1</v>
      </c>
      <c r="E103" s="57" t="s">
        <v>211</v>
      </c>
      <c r="F103" s="52">
        <v>129</v>
      </c>
      <c r="G103" s="156">
        <v>227.191</v>
      </c>
      <c r="H103" s="160">
        <v>227.04900000000001</v>
      </c>
      <c r="I103" s="121">
        <f t="shared" si="12"/>
        <v>0.14199999999999591</v>
      </c>
    </row>
    <row r="104" spans="1:9" s="56" customFormat="1" ht="38.25">
      <c r="A104" s="75" t="s">
        <v>105</v>
      </c>
      <c r="B104" s="33">
        <v>650</v>
      </c>
      <c r="C104" s="49">
        <v>4</v>
      </c>
      <c r="D104" s="50">
        <v>1</v>
      </c>
      <c r="E104" s="57" t="s">
        <v>277</v>
      </c>
      <c r="F104" s="52">
        <v>121</v>
      </c>
      <c r="G104" s="156">
        <v>174</v>
      </c>
      <c r="H104" s="160">
        <v>173.864</v>
      </c>
      <c r="I104" s="121">
        <f t="shared" si="12"/>
        <v>0.13599999999999568</v>
      </c>
    </row>
    <row r="105" spans="1:9" s="56" customFormat="1" ht="51">
      <c r="A105" s="75" t="s">
        <v>274</v>
      </c>
      <c r="B105" s="33">
        <v>650</v>
      </c>
      <c r="C105" s="49">
        <v>4</v>
      </c>
      <c r="D105" s="50">
        <v>1</v>
      </c>
      <c r="E105" s="57" t="s">
        <v>277</v>
      </c>
      <c r="F105" s="52">
        <v>129</v>
      </c>
      <c r="G105" s="156">
        <v>14.497</v>
      </c>
      <c r="H105" s="160">
        <v>2.3919999999999999</v>
      </c>
      <c r="I105" s="121">
        <f t="shared" si="12"/>
        <v>12.105</v>
      </c>
    </row>
    <row r="106" spans="1:9" s="127" customFormat="1">
      <c r="A106" s="116" t="s">
        <v>62</v>
      </c>
      <c r="B106" s="116">
        <v>650</v>
      </c>
      <c r="C106" s="117">
        <v>4</v>
      </c>
      <c r="D106" s="118">
        <v>8</v>
      </c>
      <c r="E106" s="120"/>
      <c r="F106" s="120"/>
      <c r="G106" s="151">
        <f t="shared" ref="G106:H110" si="13">G107</f>
        <v>2148.0160000000001</v>
      </c>
      <c r="H106" s="151">
        <f t="shared" si="13"/>
        <v>989.43700000000001</v>
      </c>
      <c r="I106" s="121">
        <f t="shared" si="12"/>
        <v>1158.5790000000002</v>
      </c>
    </row>
    <row r="107" spans="1:9" s="127" customFormat="1">
      <c r="A107" s="128" t="s">
        <v>125</v>
      </c>
      <c r="B107" s="116">
        <v>650</v>
      </c>
      <c r="C107" s="123">
        <v>4</v>
      </c>
      <c r="D107" s="124">
        <v>8</v>
      </c>
      <c r="E107" s="125" t="s">
        <v>163</v>
      </c>
      <c r="F107" s="126"/>
      <c r="G107" s="150">
        <f t="shared" si="13"/>
        <v>2148.0160000000001</v>
      </c>
      <c r="H107" s="150">
        <f t="shared" si="13"/>
        <v>989.43700000000001</v>
      </c>
      <c r="I107" s="121">
        <f t="shared" si="12"/>
        <v>1158.5790000000002</v>
      </c>
    </row>
    <row r="108" spans="1:9" s="127" customFormat="1" ht="38.25">
      <c r="A108" s="122" t="s">
        <v>127</v>
      </c>
      <c r="B108" s="116">
        <v>650</v>
      </c>
      <c r="C108" s="123">
        <v>4</v>
      </c>
      <c r="D108" s="124">
        <v>8</v>
      </c>
      <c r="E108" s="126" t="s">
        <v>212</v>
      </c>
      <c r="F108" s="126"/>
      <c r="G108" s="150">
        <f>G109+G135</f>
        <v>2148.0160000000001</v>
      </c>
      <c r="H108" s="150">
        <f>H109+H135</f>
        <v>989.43700000000001</v>
      </c>
      <c r="I108" s="121">
        <f t="shared" si="12"/>
        <v>1158.5790000000002</v>
      </c>
    </row>
    <row r="109" spans="1:9" s="127" customFormat="1">
      <c r="A109" s="122" t="s">
        <v>213</v>
      </c>
      <c r="B109" s="116">
        <v>650</v>
      </c>
      <c r="C109" s="123">
        <v>4</v>
      </c>
      <c r="D109" s="124">
        <v>8</v>
      </c>
      <c r="E109" s="126" t="s">
        <v>214</v>
      </c>
      <c r="F109" s="126"/>
      <c r="G109" s="150">
        <f t="shared" si="13"/>
        <v>2107</v>
      </c>
      <c r="H109" s="150">
        <f t="shared" si="13"/>
        <v>989.43700000000001</v>
      </c>
      <c r="I109" s="121">
        <f t="shared" si="12"/>
        <v>1117.5630000000001</v>
      </c>
    </row>
    <row r="110" spans="1:9" s="127" customFormat="1">
      <c r="A110" s="122" t="s">
        <v>85</v>
      </c>
      <c r="B110" s="116">
        <v>650</v>
      </c>
      <c r="C110" s="123">
        <v>4</v>
      </c>
      <c r="D110" s="124">
        <v>8</v>
      </c>
      <c r="E110" s="126" t="s">
        <v>214</v>
      </c>
      <c r="F110" s="126">
        <v>800</v>
      </c>
      <c r="G110" s="150">
        <f t="shared" si="13"/>
        <v>2107</v>
      </c>
      <c r="H110" s="150">
        <f t="shared" si="13"/>
        <v>989.43700000000001</v>
      </c>
      <c r="I110" s="121">
        <f t="shared" si="12"/>
        <v>1117.5630000000001</v>
      </c>
    </row>
    <row r="111" spans="1:9" ht="65.25" customHeight="1">
      <c r="A111" s="17" t="s">
        <v>215</v>
      </c>
      <c r="B111" s="33">
        <v>650</v>
      </c>
      <c r="C111" s="45">
        <v>4</v>
      </c>
      <c r="D111" s="46">
        <v>8</v>
      </c>
      <c r="E111" s="48" t="s">
        <v>214</v>
      </c>
      <c r="F111" s="48">
        <v>810</v>
      </c>
      <c r="G111" s="152">
        <v>2107</v>
      </c>
      <c r="H111" s="153">
        <v>989.43700000000001</v>
      </c>
      <c r="I111" s="121">
        <f t="shared" si="12"/>
        <v>1117.5630000000001</v>
      </c>
    </row>
    <row r="112" spans="1:9" s="16" customFormat="1" ht="18.75" customHeight="1">
      <c r="A112" s="116" t="s">
        <v>64</v>
      </c>
      <c r="B112" s="116">
        <v>650</v>
      </c>
      <c r="C112" s="117">
        <v>4</v>
      </c>
      <c r="D112" s="118">
        <v>9</v>
      </c>
      <c r="E112" s="120"/>
      <c r="F112" s="120"/>
      <c r="G112" s="151">
        <f>G113+G128</f>
        <v>7149.8989999999994</v>
      </c>
      <c r="H112" s="151">
        <f>H113+H128</f>
        <v>2085.5250000000001</v>
      </c>
      <c r="I112" s="121">
        <f t="shared" si="12"/>
        <v>5064.3739999999998</v>
      </c>
    </row>
    <row r="113" spans="1:11" s="127" customFormat="1" ht="55.5" customHeight="1">
      <c r="A113" s="138" t="s">
        <v>216</v>
      </c>
      <c r="B113" s="116">
        <v>650</v>
      </c>
      <c r="C113" s="123">
        <v>4</v>
      </c>
      <c r="D113" s="124">
        <v>9</v>
      </c>
      <c r="E113" s="126" t="s">
        <v>217</v>
      </c>
      <c r="F113" s="126"/>
      <c r="G113" s="150">
        <f>G114</f>
        <v>3853.9</v>
      </c>
      <c r="H113" s="150">
        <f>H114</f>
        <v>1539.6510000000001</v>
      </c>
      <c r="I113" s="121">
        <f t="shared" si="12"/>
        <v>2314.2489999999998</v>
      </c>
    </row>
    <row r="114" spans="1:11" s="127" customFormat="1" ht="18.75" customHeight="1">
      <c r="A114" s="139" t="s">
        <v>218</v>
      </c>
      <c r="B114" s="116">
        <v>650</v>
      </c>
      <c r="C114" s="123">
        <v>4</v>
      </c>
      <c r="D114" s="124">
        <v>9</v>
      </c>
      <c r="E114" s="101" t="s">
        <v>219</v>
      </c>
      <c r="F114" s="126"/>
      <c r="G114" s="150">
        <f>G115</f>
        <v>3853.9</v>
      </c>
      <c r="H114" s="150">
        <f>H115</f>
        <v>1539.6510000000001</v>
      </c>
      <c r="I114" s="121">
        <f t="shared" si="12"/>
        <v>2314.2489999999998</v>
      </c>
    </row>
    <row r="115" spans="1:11" s="127" customFormat="1" ht="39" customHeight="1">
      <c r="A115" s="138" t="s">
        <v>220</v>
      </c>
      <c r="B115" s="116">
        <v>650</v>
      </c>
      <c r="C115" s="123">
        <v>4</v>
      </c>
      <c r="D115" s="124">
        <v>9</v>
      </c>
      <c r="E115" s="104" t="s">
        <v>221</v>
      </c>
      <c r="F115" s="126"/>
      <c r="G115" s="150">
        <f>G116+G120+G124</f>
        <v>3853.9</v>
      </c>
      <c r="H115" s="150">
        <f>H116+H120+H124</f>
        <v>1539.6510000000001</v>
      </c>
      <c r="I115" s="121">
        <f t="shared" si="12"/>
        <v>2314.2489999999998</v>
      </c>
    </row>
    <row r="116" spans="1:11" s="127" customFormat="1" ht="41.25" customHeight="1">
      <c r="A116" s="138" t="s">
        <v>222</v>
      </c>
      <c r="B116" s="116">
        <v>650</v>
      </c>
      <c r="C116" s="123">
        <v>4</v>
      </c>
      <c r="D116" s="124">
        <v>9</v>
      </c>
      <c r="E116" s="104" t="s">
        <v>223</v>
      </c>
      <c r="F116" s="126"/>
      <c r="G116" s="150">
        <f t="shared" ref="G116:H118" si="14">G117</f>
        <v>1367.9</v>
      </c>
      <c r="H116" s="150">
        <f t="shared" si="14"/>
        <v>0</v>
      </c>
      <c r="I116" s="121">
        <f t="shared" si="12"/>
        <v>1367.9</v>
      </c>
    </row>
    <row r="117" spans="1:11" s="127" customFormat="1" ht="43.5" customHeight="1">
      <c r="A117" s="122" t="s">
        <v>185</v>
      </c>
      <c r="B117" s="116">
        <v>650</v>
      </c>
      <c r="C117" s="123">
        <v>4</v>
      </c>
      <c r="D117" s="124">
        <v>9</v>
      </c>
      <c r="E117" s="104" t="s">
        <v>223</v>
      </c>
      <c r="F117" s="126">
        <v>200</v>
      </c>
      <c r="G117" s="150">
        <f t="shared" si="14"/>
        <v>1367.9</v>
      </c>
      <c r="H117" s="150">
        <f t="shared" si="14"/>
        <v>0</v>
      </c>
      <c r="I117" s="121">
        <f t="shared" si="12"/>
        <v>1367.9</v>
      </c>
      <c r="K117" s="115"/>
    </row>
    <row r="118" spans="1:11" s="127" customFormat="1" ht="42.75" customHeight="1">
      <c r="A118" s="122" t="s">
        <v>103</v>
      </c>
      <c r="B118" s="116">
        <v>650</v>
      </c>
      <c r="C118" s="123">
        <v>4</v>
      </c>
      <c r="D118" s="124">
        <v>9</v>
      </c>
      <c r="E118" s="104" t="s">
        <v>223</v>
      </c>
      <c r="F118" s="126">
        <v>240</v>
      </c>
      <c r="G118" s="150">
        <f t="shared" si="14"/>
        <v>1367.9</v>
      </c>
      <c r="H118" s="150">
        <f t="shared" si="14"/>
        <v>0</v>
      </c>
      <c r="I118" s="121">
        <f t="shared" si="12"/>
        <v>1367.9</v>
      </c>
    </row>
    <row r="119" spans="1:11" ht="42.75" customHeight="1">
      <c r="A119" s="29" t="s">
        <v>278</v>
      </c>
      <c r="B119" s="33">
        <v>650</v>
      </c>
      <c r="C119" s="45">
        <v>4</v>
      </c>
      <c r="D119" s="46">
        <v>9</v>
      </c>
      <c r="E119" s="37" t="s">
        <v>223</v>
      </c>
      <c r="F119" s="48">
        <v>243</v>
      </c>
      <c r="G119" s="152">
        <v>1367.9</v>
      </c>
      <c r="H119" s="158">
        <v>0</v>
      </c>
      <c r="I119" s="121">
        <f t="shared" si="12"/>
        <v>1367.9</v>
      </c>
    </row>
    <row r="120" spans="1:11" s="127" customFormat="1" ht="51.75" customHeight="1">
      <c r="A120" s="122" t="s">
        <v>222</v>
      </c>
      <c r="B120" s="116">
        <v>650</v>
      </c>
      <c r="C120" s="123">
        <v>4</v>
      </c>
      <c r="D120" s="124">
        <v>9</v>
      </c>
      <c r="E120" s="104" t="s">
        <v>224</v>
      </c>
      <c r="F120" s="126"/>
      <c r="G120" s="150">
        <f t="shared" ref="G120:H122" si="15">G121</f>
        <v>72</v>
      </c>
      <c r="H120" s="150">
        <f t="shared" si="15"/>
        <v>0</v>
      </c>
      <c r="I120" s="121">
        <f t="shared" si="12"/>
        <v>72</v>
      </c>
    </row>
    <row r="121" spans="1:11" s="127" customFormat="1" ht="42.75" customHeight="1">
      <c r="A121" s="122" t="s">
        <v>185</v>
      </c>
      <c r="B121" s="116">
        <v>650</v>
      </c>
      <c r="C121" s="140">
        <v>4</v>
      </c>
      <c r="D121" s="141">
        <v>9</v>
      </c>
      <c r="E121" s="104" t="s">
        <v>224</v>
      </c>
      <c r="F121" s="142">
        <v>200</v>
      </c>
      <c r="G121" s="150">
        <f t="shared" si="15"/>
        <v>72</v>
      </c>
      <c r="H121" s="150">
        <f t="shared" si="15"/>
        <v>0</v>
      </c>
      <c r="I121" s="121">
        <f t="shared" si="12"/>
        <v>72</v>
      </c>
    </row>
    <row r="122" spans="1:11" s="127" customFormat="1" ht="50.25" customHeight="1">
      <c r="A122" s="122" t="s">
        <v>103</v>
      </c>
      <c r="B122" s="116">
        <v>650</v>
      </c>
      <c r="C122" s="140">
        <v>4</v>
      </c>
      <c r="D122" s="141">
        <v>9</v>
      </c>
      <c r="E122" s="104" t="s">
        <v>224</v>
      </c>
      <c r="F122" s="142">
        <v>240</v>
      </c>
      <c r="G122" s="150">
        <f t="shared" si="15"/>
        <v>72</v>
      </c>
      <c r="H122" s="150">
        <f t="shared" si="15"/>
        <v>0</v>
      </c>
      <c r="I122" s="121">
        <f t="shared" si="12"/>
        <v>72</v>
      </c>
    </row>
    <row r="123" spans="1:11" ht="45" customHeight="1">
      <c r="A123" s="29" t="s">
        <v>278</v>
      </c>
      <c r="B123" s="33">
        <v>650</v>
      </c>
      <c r="C123" s="27">
        <v>4</v>
      </c>
      <c r="D123" s="28">
        <v>9</v>
      </c>
      <c r="E123" s="37" t="s">
        <v>224</v>
      </c>
      <c r="F123" s="26">
        <v>243</v>
      </c>
      <c r="G123" s="152">
        <v>72</v>
      </c>
      <c r="H123" s="158">
        <v>0</v>
      </c>
      <c r="I123" s="121">
        <f t="shared" si="12"/>
        <v>72</v>
      </c>
    </row>
    <row r="124" spans="1:11" s="127" customFormat="1" ht="13.5" customHeight="1">
      <c r="A124" s="138" t="s">
        <v>200</v>
      </c>
      <c r="B124" s="116">
        <v>650</v>
      </c>
      <c r="C124" s="123">
        <v>4</v>
      </c>
      <c r="D124" s="124">
        <v>9</v>
      </c>
      <c r="E124" s="104" t="s">
        <v>225</v>
      </c>
      <c r="F124" s="126"/>
      <c r="G124" s="150">
        <f t="shared" ref="G124:H126" si="16">G125</f>
        <v>2414</v>
      </c>
      <c r="H124" s="150">
        <f t="shared" si="16"/>
        <v>1539.6510000000001</v>
      </c>
      <c r="I124" s="121">
        <f t="shared" si="12"/>
        <v>874.34899999999993</v>
      </c>
    </row>
    <row r="125" spans="1:11" s="127" customFormat="1" ht="54" customHeight="1">
      <c r="A125" s="122" t="s">
        <v>185</v>
      </c>
      <c r="B125" s="116">
        <v>650</v>
      </c>
      <c r="C125" s="123">
        <v>4</v>
      </c>
      <c r="D125" s="124">
        <v>9</v>
      </c>
      <c r="E125" s="104" t="s">
        <v>225</v>
      </c>
      <c r="F125" s="126">
        <v>200</v>
      </c>
      <c r="G125" s="150">
        <f t="shared" si="16"/>
        <v>2414</v>
      </c>
      <c r="H125" s="150">
        <f t="shared" si="16"/>
        <v>1539.6510000000001</v>
      </c>
      <c r="I125" s="121">
        <f t="shared" si="12"/>
        <v>874.34899999999993</v>
      </c>
    </row>
    <row r="126" spans="1:11" s="127" customFormat="1" ht="47.25" customHeight="1">
      <c r="A126" s="122" t="s">
        <v>103</v>
      </c>
      <c r="B126" s="116">
        <v>650</v>
      </c>
      <c r="C126" s="123">
        <v>4</v>
      </c>
      <c r="D126" s="124">
        <v>9</v>
      </c>
      <c r="E126" s="104" t="s">
        <v>225</v>
      </c>
      <c r="F126" s="126">
        <v>240</v>
      </c>
      <c r="G126" s="150">
        <f t="shared" si="16"/>
        <v>2414</v>
      </c>
      <c r="H126" s="150">
        <f t="shared" si="16"/>
        <v>1539.6510000000001</v>
      </c>
      <c r="I126" s="121">
        <f t="shared" si="12"/>
        <v>874.34899999999993</v>
      </c>
    </row>
    <row r="127" spans="1:11" ht="35.25" customHeight="1">
      <c r="A127" s="29" t="s">
        <v>106</v>
      </c>
      <c r="B127" s="33">
        <v>650</v>
      </c>
      <c r="C127" s="45">
        <v>4</v>
      </c>
      <c r="D127" s="46">
        <v>9</v>
      </c>
      <c r="E127" s="37" t="s">
        <v>225</v>
      </c>
      <c r="F127" s="48">
        <v>244</v>
      </c>
      <c r="G127" s="152">
        <v>2414</v>
      </c>
      <c r="H127" s="153">
        <v>1539.6510000000001</v>
      </c>
      <c r="I127" s="121">
        <f t="shared" si="12"/>
        <v>874.34899999999993</v>
      </c>
    </row>
    <row r="128" spans="1:11" s="127" customFormat="1" ht="67.5" customHeight="1">
      <c r="A128" s="143" t="s">
        <v>226</v>
      </c>
      <c r="B128" s="116">
        <v>650</v>
      </c>
      <c r="C128" s="123">
        <v>4</v>
      </c>
      <c r="D128" s="124">
        <v>9</v>
      </c>
      <c r="E128" s="126" t="s">
        <v>227</v>
      </c>
      <c r="F128" s="126"/>
      <c r="G128" s="150">
        <f t="shared" ref="G128:H131" si="17">G129</f>
        <v>3295.9989999999998</v>
      </c>
      <c r="H128" s="150">
        <f t="shared" si="17"/>
        <v>545.87400000000002</v>
      </c>
      <c r="I128" s="121">
        <f t="shared" si="12"/>
        <v>2750.125</v>
      </c>
    </row>
    <row r="129" spans="1:9" s="127" customFormat="1" ht="61.5" customHeight="1">
      <c r="A129" s="129" t="s">
        <v>228</v>
      </c>
      <c r="B129" s="116">
        <v>650</v>
      </c>
      <c r="C129" s="123">
        <v>4</v>
      </c>
      <c r="D129" s="124">
        <v>9</v>
      </c>
      <c r="E129" s="101" t="s">
        <v>229</v>
      </c>
      <c r="F129" s="126"/>
      <c r="G129" s="150">
        <f t="shared" si="17"/>
        <v>3295.9989999999998</v>
      </c>
      <c r="H129" s="150">
        <f t="shared" si="17"/>
        <v>545.87400000000002</v>
      </c>
      <c r="I129" s="121">
        <f t="shared" si="12"/>
        <v>2750.125</v>
      </c>
    </row>
    <row r="130" spans="1:9" s="127" customFormat="1">
      <c r="A130" s="129" t="s">
        <v>200</v>
      </c>
      <c r="B130" s="116">
        <v>650</v>
      </c>
      <c r="C130" s="123">
        <v>4</v>
      </c>
      <c r="D130" s="124">
        <v>9</v>
      </c>
      <c r="E130" s="101" t="s">
        <v>230</v>
      </c>
      <c r="F130" s="126"/>
      <c r="G130" s="150">
        <f t="shared" si="17"/>
        <v>3295.9989999999998</v>
      </c>
      <c r="H130" s="150">
        <f t="shared" si="17"/>
        <v>545.87400000000002</v>
      </c>
      <c r="I130" s="121">
        <f t="shared" si="12"/>
        <v>2750.125</v>
      </c>
    </row>
    <row r="131" spans="1:9" s="127" customFormat="1" ht="38.25">
      <c r="A131" s="122" t="s">
        <v>185</v>
      </c>
      <c r="B131" s="116">
        <v>650</v>
      </c>
      <c r="C131" s="123">
        <v>4</v>
      </c>
      <c r="D131" s="124">
        <v>9</v>
      </c>
      <c r="E131" s="101" t="s">
        <v>230</v>
      </c>
      <c r="F131" s="126">
        <v>200</v>
      </c>
      <c r="G131" s="150">
        <f t="shared" si="17"/>
        <v>3295.9989999999998</v>
      </c>
      <c r="H131" s="150">
        <f t="shared" si="17"/>
        <v>545.87400000000002</v>
      </c>
      <c r="I131" s="121">
        <f t="shared" si="12"/>
        <v>2750.125</v>
      </c>
    </row>
    <row r="132" spans="1:9" s="127" customFormat="1" ht="38.25">
      <c r="A132" s="122" t="s">
        <v>103</v>
      </c>
      <c r="B132" s="116">
        <v>650</v>
      </c>
      <c r="C132" s="123">
        <v>4</v>
      </c>
      <c r="D132" s="124">
        <v>9</v>
      </c>
      <c r="E132" s="101" t="s">
        <v>230</v>
      </c>
      <c r="F132" s="126">
        <v>240</v>
      </c>
      <c r="G132" s="150">
        <f>G133+G134</f>
        <v>3295.9989999999998</v>
      </c>
      <c r="H132" s="150">
        <f>H133+H134</f>
        <v>545.87400000000002</v>
      </c>
      <c r="I132" s="121">
        <f t="shared" si="12"/>
        <v>2750.125</v>
      </c>
    </row>
    <row r="133" spans="1:9" ht="38.25">
      <c r="A133" s="29" t="s">
        <v>278</v>
      </c>
      <c r="B133" s="33">
        <v>650</v>
      </c>
      <c r="C133" s="45">
        <v>4</v>
      </c>
      <c r="D133" s="46">
        <v>9</v>
      </c>
      <c r="E133" s="36" t="s">
        <v>230</v>
      </c>
      <c r="F133" s="48">
        <v>243</v>
      </c>
      <c r="G133" s="152">
        <v>2454.125</v>
      </c>
      <c r="H133" s="158">
        <v>0</v>
      </c>
      <c r="I133" s="121">
        <f t="shared" si="12"/>
        <v>2454.125</v>
      </c>
    </row>
    <row r="134" spans="1:9" ht="25.5">
      <c r="A134" s="29" t="s">
        <v>106</v>
      </c>
      <c r="B134" s="33">
        <v>650</v>
      </c>
      <c r="C134" s="45">
        <v>4</v>
      </c>
      <c r="D134" s="46">
        <v>9</v>
      </c>
      <c r="E134" s="36" t="s">
        <v>230</v>
      </c>
      <c r="F134" s="48">
        <v>244</v>
      </c>
      <c r="G134" s="152">
        <v>841.87400000000002</v>
      </c>
      <c r="H134" s="158">
        <v>545.87400000000002</v>
      </c>
      <c r="I134" s="121">
        <f t="shared" si="12"/>
        <v>296</v>
      </c>
    </row>
    <row r="135" spans="1:9" s="127" customFormat="1" ht="38.25">
      <c r="A135" s="122" t="s">
        <v>127</v>
      </c>
      <c r="B135" s="116">
        <v>650</v>
      </c>
      <c r="C135" s="123">
        <v>4</v>
      </c>
      <c r="D135" s="124">
        <v>9</v>
      </c>
      <c r="E135" s="101">
        <v>4030000000</v>
      </c>
      <c r="F135" s="126"/>
      <c r="G135" s="150">
        <f t="shared" ref="G135:H137" si="18">G136</f>
        <v>41.015999999999998</v>
      </c>
      <c r="H135" s="150">
        <f t="shared" si="18"/>
        <v>0</v>
      </c>
      <c r="I135" s="121">
        <f t="shared" si="12"/>
        <v>41.015999999999998</v>
      </c>
    </row>
    <row r="136" spans="1:9" s="127" customFormat="1" ht="38.25">
      <c r="A136" s="116" t="s">
        <v>185</v>
      </c>
      <c r="B136" s="116">
        <v>650</v>
      </c>
      <c r="C136" s="123">
        <v>4</v>
      </c>
      <c r="D136" s="124">
        <v>9</v>
      </c>
      <c r="E136" s="101">
        <v>4030099990</v>
      </c>
      <c r="F136" s="126">
        <v>200</v>
      </c>
      <c r="G136" s="150">
        <f t="shared" si="18"/>
        <v>41.015999999999998</v>
      </c>
      <c r="H136" s="150">
        <f t="shared" si="18"/>
        <v>0</v>
      </c>
      <c r="I136" s="121">
        <f t="shared" si="12"/>
        <v>41.015999999999998</v>
      </c>
    </row>
    <row r="137" spans="1:9" s="127" customFormat="1" ht="38.25">
      <c r="A137" s="122" t="s">
        <v>103</v>
      </c>
      <c r="B137" s="116">
        <v>650</v>
      </c>
      <c r="C137" s="123">
        <v>4</v>
      </c>
      <c r="D137" s="124">
        <v>9</v>
      </c>
      <c r="E137" s="101">
        <v>4030099990</v>
      </c>
      <c r="F137" s="126">
        <v>240</v>
      </c>
      <c r="G137" s="150">
        <f t="shared" si="18"/>
        <v>41.015999999999998</v>
      </c>
      <c r="H137" s="150">
        <f t="shared" si="18"/>
        <v>0</v>
      </c>
      <c r="I137" s="121">
        <f t="shared" si="12"/>
        <v>41.015999999999998</v>
      </c>
    </row>
    <row r="138" spans="1:9" ht="25.5">
      <c r="A138" s="29" t="s">
        <v>106</v>
      </c>
      <c r="B138" s="33">
        <v>650</v>
      </c>
      <c r="C138" s="45">
        <v>4</v>
      </c>
      <c r="D138" s="46">
        <v>9</v>
      </c>
      <c r="E138" s="36">
        <v>4030099990</v>
      </c>
      <c r="F138" s="48">
        <v>244</v>
      </c>
      <c r="G138" s="152">
        <v>41.015999999999998</v>
      </c>
      <c r="H138" s="158">
        <v>0</v>
      </c>
      <c r="I138" s="121">
        <f t="shared" si="12"/>
        <v>41.015999999999998</v>
      </c>
    </row>
    <row r="139" spans="1:9" s="127" customFormat="1">
      <c r="A139" s="122" t="s">
        <v>65</v>
      </c>
      <c r="B139" s="116">
        <v>650</v>
      </c>
      <c r="C139" s="123">
        <v>4</v>
      </c>
      <c r="D139" s="124">
        <v>10</v>
      </c>
      <c r="E139" s="126"/>
      <c r="F139" s="126"/>
      <c r="G139" s="150">
        <f t="shared" ref="G139:H143" si="19">G140</f>
        <v>579.33000000000004</v>
      </c>
      <c r="H139" s="150">
        <f t="shared" si="19"/>
        <v>218.35</v>
      </c>
      <c r="I139" s="121">
        <f t="shared" si="12"/>
        <v>360.98</v>
      </c>
    </row>
    <row r="140" spans="1:9" s="127" customFormat="1">
      <c r="A140" s="128" t="s">
        <v>125</v>
      </c>
      <c r="B140" s="116">
        <v>650</v>
      </c>
      <c r="C140" s="123">
        <v>4</v>
      </c>
      <c r="D140" s="124">
        <v>10</v>
      </c>
      <c r="E140" s="125">
        <v>4000000000</v>
      </c>
      <c r="F140" s="126"/>
      <c r="G140" s="150">
        <f t="shared" si="19"/>
        <v>579.33000000000004</v>
      </c>
      <c r="H140" s="150">
        <f t="shared" si="19"/>
        <v>218.35</v>
      </c>
      <c r="I140" s="121">
        <f t="shared" si="12"/>
        <v>360.98</v>
      </c>
    </row>
    <row r="141" spans="1:9" s="127" customFormat="1" ht="38.25">
      <c r="A141" s="129" t="s">
        <v>124</v>
      </c>
      <c r="B141" s="116">
        <v>650</v>
      </c>
      <c r="C141" s="123">
        <v>4</v>
      </c>
      <c r="D141" s="124">
        <v>10</v>
      </c>
      <c r="E141" s="119">
        <v>4010000000</v>
      </c>
      <c r="F141" s="126"/>
      <c r="G141" s="150">
        <f t="shared" si="19"/>
        <v>579.33000000000004</v>
      </c>
      <c r="H141" s="150">
        <f t="shared" si="19"/>
        <v>218.35</v>
      </c>
      <c r="I141" s="121">
        <f t="shared" si="12"/>
        <v>360.98</v>
      </c>
    </row>
    <row r="142" spans="1:9" s="127" customFormat="1" ht="25.5">
      <c r="A142" s="122" t="s">
        <v>231</v>
      </c>
      <c r="B142" s="116">
        <v>650</v>
      </c>
      <c r="C142" s="123">
        <v>4</v>
      </c>
      <c r="D142" s="124">
        <v>10</v>
      </c>
      <c r="E142" s="126">
        <v>4010002400</v>
      </c>
      <c r="F142" s="126"/>
      <c r="G142" s="150">
        <f t="shared" si="19"/>
        <v>579.33000000000004</v>
      </c>
      <c r="H142" s="150">
        <f t="shared" si="19"/>
        <v>218.35</v>
      </c>
      <c r="I142" s="121">
        <f t="shared" si="12"/>
        <v>360.98</v>
      </c>
    </row>
    <row r="143" spans="1:9" s="127" customFormat="1" ht="38.25">
      <c r="A143" s="122" t="s">
        <v>185</v>
      </c>
      <c r="B143" s="116">
        <v>650</v>
      </c>
      <c r="C143" s="123">
        <v>4</v>
      </c>
      <c r="D143" s="124">
        <v>10</v>
      </c>
      <c r="E143" s="126">
        <v>4010002400</v>
      </c>
      <c r="F143" s="126">
        <v>200</v>
      </c>
      <c r="G143" s="150">
        <f t="shared" si="19"/>
        <v>579.33000000000004</v>
      </c>
      <c r="H143" s="150">
        <f t="shared" si="19"/>
        <v>218.35</v>
      </c>
      <c r="I143" s="121">
        <f t="shared" si="12"/>
        <v>360.98</v>
      </c>
    </row>
    <row r="144" spans="1:9" s="127" customFormat="1" ht="38.25">
      <c r="A144" s="122" t="s">
        <v>103</v>
      </c>
      <c r="B144" s="116">
        <v>650</v>
      </c>
      <c r="C144" s="123">
        <v>4</v>
      </c>
      <c r="D144" s="124">
        <v>10</v>
      </c>
      <c r="E144" s="126">
        <v>4010002400</v>
      </c>
      <c r="F144" s="126">
        <v>240</v>
      </c>
      <c r="G144" s="150">
        <f>G145</f>
        <v>579.33000000000004</v>
      </c>
      <c r="H144" s="150">
        <f>H145</f>
        <v>218.35</v>
      </c>
      <c r="I144" s="121">
        <f t="shared" si="12"/>
        <v>360.98</v>
      </c>
    </row>
    <row r="145" spans="1:9" ht="38.25">
      <c r="A145" s="29" t="s">
        <v>279</v>
      </c>
      <c r="B145" s="33">
        <v>650</v>
      </c>
      <c r="C145" s="45">
        <v>4</v>
      </c>
      <c r="D145" s="46">
        <v>10</v>
      </c>
      <c r="E145" s="48">
        <v>4010002400</v>
      </c>
      <c r="F145" s="48">
        <v>242</v>
      </c>
      <c r="G145" s="152">
        <v>579.33000000000004</v>
      </c>
      <c r="H145" s="158">
        <v>218.35</v>
      </c>
      <c r="I145" s="121">
        <f t="shared" si="12"/>
        <v>360.98</v>
      </c>
    </row>
    <row r="146" spans="1:9" s="127" customFormat="1" ht="25.5">
      <c r="A146" s="129" t="s">
        <v>67</v>
      </c>
      <c r="B146" s="116">
        <v>650</v>
      </c>
      <c r="C146" s="123">
        <v>4</v>
      </c>
      <c r="D146" s="124">
        <v>12</v>
      </c>
      <c r="E146" s="126"/>
      <c r="F146" s="126"/>
      <c r="G146" s="150">
        <f>G147+G153+G159</f>
        <v>578.5</v>
      </c>
      <c r="H146" s="150">
        <f>H147+H153+H159</f>
        <v>463.79899999999998</v>
      </c>
      <c r="I146" s="121">
        <f t="shared" si="12"/>
        <v>114.70100000000002</v>
      </c>
    </row>
    <row r="147" spans="1:9" s="16" customFormat="1" ht="63.75">
      <c r="A147" s="144" t="s">
        <v>226</v>
      </c>
      <c r="B147" s="116">
        <v>650</v>
      </c>
      <c r="C147" s="117">
        <v>4</v>
      </c>
      <c r="D147" s="118">
        <v>12</v>
      </c>
      <c r="E147" s="120" t="s">
        <v>227</v>
      </c>
      <c r="F147" s="120"/>
      <c r="G147" s="151">
        <f t="shared" ref="G147:H150" si="20">G148</f>
        <v>204</v>
      </c>
      <c r="H147" s="151">
        <f t="shared" si="20"/>
        <v>147.79900000000001</v>
      </c>
      <c r="I147" s="121">
        <f t="shared" si="12"/>
        <v>56.200999999999993</v>
      </c>
    </row>
    <row r="148" spans="1:9" s="16" customFormat="1" ht="76.5">
      <c r="A148" s="116" t="s">
        <v>232</v>
      </c>
      <c r="B148" s="116">
        <v>650</v>
      </c>
      <c r="C148" s="117">
        <v>4</v>
      </c>
      <c r="D148" s="118">
        <v>12</v>
      </c>
      <c r="E148" s="120" t="s">
        <v>233</v>
      </c>
      <c r="F148" s="120"/>
      <c r="G148" s="151">
        <f t="shared" si="20"/>
        <v>204</v>
      </c>
      <c r="H148" s="151">
        <f t="shared" si="20"/>
        <v>147.79900000000001</v>
      </c>
      <c r="I148" s="121">
        <f t="shared" si="12"/>
        <v>56.200999999999993</v>
      </c>
    </row>
    <row r="149" spans="1:9" s="16" customFormat="1">
      <c r="A149" s="116" t="s">
        <v>200</v>
      </c>
      <c r="B149" s="116">
        <v>650</v>
      </c>
      <c r="C149" s="117">
        <v>4</v>
      </c>
      <c r="D149" s="118">
        <v>12</v>
      </c>
      <c r="E149" s="120" t="s">
        <v>234</v>
      </c>
      <c r="F149" s="120"/>
      <c r="G149" s="151">
        <f t="shared" si="20"/>
        <v>204</v>
      </c>
      <c r="H149" s="151">
        <f t="shared" si="20"/>
        <v>147.79900000000001</v>
      </c>
      <c r="I149" s="121">
        <f t="shared" si="12"/>
        <v>56.200999999999993</v>
      </c>
    </row>
    <row r="150" spans="1:9" s="16" customFormat="1" ht="38.25">
      <c r="A150" s="116" t="s">
        <v>185</v>
      </c>
      <c r="B150" s="116">
        <v>650</v>
      </c>
      <c r="C150" s="117">
        <v>4</v>
      </c>
      <c r="D150" s="118">
        <v>12</v>
      </c>
      <c r="E150" s="120" t="s">
        <v>234</v>
      </c>
      <c r="F150" s="120">
        <v>200</v>
      </c>
      <c r="G150" s="151">
        <f t="shared" si="20"/>
        <v>204</v>
      </c>
      <c r="H150" s="151">
        <f t="shared" si="20"/>
        <v>147.79900000000001</v>
      </c>
      <c r="I150" s="121">
        <f t="shared" si="12"/>
        <v>56.200999999999993</v>
      </c>
    </row>
    <row r="151" spans="1:9" s="127" customFormat="1" ht="38.25">
      <c r="A151" s="122" t="s">
        <v>103</v>
      </c>
      <c r="B151" s="116">
        <v>650</v>
      </c>
      <c r="C151" s="123">
        <v>4</v>
      </c>
      <c r="D151" s="124">
        <v>12</v>
      </c>
      <c r="E151" s="126" t="s">
        <v>234</v>
      </c>
      <c r="F151" s="126">
        <v>240</v>
      </c>
      <c r="G151" s="150">
        <f>G152</f>
        <v>204</v>
      </c>
      <c r="H151" s="150">
        <f>H152</f>
        <v>147.79900000000001</v>
      </c>
      <c r="I151" s="121">
        <f t="shared" si="12"/>
        <v>56.200999999999993</v>
      </c>
    </row>
    <row r="152" spans="1:9" ht="25.5">
      <c r="A152" s="29" t="s">
        <v>106</v>
      </c>
      <c r="B152" s="33">
        <v>650</v>
      </c>
      <c r="C152" s="45">
        <v>4</v>
      </c>
      <c r="D152" s="46">
        <v>12</v>
      </c>
      <c r="E152" s="48" t="s">
        <v>234</v>
      </c>
      <c r="F152" s="48">
        <v>244</v>
      </c>
      <c r="G152" s="152">
        <v>204</v>
      </c>
      <c r="H152" s="158">
        <v>147.79900000000001</v>
      </c>
      <c r="I152" s="121">
        <f t="shared" si="12"/>
        <v>56.200999999999993</v>
      </c>
    </row>
    <row r="153" spans="1:9" s="16" customFormat="1" ht="38.25">
      <c r="A153" s="144" t="s">
        <v>235</v>
      </c>
      <c r="B153" s="116">
        <v>650</v>
      </c>
      <c r="C153" s="117">
        <v>4</v>
      </c>
      <c r="D153" s="118">
        <v>12</v>
      </c>
      <c r="E153" s="120" t="s">
        <v>236</v>
      </c>
      <c r="F153" s="120"/>
      <c r="G153" s="151">
        <f t="shared" ref="G153:H156" si="21">G154</f>
        <v>319</v>
      </c>
      <c r="H153" s="151">
        <f t="shared" si="21"/>
        <v>316</v>
      </c>
      <c r="I153" s="121">
        <f t="shared" si="12"/>
        <v>3</v>
      </c>
    </row>
    <row r="154" spans="1:9" s="16" customFormat="1" ht="25.5">
      <c r="A154" s="116" t="s">
        <v>237</v>
      </c>
      <c r="B154" s="116">
        <v>650</v>
      </c>
      <c r="C154" s="117">
        <v>4</v>
      </c>
      <c r="D154" s="118">
        <v>12</v>
      </c>
      <c r="E154" s="120" t="s">
        <v>238</v>
      </c>
      <c r="F154" s="120"/>
      <c r="G154" s="151">
        <f t="shared" si="21"/>
        <v>319</v>
      </c>
      <c r="H154" s="151">
        <f t="shared" si="21"/>
        <v>316</v>
      </c>
      <c r="I154" s="121">
        <f t="shared" si="12"/>
        <v>3</v>
      </c>
    </row>
    <row r="155" spans="1:9" s="16" customFormat="1">
      <c r="A155" s="116" t="s">
        <v>200</v>
      </c>
      <c r="B155" s="116">
        <v>650</v>
      </c>
      <c r="C155" s="117">
        <v>4</v>
      </c>
      <c r="D155" s="118">
        <v>12</v>
      </c>
      <c r="E155" s="120" t="s">
        <v>239</v>
      </c>
      <c r="F155" s="120"/>
      <c r="G155" s="151">
        <f t="shared" si="21"/>
        <v>319</v>
      </c>
      <c r="H155" s="151">
        <f t="shared" si="21"/>
        <v>316</v>
      </c>
      <c r="I155" s="121">
        <f t="shared" si="12"/>
        <v>3</v>
      </c>
    </row>
    <row r="156" spans="1:9" s="16" customFormat="1" ht="38.25">
      <c r="A156" s="116" t="s">
        <v>185</v>
      </c>
      <c r="B156" s="116">
        <v>650</v>
      </c>
      <c r="C156" s="117">
        <v>4</v>
      </c>
      <c r="D156" s="118">
        <v>12</v>
      </c>
      <c r="E156" s="120" t="s">
        <v>239</v>
      </c>
      <c r="F156" s="120">
        <v>200</v>
      </c>
      <c r="G156" s="151">
        <f t="shared" si="21"/>
        <v>319</v>
      </c>
      <c r="H156" s="151">
        <f t="shared" si="21"/>
        <v>316</v>
      </c>
      <c r="I156" s="121">
        <f t="shared" si="12"/>
        <v>3</v>
      </c>
    </row>
    <row r="157" spans="1:9" s="127" customFormat="1" ht="38.25">
      <c r="A157" s="122" t="s">
        <v>103</v>
      </c>
      <c r="B157" s="116">
        <v>650</v>
      </c>
      <c r="C157" s="123">
        <v>4</v>
      </c>
      <c r="D157" s="124">
        <v>12</v>
      </c>
      <c r="E157" s="126" t="s">
        <v>239</v>
      </c>
      <c r="F157" s="126">
        <v>240</v>
      </c>
      <c r="G157" s="150">
        <f>G158</f>
        <v>319</v>
      </c>
      <c r="H157" s="150">
        <f>H158</f>
        <v>316</v>
      </c>
      <c r="I157" s="121">
        <f t="shared" si="12"/>
        <v>3</v>
      </c>
    </row>
    <row r="158" spans="1:9" ht="25.5">
      <c r="A158" s="29" t="s">
        <v>106</v>
      </c>
      <c r="B158" s="33">
        <v>650</v>
      </c>
      <c r="C158" s="45">
        <v>4</v>
      </c>
      <c r="D158" s="46">
        <v>12</v>
      </c>
      <c r="E158" s="48" t="s">
        <v>239</v>
      </c>
      <c r="F158" s="48">
        <v>244</v>
      </c>
      <c r="G158" s="152">
        <v>319</v>
      </c>
      <c r="H158" s="158">
        <v>316</v>
      </c>
      <c r="I158" s="121">
        <f t="shared" si="12"/>
        <v>3</v>
      </c>
    </row>
    <row r="159" spans="1:9" s="127" customFormat="1" ht="38.25">
      <c r="A159" s="122" t="s">
        <v>127</v>
      </c>
      <c r="B159" s="116">
        <v>650</v>
      </c>
      <c r="C159" s="123">
        <v>4</v>
      </c>
      <c r="D159" s="124">
        <v>12</v>
      </c>
      <c r="E159" s="126">
        <v>4030000000</v>
      </c>
      <c r="F159" s="126"/>
      <c r="G159" s="150">
        <f t="shared" ref="G159:H161" si="22">G160</f>
        <v>55.5</v>
      </c>
      <c r="H159" s="150">
        <f t="shared" si="22"/>
        <v>0</v>
      </c>
      <c r="I159" s="121">
        <f t="shared" si="12"/>
        <v>55.5</v>
      </c>
    </row>
    <row r="160" spans="1:9" s="127" customFormat="1" ht="38.25">
      <c r="A160" s="116" t="s">
        <v>185</v>
      </c>
      <c r="B160" s="116">
        <v>650</v>
      </c>
      <c r="C160" s="123">
        <v>4</v>
      </c>
      <c r="D160" s="124">
        <v>12</v>
      </c>
      <c r="E160" s="126">
        <v>4030099990</v>
      </c>
      <c r="F160" s="126">
        <v>200</v>
      </c>
      <c r="G160" s="150">
        <f t="shared" si="22"/>
        <v>55.5</v>
      </c>
      <c r="H160" s="150">
        <f t="shared" si="22"/>
        <v>0</v>
      </c>
      <c r="I160" s="121">
        <f t="shared" si="12"/>
        <v>55.5</v>
      </c>
    </row>
    <row r="161" spans="1:9" s="127" customFormat="1" ht="38.25">
      <c r="A161" s="122" t="s">
        <v>103</v>
      </c>
      <c r="B161" s="116">
        <v>650</v>
      </c>
      <c r="C161" s="123">
        <v>4</v>
      </c>
      <c r="D161" s="124">
        <v>12</v>
      </c>
      <c r="E161" s="126">
        <v>4030099990</v>
      </c>
      <c r="F161" s="126">
        <v>240</v>
      </c>
      <c r="G161" s="150">
        <f t="shared" si="22"/>
        <v>55.5</v>
      </c>
      <c r="H161" s="150">
        <f t="shared" si="22"/>
        <v>0</v>
      </c>
      <c r="I161" s="121">
        <f t="shared" si="12"/>
        <v>55.5</v>
      </c>
    </row>
    <row r="162" spans="1:9" ht="25.5">
      <c r="A162" s="29" t="s">
        <v>106</v>
      </c>
      <c r="B162" s="33">
        <v>650</v>
      </c>
      <c r="C162" s="45">
        <v>4</v>
      </c>
      <c r="D162" s="46">
        <v>12</v>
      </c>
      <c r="E162" s="48">
        <v>4030099990</v>
      </c>
      <c r="F162" s="48">
        <v>244</v>
      </c>
      <c r="G162" s="152">
        <v>55.5</v>
      </c>
      <c r="H162" s="158">
        <v>0</v>
      </c>
      <c r="I162" s="121">
        <f t="shared" si="12"/>
        <v>55.5</v>
      </c>
    </row>
    <row r="163" spans="1:9" s="16" customFormat="1">
      <c r="A163" s="116" t="s">
        <v>89</v>
      </c>
      <c r="B163" s="33">
        <v>650</v>
      </c>
      <c r="C163" s="117">
        <v>5</v>
      </c>
      <c r="D163" s="118"/>
      <c r="E163" s="120"/>
      <c r="F163" s="120"/>
      <c r="G163" s="151">
        <f>G164+G179+G202</f>
        <v>14337.996999999999</v>
      </c>
      <c r="H163" s="151">
        <f>H164+H179+H202</f>
        <v>2324.9960000000001</v>
      </c>
      <c r="I163" s="121">
        <f t="shared" si="12"/>
        <v>12013.001</v>
      </c>
    </row>
    <row r="164" spans="1:9" s="16" customFormat="1" ht="18" customHeight="1">
      <c r="A164" s="116" t="s">
        <v>71</v>
      </c>
      <c r="B164" s="116">
        <v>650</v>
      </c>
      <c r="C164" s="117">
        <v>5</v>
      </c>
      <c r="D164" s="118">
        <v>1</v>
      </c>
      <c r="E164" s="120"/>
      <c r="F164" s="120"/>
      <c r="G164" s="151">
        <f>G165</f>
        <v>4449.2640000000001</v>
      </c>
      <c r="H164" s="151">
        <f>H165</f>
        <v>51.463000000000001</v>
      </c>
      <c r="I164" s="121">
        <f t="shared" si="12"/>
        <v>4397.8010000000004</v>
      </c>
    </row>
    <row r="165" spans="1:9" s="16" customFormat="1" ht="20.25" customHeight="1">
      <c r="A165" s="128" t="s">
        <v>125</v>
      </c>
      <c r="B165" s="116">
        <v>650</v>
      </c>
      <c r="C165" s="117">
        <v>5</v>
      </c>
      <c r="D165" s="118">
        <v>1</v>
      </c>
      <c r="E165" s="125" t="s">
        <v>163</v>
      </c>
      <c r="F165" s="120"/>
      <c r="G165" s="151">
        <f>G166</f>
        <v>4449.2640000000001</v>
      </c>
      <c r="H165" s="151">
        <f>H166</f>
        <v>51.463000000000001</v>
      </c>
      <c r="I165" s="121">
        <f t="shared" si="12"/>
        <v>4397.8010000000004</v>
      </c>
    </row>
    <row r="166" spans="1:9" s="16" customFormat="1" ht="40.5" customHeight="1">
      <c r="A166" s="116" t="s">
        <v>240</v>
      </c>
      <c r="B166" s="116">
        <v>650</v>
      </c>
      <c r="C166" s="117">
        <v>5</v>
      </c>
      <c r="D166" s="118">
        <v>1</v>
      </c>
      <c r="E166" s="120" t="s">
        <v>241</v>
      </c>
      <c r="F166" s="120"/>
      <c r="G166" s="151">
        <f>G167+G171+G175</f>
        <v>4449.2640000000001</v>
      </c>
      <c r="H166" s="151">
        <f>H167+H171+H175</f>
        <v>51.463000000000001</v>
      </c>
      <c r="I166" s="121">
        <f t="shared" si="12"/>
        <v>4397.8010000000004</v>
      </c>
    </row>
    <row r="167" spans="1:9" s="16" customFormat="1" ht="56.25" customHeight="1">
      <c r="A167" s="145" t="s">
        <v>242</v>
      </c>
      <c r="B167" s="116">
        <v>650</v>
      </c>
      <c r="C167" s="117">
        <v>5</v>
      </c>
      <c r="D167" s="118">
        <v>1</v>
      </c>
      <c r="E167" s="120" t="s">
        <v>243</v>
      </c>
      <c r="F167" s="120"/>
      <c r="G167" s="151">
        <f t="shared" ref="G167:H169" si="23">G168</f>
        <v>4090</v>
      </c>
      <c r="H167" s="151">
        <f t="shared" si="23"/>
        <v>0</v>
      </c>
      <c r="I167" s="121">
        <f t="shared" si="12"/>
        <v>4090</v>
      </c>
    </row>
    <row r="168" spans="1:9" s="16" customFormat="1" ht="40.5" customHeight="1">
      <c r="A168" s="122" t="s">
        <v>185</v>
      </c>
      <c r="B168" s="116">
        <v>650</v>
      </c>
      <c r="C168" s="117">
        <v>5</v>
      </c>
      <c r="D168" s="118">
        <v>1</v>
      </c>
      <c r="E168" s="120" t="s">
        <v>243</v>
      </c>
      <c r="F168" s="126">
        <v>200</v>
      </c>
      <c r="G168" s="151">
        <f t="shared" si="23"/>
        <v>4090</v>
      </c>
      <c r="H168" s="151">
        <f t="shared" si="23"/>
        <v>0</v>
      </c>
      <c r="I168" s="121">
        <f t="shared" si="12"/>
        <v>4090</v>
      </c>
    </row>
    <row r="169" spans="1:9" s="16" customFormat="1" ht="38.25">
      <c r="A169" s="122" t="s">
        <v>103</v>
      </c>
      <c r="B169" s="116">
        <v>650</v>
      </c>
      <c r="C169" s="117">
        <v>5</v>
      </c>
      <c r="D169" s="118">
        <v>1</v>
      </c>
      <c r="E169" s="120" t="s">
        <v>243</v>
      </c>
      <c r="F169" s="126">
        <v>240</v>
      </c>
      <c r="G169" s="151">
        <f t="shared" si="23"/>
        <v>4090</v>
      </c>
      <c r="H169" s="151">
        <f t="shared" si="23"/>
        <v>0</v>
      </c>
      <c r="I169" s="121">
        <f t="shared" si="12"/>
        <v>4090</v>
      </c>
    </row>
    <row r="170" spans="1:9" s="16" customFormat="1" ht="38.25">
      <c r="A170" s="29" t="s">
        <v>278</v>
      </c>
      <c r="B170" s="33">
        <v>650</v>
      </c>
      <c r="C170" s="49">
        <v>5</v>
      </c>
      <c r="D170" s="50">
        <v>1</v>
      </c>
      <c r="E170" s="52" t="s">
        <v>243</v>
      </c>
      <c r="F170" s="48">
        <v>243</v>
      </c>
      <c r="G170" s="156">
        <v>4090</v>
      </c>
      <c r="H170" s="161">
        <v>0</v>
      </c>
      <c r="I170" s="121">
        <f t="shared" si="12"/>
        <v>4090</v>
      </c>
    </row>
    <row r="171" spans="1:9" s="16" customFormat="1" ht="51">
      <c r="A171" s="145" t="s">
        <v>242</v>
      </c>
      <c r="B171" s="116">
        <v>650</v>
      </c>
      <c r="C171" s="117">
        <v>5</v>
      </c>
      <c r="D171" s="118">
        <v>1</v>
      </c>
      <c r="E171" s="120" t="s">
        <v>244</v>
      </c>
      <c r="F171" s="120"/>
      <c r="G171" s="151">
        <f t="shared" ref="G171:H173" si="24">G172</f>
        <v>215.26400000000001</v>
      </c>
      <c r="H171" s="151">
        <f t="shared" si="24"/>
        <v>0</v>
      </c>
      <c r="I171" s="121">
        <f t="shared" si="12"/>
        <v>215.26400000000001</v>
      </c>
    </row>
    <row r="172" spans="1:9" s="16" customFormat="1" ht="38.25">
      <c r="A172" s="122" t="s">
        <v>185</v>
      </c>
      <c r="B172" s="116">
        <v>650</v>
      </c>
      <c r="C172" s="117">
        <v>5</v>
      </c>
      <c r="D172" s="118">
        <v>1</v>
      </c>
      <c r="E172" s="120" t="s">
        <v>244</v>
      </c>
      <c r="F172" s="120">
        <v>200</v>
      </c>
      <c r="G172" s="151">
        <f t="shared" si="24"/>
        <v>215.26400000000001</v>
      </c>
      <c r="H172" s="151">
        <f t="shared" si="24"/>
        <v>0</v>
      </c>
      <c r="I172" s="121">
        <f t="shared" si="12"/>
        <v>215.26400000000001</v>
      </c>
    </row>
    <row r="173" spans="1:9" s="16" customFormat="1" ht="38.25">
      <c r="A173" s="122" t="s">
        <v>103</v>
      </c>
      <c r="B173" s="116">
        <v>650</v>
      </c>
      <c r="C173" s="117">
        <v>5</v>
      </c>
      <c r="D173" s="118">
        <v>1</v>
      </c>
      <c r="E173" s="120" t="s">
        <v>244</v>
      </c>
      <c r="F173" s="120">
        <v>240</v>
      </c>
      <c r="G173" s="151">
        <f t="shared" si="24"/>
        <v>215.26400000000001</v>
      </c>
      <c r="H173" s="151">
        <f t="shared" si="24"/>
        <v>0</v>
      </c>
      <c r="I173" s="121">
        <f t="shared" si="12"/>
        <v>215.26400000000001</v>
      </c>
    </row>
    <row r="174" spans="1:9" s="16" customFormat="1" ht="38.25">
      <c r="A174" s="29" t="s">
        <v>278</v>
      </c>
      <c r="B174" s="33">
        <v>650</v>
      </c>
      <c r="C174" s="49">
        <v>5</v>
      </c>
      <c r="D174" s="50">
        <v>1</v>
      </c>
      <c r="E174" s="52" t="s">
        <v>244</v>
      </c>
      <c r="F174" s="52">
        <v>243</v>
      </c>
      <c r="G174" s="156">
        <v>215.26400000000001</v>
      </c>
      <c r="H174" s="161">
        <v>0</v>
      </c>
      <c r="I174" s="121">
        <f t="shared" si="12"/>
        <v>215.26400000000001</v>
      </c>
    </row>
    <row r="175" spans="1:9" s="16" customFormat="1" ht="18" customHeight="1">
      <c r="A175" s="116" t="s">
        <v>200</v>
      </c>
      <c r="B175" s="116">
        <v>650</v>
      </c>
      <c r="C175" s="117">
        <v>5</v>
      </c>
      <c r="D175" s="118">
        <v>1</v>
      </c>
      <c r="E175" s="120" t="s">
        <v>245</v>
      </c>
      <c r="F175" s="120"/>
      <c r="G175" s="151">
        <f t="shared" ref="G175:H177" si="25">G176</f>
        <v>144</v>
      </c>
      <c r="H175" s="151">
        <f t="shared" si="25"/>
        <v>51.463000000000001</v>
      </c>
      <c r="I175" s="121">
        <f t="shared" si="12"/>
        <v>92.537000000000006</v>
      </c>
    </row>
    <row r="176" spans="1:9" s="16" customFormat="1" ht="45.75" customHeight="1">
      <c r="A176" s="116" t="s">
        <v>185</v>
      </c>
      <c r="B176" s="116">
        <v>650</v>
      </c>
      <c r="C176" s="117">
        <v>5</v>
      </c>
      <c r="D176" s="118">
        <v>1</v>
      </c>
      <c r="E176" s="120" t="s">
        <v>245</v>
      </c>
      <c r="F176" s="120">
        <v>200</v>
      </c>
      <c r="G176" s="151">
        <f t="shared" si="25"/>
        <v>144</v>
      </c>
      <c r="H176" s="151">
        <f t="shared" si="25"/>
        <v>51.463000000000001</v>
      </c>
      <c r="I176" s="121">
        <f t="shared" si="12"/>
        <v>92.537000000000006</v>
      </c>
    </row>
    <row r="177" spans="1:9" s="16" customFormat="1" ht="38.25">
      <c r="A177" s="122" t="s">
        <v>103</v>
      </c>
      <c r="B177" s="116">
        <v>650</v>
      </c>
      <c r="C177" s="117">
        <v>5</v>
      </c>
      <c r="D177" s="118">
        <v>1</v>
      </c>
      <c r="E177" s="120" t="s">
        <v>245</v>
      </c>
      <c r="F177" s="120">
        <v>240</v>
      </c>
      <c r="G177" s="151">
        <f t="shared" si="25"/>
        <v>144</v>
      </c>
      <c r="H177" s="151">
        <f t="shared" si="25"/>
        <v>51.463000000000001</v>
      </c>
      <c r="I177" s="121">
        <f t="shared" si="12"/>
        <v>92.537000000000006</v>
      </c>
    </row>
    <row r="178" spans="1:9" s="16" customFormat="1" ht="25.5">
      <c r="A178" s="29" t="s">
        <v>106</v>
      </c>
      <c r="B178" s="33">
        <v>650</v>
      </c>
      <c r="C178" s="49">
        <v>5</v>
      </c>
      <c r="D178" s="50">
        <v>1</v>
      </c>
      <c r="E178" s="52" t="s">
        <v>245</v>
      </c>
      <c r="F178" s="52">
        <v>244</v>
      </c>
      <c r="G178" s="156">
        <v>144</v>
      </c>
      <c r="H178" s="161">
        <v>51.463000000000001</v>
      </c>
      <c r="I178" s="121">
        <f t="shared" si="12"/>
        <v>92.537000000000006</v>
      </c>
    </row>
    <row r="179" spans="1:9" s="16" customFormat="1">
      <c r="A179" s="116" t="s">
        <v>72</v>
      </c>
      <c r="B179" s="116">
        <v>650</v>
      </c>
      <c r="C179" s="117">
        <v>5</v>
      </c>
      <c r="D179" s="118">
        <v>2</v>
      </c>
      <c r="E179" s="120"/>
      <c r="F179" s="120"/>
      <c r="G179" s="151">
        <f>G180+G191+G197</f>
        <v>5389</v>
      </c>
      <c r="H179" s="151">
        <f>H180+H191+H197</f>
        <v>0</v>
      </c>
      <c r="I179" s="121">
        <f t="shared" si="12"/>
        <v>5389</v>
      </c>
    </row>
    <row r="180" spans="1:9" s="16" customFormat="1" ht="63.75">
      <c r="A180" s="129" t="s">
        <v>246</v>
      </c>
      <c r="B180" s="116">
        <v>650</v>
      </c>
      <c r="C180" s="117">
        <v>5</v>
      </c>
      <c r="D180" s="118">
        <v>2</v>
      </c>
      <c r="E180" s="120" t="s">
        <v>247</v>
      </c>
      <c r="F180" s="120"/>
      <c r="G180" s="151">
        <f>G181</f>
        <v>4346.3159999999998</v>
      </c>
      <c r="H180" s="151">
        <f>H181</f>
        <v>0</v>
      </c>
      <c r="I180" s="121">
        <f t="shared" si="12"/>
        <v>4346.3159999999998</v>
      </c>
    </row>
    <row r="181" spans="1:9" s="16" customFormat="1" ht="42" customHeight="1">
      <c r="A181" s="129" t="s">
        <v>248</v>
      </c>
      <c r="B181" s="116">
        <v>650</v>
      </c>
      <c r="C181" s="117">
        <v>5</v>
      </c>
      <c r="D181" s="118">
        <v>2</v>
      </c>
      <c r="E181" s="120" t="s">
        <v>249</v>
      </c>
      <c r="F181" s="120"/>
      <c r="G181" s="151">
        <f>G182</f>
        <v>4346.3159999999998</v>
      </c>
      <c r="H181" s="151">
        <f>H182</f>
        <v>0</v>
      </c>
      <c r="I181" s="121">
        <f t="shared" si="12"/>
        <v>4346.3159999999998</v>
      </c>
    </row>
    <row r="182" spans="1:9" s="16" customFormat="1" ht="42" customHeight="1">
      <c r="A182" s="139" t="s">
        <v>250</v>
      </c>
      <c r="B182" s="116">
        <v>650</v>
      </c>
      <c r="C182" s="117">
        <v>5</v>
      </c>
      <c r="D182" s="118">
        <v>2</v>
      </c>
      <c r="E182" s="120" t="s">
        <v>251</v>
      </c>
      <c r="F182" s="120"/>
      <c r="G182" s="151">
        <f>G183+G187</f>
        <v>4346.3159999999998</v>
      </c>
      <c r="H182" s="151">
        <f>H183+H187</f>
        <v>0</v>
      </c>
      <c r="I182" s="121">
        <f t="shared" si="12"/>
        <v>4346.3159999999998</v>
      </c>
    </row>
    <row r="183" spans="1:9" s="16" customFormat="1" ht="44.25" customHeight="1">
      <c r="A183" s="139" t="s">
        <v>252</v>
      </c>
      <c r="B183" s="116">
        <v>650</v>
      </c>
      <c r="C183" s="117">
        <v>5</v>
      </c>
      <c r="D183" s="118">
        <v>2</v>
      </c>
      <c r="E183" s="120" t="s">
        <v>253</v>
      </c>
      <c r="F183" s="120"/>
      <c r="G183" s="151">
        <f t="shared" ref="G183:H185" si="26">G184</f>
        <v>4129</v>
      </c>
      <c r="H183" s="151">
        <f t="shared" si="26"/>
        <v>0</v>
      </c>
      <c r="I183" s="121">
        <f t="shared" si="12"/>
        <v>4129</v>
      </c>
    </row>
    <row r="184" spans="1:9" s="16" customFormat="1" ht="38.25">
      <c r="A184" s="122" t="s">
        <v>185</v>
      </c>
      <c r="B184" s="116">
        <v>650</v>
      </c>
      <c r="C184" s="117">
        <v>5</v>
      </c>
      <c r="D184" s="118">
        <v>2</v>
      </c>
      <c r="E184" s="120" t="s">
        <v>253</v>
      </c>
      <c r="F184" s="120">
        <v>200</v>
      </c>
      <c r="G184" s="151">
        <f t="shared" si="26"/>
        <v>4129</v>
      </c>
      <c r="H184" s="151">
        <f t="shared" si="26"/>
        <v>0</v>
      </c>
      <c r="I184" s="121">
        <f t="shared" si="12"/>
        <v>4129</v>
      </c>
    </row>
    <row r="185" spans="1:9" s="16" customFormat="1" ht="38.25">
      <c r="A185" s="122" t="s">
        <v>103</v>
      </c>
      <c r="B185" s="116">
        <v>650</v>
      </c>
      <c r="C185" s="117">
        <v>5</v>
      </c>
      <c r="D185" s="118">
        <v>2</v>
      </c>
      <c r="E185" s="120" t="s">
        <v>253</v>
      </c>
      <c r="F185" s="120">
        <v>240</v>
      </c>
      <c r="G185" s="151">
        <f t="shared" si="26"/>
        <v>4129</v>
      </c>
      <c r="H185" s="151">
        <f t="shared" si="26"/>
        <v>0</v>
      </c>
      <c r="I185" s="121">
        <f t="shared" si="12"/>
        <v>4129</v>
      </c>
    </row>
    <row r="186" spans="1:9" s="16" customFormat="1" ht="38.25">
      <c r="A186" s="29" t="s">
        <v>278</v>
      </c>
      <c r="B186" s="33">
        <v>650</v>
      </c>
      <c r="C186" s="49">
        <v>5</v>
      </c>
      <c r="D186" s="50">
        <v>2</v>
      </c>
      <c r="E186" s="52" t="s">
        <v>253</v>
      </c>
      <c r="F186" s="52">
        <v>243</v>
      </c>
      <c r="G186" s="156">
        <v>4129</v>
      </c>
      <c r="H186" s="161">
        <v>0</v>
      </c>
      <c r="I186" s="121">
        <f t="shared" si="12"/>
        <v>4129</v>
      </c>
    </row>
    <row r="187" spans="1:9" s="16" customFormat="1" ht="47.25" customHeight="1">
      <c r="A187" s="139" t="s">
        <v>252</v>
      </c>
      <c r="B187" s="116">
        <v>650</v>
      </c>
      <c r="C187" s="117">
        <v>5</v>
      </c>
      <c r="D187" s="118">
        <v>2</v>
      </c>
      <c r="E187" s="120" t="s">
        <v>254</v>
      </c>
      <c r="F187" s="120"/>
      <c r="G187" s="151">
        <f t="shared" ref="G187:H189" si="27">G188</f>
        <v>217.316</v>
      </c>
      <c r="H187" s="151">
        <f t="shared" si="27"/>
        <v>0</v>
      </c>
      <c r="I187" s="121">
        <f t="shared" si="12"/>
        <v>217.316</v>
      </c>
    </row>
    <row r="188" spans="1:9" s="16" customFormat="1" ht="42.75" customHeight="1">
      <c r="A188" s="122" t="s">
        <v>185</v>
      </c>
      <c r="B188" s="116">
        <v>650</v>
      </c>
      <c r="C188" s="146">
        <v>5</v>
      </c>
      <c r="D188" s="147">
        <v>2</v>
      </c>
      <c r="E188" s="120" t="s">
        <v>254</v>
      </c>
      <c r="F188" s="148">
        <v>200</v>
      </c>
      <c r="G188" s="151">
        <f t="shared" si="27"/>
        <v>217.316</v>
      </c>
      <c r="H188" s="151">
        <f t="shared" si="27"/>
        <v>0</v>
      </c>
      <c r="I188" s="121">
        <f t="shared" si="12"/>
        <v>217.316</v>
      </c>
    </row>
    <row r="189" spans="1:9" s="16" customFormat="1" ht="38.25">
      <c r="A189" s="122" t="s">
        <v>103</v>
      </c>
      <c r="B189" s="116">
        <v>650</v>
      </c>
      <c r="C189" s="146">
        <v>5</v>
      </c>
      <c r="D189" s="147">
        <v>2</v>
      </c>
      <c r="E189" s="120" t="s">
        <v>254</v>
      </c>
      <c r="F189" s="148">
        <v>240</v>
      </c>
      <c r="G189" s="151">
        <f t="shared" si="27"/>
        <v>217.316</v>
      </c>
      <c r="H189" s="151">
        <f t="shared" si="27"/>
        <v>0</v>
      </c>
      <c r="I189" s="121">
        <f t="shared" ref="I189:I253" si="28">G189-H189</f>
        <v>217.316</v>
      </c>
    </row>
    <row r="190" spans="1:9" s="16" customFormat="1" ht="38.25">
      <c r="A190" s="29" t="s">
        <v>278</v>
      </c>
      <c r="B190" s="33">
        <v>650</v>
      </c>
      <c r="C190" s="30">
        <v>5</v>
      </c>
      <c r="D190" s="31">
        <v>2</v>
      </c>
      <c r="E190" s="52" t="s">
        <v>254</v>
      </c>
      <c r="F190" s="32">
        <v>243</v>
      </c>
      <c r="G190" s="156">
        <v>217.316</v>
      </c>
      <c r="H190" s="161">
        <v>0</v>
      </c>
      <c r="I190" s="121">
        <f t="shared" si="28"/>
        <v>217.316</v>
      </c>
    </row>
    <row r="191" spans="1:9" s="16" customFormat="1" ht="18.75" customHeight="1">
      <c r="A191" s="128" t="s">
        <v>125</v>
      </c>
      <c r="B191" s="116">
        <v>650</v>
      </c>
      <c r="C191" s="117">
        <v>5</v>
      </c>
      <c r="D191" s="118">
        <v>2</v>
      </c>
      <c r="E191" s="125" t="s">
        <v>163</v>
      </c>
      <c r="F191" s="120"/>
      <c r="G191" s="151">
        <f t="shared" ref="G191:H194" si="29">G192</f>
        <v>1042.684</v>
      </c>
      <c r="H191" s="151">
        <f t="shared" si="29"/>
        <v>0</v>
      </c>
      <c r="I191" s="121">
        <f t="shared" si="28"/>
        <v>1042.684</v>
      </c>
    </row>
    <row r="192" spans="1:9" s="16" customFormat="1" ht="25.5">
      <c r="A192" s="116" t="s">
        <v>255</v>
      </c>
      <c r="B192" s="116">
        <v>650</v>
      </c>
      <c r="C192" s="117">
        <v>5</v>
      </c>
      <c r="D192" s="118">
        <v>2</v>
      </c>
      <c r="E192" s="120" t="s">
        <v>241</v>
      </c>
      <c r="F192" s="120"/>
      <c r="G192" s="151">
        <f t="shared" si="29"/>
        <v>1042.684</v>
      </c>
      <c r="H192" s="151">
        <f t="shared" si="29"/>
        <v>0</v>
      </c>
      <c r="I192" s="121">
        <f t="shared" si="28"/>
        <v>1042.684</v>
      </c>
    </row>
    <row r="193" spans="1:9" s="16" customFormat="1">
      <c r="A193" s="122" t="s">
        <v>200</v>
      </c>
      <c r="B193" s="116">
        <v>650</v>
      </c>
      <c r="C193" s="117">
        <v>5</v>
      </c>
      <c r="D193" s="118">
        <v>2</v>
      </c>
      <c r="E193" s="120" t="s">
        <v>245</v>
      </c>
      <c r="F193" s="120"/>
      <c r="G193" s="151">
        <f t="shared" si="29"/>
        <v>1042.684</v>
      </c>
      <c r="H193" s="151">
        <f t="shared" si="29"/>
        <v>0</v>
      </c>
      <c r="I193" s="121">
        <f t="shared" si="28"/>
        <v>1042.684</v>
      </c>
    </row>
    <row r="194" spans="1:9" s="16" customFormat="1" ht="38.25">
      <c r="A194" s="122" t="s">
        <v>185</v>
      </c>
      <c r="B194" s="116">
        <v>650</v>
      </c>
      <c r="C194" s="117">
        <v>5</v>
      </c>
      <c r="D194" s="118">
        <v>2</v>
      </c>
      <c r="E194" s="120" t="s">
        <v>245</v>
      </c>
      <c r="F194" s="120">
        <v>200</v>
      </c>
      <c r="G194" s="151">
        <f t="shared" si="29"/>
        <v>1042.684</v>
      </c>
      <c r="H194" s="151">
        <f t="shared" si="29"/>
        <v>0</v>
      </c>
      <c r="I194" s="121">
        <f t="shared" si="28"/>
        <v>1042.684</v>
      </c>
    </row>
    <row r="195" spans="1:9" s="16" customFormat="1" ht="38.25">
      <c r="A195" s="122" t="s">
        <v>103</v>
      </c>
      <c r="B195" s="116">
        <v>650</v>
      </c>
      <c r="C195" s="117">
        <v>5</v>
      </c>
      <c r="D195" s="118">
        <v>2</v>
      </c>
      <c r="E195" s="120" t="s">
        <v>245</v>
      </c>
      <c r="F195" s="120">
        <v>240</v>
      </c>
      <c r="G195" s="151">
        <f>G196</f>
        <v>1042.684</v>
      </c>
      <c r="H195" s="151">
        <f>H196</f>
        <v>0</v>
      </c>
      <c r="I195" s="121">
        <f t="shared" si="28"/>
        <v>1042.684</v>
      </c>
    </row>
    <row r="196" spans="1:9" s="16" customFormat="1" ht="25.5">
      <c r="A196" s="29" t="s">
        <v>106</v>
      </c>
      <c r="B196" s="33">
        <v>650</v>
      </c>
      <c r="C196" s="49">
        <v>5</v>
      </c>
      <c r="D196" s="50">
        <v>2</v>
      </c>
      <c r="E196" s="52" t="s">
        <v>245</v>
      </c>
      <c r="F196" s="52">
        <v>244</v>
      </c>
      <c r="G196" s="156">
        <v>1042.684</v>
      </c>
      <c r="H196" s="161">
        <v>0</v>
      </c>
      <c r="I196" s="121">
        <f t="shared" si="28"/>
        <v>1042.684</v>
      </c>
    </row>
    <row r="197" spans="1:9" s="16" customFormat="1">
      <c r="A197" s="122" t="s">
        <v>190</v>
      </c>
      <c r="B197" s="116">
        <v>650</v>
      </c>
      <c r="C197" s="117">
        <v>5</v>
      </c>
      <c r="D197" s="118">
        <v>2</v>
      </c>
      <c r="E197" s="125" t="s">
        <v>191</v>
      </c>
      <c r="F197" s="126"/>
      <c r="G197" s="151">
        <f t="shared" ref="G197:H200" si="30">G198</f>
        <v>0</v>
      </c>
      <c r="H197" s="151">
        <f t="shared" si="30"/>
        <v>0</v>
      </c>
      <c r="I197" s="121">
        <f t="shared" si="28"/>
        <v>0</v>
      </c>
    </row>
    <row r="198" spans="1:9" s="16" customFormat="1" ht="127.5">
      <c r="A198" s="129" t="s">
        <v>192</v>
      </c>
      <c r="B198" s="116">
        <v>650</v>
      </c>
      <c r="C198" s="117">
        <v>5</v>
      </c>
      <c r="D198" s="118">
        <v>2</v>
      </c>
      <c r="E198" s="125" t="s">
        <v>195</v>
      </c>
      <c r="F198" s="126"/>
      <c r="G198" s="151">
        <f t="shared" si="30"/>
        <v>0</v>
      </c>
      <c r="H198" s="151">
        <f t="shared" si="30"/>
        <v>0</v>
      </c>
      <c r="I198" s="121">
        <f t="shared" si="28"/>
        <v>0</v>
      </c>
    </row>
    <row r="199" spans="1:9" s="16" customFormat="1" ht="89.25">
      <c r="A199" s="129" t="s">
        <v>194</v>
      </c>
      <c r="B199" s="116">
        <v>650</v>
      </c>
      <c r="C199" s="117">
        <v>5</v>
      </c>
      <c r="D199" s="118">
        <v>2</v>
      </c>
      <c r="E199" s="125" t="s">
        <v>195</v>
      </c>
      <c r="F199" s="126"/>
      <c r="G199" s="151">
        <f t="shared" si="30"/>
        <v>0</v>
      </c>
      <c r="H199" s="151">
        <f t="shared" si="30"/>
        <v>0</v>
      </c>
      <c r="I199" s="121">
        <f t="shared" si="28"/>
        <v>0</v>
      </c>
    </row>
    <row r="200" spans="1:9" s="16" customFormat="1">
      <c r="A200" s="122" t="s">
        <v>94</v>
      </c>
      <c r="B200" s="116">
        <v>650</v>
      </c>
      <c r="C200" s="117">
        <v>5</v>
      </c>
      <c r="D200" s="118">
        <v>2</v>
      </c>
      <c r="E200" s="125" t="s">
        <v>195</v>
      </c>
      <c r="F200" s="126">
        <v>500</v>
      </c>
      <c r="G200" s="151">
        <f t="shared" si="30"/>
        <v>0</v>
      </c>
      <c r="H200" s="151">
        <f t="shared" si="30"/>
        <v>0</v>
      </c>
      <c r="I200" s="121">
        <f t="shared" si="28"/>
        <v>0</v>
      </c>
    </row>
    <row r="201" spans="1:9" s="16" customFormat="1">
      <c r="A201" s="29" t="s">
        <v>196</v>
      </c>
      <c r="B201" s="33">
        <v>650</v>
      </c>
      <c r="C201" s="49">
        <v>5</v>
      </c>
      <c r="D201" s="50">
        <v>2</v>
      </c>
      <c r="E201" s="47" t="s">
        <v>195</v>
      </c>
      <c r="F201" s="48">
        <v>540</v>
      </c>
      <c r="G201" s="156">
        <v>0</v>
      </c>
      <c r="H201" s="162">
        <v>0</v>
      </c>
      <c r="I201" s="121">
        <f t="shared" si="28"/>
        <v>0</v>
      </c>
    </row>
    <row r="202" spans="1:9" s="16" customFormat="1">
      <c r="A202" s="116" t="s">
        <v>73</v>
      </c>
      <c r="B202" s="116">
        <v>650</v>
      </c>
      <c r="C202" s="117">
        <v>5</v>
      </c>
      <c r="D202" s="118">
        <v>3</v>
      </c>
      <c r="E202" s="120"/>
      <c r="F202" s="120"/>
      <c r="G202" s="151">
        <f>G209+G203</f>
        <v>4499.7330000000002</v>
      </c>
      <c r="H202" s="151">
        <f>H209+H203</f>
        <v>2273.5329999999999</v>
      </c>
      <c r="I202" s="121">
        <f t="shared" si="28"/>
        <v>2226.2000000000003</v>
      </c>
    </row>
    <row r="203" spans="1:9" s="16" customFormat="1" ht="63.75">
      <c r="A203" s="144" t="s">
        <v>226</v>
      </c>
      <c r="B203" s="116">
        <v>650</v>
      </c>
      <c r="C203" s="117">
        <v>5</v>
      </c>
      <c r="D203" s="118">
        <v>3</v>
      </c>
      <c r="E203" s="120" t="s">
        <v>227</v>
      </c>
      <c r="F203" s="120"/>
      <c r="G203" s="151">
        <f t="shared" ref="G203:H206" si="31">G204</f>
        <v>1500</v>
      </c>
      <c r="H203" s="151">
        <f t="shared" si="31"/>
        <v>956.01599999999996</v>
      </c>
      <c r="I203" s="121">
        <f t="shared" si="28"/>
        <v>543.98400000000004</v>
      </c>
    </row>
    <row r="204" spans="1:9" s="16" customFormat="1" ht="76.5">
      <c r="A204" s="116" t="s">
        <v>232</v>
      </c>
      <c r="B204" s="116">
        <v>650</v>
      </c>
      <c r="C204" s="117">
        <v>5</v>
      </c>
      <c r="D204" s="118">
        <v>3</v>
      </c>
      <c r="E204" s="120" t="s">
        <v>233</v>
      </c>
      <c r="F204" s="120"/>
      <c r="G204" s="151">
        <f t="shared" si="31"/>
        <v>1500</v>
      </c>
      <c r="H204" s="151">
        <f t="shared" si="31"/>
        <v>956.01599999999996</v>
      </c>
      <c r="I204" s="121">
        <f t="shared" si="28"/>
        <v>543.98400000000004</v>
      </c>
    </row>
    <row r="205" spans="1:9" s="16" customFormat="1">
      <c r="A205" s="116" t="s">
        <v>200</v>
      </c>
      <c r="B205" s="116">
        <v>650</v>
      </c>
      <c r="C205" s="117">
        <v>5</v>
      </c>
      <c r="D205" s="118">
        <v>3</v>
      </c>
      <c r="E205" s="120" t="s">
        <v>234</v>
      </c>
      <c r="F205" s="120"/>
      <c r="G205" s="151">
        <f t="shared" si="31"/>
        <v>1500</v>
      </c>
      <c r="H205" s="151">
        <f t="shared" si="31"/>
        <v>956.01599999999996</v>
      </c>
      <c r="I205" s="121">
        <f t="shared" si="28"/>
        <v>543.98400000000004</v>
      </c>
    </row>
    <row r="206" spans="1:9" s="16" customFormat="1" ht="38.25">
      <c r="A206" s="116" t="s">
        <v>185</v>
      </c>
      <c r="B206" s="116">
        <v>650</v>
      </c>
      <c r="C206" s="117">
        <v>5</v>
      </c>
      <c r="D206" s="118">
        <v>3</v>
      </c>
      <c r="E206" s="120" t="s">
        <v>234</v>
      </c>
      <c r="F206" s="120">
        <v>200</v>
      </c>
      <c r="G206" s="151">
        <f t="shared" si="31"/>
        <v>1500</v>
      </c>
      <c r="H206" s="151">
        <f t="shared" si="31"/>
        <v>956.01599999999996</v>
      </c>
      <c r="I206" s="121">
        <f t="shared" si="28"/>
        <v>543.98400000000004</v>
      </c>
    </row>
    <row r="207" spans="1:9" s="16" customFormat="1" ht="38.25">
      <c r="A207" s="122" t="s">
        <v>103</v>
      </c>
      <c r="B207" s="116">
        <v>650</v>
      </c>
      <c r="C207" s="123">
        <v>5</v>
      </c>
      <c r="D207" s="124">
        <v>3</v>
      </c>
      <c r="E207" s="126" t="s">
        <v>234</v>
      </c>
      <c r="F207" s="126">
        <v>240</v>
      </c>
      <c r="G207" s="151">
        <f>G208</f>
        <v>1500</v>
      </c>
      <c r="H207" s="151">
        <f>H208</f>
        <v>956.01599999999996</v>
      </c>
      <c r="I207" s="121">
        <f t="shared" si="28"/>
        <v>543.98400000000004</v>
      </c>
    </row>
    <row r="208" spans="1:9" s="16" customFormat="1" ht="25.5">
      <c r="A208" s="29" t="s">
        <v>106</v>
      </c>
      <c r="B208" s="33">
        <v>650</v>
      </c>
      <c r="C208" s="45">
        <v>5</v>
      </c>
      <c r="D208" s="46">
        <v>3</v>
      </c>
      <c r="E208" s="48" t="s">
        <v>234</v>
      </c>
      <c r="F208" s="48">
        <v>244</v>
      </c>
      <c r="G208" s="156">
        <v>1500</v>
      </c>
      <c r="H208" s="161">
        <v>956.01599999999996</v>
      </c>
      <c r="I208" s="121">
        <f t="shared" si="28"/>
        <v>543.98400000000004</v>
      </c>
    </row>
    <row r="209" spans="1:9" s="127" customFormat="1">
      <c r="A209" s="128" t="s">
        <v>125</v>
      </c>
      <c r="B209" s="116">
        <v>650</v>
      </c>
      <c r="C209" s="117">
        <v>5</v>
      </c>
      <c r="D209" s="118">
        <v>3</v>
      </c>
      <c r="E209" s="125" t="s">
        <v>163</v>
      </c>
      <c r="F209" s="126"/>
      <c r="G209" s="150">
        <f t="shared" ref="G209:H212" si="32">G210</f>
        <v>2999.7330000000002</v>
      </c>
      <c r="H209" s="150">
        <f t="shared" si="32"/>
        <v>1317.5170000000001</v>
      </c>
      <c r="I209" s="121">
        <f t="shared" si="28"/>
        <v>1682.2160000000001</v>
      </c>
    </row>
    <row r="210" spans="1:9" s="127" customFormat="1" ht="38.25">
      <c r="A210" s="116" t="s">
        <v>240</v>
      </c>
      <c r="B210" s="116">
        <v>650</v>
      </c>
      <c r="C210" s="117">
        <v>5</v>
      </c>
      <c r="D210" s="118">
        <v>3</v>
      </c>
      <c r="E210" s="120" t="s">
        <v>241</v>
      </c>
      <c r="F210" s="126"/>
      <c r="G210" s="150">
        <f t="shared" si="32"/>
        <v>2999.7330000000002</v>
      </c>
      <c r="H210" s="150">
        <f t="shared" si="32"/>
        <v>1317.5170000000001</v>
      </c>
      <c r="I210" s="121">
        <f t="shared" si="28"/>
        <v>1682.2160000000001</v>
      </c>
    </row>
    <row r="211" spans="1:9" s="127" customFormat="1">
      <c r="A211" s="122" t="s">
        <v>200</v>
      </c>
      <c r="B211" s="116">
        <v>650</v>
      </c>
      <c r="C211" s="117">
        <v>5</v>
      </c>
      <c r="D211" s="118">
        <v>3</v>
      </c>
      <c r="E211" s="120" t="s">
        <v>245</v>
      </c>
      <c r="F211" s="126"/>
      <c r="G211" s="150">
        <f t="shared" si="32"/>
        <v>2999.7330000000002</v>
      </c>
      <c r="H211" s="150">
        <f t="shared" si="32"/>
        <v>1317.5170000000001</v>
      </c>
      <c r="I211" s="121">
        <f t="shared" si="28"/>
        <v>1682.2160000000001</v>
      </c>
    </row>
    <row r="212" spans="1:9" s="127" customFormat="1" ht="38.25">
      <c r="A212" s="122" t="s">
        <v>185</v>
      </c>
      <c r="B212" s="116">
        <v>650</v>
      </c>
      <c r="C212" s="117">
        <v>5</v>
      </c>
      <c r="D212" s="118">
        <v>3</v>
      </c>
      <c r="E212" s="120" t="s">
        <v>245</v>
      </c>
      <c r="F212" s="126">
        <v>200</v>
      </c>
      <c r="G212" s="150">
        <f t="shared" si="32"/>
        <v>2999.7330000000002</v>
      </c>
      <c r="H212" s="150">
        <f t="shared" si="32"/>
        <v>1317.5170000000001</v>
      </c>
      <c r="I212" s="121">
        <f t="shared" si="28"/>
        <v>1682.2160000000001</v>
      </c>
    </row>
    <row r="213" spans="1:9" s="127" customFormat="1" ht="38.25">
      <c r="A213" s="122" t="s">
        <v>103</v>
      </c>
      <c r="B213" s="116">
        <v>650</v>
      </c>
      <c r="C213" s="117">
        <v>5</v>
      </c>
      <c r="D213" s="118">
        <v>3</v>
      </c>
      <c r="E213" s="120" t="s">
        <v>245</v>
      </c>
      <c r="F213" s="126">
        <v>240</v>
      </c>
      <c r="G213" s="150">
        <f>G214</f>
        <v>2999.7330000000002</v>
      </c>
      <c r="H213" s="150">
        <f>H214</f>
        <v>1317.5170000000001</v>
      </c>
      <c r="I213" s="121">
        <f t="shared" si="28"/>
        <v>1682.2160000000001</v>
      </c>
    </row>
    <row r="214" spans="1:9" ht="25.5">
      <c r="A214" s="29" t="s">
        <v>106</v>
      </c>
      <c r="B214" s="33">
        <v>650</v>
      </c>
      <c r="C214" s="49">
        <v>5</v>
      </c>
      <c r="D214" s="50">
        <v>3</v>
      </c>
      <c r="E214" s="52" t="s">
        <v>245</v>
      </c>
      <c r="F214" s="48">
        <v>244</v>
      </c>
      <c r="G214" s="152">
        <v>2999.7330000000002</v>
      </c>
      <c r="H214" s="153">
        <v>1317.5170000000001</v>
      </c>
      <c r="I214" s="121">
        <f t="shared" si="28"/>
        <v>1682.2160000000001</v>
      </c>
    </row>
    <row r="215" spans="1:9" s="16" customFormat="1">
      <c r="A215" s="116" t="s">
        <v>90</v>
      </c>
      <c r="B215" s="116">
        <v>650</v>
      </c>
      <c r="C215" s="117">
        <v>8</v>
      </c>
      <c r="D215" s="118"/>
      <c r="E215" s="119"/>
      <c r="F215" s="120"/>
      <c r="G215" s="151">
        <f>G216+G223</f>
        <v>577.1</v>
      </c>
      <c r="H215" s="151">
        <f>H216+H223</f>
        <v>254.4</v>
      </c>
      <c r="I215" s="121">
        <f t="shared" si="28"/>
        <v>322.70000000000005</v>
      </c>
    </row>
    <row r="216" spans="1:9" s="16" customFormat="1">
      <c r="A216" s="116" t="s">
        <v>91</v>
      </c>
      <c r="B216" s="116">
        <v>650</v>
      </c>
      <c r="C216" s="117">
        <v>8</v>
      </c>
      <c r="D216" s="118">
        <v>1</v>
      </c>
      <c r="E216" s="119"/>
      <c r="F216" s="120"/>
      <c r="G216" s="151">
        <f t="shared" ref="G216:H220" si="33">G217</f>
        <v>547.1</v>
      </c>
      <c r="H216" s="151">
        <f t="shared" si="33"/>
        <v>254.4</v>
      </c>
      <c r="I216" s="121">
        <f t="shared" si="28"/>
        <v>292.70000000000005</v>
      </c>
    </row>
    <row r="217" spans="1:9" s="16" customFormat="1">
      <c r="A217" s="128" t="s">
        <v>125</v>
      </c>
      <c r="B217" s="116">
        <v>650</v>
      </c>
      <c r="C217" s="117">
        <v>8</v>
      </c>
      <c r="D217" s="118">
        <v>1</v>
      </c>
      <c r="E217" s="125" t="s">
        <v>163</v>
      </c>
      <c r="F217" s="120"/>
      <c r="G217" s="151">
        <f t="shared" si="33"/>
        <v>547.1</v>
      </c>
      <c r="H217" s="151">
        <f t="shared" si="33"/>
        <v>254.4</v>
      </c>
      <c r="I217" s="121">
        <f t="shared" si="28"/>
        <v>292.70000000000005</v>
      </c>
    </row>
    <row r="218" spans="1:9" s="16" customFormat="1" ht="38.25">
      <c r="A218" s="129" t="s">
        <v>256</v>
      </c>
      <c r="B218" s="116">
        <v>650</v>
      </c>
      <c r="C218" s="117">
        <v>8</v>
      </c>
      <c r="D218" s="118">
        <v>1</v>
      </c>
      <c r="E218" s="119" t="s">
        <v>257</v>
      </c>
      <c r="F218" s="120"/>
      <c r="G218" s="151">
        <f t="shared" si="33"/>
        <v>547.1</v>
      </c>
      <c r="H218" s="151">
        <f t="shared" si="33"/>
        <v>254.4</v>
      </c>
      <c r="I218" s="121">
        <f t="shared" si="28"/>
        <v>292.70000000000005</v>
      </c>
    </row>
    <row r="219" spans="1:9" s="16" customFormat="1" ht="25.5">
      <c r="A219" s="116" t="s">
        <v>258</v>
      </c>
      <c r="B219" s="116">
        <v>650</v>
      </c>
      <c r="C219" s="117">
        <v>8</v>
      </c>
      <c r="D219" s="118">
        <v>1</v>
      </c>
      <c r="E219" s="119" t="s">
        <v>259</v>
      </c>
      <c r="F219" s="120"/>
      <c r="G219" s="151">
        <f t="shared" si="33"/>
        <v>547.1</v>
      </c>
      <c r="H219" s="151">
        <f t="shared" si="33"/>
        <v>254.4</v>
      </c>
      <c r="I219" s="121">
        <f t="shared" si="28"/>
        <v>292.70000000000005</v>
      </c>
    </row>
    <row r="220" spans="1:9" s="16" customFormat="1" ht="38.25">
      <c r="A220" s="122" t="s">
        <v>185</v>
      </c>
      <c r="B220" s="116">
        <v>650</v>
      </c>
      <c r="C220" s="117">
        <v>8</v>
      </c>
      <c r="D220" s="118">
        <v>1</v>
      </c>
      <c r="E220" s="119" t="s">
        <v>259</v>
      </c>
      <c r="F220" s="120">
        <v>200</v>
      </c>
      <c r="G220" s="151">
        <f t="shared" si="33"/>
        <v>547.1</v>
      </c>
      <c r="H220" s="151">
        <f t="shared" si="33"/>
        <v>254.4</v>
      </c>
      <c r="I220" s="121">
        <f t="shared" si="28"/>
        <v>292.70000000000005</v>
      </c>
    </row>
    <row r="221" spans="1:9" s="16" customFormat="1" ht="38.25">
      <c r="A221" s="122" t="s">
        <v>103</v>
      </c>
      <c r="B221" s="116">
        <v>650</v>
      </c>
      <c r="C221" s="117">
        <v>8</v>
      </c>
      <c r="D221" s="118">
        <v>1</v>
      </c>
      <c r="E221" s="119" t="s">
        <v>259</v>
      </c>
      <c r="F221" s="120">
        <v>240</v>
      </c>
      <c r="G221" s="151">
        <f>G222</f>
        <v>547.1</v>
      </c>
      <c r="H221" s="151">
        <f>H222</f>
        <v>254.4</v>
      </c>
      <c r="I221" s="121">
        <f t="shared" si="28"/>
        <v>292.70000000000005</v>
      </c>
    </row>
    <row r="222" spans="1:9" s="56" customFormat="1" ht="25.5">
      <c r="A222" s="29" t="s">
        <v>106</v>
      </c>
      <c r="B222" s="33">
        <v>650</v>
      </c>
      <c r="C222" s="49">
        <v>8</v>
      </c>
      <c r="D222" s="50">
        <v>1</v>
      </c>
      <c r="E222" s="51" t="s">
        <v>259</v>
      </c>
      <c r="F222" s="52">
        <v>244</v>
      </c>
      <c r="G222" s="156">
        <v>547.1</v>
      </c>
      <c r="H222" s="163">
        <v>254.4</v>
      </c>
      <c r="I222" s="121">
        <f t="shared" si="28"/>
        <v>292.70000000000005</v>
      </c>
    </row>
    <row r="223" spans="1:9" s="16" customFormat="1" ht="25.5">
      <c r="A223" s="122" t="s">
        <v>299</v>
      </c>
      <c r="B223" s="116">
        <v>650</v>
      </c>
      <c r="C223" s="117">
        <v>8</v>
      </c>
      <c r="D223" s="118">
        <v>4</v>
      </c>
      <c r="E223" s="119"/>
      <c r="F223" s="120"/>
      <c r="G223" s="151">
        <f t="shared" ref="G223:H229" si="34">G224</f>
        <v>30</v>
      </c>
      <c r="H223" s="151">
        <f t="shared" si="34"/>
        <v>0</v>
      </c>
      <c r="I223" s="121">
        <f t="shared" si="28"/>
        <v>30</v>
      </c>
    </row>
    <row r="224" spans="1:9" s="16" customFormat="1" ht="25.5">
      <c r="A224" s="122" t="s">
        <v>300</v>
      </c>
      <c r="B224" s="116">
        <v>650</v>
      </c>
      <c r="C224" s="117">
        <v>8</v>
      </c>
      <c r="D224" s="118">
        <v>4</v>
      </c>
      <c r="E224" s="119" t="s">
        <v>296</v>
      </c>
      <c r="F224" s="120"/>
      <c r="G224" s="151">
        <f t="shared" si="34"/>
        <v>30</v>
      </c>
      <c r="H224" s="151">
        <f t="shared" si="34"/>
        <v>0</v>
      </c>
      <c r="I224" s="121">
        <f t="shared" si="28"/>
        <v>30</v>
      </c>
    </row>
    <row r="225" spans="1:9" s="16" customFormat="1" ht="35.25" customHeight="1">
      <c r="A225" s="122" t="s">
        <v>301</v>
      </c>
      <c r="B225" s="116">
        <v>650</v>
      </c>
      <c r="C225" s="117">
        <v>8</v>
      </c>
      <c r="D225" s="118">
        <v>4</v>
      </c>
      <c r="E225" s="119" t="s">
        <v>297</v>
      </c>
      <c r="F225" s="120"/>
      <c r="G225" s="151">
        <f t="shared" si="34"/>
        <v>30</v>
      </c>
      <c r="H225" s="151">
        <f t="shared" si="34"/>
        <v>0</v>
      </c>
      <c r="I225" s="121">
        <f t="shared" si="28"/>
        <v>30</v>
      </c>
    </row>
    <row r="226" spans="1:9" s="16" customFormat="1" ht="63.75">
      <c r="A226" s="122" t="s">
        <v>302</v>
      </c>
      <c r="B226" s="116">
        <v>650</v>
      </c>
      <c r="C226" s="117">
        <v>8</v>
      </c>
      <c r="D226" s="118">
        <v>4</v>
      </c>
      <c r="E226" s="119" t="s">
        <v>298</v>
      </c>
      <c r="F226" s="120"/>
      <c r="G226" s="151">
        <f t="shared" si="34"/>
        <v>30</v>
      </c>
      <c r="H226" s="151">
        <f t="shared" si="34"/>
        <v>0</v>
      </c>
      <c r="I226" s="121">
        <f t="shared" si="28"/>
        <v>30</v>
      </c>
    </row>
    <row r="227" spans="1:9" s="16" customFormat="1">
      <c r="A227" s="122" t="s">
        <v>183</v>
      </c>
      <c r="B227" s="116">
        <v>650</v>
      </c>
      <c r="C227" s="117">
        <v>8</v>
      </c>
      <c r="D227" s="118">
        <v>4</v>
      </c>
      <c r="E227" s="119" t="s">
        <v>295</v>
      </c>
      <c r="F227" s="120"/>
      <c r="G227" s="151">
        <f t="shared" si="34"/>
        <v>30</v>
      </c>
      <c r="H227" s="151">
        <f t="shared" si="34"/>
        <v>0</v>
      </c>
      <c r="I227" s="121">
        <f t="shared" si="28"/>
        <v>30</v>
      </c>
    </row>
    <row r="228" spans="1:9" s="16" customFormat="1" ht="38.25">
      <c r="A228" s="122" t="s">
        <v>185</v>
      </c>
      <c r="B228" s="116">
        <v>650</v>
      </c>
      <c r="C228" s="117">
        <v>8</v>
      </c>
      <c r="D228" s="118">
        <v>4</v>
      </c>
      <c r="E228" s="119" t="s">
        <v>295</v>
      </c>
      <c r="F228" s="120">
        <v>200</v>
      </c>
      <c r="G228" s="151">
        <f t="shared" si="34"/>
        <v>30</v>
      </c>
      <c r="H228" s="151">
        <f t="shared" si="34"/>
        <v>0</v>
      </c>
      <c r="I228" s="121">
        <f t="shared" si="28"/>
        <v>30</v>
      </c>
    </row>
    <row r="229" spans="1:9" s="16" customFormat="1" ht="38.25">
      <c r="A229" s="122" t="s">
        <v>103</v>
      </c>
      <c r="B229" s="116">
        <v>650</v>
      </c>
      <c r="C229" s="117">
        <v>8</v>
      </c>
      <c r="D229" s="118">
        <v>4</v>
      </c>
      <c r="E229" s="119" t="s">
        <v>295</v>
      </c>
      <c r="F229" s="120">
        <v>240</v>
      </c>
      <c r="G229" s="151">
        <f t="shared" si="34"/>
        <v>30</v>
      </c>
      <c r="H229" s="151">
        <f t="shared" si="34"/>
        <v>0</v>
      </c>
      <c r="I229" s="121">
        <f t="shared" si="28"/>
        <v>30</v>
      </c>
    </row>
    <row r="230" spans="1:9" s="56" customFormat="1" ht="25.5">
      <c r="A230" s="29" t="s">
        <v>106</v>
      </c>
      <c r="B230" s="33">
        <v>650</v>
      </c>
      <c r="C230" s="49">
        <v>8</v>
      </c>
      <c r="D230" s="50">
        <v>4</v>
      </c>
      <c r="E230" s="51" t="s">
        <v>295</v>
      </c>
      <c r="F230" s="52"/>
      <c r="G230" s="156">
        <v>30</v>
      </c>
      <c r="H230" s="161">
        <v>0</v>
      </c>
      <c r="I230" s="121">
        <f t="shared" si="28"/>
        <v>30</v>
      </c>
    </row>
    <row r="231" spans="1:9" s="16" customFormat="1">
      <c r="A231" s="116" t="s">
        <v>110</v>
      </c>
      <c r="B231" s="116">
        <v>650</v>
      </c>
      <c r="C231" s="117">
        <v>10</v>
      </c>
      <c r="D231" s="118"/>
      <c r="E231" s="119"/>
      <c r="F231" s="120"/>
      <c r="G231" s="151">
        <f t="shared" ref="G231:H236" si="35">G232</f>
        <v>60</v>
      </c>
      <c r="H231" s="151">
        <f t="shared" si="35"/>
        <v>25</v>
      </c>
      <c r="I231" s="121">
        <f t="shared" si="28"/>
        <v>35</v>
      </c>
    </row>
    <row r="232" spans="1:9" s="16" customFormat="1">
      <c r="A232" s="122" t="s">
        <v>162</v>
      </c>
      <c r="B232" s="116">
        <v>650</v>
      </c>
      <c r="C232" s="117">
        <v>10</v>
      </c>
      <c r="D232" s="118">
        <v>1</v>
      </c>
      <c r="E232" s="119"/>
      <c r="F232" s="120"/>
      <c r="G232" s="151">
        <f t="shared" si="35"/>
        <v>60</v>
      </c>
      <c r="H232" s="151">
        <f t="shared" si="35"/>
        <v>25</v>
      </c>
      <c r="I232" s="121">
        <f t="shared" si="28"/>
        <v>35</v>
      </c>
    </row>
    <row r="233" spans="1:9" s="16" customFormat="1">
      <c r="A233" s="128" t="s">
        <v>125</v>
      </c>
      <c r="B233" s="116">
        <v>650</v>
      </c>
      <c r="C233" s="117">
        <v>10</v>
      </c>
      <c r="D233" s="118">
        <v>1</v>
      </c>
      <c r="E233" s="125" t="s">
        <v>163</v>
      </c>
      <c r="F233" s="120"/>
      <c r="G233" s="151">
        <f t="shared" si="35"/>
        <v>60</v>
      </c>
      <c r="H233" s="151">
        <f t="shared" si="35"/>
        <v>25</v>
      </c>
      <c r="I233" s="121">
        <f t="shared" si="28"/>
        <v>35</v>
      </c>
    </row>
    <row r="234" spans="1:9" s="16" customFormat="1" ht="38.25">
      <c r="A234" s="116" t="s">
        <v>124</v>
      </c>
      <c r="B234" s="116">
        <v>650</v>
      </c>
      <c r="C234" s="117">
        <v>10</v>
      </c>
      <c r="D234" s="118">
        <v>1</v>
      </c>
      <c r="E234" s="119" t="s">
        <v>164</v>
      </c>
      <c r="F234" s="120"/>
      <c r="G234" s="151">
        <f t="shared" si="35"/>
        <v>60</v>
      </c>
      <c r="H234" s="151">
        <f t="shared" si="35"/>
        <v>25</v>
      </c>
      <c r="I234" s="121">
        <f t="shared" si="28"/>
        <v>35</v>
      </c>
    </row>
    <row r="235" spans="1:9" s="16" customFormat="1">
      <c r="A235" s="122" t="s">
        <v>260</v>
      </c>
      <c r="B235" s="116">
        <v>650</v>
      </c>
      <c r="C235" s="117">
        <v>10</v>
      </c>
      <c r="D235" s="118">
        <v>1</v>
      </c>
      <c r="E235" s="119" t="s">
        <v>261</v>
      </c>
      <c r="F235" s="120"/>
      <c r="G235" s="151">
        <f t="shared" si="35"/>
        <v>60</v>
      </c>
      <c r="H235" s="151">
        <f t="shared" si="35"/>
        <v>25</v>
      </c>
      <c r="I235" s="121">
        <f t="shared" si="28"/>
        <v>35</v>
      </c>
    </row>
    <row r="236" spans="1:9" s="16" customFormat="1" ht="25.5">
      <c r="A236" s="122" t="s">
        <v>262</v>
      </c>
      <c r="B236" s="116">
        <v>650</v>
      </c>
      <c r="C236" s="117">
        <v>10</v>
      </c>
      <c r="D236" s="118">
        <v>1</v>
      </c>
      <c r="E236" s="119" t="s">
        <v>261</v>
      </c>
      <c r="F236" s="120">
        <v>300</v>
      </c>
      <c r="G236" s="151">
        <f t="shared" si="35"/>
        <v>60</v>
      </c>
      <c r="H236" s="151">
        <f t="shared" si="35"/>
        <v>25</v>
      </c>
      <c r="I236" s="121">
        <f t="shared" si="28"/>
        <v>35</v>
      </c>
    </row>
    <row r="237" spans="1:9" s="16" customFormat="1" ht="25.5">
      <c r="A237" s="122" t="s">
        <v>111</v>
      </c>
      <c r="B237" s="116">
        <v>650</v>
      </c>
      <c r="C237" s="117">
        <v>10</v>
      </c>
      <c r="D237" s="118">
        <v>1</v>
      </c>
      <c r="E237" s="119" t="s">
        <v>261</v>
      </c>
      <c r="F237" s="120">
        <v>310</v>
      </c>
      <c r="G237" s="151">
        <f>G238</f>
        <v>60</v>
      </c>
      <c r="H237" s="151">
        <f>H238</f>
        <v>25</v>
      </c>
      <c r="I237" s="121">
        <f t="shared" si="28"/>
        <v>35</v>
      </c>
    </row>
    <row r="238" spans="1:9" s="56" customFormat="1">
      <c r="A238" s="29" t="s">
        <v>112</v>
      </c>
      <c r="B238" s="33">
        <v>650</v>
      </c>
      <c r="C238" s="49">
        <v>10</v>
      </c>
      <c r="D238" s="50">
        <v>1</v>
      </c>
      <c r="E238" s="51" t="s">
        <v>261</v>
      </c>
      <c r="F238" s="52">
        <v>312</v>
      </c>
      <c r="G238" s="156">
        <v>60</v>
      </c>
      <c r="H238" s="162">
        <v>25</v>
      </c>
      <c r="I238" s="121">
        <f t="shared" si="28"/>
        <v>35</v>
      </c>
    </row>
    <row r="239" spans="1:9" s="16" customFormat="1">
      <c r="A239" s="116" t="s">
        <v>92</v>
      </c>
      <c r="B239" s="116">
        <v>650</v>
      </c>
      <c r="C239" s="117">
        <v>11</v>
      </c>
      <c r="D239" s="118"/>
      <c r="E239" s="120"/>
      <c r="F239" s="120"/>
      <c r="G239" s="151">
        <f>G240</f>
        <v>70</v>
      </c>
      <c r="H239" s="151">
        <f>H240</f>
        <v>23</v>
      </c>
      <c r="I239" s="121">
        <f t="shared" si="28"/>
        <v>47</v>
      </c>
    </row>
    <row r="240" spans="1:9" s="16" customFormat="1">
      <c r="A240" s="116" t="s">
        <v>93</v>
      </c>
      <c r="B240" s="116">
        <v>650</v>
      </c>
      <c r="C240" s="117">
        <v>11</v>
      </c>
      <c r="D240" s="118">
        <v>1</v>
      </c>
      <c r="E240" s="120"/>
      <c r="F240" s="120"/>
      <c r="G240" s="151">
        <f>G241+G248</f>
        <v>70</v>
      </c>
      <c r="H240" s="151">
        <f>H241+H248</f>
        <v>23</v>
      </c>
      <c r="I240" s="121">
        <f t="shared" si="28"/>
        <v>47</v>
      </c>
    </row>
    <row r="241" spans="1:9" s="76" customFormat="1" ht="38.25">
      <c r="A241" s="149" t="s">
        <v>263</v>
      </c>
      <c r="B241" s="116">
        <v>650</v>
      </c>
      <c r="C241" s="123">
        <v>11</v>
      </c>
      <c r="D241" s="124">
        <v>1</v>
      </c>
      <c r="E241" s="104" t="s">
        <v>264</v>
      </c>
      <c r="F241" s="126"/>
      <c r="G241" s="150">
        <f t="shared" ref="G241:H245" si="36">G242</f>
        <v>5</v>
      </c>
      <c r="H241" s="150">
        <f t="shared" si="36"/>
        <v>5</v>
      </c>
      <c r="I241" s="121">
        <f t="shared" si="28"/>
        <v>0</v>
      </c>
    </row>
    <row r="242" spans="1:9" s="76" customFormat="1" ht="25.5">
      <c r="A242" s="149" t="s">
        <v>265</v>
      </c>
      <c r="B242" s="116">
        <v>650</v>
      </c>
      <c r="C242" s="123">
        <v>11</v>
      </c>
      <c r="D242" s="124">
        <v>1</v>
      </c>
      <c r="E242" s="104" t="s">
        <v>266</v>
      </c>
      <c r="F242" s="126"/>
      <c r="G242" s="150">
        <f t="shared" si="36"/>
        <v>5</v>
      </c>
      <c r="H242" s="150">
        <f t="shared" si="36"/>
        <v>5</v>
      </c>
      <c r="I242" s="121">
        <f t="shared" si="28"/>
        <v>0</v>
      </c>
    </row>
    <row r="243" spans="1:9" s="76" customFormat="1" ht="38.25">
      <c r="A243" s="138" t="s">
        <v>267</v>
      </c>
      <c r="B243" s="116">
        <v>650</v>
      </c>
      <c r="C243" s="123">
        <v>11</v>
      </c>
      <c r="D243" s="124">
        <v>1</v>
      </c>
      <c r="E243" s="104" t="s">
        <v>268</v>
      </c>
      <c r="F243" s="101"/>
      <c r="G243" s="150">
        <f t="shared" si="36"/>
        <v>5</v>
      </c>
      <c r="H243" s="150">
        <f t="shared" si="36"/>
        <v>5</v>
      </c>
      <c r="I243" s="121">
        <f t="shared" si="28"/>
        <v>0</v>
      </c>
    </row>
    <row r="244" spans="1:9" s="76" customFormat="1">
      <c r="A244" s="149" t="s">
        <v>183</v>
      </c>
      <c r="B244" s="116">
        <v>650</v>
      </c>
      <c r="C244" s="123">
        <v>11</v>
      </c>
      <c r="D244" s="124">
        <v>1</v>
      </c>
      <c r="E244" s="104" t="s">
        <v>269</v>
      </c>
      <c r="F244" s="101"/>
      <c r="G244" s="150">
        <f t="shared" si="36"/>
        <v>5</v>
      </c>
      <c r="H244" s="150">
        <f t="shared" si="36"/>
        <v>5</v>
      </c>
      <c r="I244" s="121">
        <f t="shared" si="28"/>
        <v>0</v>
      </c>
    </row>
    <row r="245" spans="1:9" s="76" customFormat="1" ht="38.25">
      <c r="A245" s="122" t="s">
        <v>185</v>
      </c>
      <c r="B245" s="116">
        <v>650</v>
      </c>
      <c r="C245" s="123">
        <v>11</v>
      </c>
      <c r="D245" s="124">
        <v>1</v>
      </c>
      <c r="E245" s="104" t="s">
        <v>269</v>
      </c>
      <c r="F245" s="101">
        <v>200</v>
      </c>
      <c r="G245" s="150">
        <f t="shared" si="36"/>
        <v>5</v>
      </c>
      <c r="H245" s="150">
        <f t="shared" si="36"/>
        <v>5</v>
      </c>
      <c r="I245" s="121">
        <f t="shared" si="28"/>
        <v>0</v>
      </c>
    </row>
    <row r="246" spans="1:9" s="76" customFormat="1" ht="38.25">
      <c r="A246" s="122" t="s">
        <v>103</v>
      </c>
      <c r="B246" s="116">
        <v>650</v>
      </c>
      <c r="C246" s="123">
        <v>11</v>
      </c>
      <c r="D246" s="124">
        <v>1</v>
      </c>
      <c r="E246" s="104" t="s">
        <v>269</v>
      </c>
      <c r="F246" s="101">
        <v>240</v>
      </c>
      <c r="G246" s="150">
        <f>G247</f>
        <v>5</v>
      </c>
      <c r="H246" s="150">
        <f>H247</f>
        <v>5</v>
      </c>
      <c r="I246" s="121">
        <f t="shared" si="28"/>
        <v>0</v>
      </c>
    </row>
    <row r="247" spans="1:9" s="76" customFormat="1" ht="25.5">
      <c r="A247" s="29" t="s">
        <v>106</v>
      </c>
      <c r="B247" s="33">
        <v>650</v>
      </c>
      <c r="C247" s="45">
        <v>11</v>
      </c>
      <c r="D247" s="46">
        <v>1</v>
      </c>
      <c r="E247" s="37" t="s">
        <v>269</v>
      </c>
      <c r="F247" s="36">
        <v>244</v>
      </c>
      <c r="G247" s="152">
        <v>5</v>
      </c>
      <c r="H247" s="158">
        <v>5</v>
      </c>
      <c r="I247" s="121">
        <f t="shared" si="28"/>
        <v>0</v>
      </c>
    </row>
    <row r="248" spans="1:9" s="127" customFormat="1">
      <c r="A248" s="128" t="s">
        <v>125</v>
      </c>
      <c r="B248" s="116">
        <v>650</v>
      </c>
      <c r="C248" s="117">
        <v>11</v>
      </c>
      <c r="D248" s="118">
        <v>1</v>
      </c>
      <c r="E248" s="125" t="s">
        <v>163</v>
      </c>
      <c r="F248" s="126"/>
      <c r="G248" s="150">
        <f t="shared" ref="G248:H251" si="37">G249</f>
        <v>65</v>
      </c>
      <c r="H248" s="150">
        <f t="shared" si="37"/>
        <v>18</v>
      </c>
      <c r="I248" s="121">
        <f t="shared" si="28"/>
        <v>47</v>
      </c>
    </row>
    <row r="249" spans="1:9" s="127" customFormat="1" ht="38.25">
      <c r="A249" s="122" t="s">
        <v>270</v>
      </c>
      <c r="B249" s="116">
        <v>650</v>
      </c>
      <c r="C249" s="123">
        <v>11</v>
      </c>
      <c r="D249" s="124">
        <v>1</v>
      </c>
      <c r="E249" s="126" t="s">
        <v>271</v>
      </c>
      <c r="F249" s="126"/>
      <c r="G249" s="150">
        <f t="shared" si="37"/>
        <v>65</v>
      </c>
      <c r="H249" s="150">
        <f t="shared" si="37"/>
        <v>18</v>
      </c>
      <c r="I249" s="121">
        <f t="shared" si="28"/>
        <v>47</v>
      </c>
    </row>
    <row r="250" spans="1:9" s="127" customFormat="1" ht="27.75" customHeight="1">
      <c r="A250" s="122" t="s">
        <v>272</v>
      </c>
      <c r="B250" s="116">
        <v>650</v>
      </c>
      <c r="C250" s="123">
        <v>11</v>
      </c>
      <c r="D250" s="124">
        <v>1</v>
      </c>
      <c r="E250" s="126" t="s">
        <v>273</v>
      </c>
      <c r="F250" s="126"/>
      <c r="G250" s="150">
        <f t="shared" si="37"/>
        <v>65</v>
      </c>
      <c r="H250" s="150">
        <f t="shared" si="37"/>
        <v>18</v>
      </c>
      <c r="I250" s="121">
        <f t="shared" si="28"/>
        <v>47</v>
      </c>
    </row>
    <row r="251" spans="1:9" s="127" customFormat="1" ht="42" customHeight="1">
      <c r="A251" s="122" t="s">
        <v>185</v>
      </c>
      <c r="B251" s="116">
        <v>650</v>
      </c>
      <c r="C251" s="123">
        <v>11</v>
      </c>
      <c r="D251" s="124">
        <v>1</v>
      </c>
      <c r="E251" s="126" t="s">
        <v>273</v>
      </c>
      <c r="F251" s="126">
        <v>200</v>
      </c>
      <c r="G251" s="150">
        <f t="shared" si="37"/>
        <v>65</v>
      </c>
      <c r="H251" s="150">
        <f t="shared" si="37"/>
        <v>18</v>
      </c>
      <c r="I251" s="121">
        <f t="shared" si="28"/>
        <v>47</v>
      </c>
    </row>
    <row r="252" spans="1:9" s="127" customFormat="1" ht="39" customHeight="1">
      <c r="A252" s="122" t="s">
        <v>103</v>
      </c>
      <c r="B252" s="116">
        <v>650</v>
      </c>
      <c r="C252" s="123">
        <v>11</v>
      </c>
      <c r="D252" s="124">
        <v>1</v>
      </c>
      <c r="E252" s="126" t="s">
        <v>273</v>
      </c>
      <c r="F252" s="126">
        <v>240</v>
      </c>
      <c r="G252" s="150">
        <f>G253</f>
        <v>65</v>
      </c>
      <c r="H252" s="150">
        <f>H253</f>
        <v>18</v>
      </c>
      <c r="I252" s="121">
        <f t="shared" si="28"/>
        <v>47</v>
      </c>
    </row>
    <row r="253" spans="1:9" ht="39" customHeight="1">
      <c r="A253" s="29" t="s">
        <v>106</v>
      </c>
      <c r="B253" s="33">
        <v>650</v>
      </c>
      <c r="C253" s="45">
        <v>11</v>
      </c>
      <c r="D253" s="46">
        <v>1</v>
      </c>
      <c r="E253" s="48" t="s">
        <v>273</v>
      </c>
      <c r="F253" s="48">
        <v>244</v>
      </c>
      <c r="G253" s="152">
        <v>65</v>
      </c>
      <c r="H253" s="153">
        <v>18</v>
      </c>
      <c r="I253" s="121">
        <f t="shared" si="28"/>
        <v>47</v>
      </c>
    </row>
    <row r="254" spans="1:9" ht="15">
      <c r="A254" s="192" t="s">
        <v>95</v>
      </c>
      <c r="B254" s="193"/>
      <c r="C254" s="193"/>
      <c r="D254" s="193"/>
      <c r="E254" s="193"/>
      <c r="F254" s="193"/>
      <c r="G254" s="164">
        <f>G13+G76+G94+G163+G215+G231+G239</f>
        <v>46423.518999999993</v>
      </c>
      <c r="H254" s="164">
        <f>H13+H76+H94+H163+H215+H231+H239</f>
        <v>17763.107000000004</v>
      </c>
      <c r="I254" s="121">
        <f>G254-H254</f>
        <v>28660.411999999989</v>
      </c>
    </row>
    <row r="256" spans="1:9">
      <c r="G256" s="10"/>
    </row>
    <row r="257" spans="7:7">
      <c r="G257" s="10"/>
    </row>
  </sheetData>
  <autoFilter ref="A12:K254">
    <filterColumn colId="2"/>
    <filterColumn colId="3"/>
  </autoFilter>
  <mergeCells count="10">
    <mergeCell ref="A254:F254"/>
    <mergeCell ref="A3:D3"/>
    <mergeCell ref="A4:D4"/>
    <mergeCell ref="A1:D1"/>
    <mergeCell ref="A2:D2"/>
    <mergeCell ref="G1:I1"/>
    <mergeCell ref="G2:I2"/>
    <mergeCell ref="A7:I8"/>
    <mergeCell ref="F3:I3"/>
    <mergeCell ref="F4:I4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  <rowBreaks count="3" manualBreakCount="3">
    <brk id="183" max="8" man="1"/>
    <brk id="199" max="8" man="1"/>
    <brk id="2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2016-09-20T10:41:13Z</dcterms:modified>
</cp:coreProperties>
</file>