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80" windowWidth="19200" windowHeight="12105"/>
  </bookViews>
  <sheets>
    <sheet name="ПМ" sheetId="12" r:id="rId1"/>
  </sheets>
  <definedNames>
    <definedName name="_xlnm.Print_Titles" localSheetId="0">ПМ!$6:$6</definedName>
  </definedNames>
  <calcPr calcId="152511"/>
</workbook>
</file>

<file path=xl/calcChain.xml><?xml version="1.0" encoding="utf-8"?>
<calcChain xmlns="http://schemas.openxmlformats.org/spreadsheetml/2006/main">
  <c r="D41" i="12" l="1"/>
  <c r="D43" i="12"/>
  <c r="E421" i="12" l="1"/>
  <c r="D25" i="12" l="1"/>
  <c r="D511" i="12" l="1"/>
  <c r="D443" i="12" l="1"/>
  <c r="D437" i="12"/>
  <c r="D425" i="12"/>
  <c r="D413" i="12" l="1"/>
  <c r="D407" i="12"/>
  <c r="D370" i="12" l="1"/>
  <c r="D367" i="12" s="1"/>
  <c r="D54" i="12" l="1"/>
  <c r="D48" i="12"/>
  <c r="D45" i="12" s="1"/>
  <c r="D471" i="12" l="1"/>
  <c r="D470" i="12"/>
  <c r="D469" i="12"/>
  <c r="D468" i="12"/>
  <c r="D467" i="12"/>
  <c r="C471" i="12"/>
  <c r="C470" i="12"/>
  <c r="C469" i="12"/>
  <c r="C468" i="12"/>
  <c r="C467" i="12"/>
  <c r="E512" i="12"/>
  <c r="E511" i="12"/>
  <c r="E510" i="12"/>
  <c r="E509" i="12"/>
  <c r="E507" i="12"/>
  <c r="E501" i="12"/>
  <c r="E495" i="12"/>
  <c r="E489" i="12"/>
  <c r="E483" i="12"/>
  <c r="E477" i="12"/>
  <c r="C508" i="12"/>
  <c r="C502" i="12"/>
  <c r="C496" i="12"/>
  <c r="C490" i="12"/>
  <c r="C484" i="12"/>
  <c r="C478" i="12"/>
  <c r="C472" i="12"/>
  <c r="E464" i="12"/>
  <c r="E457" i="12"/>
  <c r="C459" i="12"/>
  <c r="C456" i="12"/>
  <c r="C453" i="12" s="1"/>
  <c r="C452" i="12"/>
  <c r="C451" i="12"/>
  <c r="C450" i="12"/>
  <c r="C449" i="12"/>
  <c r="C448" i="12"/>
  <c r="C447" i="12" s="1"/>
  <c r="D385" i="12"/>
  <c r="D384" i="12"/>
  <c r="D382" i="12"/>
  <c r="D381" i="12"/>
  <c r="C385" i="12"/>
  <c r="C384" i="12"/>
  <c r="C382" i="12"/>
  <c r="C381" i="12"/>
  <c r="E444" i="12"/>
  <c r="E442" i="12"/>
  <c r="E438" i="12"/>
  <c r="E436" i="12"/>
  <c r="E433" i="12"/>
  <c r="C428" i="12"/>
  <c r="E426" i="12"/>
  <c r="E424" i="12"/>
  <c r="E427" i="12"/>
  <c r="E414" i="12"/>
  <c r="E412" i="12"/>
  <c r="E408" i="12"/>
  <c r="E406" i="12"/>
  <c r="E403" i="12"/>
  <c r="E394" i="12"/>
  <c r="E390" i="12"/>
  <c r="D150" i="12"/>
  <c r="D149" i="12"/>
  <c r="D148" i="12"/>
  <c r="D147" i="12"/>
  <c r="D146" i="12"/>
  <c r="C150" i="12"/>
  <c r="C149" i="12"/>
  <c r="C148" i="12"/>
  <c r="C147" i="12"/>
  <c r="C146" i="12"/>
  <c r="D137" i="12"/>
  <c r="D136" i="12"/>
  <c r="D135" i="12"/>
  <c r="D134" i="12"/>
  <c r="D133" i="12"/>
  <c r="C137" i="12"/>
  <c r="C136" i="12"/>
  <c r="C135" i="12"/>
  <c r="C134" i="12"/>
  <c r="C133" i="12"/>
  <c r="C443" i="12"/>
  <c r="C440" i="12" s="1"/>
  <c r="C437" i="12"/>
  <c r="C434" i="12" s="1"/>
  <c r="C425" i="12"/>
  <c r="C422" i="12" s="1"/>
  <c r="C416" i="12"/>
  <c r="C413" i="12"/>
  <c r="C410" i="12" s="1"/>
  <c r="C407" i="12"/>
  <c r="C404" i="12" s="1"/>
  <c r="C398" i="12"/>
  <c r="C392" i="12"/>
  <c r="C389" i="12"/>
  <c r="C386" i="12" s="1"/>
  <c r="E377" i="12"/>
  <c r="E371" i="12"/>
  <c r="E370" i="12"/>
  <c r="E369" i="12"/>
  <c r="E366" i="12"/>
  <c r="E360" i="12"/>
  <c r="E353" i="12"/>
  <c r="E354" i="12"/>
  <c r="E348" i="12"/>
  <c r="E342" i="12"/>
  <c r="E336" i="12"/>
  <c r="E330" i="12"/>
  <c r="E324" i="12"/>
  <c r="E318" i="12"/>
  <c r="E312" i="12"/>
  <c r="E306" i="12"/>
  <c r="E300" i="12"/>
  <c r="E294" i="12"/>
  <c r="E288" i="12"/>
  <c r="E282" i="12"/>
  <c r="E276" i="12"/>
  <c r="E270" i="12"/>
  <c r="E264" i="12"/>
  <c r="E258" i="12"/>
  <c r="E252" i="12"/>
  <c r="E246" i="12"/>
  <c r="E240" i="12"/>
  <c r="E234" i="12"/>
  <c r="E227" i="12"/>
  <c r="E222" i="12"/>
  <c r="E216" i="12"/>
  <c r="E210" i="12"/>
  <c r="E204" i="12"/>
  <c r="E198" i="12"/>
  <c r="E192" i="12"/>
  <c r="E186" i="12"/>
  <c r="E180" i="12"/>
  <c r="E174" i="12"/>
  <c r="E168" i="12"/>
  <c r="E162" i="12"/>
  <c r="E156" i="12"/>
  <c r="C373" i="12"/>
  <c r="C367" i="12"/>
  <c r="E367" i="12" s="1"/>
  <c r="C361" i="12"/>
  <c r="C355" i="12"/>
  <c r="C349" i="12"/>
  <c r="C343" i="12"/>
  <c r="C337" i="12"/>
  <c r="C331" i="12"/>
  <c r="C325" i="12"/>
  <c r="C319" i="12"/>
  <c r="C313" i="12"/>
  <c r="C307" i="12"/>
  <c r="C301" i="12"/>
  <c r="C295" i="12"/>
  <c r="C289" i="12"/>
  <c r="C283" i="12"/>
  <c r="C277" i="12"/>
  <c r="C271" i="12"/>
  <c r="C265" i="12"/>
  <c r="C259" i="12"/>
  <c r="C253" i="12"/>
  <c r="C247" i="12"/>
  <c r="C241" i="12"/>
  <c r="C235" i="12"/>
  <c r="C229" i="12"/>
  <c r="C223" i="12"/>
  <c r="C217" i="12"/>
  <c r="C211" i="12"/>
  <c r="C205" i="12"/>
  <c r="C199" i="12"/>
  <c r="C193" i="12"/>
  <c r="C187" i="12"/>
  <c r="C181" i="12"/>
  <c r="C175" i="12"/>
  <c r="C169" i="12"/>
  <c r="C163" i="12"/>
  <c r="C157" i="12"/>
  <c r="C151" i="12"/>
  <c r="E142" i="12"/>
  <c r="C138" i="12"/>
  <c r="E127" i="12"/>
  <c r="E121" i="12"/>
  <c r="C125" i="12"/>
  <c r="C119" i="12"/>
  <c r="C118" i="12"/>
  <c r="C117" i="12"/>
  <c r="C116" i="12"/>
  <c r="C115" i="12"/>
  <c r="C114" i="12"/>
  <c r="D93" i="12"/>
  <c r="D89" i="12"/>
  <c r="C93" i="12"/>
  <c r="C89" i="12"/>
  <c r="E108" i="12"/>
  <c r="E105" i="12"/>
  <c r="E99" i="12"/>
  <c r="C109" i="12"/>
  <c r="C106" i="12" s="1"/>
  <c r="C94" i="12"/>
  <c r="D44" i="12"/>
  <c r="D40" i="12"/>
  <c r="C44" i="12"/>
  <c r="C43" i="12"/>
  <c r="C41" i="12"/>
  <c r="C40" i="12"/>
  <c r="E85" i="12"/>
  <c r="E79" i="12"/>
  <c r="E73" i="12"/>
  <c r="E71" i="12"/>
  <c r="E68" i="12"/>
  <c r="E62" i="12"/>
  <c r="E55" i="12"/>
  <c r="E54" i="12"/>
  <c r="E53" i="12"/>
  <c r="E47" i="12"/>
  <c r="E49" i="12"/>
  <c r="C84" i="12"/>
  <c r="C81" i="12" s="1"/>
  <c r="C78" i="12"/>
  <c r="C75" i="12" s="1"/>
  <c r="C72" i="12"/>
  <c r="C69" i="12" s="1"/>
  <c r="C63" i="12"/>
  <c r="C60" i="12"/>
  <c r="C57" i="12" s="1"/>
  <c r="C51" i="12"/>
  <c r="C48" i="12"/>
  <c r="E48" i="12" s="1"/>
  <c r="D84" i="12"/>
  <c r="D81" i="12" s="1"/>
  <c r="D78" i="12"/>
  <c r="D75" i="12" s="1"/>
  <c r="D69" i="12"/>
  <c r="D63" i="12"/>
  <c r="D60" i="12"/>
  <c r="D57" i="12" s="1"/>
  <c r="D51" i="12"/>
  <c r="D19" i="12"/>
  <c r="D18" i="12"/>
  <c r="D15" i="12"/>
  <c r="C19" i="12"/>
  <c r="C18" i="12"/>
  <c r="C15" i="12"/>
  <c r="C8" i="12" s="1"/>
  <c r="E36" i="12"/>
  <c r="E31" i="12"/>
  <c r="E25" i="12"/>
  <c r="C26" i="12"/>
  <c r="C20" i="12"/>
  <c r="C12" i="12" l="1"/>
  <c r="C466" i="12"/>
  <c r="E467" i="12"/>
  <c r="D466" i="12"/>
  <c r="E437" i="12"/>
  <c r="E443" i="12"/>
  <c r="C383" i="12"/>
  <c r="C380" i="12" s="1"/>
  <c r="E425" i="12"/>
  <c r="E413" i="12"/>
  <c r="D132" i="12"/>
  <c r="E407" i="12"/>
  <c r="D145" i="12"/>
  <c r="C145" i="12"/>
  <c r="C132" i="12"/>
  <c r="E93" i="12"/>
  <c r="E109" i="12"/>
  <c r="C113" i="12"/>
  <c r="E19" i="12"/>
  <c r="E75" i="12"/>
  <c r="E18" i="12"/>
  <c r="E69" i="12"/>
  <c r="E81" i="12"/>
  <c r="E41" i="12"/>
  <c r="E44" i="12"/>
  <c r="E43" i="12"/>
  <c r="D42" i="12"/>
  <c r="C42" i="12"/>
  <c r="C39" i="12" s="1"/>
  <c r="E72" i="12"/>
  <c r="E63" i="12"/>
  <c r="E57" i="12"/>
  <c r="C45" i="12"/>
  <c r="E45" i="12" s="1"/>
  <c r="E51" i="12"/>
  <c r="E132" i="12" l="1"/>
  <c r="D39" i="12"/>
  <c r="E39" i="12" s="1"/>
  <c r="E42" i="12"/>
  <c r="D508" i="12" l="1"/>
  <c r="E508" i="12" s="1"/>
  <c r="D389" i="12" l="1"/>
  <c r="D383" i="12" s="1"/>
  <c r="D380" i="12" s="1"/>
  <c r="E471" i="12" l="1"/>
  <c r="E470" i="12"/>
  <c r="E468" i="12"/>
  <c r="E150" i="12"/>
  <c r="E149" i="12"/>
  <c r="E147" i="12"/>
  <c r="D115" i="12" l="1"/>
  <c r="E115" i="12" s="1"/>
  <c r="D116" i="12"/>
  <c r="D117" i="12"/>
  <c r="D118" i="12"/>
  <c r="D114" i="12"/>
  <c r="D125" i="12" l="1"/>
  <c r="E125" i="12" s="1"/>
  <c r="E136" i="12"/>
  <c r="D373" i="12" l="1"/>
  <c r="E373" i="12" s="1"/>
  <c r="D313" i="12" l="1"/>
  <c r="E313" i="12" s="1"/>
  <c r="D349" i="12" l="1"/>
  <c r="E349" i="12" s="1"/>
  <c r="D119" i="12" l="1"/>
  <c r="E119" i="12" s="1"/>
  <c r="D106" i="12"/>
  <c r="E106" i="12" s="1"/>
  <c r="D94" i="12"/>
  <c r="E94" i="12" s="1"/>
  <c r="D113" i="12" l="1"/>
  <c r="E113" i="12" s="1"/>
  <c r="D103" i="12" l="1"/>
  <c r="D91" i="12" s="1"/>
  <c r="C103" i="12" l="1"/>
  <c r="D102" i="12"/>
  <c r="D90" i="12" s="1"/>
  <c r="D104" i="12"/>
  <c r="D92" i="12" s="1"/>
  <c r="C91" i="12" l="1"/>
  <c r="D88" i="12"/>
  <c r="C102" i="12"/>
  <c r="C90" i="12" s="1"/>
  <c r="C104" i="12"/>
  <c r="C92" i="12" s="1"/>
  <c r="D100" i="12"/>
  <c r="C11" i="12" l="1"/>
  <c r="E90" i="12"/>
  <c r="E91" i="12"/>
  <c r="C88" i="12"/>
  <c r="E88" i="12" s="1"/>
  <c r="C100" i="12"/>
  <c r="E100" i="12" s="1"/>
  <c r="D449" i="12" l="1"/>
  <c r="D451" i="12"/>
  <c r="E451" i="12" s="1"/>
  <c r="D452" i="12"/>
  <c r="E452" i="12" s="1"/>
  <c r="D448" i="12"/>
  <c r="D8" i="12" s="1"/>
  <c r="E8" i="12" s="1"/>
  <c r="D428" i="12"/>
  <c r="E428" i="12" s="1"/>
  <c r="D416" i="12"/>
  <c r="E416" i="12" s="1"/>
  <c r="D410" i="12"/>
  <c r="E410" i="12" s="1"/>
  <c r="D398" i="12"/>
  <c r="E398" i="12" s="1"/>
  <c r="D392" i="12"/>
  <c r="E392" i="12" s="1"/>
  <c r="D386" i="12"/>
  <c r="E386" i="12" s="1"/>
  <c r="D343" i="12"/>
  <c r="E343" i="12" s="1"/>
  <c r="D337" i="12"/>
  <c r="E337" i="12" s="1"/>
  <c r="D331" i="12"/>
  <c r="E331" i="12" s="1"/>
  <c r="D187" i="12"/>
  <c r="E187" i="12" s="1"/>
  <c r="D211" i="12"/>
  <c r="E211" i="12" s="1"/>
  <c r="D157" i="12"/>
  <c r="E157" i="12" s="1"/>
  <c r="D181" i="12"/>
  <c r="E181" i="12" s="1"/>
  <c r="D175" i="12"/>
  <c r="E175" i="12" s="1"/>
  <c r="D151" i="12"/>
  <c r="E151" i="12" s="1"/>
  <c r="D169" i="12"/>
  <c r="E169" i="12" s="1"/>
  <c r="D355" i="12"/>
  <c r="E355" i="12" s="1"/>
  <c r="D325" i="12"/>
  <c r="E325" i="12" s="1"/>
  <c r="D205" i="12"/>
  <c r="E205" i="12" s="1"/>
  <c r="D319" i="12"/>
  <c r="E319" i="12" s="1"/>
  <c r="D361" i="12"/>
  <c r="E361" i="12" s="1"/>
  <c r="D199" i="12"/>
  <c r="E199" i="12" s="1"/>
  <c r="D307" i="12"/>
  <c r="E307" i="12" s="1"/>
  <c r="D301" i="12"/>
  <c r="E301" i="12" s="1"/>
  <c r="D295" i="12"/>
  <c r="E295" i="12" s="1"/>
  <c r="D289" i="12"/>
  <c r="E289" i="12" s="1"/>
  <c r="D283" i="12"/>
  <c r="E283" i="12" s="1"/>
  <c r="D277" i="12"/>
  <c r="E277" i="12" s="1"/>
  <c r="D271" i="12"/>
  <c r="E271" i="12" s="1"/>
  <c r="D265" i="12"/>
  <c r="E265" i="12" s="1"/>
  <c r="D259" i="12"/>
  <c r="E259" i="12" s="1"/>
  <c r="D253" i="12"/>
  <c r="E253" i="12" s="1"/>
  <c r="D247" i="12"/>
  <c r="E247" i="12" s="1"/>
  <c r="D241" i="12"/>
  <c r="E241" i="12" s="1"/>
  <c r="D235" i="12"/>
  <c r="E235" i="12" s="1"/>
  <c r="D229" i="12"/>
  <c r="E229" i="12" s="1"/>
  <c r="D223" i="12"/>
  <c r="E223" i="12" s="1"/>
  <c r="D217" i="12"/>
  <c r="E217" i="12" s="1"/>
  <c r="D193" i="12"/>
  <c r="E193" i="12" s="1"/>
  <c r="D163" i="12"/>
  <c r="E163" i="12" s="1"/>
  <c r="D138" i="12"/>
  <c r="E138" i="12" s="1"/>
  <c r="D20" i="12"/>
  <c r="E20" i="12" s="1"/>
  <c r="D26" i="12"/>
  <c r="E26" i="12" s="1"/>
  <c r="D456" i="12" l="1"/>
  <c r="D450" i="12" l="1"/>
  <c r="E382" i="12"/>
  <c r="E384" i="12"/>
  <c r="E385" i="12"/>
  <c r="D447" i="12" l="1"/>
  <c r="E447" i="12" s="1"/>
  <c r="D440" i="12"/>
  <c r="E440" i="12" s="1"/>
  <c r="D459" i="12" l="1"/>
  <c r="E459" i="12" s="1"/>
  <c r="D434" i="12" l="1"/>
  <c r="E434" i="12" s="1"/>
  <c r="D453" i="12"/>
  <c r="E453" i="12" s="1"/>
  <c r="D502" i="12" l="1"/>
  <c r="E502" i="12" s="1"/>
  <c r="D496" i="12"/>
  <c r="E496" i="12" s="1"/>
  <c r="D490" i="12"/>
  <c r="E490" i="12" s="1"/>
  <c r="D484" i="12"/>
  <c r="E484" i="12" s="1"/>
  <c r="D478" i="12"/>
  <c r="E478" i="12" s="1"/>
  <c r="D472" i="12"/>
  <c r="E472" i="12" s="1"/>
  <c r="D422" i="12"/>
  <c r="E422" i="12" s="1"/>
  <c r="D12" i="12" l="1"/>
  <c r="E12" i="12" s="1"/>
  <c r="D11" i="12" l="1"/>
  <c r="E11" i="12" l="1"/>
  <c r="D34" i="12"/>
  <c r="D35" i="12"/>
  <c r="C35" i="12" l="1"/>
  <c r="D17" i="12"/>
  <c r="C34" i="12"/>
  <c r="C16" i="12" s="1"/>
  <c r="C9" i="12" s="1"/>
  <c r="D16" i="12"/>
  <c r="D32" i="12"/>
  <c r="C32" i="12" l="1"/>
  <c r="E32" i="12" s="1"/>
  <c r="D14" i="12"/>
  <c r="C17" i="12"/>
  <c r="D9" i="12"/>
  <c r="C14" i="12" l="1"/>
  <c r="E14" i="12" s="1"/>
  <c r="C10" i="12"/>
  <c r="C7" i="12" s="1"/>
  <c r="E9" i="12"/>
  <c r="D404" i="12" l="1"/>
  <c r="E404" i="12" s="1"/>
  <c r="E469" i="12" l="1"/>
  <c r="E466" i="12" l="1"/>
  <c r="E148" i="12" l="1"/>
  <c r="E145" i="12" l="1"/>
  <c r="E380" i="12" l="1"/>
  <c r="E383" i="12"/>
  <c r="D10" i="12"/>
  <c r="E10" i="12" l="1"/>
  <c r="D7" i="12"/>
  <c r="E7" i="12" s="1"/>
</calcChain>
</file>

<file path=xl/sharedStrings.xml><?xml version="1.0" encoding="utf-8"?>
<sst xmlns="http://schemas.openxmlformats.org/spreadsheetml/2006/main" count="589" uniqueCount="172">
  <si>
    <t xml:space="preserve">федеральный бюджет       </t>
  </si>
  <si>
    <t xml:space="preserve">областной бюджет         </t>
  </si>
  <si>
    <t xml:space="preserve">местный бюджет           </t>
  </si>
  <si>
    <t xml:space="preserve">внебюджетные источники   </t>
  </si>
  <si>
    <t xml:space="preserve">в том числе субсидии местным бюджетам     </t>
  </si>
  <si>
    <t xml:space="preserve">местный бюджет         </t>
  </si>
  <si>
    <t>местный бюджет</t>
  </si>
  <si>
    <t>в том числе субсидии местным бюджетам</t>
  </si>
  <si>
    <t xml:space="preserve">федеральный бюджет         </t>
  </si>
  <si>
    <t>федеральный бюджет</t>
  </si>
  <si>
    <t>Направление 2 «Развитие образования»</t>
  </si>
  <si>
    <t>Направление 1 «Развитие строительного комплекса»</t>
  </si>
  <si>
    <t>Направление 3 «Развитие физической культуры и спорта»</t>
  </si>
  <si>
    <t>Направление 4 «Развитие здравоохранения»</t>
  </si>
  <si>
    <t>Направление 5 «Развитие культуры»</t>
  </si>
  <si>
    <t>Направление 6 «Развитие жилищно-коммунального хозяйства»</t>
  </si>
  <si>
    <t>Направление 7 «Развитие транспортной инфраструктуры»</t>
  </si>
  <si>
    <t>Направление 8 «Развитие агропромышленного комплекса и потребительского рынка»</t>
  </si>
  <si>
    <t>Направление 9 «Развитие промышленности и предпринимательства»</t>
  </si>
  <si>
    <t>Мероприятие 1 «Строительство новых микрорайонов в г. Верхняя Пышма», всего                                                                                                                                                                                            из них:</t>
  </si>
  <si>
    <t>№ строки</t>
  </si>
  <si>
    <t>Причины отклонения от планового значения</t>
  </si>
  <si>
    <t>план</t>
  </si>
  <si>
    <t>факт</t>
  </si>
  <si>
    <t>процент выполнения</t>
  </si>
  <si>
    <t>Выполнение мероприятий 
комплексной программы «Развитие городского округа Верхняя Пышма» на 2017 – 2022 годы</t>
  </si>
  <si>
    <t>за 2017 год</t>
  </si>
  <si>
    <t xml:space="preserve">Всего по комплексной программе </t>
  </si>
  <si>
    <t>Всего по направлению 1 «Развитие строительного комплекса»</t>
  </si>
  <si>
    <t>Всего по направлению 4 «Развитие здравоохранения»</t>
  </si>
  <si>
    <t xml:space="preserve">Всего по направлению 5 «Развитие культуры» </t>
  </si>
  <si>
    <t>Всего по направлению 6 «Развитие жилищно-коммунального хозяйства»</t>
  </si>
  <si>
    <t>Всего по направлению 7 «Развитие транспортной инфраструктуры»</t>
  </si>
  <si>
    <t>Всего по направлению 8 «Развитие агропромышленного комплекса и потребительского рынка»</t>
  </si>
  <si>
    <t>Всего по направлению 8 «Развитие промышленности и предпринимательства»</t>
  </si>
  <si>
    <t xml:space="preserve">Наименование мероприятия/ Источники расходов 
на финансирование </t>
  </si>
  <si>
    <t>Объем расходов на выполнение мероприятия, 
тыс. рублей</t>
  </si>
  <si>
    <t>Мероприятие выполнено.
За 2017 год введены в эксплуатацию 1 общежитие, 11 многоквартирных жилых домов (г. Верхняя Пышма, с. Балтым, 
п. Кедровое, п. Исеть). Продолжается строительство жилых домов в микрорайоне "Северный", микрорайоне "Центр-Юг", микрорайоне «Центральный», с. Балтым</t>
  </si>
  <si>
    <t>Мероприятие 5 «Проектирование и строительство здания администрации по адресу: Свердловская область, город Верхняя Пышма, проспект Успенский, д. 115», всего
из них:</t>
  </si>
  <si>
    <t>Мероприятие 6 «Реконструкция здания муниципального автономного общеобразовательного учреждения «Средняя общеобразовательная школа № 3» по адресу: город Верхняя Пышма, улица Машиностроителей, д. 6»,  всего 
из них:</t>
  </si>
  <si>
    <t>Мероприятия, запланированные на 2017 год, выполнены. 
Проведены работы по устройству фундаментов, устройству стен,  перекрытия 1 этажа, полов, потолков, монолитных лестниц, кровли, частично выполнен монтаж окон, устройство фасада</t>
  </si>
  <si>
    <t>Мероприятия, запланированные на 2017 год, выполнены. 
Проведены работы по устройству фундаментов, устройству кирпичных стен, перекрытий</t>
  </si>
  <si>
    <t>Мероприятие 10 «Строительство детского дошкольного образовательного учреждения на 270 мест (проект «Балтым-Парк», 276 тыс. кв. м)», всего
из них:</t>
  </si>
  <si>
    <t>Мероприятие 14 «Разработка проектной документации для строительства здания детского дошкольного учреждения в микрорайоне «Петровский» г. Верхняя Пышма», всего
из них:</t>
  </si>
  <si>
    <t>Мероприятия, запланированные на 2017 год, выполнены. 
Проведено строительно-техническое обследование, оценка технического состояния зданий,  разработаны эскизный проект, проектно-сметная документация, проведены комплексные инженерные изыскания, топосъемка</t>
  </si>
  <si>
    <t>Мероприятия, запланированные на 2017 год, выполнены. 
Разработана проектно-сметная документация на реконструкцию объекта. Заявка на реконструкцию объекта прошла отбор в Министерстве общего и профессионального образования Свердловской области. Начало реконструкции СОШ № 25 запланировано в 2018 году</t>
  </si>
  <si>
    <t xml:space="preserve">Всего по направлению 2 «Развитие образования» </t>
  </si>
  <si>
    <t xml:space="preserve">Всего по направлению 3 «Развитие физической культуры и спорта» </t>
  </si>
  <si>
    <t>Мероприятие 47 «Проектирование Дворца водных видов спорта», всего
из них:</t>
  </si>
  <si>
    <t>Мероприятие 49 «Проектирование картодрома», всего
из них:</t>
  </si>
  <si>
    <t>Мероприятие 51 «Строительство Дворца самбо», всего
из них:</t>
  </si>
  <si>
    <t>Мероприятия, запланированные на 2017 год, выполнены.
Проект проходит экспертизу достоверности сметной стоимости. Реализация мероприятия запланирована в 2018 году</t>
  </si>
  <si>
    <t>Мероприятия, запланированные на 2017 год, выполнены.
Заключено соглашение от 22.09.2017 № 04-374/2017 о предоставлении субсидии  в сумме 113 169,0 тыс. рублей, в том числе в 2017 году – 
40 367,3 тыс. руб., в 2018 году – 72 801,8 тыс. рублей. 
Заключен контракт на проведение капитального ремонта учреждения</t>
  </si>
  <si>
    <t>Мероприятие 55 «Строительство родильного дома с женской консультацией и отделением патологии беременных, город Верхняя Пышма», всего
из них:</t>
  </si>
  <si>
    <t>Мероприятие 58 «Реконструкция парка культуры и отдыха в г. Верхняя Пышма», всего 
из них</t>
  </si>
  <si>
    <t>Мероприятие 62 «Строительство новых тепловых сетей в зоне теплоснабжения от СУГРЭС (район «Машиностроителей»)», всего
из них:</t>
  </si>
  <si>
    <t>Мероприятие 63 «Проектирование и техперевооружение котельной в с. Балтым городского округа Верхняя Пышма. Замена котлов «Салют« 2,09ВА» и «КВОГ-0,5» на котел «КВА-3,5»,  всего
из них:</t>
  </si>
  <si>
    <t>Мероприятие 69 «Строительство ЦТП № 1 
(ул. Чайковского, д. 24 «а»)», всего
из них:</t>
  </si>
  <si>
    <t>Мероприятие 71 «Проектирование и техническое перевооружение с автоматизацией центрального теплового пункта № 11 «Горновский», всего
из них</t>
  </si>
  <si>
    <t>Мероприятие выполнено.
Строительство трансформаторной подстанции завершено</t>
  </si>
  <si>
    <t>Мероприятие 72 «Строительство трасформаторной подстанции (далее – ТП) (1х1000 кВА), 2 воздушных линий (далее – ВЛ) 10 кВ (0,1 км), с. Балтым городского округа Верхняя Пышма», всего 
из них</t>
  </si>
  <si>
    <t xml:space="preserve">Мероприятия, запланированные на 2017 год, выполнены.
Проводятся мероприятия по разработке проектно-сметной документации
</t>
  </si>
  <si>
    <t>Мероприятие 74 «Дизель-генераторная установка 
400 кВт, на шасси (2 ед.)», всего
из них</t>
  </si>
  <si>
    <t>Мероприятие 81 «Реконструкция ВЛ-6 кВ ф. 1 ПС Насосная 2 подъема – ПС Насосная 1 подъема, 
г. Верхняя Пышма», всего
из них:</t>
  </si>
  <si>
    <t xml:space="preserve">Мероприятие 82 «Строительство кабельных линий (далее - КЛ) 6 кВ ф. «ТП 53-ТП 51» для резервного электроснабжения от ПС «Химреактивы» до существующих объектов Центральной городской больницы», всего
из них: </t>
  </si>
  <si>
    <t>Мероприятие 83 «Строительство ЛЭП-6 кВ для перераспределения мощности с ф. «Посёлок» на
 ф. «Торфомассив» в п. Кедровое городского округа Верхняя Пышма», всего
из них:</t>
  </si>
  <si>
    <t>Мероприятие 86 «Реконструкция ВЛ-0,4 кВ от ТП-7 
ф. № 2 «ул. 40 лет Октября», г. Верхняя Пышма», всего
ихз них:</t>
  </si>
  <si>
    <t xml:space="preserve">Мероприятие 87 «Реконструкция ВЛ-0,4 кВ от ТП-69 Ф-1 «ул. Испанских Рабочих» г. Верхняя Пышма», всего
из них: </t>
  </si>
  <si>
    <t xml:space="preserve">Мероприятие 88 «Реконструкция ВЛ-0,4 кВ от ТП-69 Ф-2 «ул. 40 лет Октября» г. Верхняя Пышма», всего
из них: </t>
  </si>
  <si>
    <t>Мероприятия, запланированные на 2017 год, выполнены. 
Ведутся проектно-изыскательские работы</t>
  </si>
  <si>
    <t>Мероприятие 92 «Строительство ЛЭП-6 кВ,  комплектной ТП наружного исполнения в центре нагрузок и реконструкция ВЛ-0,4 кВ  
ул. Степана Разина, г. Верхняя Пышма», всего
из них:</t>
  </si>
  <si>
    <t xml:space="preserve">Мероприятие 93 «Реконструкция ВЛ-0,4 кВ от ТП-11 Ф-2 «ул. Южная» г. Верхняя Пышма», всего
из них: </t>
  </si>
  <si>
    <t>Мероприятие 94 «Строительство ЛЭП-6кВ, комплектной ТП наружного исполнения в центре нагрузок и ВЛ-0,4 кВ по ул. Мира в п. Исеть городского округа Верхняя Пышма», всего
из них:</t>
  </si>
  <si>
    <t>Мероприятие 95 «Строительство ЛЭП-6кВ, комплектной ТП наружного исполнения в центре нагрузок и ВЛ-0,4 кВ по ул. Нагорная в п. Сагра городского округа Верхняя Пышма», всего
из них:</t>
  </si>
  <si>
    <t>Мероприятие 96 «Строительство перемычки между РП «Машиностроителей» и ТП-107», всего
из них:</t>
  </si>
  <si>
    <t>Мероприятие 104 «Ввод в эксплуатацию линейных сооружений электроснабжения в связи с развитием микрорайона «Петровский» г. Верхняя Пышма», всего, 
из них</t>
  </si>
  <si>
    <t>Мероприятия не выполнено.
По инициативе инвестора мероприятие исключено из планов реализации</t>
  </si>
  <si>
    <t>Мероприятие не выполнено.
По инициативе инвестора мероприятие исключено из планов реализации</t>
  </si>
  <si>
    <t>Мероприятие 108 «Развитие подводящих сетей для газоснабжения населенных пунктов городского округа Верхняя Пышма», всего
из них:</t>
  </si>
  <si>
    <t xml:space="preserve">Мероприятие 109 «Ввод в эксплуатацию линейных сооружений газоснабжения в связи с развитием микрорайона «Петровский» г. Верхняя Пышма», всего
из них: </t>
  </si>
  <si>
    <t>Мероприятия, запланированные на 2017 год, выполнены.
Ведется предпроектная подготовка, формирование земельных участков для размещения объекта</t>
  </si>
  <si>
    <t>Мероприятие 110 «Проектирование очистных сооружений п. Красный  городского округа Верхняя Пышма», всего
из них:</t>
  </si>
  <si>
    <t>Мероприятие 120 «Рекультивация полигона 
в п. Красный», всего
из них:</t>
  </si>
  <si>
    <t>Мероприятие 121 «Строительство и реконструкция улично-дорожной сети городского округа Верхняя Пышма со строительством трамвайной линии в границах городского округа Верхняя Пышма», всего
из них:</t>
  </si>
  <si>
    <t>Мероприятия, запланированные на 2017 год, выполнены.
Разработана проектная документация. Получены положительные заключения государственной экспертизы проектной документации и результатов инженерных изысканий, выполненных для подготовки такой проектной документации; о достоверности сметной стоимости объекта капитального строительства; об эффективности инвестиционного проекта. 
Ведется выкуп земельных участков и объектов недвижимости, попадающих в зону строительства</t>
  </si>
  <si>
    <t>Мероприятие 124 «Строительство транспортной развязки на 13 км автомобильной дороги 
"г. Екатеринбург - г. Невьянск" на территории городского округа Верхняя Пышма», всего
из них:</t>
  </si>
  <si>
    <t xml:space="preserve">Мероприятие 127 «Строительство дороги 
от ул. Первомайская вдоль жилой застройки южнее 
с. Балтым (проект «Балтым-Парк» 276 тыс. кв. м)», всего
из них:  </t>
  </si>
  <si>
    <t>Мероприятие выполнено.
Работы по строительству объекта выполнены. 
Приемка объекта состоится в 2018 году из-за отсутствия акта технической готовности переустройства газопровода</t>
  </si>
  <si>
    <t>Мероприятия, запланированные на 2017 год, выполнены. 
Выполняются проектные работы по ул. Тенистой от ул. Первомайской 
до границы земельного участка ЮИТ</t>
  </si>
  <si>
    <t>Мероприятие 128 «Строительство линейного объекта «участки  ул. Машиностроителей, ул. Гороховая и 
ул. Зеленая (проектная) в границах района «Северный» г. Верхняя Пышма (включая проектные работы стадии «Р»)», всего
из них:</t>
  </si>
  <si>
    <t>Мероприятие 132 «Реконструкция ул. Калинина 
от ул. Зелёная до ул. Свердлова в г. Верхняя Пышма», всего
из них:</t>
  </si>
  <si>
    <t>Мероприятия, запланированные на 2017 год, выполнены.
Осуществляется корректировка проектной документации, фактический объем расходов подлежит уточнению</t>
  </si>
  <si>
    <t>Мероприятие 136 «Реконструкция ул. 40 лет Октября от ул. Уральских рабочих до ул. Октябрьская», всего
из них:</t>
  </si>
  <si>
    <t>Мероприятие 143 «Строительство продолжения 
ул. Александра Козицына», всего
из них:</t>
  </si>
  <si>
    <t>Мероприятие 146 «Строительство распределительных газопроводов в с. Мостовское городского округа Верхняя Пышма», всего
из них:</t>
  </si>
  <si>
    <t xml:space="preserve">Мероприятия, запланированные на 2017 год, выполнены. 
Вносятся изменения в проектную документацию в части разделения ее на этапы строительства для поэтапного ввода объекта в эксплуатацию
</t>
  </si>
  <si>
    <t>Мероприятие 147 «Строительство новых объектов потребительского рынка», всего
из них:</t>
  </si>
  <si>
    <t xml:space="preserve">Мероприятие выполнено.
Введен 51 объект потребительского рынка (в том числе 38 объектов торговли, 11 объектов бытового обслуживания, 2 объекта общественного питания)             </t>
  </si>
  <si>
    <t>Мероприятие 148 «Реконструкция цеха электролиза меди акционерного общества «Уралэлектромедь» (далее - АО «Уралэлектромедь») с увеличением мощности безосновного производства», всего
из них:</t>
  </si>
  <si>
    <t>Мероприятие 150 «Производство по переработке отработанных автокатализаторов (акционерное общество "Екатеринбургский завод по обработке цветных металлов" - далее «ЕЗ ОЦМ»)», всего
из них</t>
  </si>
  <si>
    <t>Мероприятия, запланированные на 2017 год, выполнены.
Налажено производство по переработке отработанных автокатализаторов</t>
  </si>
  <si>
    <t>Мероприятия, запланированные на 2017 год, выполнены. 
Ведутся работы по монтажу технологического оборудования, технологических трубопроводов, электроснабжению и электроосвещению.
Фактический объем расходов подлежит уточнению</t>
  </si>
  <si>
    <t>Мероприятие 151 «Производство по переработке электронного лома (АО «ЕЗ ОЦМ»)», всего
из них:</t>
  </si>
  <si>
    <t>Мероприятие не выполнено.
В связи с отсутствием финансирования срок реализации мероприятия перенесен на более поздние сроки</t>
  </si>
  <si>
    <t>Мероприятие 152 «Техническое перевооружение волочильного передела (АО «ЕЗ ОЦМ»)», всего 
из них:</t>
  </si>
  <si>
    <t>Мероприятия, запланированные на 2017 год, выполнены. 
Продолжается техническое перевооружение волочильного передела</t>
  </si>
  <si>
    <t>Мероприятие 153 «Техническое перевооружение плавильного передела (АО «ЕЗ ОЦМ»)», всего
из них:</t>
  </si>
  <si>
    <t>Мероприятия, запланированные на 2017 год, выполнены. 
Продолжается техническое перевооружение плавильного передела</t>
  </si>
  <si>
    <t>Мероприятие 154 «Техническое перевооружение аффинажного передела (АО «ЕЗ ОЦМ»)», всего
из них:</t>
  </si>
  <si>
    <t>Мероприятия, запланированные на 2017 год, выполнены.
Продолжается техническое перевооружение аффинажного передела</t>
  </si>
  <si>
    <t>Мероприятие 155 «Поддержка субъектов малого предпринимательства (предоставление грантов)», всего
из них:</t>
  </si>
  <si>
    <t xml:space="preserve">областной бюджет     </t>
  </si>
  <si>
    <t xml:space="preserve">в том числе субсидии местным бюджетам      </t>
  </si>
  <si>
    <t xml:space="preserve">областной бюджет      </t>
  </si>
  <si>
    <t>Мероприятие выполнено.
Объект введен в эксплуатацию (здание общежития по ул. Орджоникидзе в г. Верхняя Пышма)</t>
  </si>
  <si>
    <t>Мероприятие 4 «Строительство здания гостиничного типа (апартотель)», всего
из них:</t>
  </si>
  <si>
    <t>Мероприятие 7 «Реконструкция здания муниципального автономного общеобразовательного учреждения «Средняя общеобразовательная школа № 1 
имени Б.С. Суворова» по адресу: город Верхняя Пышма, улица Красноармейская, д. 6 (1 очередь-  2016 – 2017 годы без увеличения мест, 2 очередь – 2018 год)», всего
из них:</t>
  </si>
  <si>
    <t>Мероприятие 30 «Разработка проектно-сметной документации на строительство объектов (культурно-досуговый комплекс,  спортивный комплекс) загородного оздоровительного лагеря «Надежда» 
г. Верхняя Пышма», всего
из них:</t>
  </si>
  <si>
    <t xml:space="preserve">Мероприятие 32 «Реконструкция здания Муниципального автономного образовательного учреждения "Средняя общеобразовательная школа
 № 25 с углубленным изучением отдельных предметов", г. Верхняя Пышма, ул. Петрова, д. 43а», всего
из них: </t>
  </si>
  <si>
    <t xml:space="preserve">Мероприятие 54 «Проведение капитального ремонта здания хирургического корпуса государственного бюджетного учреждения здравоохранения Свердловской области «Верхнепышминская центральная городская больница имени П.Д. Бородина», всего
из них: </t>
  </si>
  <si>
    <t>Мероприятие 61 «Проектирование и техническое перевооружение теплотрассы от ТК78а до ЦТП № 6 
ул. Мамина-Сибиряка, 7а, 2Ду 250 мм протяженностью 0,462 км; от ЦТП № 6 до границы эксплуатационной ответственности ул. Чайковского, 32, 2Ду 250 мм протяженностью 0,069 км; от ТК97в до ЦТП № 1
ул. Чайковского, 24, 2Ду 400 мм протяженностью 
0,01 км « т ЦТП № 1 до границы эксплуатационной ответственности ул. Чайковского, 32 2Ду 300 мм протяженностью 0,158 км», всего
из них:</t>
  </si>
  <si>
    <t>Мероприятие 75 «Строительство РП (1х2500 кВА), 
2КЛ-6 кВ (1,5 км), район многоэтажной жилой застройки в границах ул. Петрова – К. Цеткин –  ул. Новая, 
г. Верхняя Пышма», всего
из них:</t>
  </si>
  <si>
    <t>Мероприятие 78 «Строительство РП (2х1000 кВА), 
2ТП (2х1000 кВА), 2КЛ-10 кВ (2 км), микрорайон «Северный», г. Верхняя Пышма», всего
из них:</t>
  </si>
  <si>
    <t>Мероприятие 80 «Строительство линии электропередач (далее – ЛЭП) 10 кВ от ф. «Молокозавод», ф. «Балтым», ф. «Зеленый бор», замена оборудования  ТП  скважин 
№ 42, 68(68А), 96, 96А, № 97, № 98 Пышминского водозабора (перевод питания с 6 кВ на 10 от двух источников – 1 и 2 с.ш. ПС 110/10 «Балтымская», всего
из них:</t>
  </si>
  <si>
    <t>Мероприятие 84 «Строительство ЛЭП-10 кВ, комплектной трансформаторной подстанции наружного исполнения в центре нагрузок и реконструкция 
ВЛ-0,4 кВ по ул. 1 Мая в п. Глубокий Лог городского округа Верхняя Пышма», всего
из них:</t>
  </si>
  <si>
    <t>Мероприятие 85 «Строительство ЛЭП-10 кВ, комплектной трансформаторной подстанции наружного исполнения в центре нагрузок и ВЛ-0,4 кВ по 
ул. Станционная, Уральских рабочих в п. Зелёный Бор городского округа Верхняя Пышма», всего
из них</t>
  </si>
  <si>
    <t>Мероприятие 89 «Строительство ЛЭП-6кВ, комплектной ТП наружного исполнения в центре нагрузок и ВЛ-0,4 кВ по ул. Чапаева, Гранитная в п. Исеть городского округа Верхняя Пышма», всего
из них:</t>
  </si>
  <si>
    <t>Мероприятие 90 «Реконструкция КЛ-6кВ 
ф. 1 «ПС Химреактивы – РП 3», всего
из них:</t>
  </si>
  <si>
    <t>Мероприятие 91 «Реконструкция КЛ-6кВ
 ф. 2 «ПС Химреактивы – РП 3», всего
из них:</t>
  </si>
  <si>
    <t>Мероприятие 103 «Реконструкция ВЛ-0,4 кВ от ТП-3
ф. № 4 п. Сиреневый, п. Красный, городского округа Верхняя Пышма», всего
из них:</t>
  </si>
  <si>
    <t>Мероприятие 105 «Реконструкция ВЛ-0,4 кВ от ТП-45 
ф. № 2 «ул. Парковая» г. Верхняя Пышма», всего
из них:</t>
  </si>
  <si>
    <t>Мероприятие 106 «Реконструкция ВЛ-0,4 кВ от ТП-65 
ф. № 14 «ул. Пролетарская» г. Верхняя Пышма», всего
из них:</t>
  </si>
  <si>
    <t>Мероприятие 107 «Реконструкция ВЛ-0,4 кВ от ТП-66 
ф. № 18 «ул. Пролетарская», г. Верхняя Пышма», всего
из них:</t>
  </si>
  <si>
    <t>Мероприятие 114 «Расширение канализационных очистных сооружений (далее – КОС) городского округа Верхняя Пышма. Очистные сооружения хозяйственно-бытовых стоков производительностью 
40 000 куб. м/сутки (первая и вторая очереди)», всего
из них:</t>
  </si>
  <si>
    <t>Мероприятие 140 «Реконструкция ул. Орджоникидзе», всего
из них:</t>
  </si>
  <si>
    <t>Мероприятие 144 «Строительство автомобильной дороги ул. Зеленая от ул. Калинина до ул. Орджоникидзе в городе Верхняя Пышма», всего
из них:</t>
  </si>
  <si>
    <t>Мероприятие 145 «Реконструкция автомобильной дороги ул. Свердлова от ул. Кривоусова до ул. Калинина в городе Верхняя Пышма», всего
из них:</t>
  </si>
  <si>
    <t>Мероприятие 24 «Реконструкция здания муниципального автономного общеобразовательного учреждения «Средняя общеобразовательная школа 
№ 22» г. Верхняя Пышма, проспект Успенский, д. 49», всего
из них:</t>
  </si>
  <si>
    <t>Мероприятие 68 «Проектирование и техническое перевооружение ЦТП № 6 ул. Мамина-Сибиряка, д. 7а 
г. Верхняя Пышма с увеличением нагрузки 
до 13,8 Гкал/ч», всего
из них:</t>
  </si>
  <si>
    <t>Мероприятие 70 «Проектирование и модернизация ЦТП № 4 ул. Машиностроителей, 4а,  ЦТП № 2
проспект Успенский, д. 111 «а», всего
из них:</t>
  </si>
  <si>
    <t>Мероприятия, запланированные на 2017 год, выполнены. 
В связи с изменением объемов выполняемых работ вносятся изменения в техническое задание для проведения аукционных процедур</t>
  </si>
  <si>
    <t>Мероприятия, запланированные на 2017 год, выполнены.
Проведены работы по определению земельного участка, сбору исходных данных для подключения к сетям электроснабжения. Проектирование будет продолжено в 2018 году</t>
  </si>
  <si>
    <t>Мероприятия, запланированные на 2017 год, выполнены.
Проведены работы по определению земельного участка для размещения объекта. Проектирование будет продолжено в 2018 году</t>
  </si>
  <si>
    <t xml:space="preserve">Мероприятия, запланированные на 2017 год, выполнены.
Разработана проектная документация. Получено положительное заключение государственной экспертизы проектной документации и результатов инженерных изысканий, положительное заключение о достоверности сметной стоимости объекта капитального строительства.  Заключен государственный контракт на разработку рабочей документации и выполнение строительно-монтажных работ 
</t>
  </si>
  <si>
    <t>Мероприятия, запланированные на 2017 год, выполнены.
Разработана проектно-сметная документация. В 2018 году на основании разработанной проектно-сметной документации состоятся торги на выполнение работ</t>
  </si>
  <si>
    <t>Мероприятие выполнено.
Выполнено техническое перевооружение ЦТП № 2 в связи с увеличением тепловой нагрузки. Повышена надежность и качество теплоснабжения объектов теплопотребления</t>
  </si>
  <si>
    <t>Мероприятия, запланированные на 2017 год, выполнены. 
Разработана проектно-сметная документация. Оплата за выполненные работы будет произведена в 2018 году.</t>
  </si>
  <si>
    <t>Мероприятия, запланированные на 2017 год, выполнены. 
Проведены проектно-изыскательские работы</t>
  </si>
  <si>
    <t>Мероприятия, запланированные на 2017 год, выполнены.
Проведены проектно-изыскательские работы</t>
  </si>
  <si>
    <t xml:space="preserve">Мероприятия, запланированные на 2017 год, выполнены.
Проведены проектно-изыскательские работы </t>
  </si>
  <si>
    <t>Мероприятия, запланированные на 2017 год, выполнены. 
Ведутся работы по строительству объекта. Оплата за выполненные работы будет произведена в 2018 году</t>
  </si>
  <si>
    <t xml:space="preserve">Мероприятия, запланированные на 2017 год, выполнены.
Выполнено расширение сетей газоснабжения в п. Исеть в микрорайоне "Дачный". Внесены изменения в проектно-сметную документацию на выполнение работ по строительству подводящих сетей для газоснабжения п. Ромашка. Получено положительное заключение государственной экспертизы проектной документации, за счет внебюджетных средств ведутся строительно-монтажные работы
</t>
  </si>
  <si>
    <t>Мероприятия, запланированные на 2017 год, выполнены.
Заключен договор на технологическое присоединение к сети газораспределения.  Выполнена проектная документация  наружных сетей  газоснабжения.  Получено положительное заключение экспертизы проектной документации, выполняется рабочий проект</t>
  </si>
  <si>
    <t>Мероприятия, запланированные на 2017 год, выполнены.
Проведена разработка проектно-сметной документации</t>
  </si>
  <si>
    <t>Мероприятия, запланированные на 2017 год, выполнены. 
Заключен государственный контракт (12.08.2017), начаты ремонтные работы дороги. Получено отрицательное заключение государственной экспертизы проектной документации оставшегося участка дороги, выполняется корректировка проектной документации для повторного прохождения  государственной экспертизы. Фактический объем расходов подлежит уточнению. Строительно-монтажные работы возобновятся  
в 2018 году в строительный сезон</t>
  </si>
  <si>
    <t>Мероприятия, запланированные на 2017 год, выполнены.
Выполняется корректировка проектно-сметной документации. Фактический объем расходов подлежит утонению. Строительно-монтажные работы возобновятся  в 2018 году в строительный сезон</t>
  </si>
  <si>
    <t>Мероприятие не выполнено.
В связи с отсутствием финансирования срок начала реализации мероприятия перенесен на 2019 год</t>
  </si>
  <si>
    <t xml:space="preserve">Мероприятия, запланированные на 2017 год, выполнены. 
26.05.2017 расторгнут государственный контракт на разработку проектно-сметной документации. Проводятся процедуры на предмет передачи земельного участка  из федеральной собственности в муниципальную для реконструкции здания школы. </t>
  </si>
  <si>
    <t xml:space="preserve">Мероприятие выполнено.
Проведены мероприятия по благоустройству территории парка, по строительству сцены парка </t>
  </si>
  <si>
    <t>Мероприятие не выполнено.
В связи с отсутствием финансирования срок реализации мероприятия переносится на 2019-2021 годы</t>
  </si>
  <si>
    <t xml:space="preserve">Мероприятия, запланированные на 2017 год, выполнены.
Проводятся работы по разработке поектно-сметной документации, по техническому перевооружению ЦТП № 11 в связи с увеличением тепловой нагрузки </t>
  </si>
  <si>
    <t>Мероприятие не выполнено.
В связи с отсутствием финансирования реализация мероприятия запланирована на более поздние сроки.</t>
  </si>
  <si>
    <t>Мероприятие не выполнено.
В связи с отсутствием финансирования срок реализации мероприятия перенесен на 2018 г.</t>
  </si>
  <si>
    <t>Мероприятие выполнено.
Построена линия электропередач ВЛ-6 кВ длиной 4,5 км.</t>
  </si>
  <si>
    <t>Мероприятие выполнено.
Объекты введены в эксплуатация</t>
  </si>
  <si>
    <t>Мероприятие не выполнено. 
В связи с отсутствием финансирования срок реализации мероприятия перенесен на 2018 г.</t>
  </si>
  <si>
    <t>Мероприятие выполнено.
22.12.2017 состоялся торжественный запуск первой очереди очистных сооружений</t>
  </si>
  <si>
    <t>Мероприятия, запланированные на 2017 год, выполнены. 
Заключен государственный контракт (12.08.2017). Выполнены этапы 
1Б и 2. Разработка технического задания и проектной документация на вынос инженерных сетей будет продолжена в 2018 году</t>
  </si>
  <si>
    <t>Мероприятия, запланированные на 2017 год, выполнены.
Заключен государственный контракт (12.08.2017), начаты работы по реконструкции улиц. Строительно-монтажные работы возобновятся 
в 2018 году в строительный сезон</t>
  </si>
  <si>
    <t>Мероприятия, запланированные на 2017 год, выполнены.
Заключен государственный контракт (12.08.2017), начаты ремонтные работы. Строительно-монтажные работы возобновятся  в 2018 году в строительный сезон</t>
  </si>
  <si>
    <t xml:space="preserve">Мероприятия, запланированные на 2017 год, выполнены.
Заключен государственный контракт (12.08.2017), начаты ремонтные работы. Строительно-монтажные работы возобновятся  в 2018 году в строительный сезон
</t>
  </si>
  <si>
    <t>Мероприятие выполнено.
В соответствии с протоколами комиссии по рассмотрению заявок на предоставление субсидии субъектам малого и среднего предпринимательства, занимающимся социально значимыми видами деятельности, в том числе созданием и (или) развитием центров времяпрепровождения детей, в городском округе Верхняя Пышма 
от 06.12.2017 № 1 и от 14.12.2017 № 2 отобраны 10 заявок, заключены соглашения с Союзом малого и среднего предпринимательства Свердловской области о предоставлении субсидии в 2017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</si>
</sst>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1"/>
      <color indexed="8"/>
      <name val="Calibri"/>
      <family val="2"/>
      <charset val="204"/>
    </font>
    <font>
      <sz val="11"/>
      <color indexed="8"/>
      <name val="Calibri"/>
      <family val="2"/>
      <charset val="204"/>
    </font>
    <font>
      <sz val="12"/>
      <name val="Times New Roman"/>
      <family val="1"/>
      <charset val="204"/>
    </font>
    <font>
      <sz val="10"/>
      <name val="Arial"/>
      <family val="2"/>
      <charset val="204"/>
    </font>
    <font>
      <sz val="14"/>
      <name val="Times New Roman"/>
      <family val="1"/>
      <charset val="204"/>
    </font>
    <font>
      <sz val="9"/>
      <name val="Calibri"/>
      <family val="2"/>
      <charset val="204"/>
    </font>
    <font>
      <sz val="12"/>
      <name val="Calibri"/>
      <family val="2"/>
      <charset val="204"/>
    </font>
    <font>
      <b/>
      <sz val="11"/>
      <color indexed="8"/>
      <name val="Times New Roman"/>
      <family val="1"/>
      <charset val="204"/>
    </font>
    <font>
      <sz val="11"/>
      <name val="Calibri"/>
      <family val="2"/>
      <charset val="204"/>
    </font>
    <font>
      <sz val="11"/>
      <color indexed="8"/>
      <name val="Times New Roman"/>
      <family val="1"/>
      <charset val="204"/>
    </font>
    <font>
      <sz val="11"/>
      <name val="Times New Roman"/>
      <family val="1"/>
      <charset val="204"/>
    </font>
    <font>
      <b/>
      <sz val="11"/>
      <name val="Times New Roman"/>
      <family val="1"/>
      <charset val="204"/>
    </font>
    <font>
      <b/>
      <sz val="11"/>
      <name val="Calibri"/>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2"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cellStyleXfs>
  <cellXfs count="74">
    <xf numFmtId="0" fontId="0" fillId="0" borderId="0" xfId="0"/>
    <xf numFmtId="0" fontId="6" fillId="0" borderId="0" xfId="0" applyFont="1" applyFill="1" applyAlignment="1">
      <alignment vertical="center"/>
    </xf>
    <xf numFmtId="0" fontId="6" fillId="0" borderId="0" xfId="0" applyFont="1" applyFill="1" applyAlignment="1">
      <alignment horizontal="center" vertical="center"/>
    </xf>
    <xf numFmtId="165" fontId="6" fillId="0" borderId="0" xfId="0" applyNumberFormat="1" applyFont="1" applyFill="1" applyAlignment="1">
      <alignment vertical="center"/>
    </xf>
    <xf numFmtId="165" fontId="6" fillId="0" borderId="0" xfId="0" applyNumberFormat="1" applyFont="1" applyFill="1" applyAlignment="1">
      <alignment horizontal="center" vertical="center"/>
    </xf>
    <xf numFmtId="0" fontId="3" fillId="0" borderId="0" xfId="0" applyFont="1" applyFill="1" applyAlignment="1">
      <alignment vertical="top"/>
    </xf>
    <xf numFmtId="0" fontId="7" fillId="0" borderId="0" xfId="0" applyFont="1" applyFill="1" applyAlignment="1">
      <alignment vertical="top"/>
    </xf>
    <xf numFmtId="165" fontId="5" fillId="0" borderId="0" xfId="0" applyNumberFormat="1" applyFont="1" applyFill="1" applyAlignment="1">
      <alignment vertical="center" wrapText="1"/>
    </xf>
    <xf numFmtId="165" fontId="5" fillId="0" borderId="0" xfId="0" applyNumberFormat="1" applyFont="1" applyFill="1" applyAlignment="1">
      <alignment vertical="center"/>
    </xf>
    <xf numFmtId="0" fontId="9" fillId="0" borderId="0" xfId="0" applyFont="1" applyFill="1" applyAlignment="1">
      <alignment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0" xfId="0" applyFont="1" applyFill="1" applyAlignment="1">
      <alignment horizontal="center" vertical="center"/>
    </xf>
    <xf numFmtId="0" fontId="11"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165" fontId="12" fillId="0" borderId="1" xfId="1" applyNumberFormat="1" applyFont="1" applyFill="1" applyBorder="1" applyAlignment="1">
      <alignment horizontal="center" vertical="top" wrapText="1"/>
    </xf>
    <xf numFmtId="165" fontId="12" fillId="0" borderId="1" xfId="1" applyNumberFormat="1" applyFont="1" applyFill="1" applyBorder="1" applyAlignment="1">
      <alignment horizontal="left" vertical="top" wrapText="1"/>
    </xf>
    <xf numFmtId="0" fontId="11" fillId="0" borderId="1" xfId="0" applyFont="1" applyFill="1" applyBorder="1" applyAlignment="1">
      <alignment horizontal="left" vertical="top" wrapText="1"/>
    </xf>
    <xf numFmtId="165" fontId="12" fillId="0" borderId="1" xfId="2" applyNumberFormat="1" applyFont="1" applyFill="1" applyBorder="1" applyAlignment="1">
      <alignment horizontal="center" vertical="top" wrapText="1"/>
    </xf>
    <xf numFmtId="0" fontId="13" fillId="0" borderId="0" xfId="0" applyFont="1" applyFill="1" applyAlignment="1">
      <alignment vertical="center"/>
    </xf>
    <xf numFmtId="165" fontId="11" fillId="0" borderId="1" xfId="2" applyNumberFormat="1" applyFont="1" applyFill="1" applyBorder="1" applyAlignment="1">
      <alignment horizontal="center" vertical="top" wrapText="1"/>
    </xf>
    <xf numFmtId="165" fontId="11" fillId="0" borderId="1" xfId="1" applyNumberFormat="1" applyFont="1" applyFill="1" applyBorder="1" applyAlignment="1">
      <alignment horizontal="center" vertical="top" wrapText="1"/>
    </xf>
    <xf numFmtId="165" fontId="11" fillId="0" borderId="1" xfId="1" applyNumberFormat="1" applyFont="1" applyFill="1" applyBorder="1" applyAlignment="1">
      <alignment horizontal="left" vertical="top" wrapText="1"/>
    </xf>
    <xf numFmtId="165" fontId="11" fillId="0" borderId="1" xfId="0" applyNumberFormat="1" applyFont="1" applyFill="1" applyBorder="1" applyAlignment="1">
      <alignment horizontal="center" vertical="top"/>
    </xf>
    <xf numFmtId="165" fontId="11" fillId="0" borderId="1" xfId="0" applyNumberFormat="1" applyFont="1" applyFill="1" applyBorder="1" applyAlignment="1">
      <alignment horizontal="center" vertical="top" wrapText="1"/>
    </xf>
    <xf numFmtId="165" fontId="12" fillId="3" borderId="1" xfId="2" applyNumberFormat="1" applyFont="1" applyFill="1" applyBorder="1" applyAlignment="1">
      <alignment horizontal="center" vertical="top" wrapText="1"/>
    </xf>
    <xf numFmtId="165" fontId="11" fillId="3" borderId="1" xfId="2" applyNumberFormat="1" applyFont="1" applyFill="1" applyBorder="1" applyAlignment="1">
      <alignment horizontal="center" vertical="top" wrapText="1"/>
    </xf>
    <xf numFmtId="165" fontId="11" fillId="3" borderId="1" xfId="0" applyNumberFormat="1" applyFont="1" applyFill="1" applyBorder="1" applyAlignment="1">
      <alignment horizontal="center" vertical="top"/>
    </xf>
    <xf numFmtId="165" fontId="12" fillId="0" borderId="1" xfId="0" applyNumberFormat="1" applyFont="1" applyFill="1" applyBorder="1" applyAlignment="1">
      <alignment horizontal="center" vertical="top"/>
    </xf>
    <xf numFmtId="0" fontId="13" fillId="2" borderId="0" xfId="0" applyFont="1" applyFill="1" applyAlignment="1">
      <alignment vertical="center"/>
    </xf>
    <xf numFmtId="0" fontId="9" fillId="2" borderId="0" xfId="0" applyFont="1" applyFill="1" applyAlignment="1">
      <alignment vertical="center"/>
    </xf>
    <xf numFmtId="165" fontId="11" fillId="0" borderId="1" xfId="3" applyNumberFormat="1" applyFont="1" applyFill="1" applyBorder="1" applyAlignment="1">
      <alignment horizontal="center" vertical="top"/>
    </xf>
    <xf numFmtId="165" fontId="12" fillId="0" borderId="1" xfId="0" applyNumberFormat="1" applyFont="1" applyFill="1" applyBorder="1" applyAlignment="1">
      <alignment horizontal="center" vertical="top" wrapText="1"/>
    </xf>
    <xf numFmtId="0" fontId="12" fillId="0" borderId="0" xfId="0" applyFont="1" applyFill="1" applyAlignment="1">
      <alignment vertical="center"/>
    </xf>
    <xf numFmtId="0" fontId="11" fillId="0" borderId="0" xfId="0" applyFont="1" applyFill="1" applyAlignment="1">
      <alignment vertical="center"/>
    </xf>
    <xf numFmtId="0" fontId="12" fillId="0" borderId="1" xfId="0" applyNumberFormat="1" applyFont="1" applyFill="1" applyBorder="1" applyAlignment="1">
      <alignment horizontal="left" vertical="top" wrapText="1"/>
    </xf>
    <xf numFmtId="0" fontId="12" fillId="0" borderId="2" xfId="0" applyFont="1" applyFill="1" applyBorder="1" applyAlignment="1">
      <alignment horizontal="left" vertical="top" wrapText="1"/>
    </xf>
    <xf numFmtId="165" fontId="9" fillId="0" borderId="0" xfId="0" applyNumberFormat="1" applyFont="1" applyFill="1" applyAlignment="1">
      <alignment horizontal="center" vertical="center"/>
    </xf>
    <xf numFmtId="0" fontId="10" fillId="0" borderId="1" xfId="0" applyFont="1" applyFill="1" applyBorder="1" applyAlignment="1">
      <alignment horizontal="center" vertical="center" wrapText="1"/>
    </xf>
    <xf numFmtId="165" fontId="5" fillId="0" borderId="0" xfId="0" applyNumberFormat="1" applyFont="1" applyFill="1" applyAlignment="1">
      <alignment horizontal="left" vertical="center" wrapText="1"/>
    </xf>
    <xf numFmtId="165" fontId="12" fillId="0" borderId="1" xfId="2" applyNumberFormat="1" applyFont="1" applyFill="1" applyBorder="1" applyAlignment="1">
      <alignment horizontal="left" vertical="top" wrapText="1"/>
    </xf>
    <xf numFmtId="165" fontId="11" fillId="0" borderId="1" xfId="2" applyNumberFormat="1" applyFont="1" applyFill="1" applyBorder="1" applyAlignment="1">
      <alignment horizontal="left" vertical="top" wrapText="1"/>
    </xf>
    <xf numFmtId="165" fontId="9" fillId="0" borderId="0" xfId="0" applyNumberFormat="1" applyFont="1" applyFill="1" applyAlignment="1">
      <alignment horizontal="left" vertical="center"/>
    </xf>
    <xf numFmtId="165" fontId="6" fillId="0" borderId="0" xfId="0" applyNumberFormat="1" applyFont="1" applyFill="1" applyAlignment="1">
      <alignment horizontal="left" vertical="center"/>
    </xf>
    <xf numFmtId="0" fontId="6" fillId="0" borderId="0" xfId="0" applyFont="1" applyFill="1" applyAlignment="1">
      <alignment horizontal="left" vertical="center" wrapText="1"/>
    </xf>
    <xf numFmtId="0" fontId="11"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6" fillId="0" borderId="0" xfId="0" applyFont="1" applyFill="1" applyBorder="1" applyAlignment="1">
      <alignment horizontal="left" vertical="center" wrapText="1"/>
    </xf>
    <xf numFmtId="165" fontId="11" fillId="0" borderId="4" xfId="1" applyNumberFormat="1" applyFont="1" applyFill="1" applyBorder="1" applyAlignment="1">
      <alignment horizontal="left" vertical="top" wrapText="1"/>
    </xf>
    <xf numFmtId="165" fontId="11" fillId="0" borderId="6" xfId="1" applyNumberFormat="1" applyFont="1" applyFill="1" applyBorder="1" applyAlignment="1">
      <alignment horizontal="left" vertical="top" wrapText="1"/>
    </xf>
    <xf numFmtId="165" fontId="11" fillId="0" borderId="5" xfId="1" applyNumberFormat="1" applyFont="1" applyFill="1" applyBorder="1" applyAlignment="1">
      <alignment horizontal="left" vertical="top" wrapText="1"/>
    </xf>
    <xf numFmtId="165" fontId="11" fillId="0" borderId="4" xfId="2" applyNumberFormat="1" applyFont="1" applyFill="1" applyBorder="1" applyAlignment="1">
      <alignment horizontal="left" vertical="top" wrapText="1"/>
    </xf>
    <xf numFmtId="165" fontId="11" fillId="0" borderId="6" xfId="2" applyNumberFormat="1" applyFont="1" applyFill="1" applyBorder="1" applyAlignment="1">
      <alignment horizontal="left" vertical="top" wrapText="1"/>
    </xf>
    <xf numFmtId="165" fontId="11" fillId="0" borderId="5" xfId="2" applyNumberFormat="1" applyFont="1" applyFill="1" applyBorder="1" applyAlignment="1">
      <alignment horizontal="left" vertical="top" wrapText="1"/>
    </xf>
    <xf numFmtId="165" fontId="11" fillId="0" borderId="4" xfId="0" applyNumberFormat="1" applyFont="1" applyFill="1" applyBorder="1" applyAlignment="1">
      <alignment horizontal="left" vertical="top" wrapText="1"/>
    </xf>
    <xf numFmtId="165" fontId="11" fillId="0" borderId="6" xfId="0" applyNumberFormat="1" applyFont="1" applyFill="1" applyBorder="1" applyAlignment="1">
      <alignment horizontal="left" vertical="top" wrapText="1"/>
    </xf>
    <xf numFmtId="165" fontId="11" fillId="0" borderId="5" xfId="0" applyNumberFormat="1" applyFont="1" applyFill="1" applyBorder="1" applyAlignment="1">
      <alignment horizontal="left" vertical="top" wrapText="1"/>
    </xf>
    <xf numFmtId="165" fontId="12" fillId="0" borderId="6" xfId="2" applyNumberFormat="1" applyFont="1" applyFill="1" applyBorder="1" applyAlignment="1">
      <alignment horizontal="left" vertical="top" wrapText="1"/>
    </xf>
    <xf numFmtId="165" fontId="12" fillId="0" borderId="5" xfId="2" applyNumberFormat="1" applyFont="1" applyFill="1" applyBorder="1" applyAlignment="1">
      <alignment horizontal="left" vertical="top" wrapText="1"/>
    </xf>
    <xf numFmtId="165" fontId="11" fillId="0"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left" vertical="center" wrapText="1"/>
    </xf>
    <xf numFmtId="49" fontId="11" fillId="0" borderId="4" xfId="1" applyNumberFormat="1" applyFont="1" applyFill="1" applyBorder="1" applyAlignment="1">
      <alignment horizontal="left" vertical="top" wrapText="1"/>
    </xf>
    <xf numFmtId="49" fontId="11" fillId="0" borderId="6" xfId="1" applyNumberFormat="1" applyFont="1" applyFill="1" applyBorder="1" applyAlignment="1">
      <alignment horizontal="left" vertical="top" wrapText="1"/>
    </xf>
    <xf numFmtId="49" fontId="11" fillId="0" borderId="5" xfId="1" applyNumberFormat="1" applyFont="1" applyFill="1" applyBorder="1" applyAlignment="1">
      <alignment horizontal="left" vertical="top" wrapText="1"/>
    </xf>
    <xf numFmtId="165" fontId="11" fillId="0" borderId="6" xfId="0" applyNumberFormat="1" applyFont="1" applyFill="1" applyBorder="1" applyAlignment="1">
      <alignment horizontal="left" vertical="top"/>
    </xf>
    <xf numFmtId="165" fontId="11" fillId="0" borderId="5" xfId="0" applyNumberFormat="1" applyFont="1" applyFill="1" applyBorder="1" applyAlignment="1">
      <alignment horizontal="left" vertical="top"/>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top" wrapText="1"/>
    </xf>
  </cellXfs>
  <cellStyles count="4">
    <cellStyle name="Обычный" xfId="0" builtinId="0"/>
    <cellStyle name="Процентный 4" xfId="3"/>
    <cellStyle name="Финансовый" xfId="1" builtinId="3"/>
    <cellStyle name="Финансовый 2" xfId="2"/>
  </cellStyles>
  <dxfs count="0"/>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1257300</xdr:colOff>
      <xdr:row>19</xdr:row>
      <xdr:rowOff>0</xdr:rowOff>
    </xdr:from>
    <xdr:ext cx="65" cy="172227"/>
    <xdr:sp macro="" textlink="">
      <xdr:nvSpPr>
        <xdr:cNvPr id="2" name="TextBox 1"/>
        <xdr:cNvSpPr txBox="1"/>
      </xdr:nvSpPr>
      <xdr:spPr>
        <a:xfrm>
          <a:off x="5534025"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3" name="TextBox 2"/>
        <xdr:cNvSpPr txBox="1"/>
      </xdr:nvSpPr>
      <xdr:spPr>
        <a:xfrm>
          <a:off x="5549024" y="7972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4" name="TextBox 3"/>
        <xdr:cNvSpPr txBox="1"/>
      </xdr:nvSpPr>
      <xdr:spPr>
        <a:xfrm>
          <a:off x="5549024" y="7972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5" name="TextBox 4"/>
        <xdr:cNvSpPr txBox="1"/>
      </xdr:nvSpPr>
      <xdr:spPr>
        <a:xfrm>
          <a:off x="5549024" y="7972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6" name="TextBox 5"/>
        <xdr:cNvSpPr txBox="1"/>
      </xdr:nvSpPr>
      <xdr:spPr>
        <a:xfrm>
          <a:off x="5549024" y="7972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8" name="TextBox 7"/>
        <xdr:cNvSpPr txBox="1"/>
      </xdr:nvSpPr>
      <xdr:spPr>
        <a:xfrm>
          <a:off x="9124950" y="809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9" name="TextBox 8"/>
        <xdr:cNvSpPr txBox="1"/>
      </xdr:nvSpPr>
      <xdr:spPr>
        <a:xfrm>
          <a:off x="9124950" y="80914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10" name="TextBox 9"/>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11" name="TextBox 10"/>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12" name="TextBox 11"/>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13" name="TextBox 12"/>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15" name="TextBox 14"/>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20" name="TextBox 19"/>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21" name="TextBox 20"/>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22" name="TextBox 21"/>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23" name="TextBox 22"/>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24" name="TextBox 23"/>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19" name="TextBox 18"/>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25" name="TextBox 24"/>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26" name="TextBox 25"/>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27" name="TextBox 26"/>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28" name="TextBox 27"/>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29" name="TextBox 28"/>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30" name="TextBox 29"/>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31" name="TextBox 30"/>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32" name="TextBox 31"/>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33" name="TextBox 32"/>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34" name="TextBox 33"/>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35" name="TextBox 34"/>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36" name="TextBox 35"/>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37" name="TextBox 36"/>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38" name="TextBox 37"/>
        <xdr:cNvSpPr txBox="1"/>
      </xdr:nvSpPr>
      <xdr:spPr>
        <a:xfrm>
          <a:off x="5410200" y="9091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44" name="TextBox 43"/>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45" name="TextBox 44"/>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46" name="TextBox 45"/>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47" name="TextBox 46"/>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48" name="TextBox 47"/>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49" name="TextBox 48"/>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50" name="TextBox 49"/>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51" name="TextBox 50"/>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52" name="TextBox 51"/>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53" name="TextBox 52"/>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54" name="TextBox 53"/>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55" name="TextBox 54"/>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56" name="TextBox 55"/>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57" name="TextBox 56"/>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58" name="TextBox 57"/>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59" name="TextBox 58"/>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60" name="TextBox 59"/>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61" name="TextBox 60"/>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62" name="TextBox 61"/>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63" name="TextBox 62"/>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64" name="TextBox 63"/>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65" name="TextBox 64"/>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66" name="TextBox 65"/>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67" name="TextBox 66"/>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68" name="TextBox 67"/>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74" name="TextBox 73"/>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75" name="TextBox 74"/>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76" name="TextBox 75"/>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77" name="TextBox 76"/>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78" name="TextBox 77"/>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69" name="TextBox 68"/>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70" name="TextBox 69"/>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71" name="TextBox 70"/>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72" name="TextBox 71"/>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73" name="TextBox 72"/>
        <xdr:cNvSpPr txBox="1"/>
      </xdr:nvSpPr>
      <xdr:spPr>
        <a:xfrm>
          <a:off x="5410200" y="891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79" name="TextBox 78"/>
        <xdr:cNvSpPr txBox="1"/>
      </xdr:nvSpPr>
      <xdr:spPr>
        <a:xfrm>
          <a:off x="5410200" y="6434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80" name="TextBox 79"/>
        <xdr:cNvSpPr txBox="1"/>
      </xdr:nvSpPr>
      <xdr:spPr>
        <a:xfrm>
          <a:off x="5410200" y="6434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81" name="TextBox 80"/>
        <xdr:cNvSpPr txBox="1"/>
      </xdr:nvSpPr>
      <xdr:spPr>
        <a:xfrm>
          <a:off x="5410200" y="6434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82" name="TextBox 81"/>
        <xdr:cNvSpPr txBox="1"/>
      </xdr:nvSpPr>
      <xdr:spPr>
        <a:xfrm>
          <a:off x="5410200" y="6434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83" name="TextBox 82"/>
        <xdr:cNvSpPr txBox="1"/>
      </xdr:nvSpPr>
      <xdr:spPr>
        <a:xfrm>
          <a:off x="5410200" y="6434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xdr:row>
      <xdr:rowOff>0</xdr:rowOff>
    </xdr:from>
    <xdr:ext cx="65" cy="172227"/>
    <xdr:sp macro="" textlink="">
      <xdr:nvSpPr>
        <xdr:cNvPr id="84" name="TextBox 83"/>
        <xdr:cNvSpPr txBox="1"/>
      </xdr:nvSpPr>
      <xdr:spPr>
        <a:xfrm>
          <a:off x="5415803" y="7642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19</xdr:row>
      <xdr:rowOff>0</xdr:rowOff>
    </xdr:from>
    <xdr:ext cx="65" cy="172227"/>
    <xdr:sp macro="" textlink="">
      <xdr:nvSpPr>
        <xdr:cNvPr id="85" name="TextBox 84"/>
        <xdr:cNvSpPr txBox="1"/>
      </xdr:nvSpPr>
      <xdr:spPr>
        <a:xfrm>
          <a:off x="5415803" y="7642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19</xdr:row>
      <xdr:rowOff>0</xdr:rowOff>
    </xdr:from>
    <xdr:ext cx="65" cy="172227"/>
    <xdr:sp macro="" textlink="">
      <xdr:nvSpPr>
        <xdr:cNvPr id="86" name="TextBox 85"/>
        <xdr:cNvSpPr txBox="1"/>
      </xdr:nvSpPr>
      <xdr:spPr>
        <a:xfrm>
          <a:off x="5415803" y="7642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87" name="TextBox 86"/>
        <xdr:cNvSpPr txBox="1"/>
      </xdr:nvSpPr>
      <xdr:spPr>
        <a:xfrm>
          <a:off x="5415803" y="7642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6</xdr:col>
      <xdr:colOff>0</xdr:colOff>
      <xdr:row>19</xdr:row>
      <xdr:rowOff>0</xdr:rowOff>
    </xdr:from>
    <xdr:ext cx="65" cy="172227"/>
    <xdr:sp macro="" textlink="">
      <xdr:nvSpPr>
        <xdr:cNvPr id="88" name="TextBox 87"/>
        <xdr:cNvSpPr txBox="1"/>
      </xdr:nvSpPr>
      <xdr:spPr>
        <a:xfrm>
          <a:off x="5415803" y="76424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2</xdr:col>
      <xdr:colOff>2117</xdr:colOff>
      <xdr:row>19</xdr:row>
      <xdr:rowOff>0</xdr:rowOff>
    </xdr:from>
    <xdr:ext cx="65" cy="172227"/>
    <xdr:sp macro="" textlink="">
      <xdr:nvSpPr>
        <xdr:cNvPr id="89" name="TextBox 88"/>
        <xdr:cNvSpPr txBox="1"/>
      </xdr:nvSpPr>
      <xdr:spPr>
        <a:xfrm>
          <a:off x="5391150" y="724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1</xdr:col>
      <xdr:colOff>1257300</xdr:colOff>
      <xdr:row>19</xdr:row>
      <xdr:rowOff>0</xdr:rowOff>
    </xdr:from>
    <xdr:ext cx="65" cy="172227"/>
    <xdr:sp macro="" textlink="">
      <xdr:nvSpPr>
        <xdr:cNvPr id="90" name="TextBox 89"/>
        <xdr:cNvSpPr txBox="1"/>
      </xdr:nvSpPr>
      <xdr:spPr>
        <a:xfrm>
          <a:off x="5391150" y="724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1" name="TextBox 90"/>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2" name="TextBox 91"/>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3" name="TextBox 92"/>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4" name="TextBox 93"/>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5" name="TextBox 94"/>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6" name="TextBox 95"/>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7" name="TextBox 96"/>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8" name="TextBox 97"/>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99" name="TextBox 98"/>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100" name="TextBox 99"/>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101" name="TextBox 100"/>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102" name="TextBox 101"/>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103" name="TextBox 102"/>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104" name="TextBox 103"/>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xdr:row>
      <xdr:rowOff>0</xdr:rowOff>
    </xdr:from>
    <xdr:ext cx="65" cy="172227"/>
    <xdr:sp macro="" textlink="">
      <xdr:nvSpPr>
        <xdr:cNvPr id="105" name="TextBox 104"/>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06" name="TextBox 105"/>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07" name="TextBox 106"/>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08" name="TextBox 107"/>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09" name="TextBox 108"/>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0" name="TextBox 109"/>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1" name="TextBox 110"/>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2" name="TextBox 111"/>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3" name="TextBox 112"/>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4" name="TextBox 113"/>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5" name="TextBox 114"/>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6" name="TextBox 115"/>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7" name="TextBox 116"/>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8" name="TextBox 117"/>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19" name="TextBox 118"/>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xdr:row>
      <xdr:rowOff>0</xdr:rowOff>
    </xdr:from>
    <xdr:ext cx="65" cy="172227"/>
    <xdr:sp macro="" textlink="">
      <xdr:nvSpPr>
        <xdr:cNvPr id="120" name="TextBox 119"/>
        <xdr:cNvSpPr txBox="1"/>
      </xdr:nvSpPr>
      <xdr:spPr>
        <a:xfrm>
          <a:off x="6511925" y="820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1" name="TextBox 120"/>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2" name="TextBox 121"/>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3" name="TextBox 122"/>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4" name="TextBox 123"/>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5" name="TextBox 124"/>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6" name="TextBox 125"/>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7" name="TextBox 126"/>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8" name="TextBox 127"/>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29" name="TextBox 128"/>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30" name="TextBox 129"/>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31" name="TextBox 130"/>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32" name="TextBox 131"/>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33" name="TextBox 132"/>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34" name="TextBox 133"/>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xdr:row>
      <xdr:rowOff>0</xdr:rowOff>
    </xdr:from>
    <xdr:ext cx="65" cy="172227"/>
    <xdr:sp macro="" textlink="">
      <xdr:nvSpPr>
        <xdr:cNvPr id="135" name="TextBox 134"/>
        <xdr:cNvSpPr txBox="1"/>
      </xdr:nvSpPr>
      <xdr:spPr>
        <a:xfrm>
          <a:off x="6511925" y="981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36" name="TextBox 135"/>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37" name="TextBox 136"/>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38" name="TextBox 137"/>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39" name="TextBox 138"/>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0" name="TextBox 139"/>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1" name="TextBox 140"/>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2" name="TextBox 141"/>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3" name="TextBox 142"/>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4" name="TextBox 143"/>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5" name="TextBox 144"/>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6" name="TextBox 145"/>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7" name="TextBox 146"/>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8" name="TextBox 147"/>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49" name="TextBox 148"/>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xdr:row>
      <xdr:rowOff>0</xdr:rowOff>
    </xdr:from>
    <xdr:ext cx="65" cy="172227"/>
    <xdr:sp macro="" textlink="">
      <xdr:nvSpPr>
        <xdr:cNvPr id="150" name="TextBox 149"/>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1" name="TextBox 150"/>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2" name="TextBox 151"/>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3" name="TextBox 152"/>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4" name="TextBox 153"/>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5" name="TextBox 154"/>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6" name="TextBox 155"/>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7" name="TextBox 156"/>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8" name="TextBox 157"/>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59" name="TextBox 158"/>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60" name="TextBox 159"/>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61" name="TextBox 160"/>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62" name="TextBox 161"/>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63" name="TextBox 162"/>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64" name="TextBox 163"/>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56</xdr:row>
      <xdr:rowOff>0</xdr:rowOff>
    </xdr:from>
    <xdr:ext cx="65" cy="172227"/>
    <xdr:sp macro="" textlink="">
      <xdr:nvSpPr>
        <xdr:cNvPr id="165" name="TextBox 164"/>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66" name="TextBox 165"/>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67" name="TextBox 166"/>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68" name="TextBox 167"/>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69" name="TextBox 168"/>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0" name="TextBox 169"/>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1" name="TextBox 170"/>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2" name="TextBox 171"/>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3" name="TextBox 172"/>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4" name="TextBox 173"/>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5" name="TextBox 174"/>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6" name="TextBox 175"/>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7" name="TextBox 176"/>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8" name="TextBox 177"/>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79" name="TextBox 178"/>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62</xdr:row>
      <xdr:rowOff>0</xdr:rowOff>
    </xdr:from>
    <xdr:ext cx="65" cy="172227"/>
    <xdr:sp macro="" textlink="">
      <xdr:nvSpPr>
        <xdr:cNvPr id="180" name="TextBox 179"/>
        <xdr:cNvSpPr txBox="1"/>
      </xdr:nvSpPr>
      <xdr:spPr>
        <a:xfrm>
          <a:off x="6511925" y="18425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1" name="TextBox 180"/>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2" name="TextBox 181"/>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3" name="TextBox 182"/>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4" name="TextBox 183"/>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5" name="TextBox 184"/>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6" name="TextBox 185"/>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7" name="TextBox 186"/>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8" name="TextBox 187"/>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89" name="TextBox 188"/>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90" name="TextBox 189"/>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91" name="TextBox 190"/>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92" name="TextBox 191"/>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93" name="TextBox 192"/>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94" name="TextBox 193"/>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68</xdr:row>
      <xdr:rowOff>0</xdr:rowOff>
    </xdr:from>
    <xdr:ext cx="65" cy="172227"/>
    <xdr:sp macro="" textlink="">
      <xdr:nvSpPr>
        <xdr:cNvPr id="195" name="TextBox 194"/>
        <xdr:cNvSpPr txBox="1"/>
      </xdr:nvSpPr>
      <xdr:spPr>
        <a:xfrm>
          <a:off x="6511925" y="158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196" name="TextBox 195"/>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197" name="TextBox 196"/>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198" name="TextBox 197"/>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199" name="TextBox 198"/>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0" name="TextBox 199"/>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1" name="TextBox 200"/>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2" name="TextBox 201"/>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3" name="TextBox 202"/>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4" name="TextBox 203"/>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5" name="TextBox 204"/>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6" name="TextBox 205"/>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7" name="TextBox 206"/>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8" name="TextBox 207"/>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09" name="TextBox 208"/>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74</xdr:row>
      <xdr:rowOff>0</xdr:rowOff>
    </xdr:from>
    <xdr:ext cx="65" cy="172227"/>
    <xdr:sp macro="" textlink="">
      <xdr:nvSpPr>
        <xdr:cNvPr id="210" name="TextBox 209"/>
        <xdr:cNvSpPr txBox="1"/>
      </xdr:nvSpPr>
      <xdr:spPr>
        <a:xfrm>
          <a:off x="6511925" y="2253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1" name="TextBox 210"/>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2" name="TextBox 211"/>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3" name="TextBox 212"/>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4" name="TextBox 213"/>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5" name="TextBox 214"/>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6" name="TextBox 215"/>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7" name="TextBox 216"/>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8" name="TextBox 217"/>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19" name="TextBox 218"/>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20" name="TextBox 219"/>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21" name="TextBox 220"/>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22" name="TextBox 221"/>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23" name="TextBox 222"/>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24" name="TextBox 223"/>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80</xdr:row>
      <xdr:rowOff>0</xdr:rowOff>
    </xdr:from>
    <xdr:ext cx="65" cy="172227"/>
    <xdr:sp macro="" textlink="">
      <xdr:nvSpPr>
        <xdr:cNvPr id="225" name="TextBox 224"/>
        <xdr:cNvSpPr txBox="1"/>
      </xdr:nvSpPr>
      <xdr:spPr>
        <a:xfrm>
          <a:off x="6511925" y="2482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26" name="TextBox 225"/>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27" name="TextBox 226"/>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28" name="TextBox 227"/>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29" name="TextBox 228"/>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0" name="TextBox 229"/>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1" name="TextBox 230"/>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2" name="TextBox 231"/>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3" name="TextBox 232"/>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4" name="TextBox 233"/>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5" name="TextBox 234"/>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6" name="TextBox 235"/>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7" name="TextBox 236"/>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8" name="TextBox 237"/>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39" name="TextBox 238"/>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xdr:row>
      <xdr:rowOff>0</xdr:rowOff>
    </xdr:from>
    <xdr:ext cx="65" cy="172227"/>
    <xdr:sp macro="" textlink="">
      <xdr:nvSpPr>
        <xdr:cNvPr id="240" name="TextBox 239"/>
        <xdr:cNvSpPr txBox="1"/>
      </xdr:nvSpPr>
      <xdr:spPr>
        <a:xfrm>
          <a:off x="6511925" y="65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1" name="TextBox 240"/>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2" name="TextBox 241"/>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3" name="TextBox 242"/>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4" name="TextBox 243"/>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5" name="TextBox 244"/>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6" name="TextBox 245"/>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7" name="TextBox 246"/>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8" name="TextBox 247"/>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49" name="TextBox 248"/>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50" name="TextBox 249"/>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51" name="TextBox 250"/>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52" name="TextBox 251"/>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53" name="TextBox 252"/>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54" name="TextBox 253"/>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xdr:row>
      <xdr:rowOff>0</xdr:rowOff>
    </xdr:from>
    <xdr:ext cx="65" cy="172227"/>
    <xdr:sp macro="" textlink="">
      <xdr:nvSpPr>
        <xdr:cNvPr id="255" name="TextBox 254"/>
        <xdr:cNvSpPr txBox="1"/>
      </xdr:nvSpPr>
      <xdr:spPr>
        <a:xfrm>
          <a:off x="6511925" y="13514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1" name="TextBox 270"/>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2" name="TextBox 271"/>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3" name="TextBox 272"/>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4" name="TextBox 273"/>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5" name="TextBox 274"/>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6" name="TextBox 275"/>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7" name="TextBox 276"/>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8" name="TextBox 277"/>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79" name="TextBox 278"/>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80" name="TextBox 279"/>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81" name="TextBox 280"/>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82" name="TextBox 281"/>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83" name="TextBox 282"/>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84" name="TextBox 283"/>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87</xdr:row>
      <xdr:rowOff>0</xdr:rowOff>
    </xdr:from>
    <xdr:ext cx="65" cy="172227"/>
    <xdr:sp macro="" textlink="">
      <xdr:nvSpPr>
        <xdr:cNvPr id="285" name="TextBox 284"/>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86" name="TextBox 285"/>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87" name="TextBox 286"/>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88" name="TextBox 287"/>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89" name="TextBox 288"/>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0" name="TextBox 289"/>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1" name="TextBox 290"/>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2" name="TextBox 291"/>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3" name="TextBox 292"/>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4" name="TextBox 293"/>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5" name="TextBox 294"/>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6" name="TextBox 295"/>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7" name="TextBox 296"/>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8" name="TextBox 297"/>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299" name="TextBox 298"/>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93</xdr:row>
      <xdr:rowOff>0</xdr:rowOff>
    </xdr:from>
    <xdr:ext cx="65" cy="172227"/>
    <xdr:sp macro="" textlink="">
      <xdr:nvSpPr>
        <xdr:cNvPr id="300" name="TextBox 299"/>
        <xdr:cNvSpPr txBox="1"/>
      </xdr:nvSpPr>
      <xdr:spPr>
        <a:xfrm>
          <a:off x="6511925" y="2708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1" name="TextBox 300"/>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2" name="TextBox 301"/>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3" name="TextBox 302"/>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4" name="TextBox 303"/>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5" name="TextBox 304"/>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6" name="TextBox 305"/>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7" name="TextBox 306"/>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8" name="TextBox 307"/>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09" name="TextBox 308"/>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10" name="TextBox 309"/>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11" name="TextBox 310"/>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12" name="TextBox 311"/>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13" name="TextBox 312"/>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14" name="TextBox 313"/>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99</xdr:row>
      <xdr:rowOff>0</xdr:rowOff>
    </xdr:from>
    <xdr:ext cx="65" cy="172227"/>
    <xdr:sp macro="" textlink="">
      <xdr:nvSpPr>
        <xdr:cNvPr id="315" name="TextBox 314"/>
        <xdr:cNvSpPr txBox="1"/>
      </xdr:nvSpPr>
      <xdr:spPr>
        <a:xfrm>
          <a:off x="6511925" y="313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16" name="TextBox 315"/>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17" name="TextBox 316"/>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18" name="TextBox 317"/>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19" name="TextBox 318"/>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0" name="TextBox 319"/>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1" name="TextBox 320"/>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2" name="TextBox 321"/>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3" name="TextBox 322"/>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4" name="TextBox 323"/>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5" name="TextBox 324"/>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6" name="TextBox 325"/>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7" name="TextBox 326"/>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8" name="TextBox 327"/>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29" name="TextBox 328"/>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105</xdr:row>
      <xdr:rowOff>0</xdr:rowOff>
    </xdr:from>
    <xdr:ext cx="65" cy="172227"/>
    <xdr:sp macro="" textlink="">
      <xdr:nvSpPr>
        <xdr:cNvPr id="330" name="TextBox 329"/>
        <xdr:cNvSpPr txBox="1"/>
      </xdr:nvSpPr>
      <xdr:spPr>
        <a:xfrm>
          <a:off x="6511925"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46" name="TextBox 345"/>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47" name="TextBox 346"/>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48" name="TextBox 347"/>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49" name="TextBox 348"/>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0" name="TextBox 349"/>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1" name="TextBox 350"/>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2" name="TextBox 351"/>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3" name="TextBox 352"/>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4" name="TextBox 353"/>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5" name="TextBox 354"/>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6" name="TextBox 355"/>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7" name="TextBox 356"/>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8" name="TextBox 357"/>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59" name="TextBox 358"/>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112</xdr:row>
      <xdr:rowOff>0</xdr:rowOff>
    </xdr:from>
    <xdr:ext cx="65" cy="172227"/>
    <xdr:sp macro="" textlink="">
      <xdr:nvSpPr>
        <xdr:cNvPr id="360" name="TextBox 359"/>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76" name="TextBox 375"/>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77" name="TextBox 376"/>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78" name="TextBox 377"/>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79" name="TextBox 378"/>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0" name="TextBox 379"/>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1" name="TextBox 380"/>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2" name="TextBox 381"/>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3" name="TextBox 382"/>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4" name="TextBox 383"/>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5" name="TextBox 384"/>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6" name="TextBox 385"/>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7" name="TextBox 386"/>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8" name="TextBox 387"/>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89" name="TextBox 388"/>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118</xdr:row>
      <xdr:rowOff>0</xdr:rowOff>
    </xdr:from>
    <xdr:ext cx="65" cy="172227"/>
    <xdr:sp macro="" textlink="">
      <xdr:nvSpPr>
        <xdr:cNvPr id="390" name="TextBox 389"/>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1" name="TextBox 390"/>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2" name="TextBox 391"/>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3" name="TextBox 392"/>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4" name="TextBox 393"/>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5" name="TextBox 394"/>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6" name="TextBox 395"/>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7" name="TextBox 396"/>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8" name="TextBox 397"/>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399" name="TextBox 398"/>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400" name="TextBox 399"/>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401" name="TextBox 400"/>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402" name="TextBox 401"/>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403" name="TextBox 402"/>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404" name="TextBox 403"/>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124</xdr:row>
      <xdr:rowOff>0</xdr:rowOff>
    </xdr:from>
    <xdr:ext cx="65" cy="172227"/>
    <xdr:sp macro="" textlink="">
      <xdr:nvSpPr>
        <xdr:cNvPr id="405" name="TextBox 404"/>
        <xdr:cNvSpPr txBox="1"/>
      </xdr:nvSpPr>
      <xdr:spPr>
        <a:xfrm>
          <a:off x="6511925" y="34406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06" name="TextBox 405"/>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07" name="TextBox 406"/>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08" name="TextBox 407"/>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09" name="TextBox 408"/>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0" name="TextBox 409"/>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1" name="TextBox 410"/>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2" name="TextBox 411"/>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3" name="TextBox 412"/>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4" name="TextBox 413"/>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5" name="TextBox 414"/>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6" name="TextBox 415"/>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7" name="TextBox 416"/>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8" name="TextBox 417"/>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19" name="TextBox 418"/>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131</xdr:row>
      <xdr:rowOff>0</xdr:rowOff>
    </xdr:from>
    <xdr:ext cx="65" cy="172227"/>
    <xdr:sp macro="" textlink="">
      <xdr:nvSpPr>
        <xdr:cNvPr id="420" name="TextBox 419"/>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1" name="TextBox 420"/>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2" name="TextBox 421"/>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3" name="TextBox 422"/>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4" name="TextBox 423"/>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5" name="TextBox 424"/>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6" name="TextBox 425"/>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7" name="TextBox 426"/>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8" name="TextBox 427"/>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29" name="TextBox 428"/>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30" name="TextBox 429"/>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31" name="TextBox 430"/>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32" name="TextBox 431"/>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33" name="TextBox 432"/>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34" name="TextBox 433"/>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137</xdr:row>
      <xdr:rowOff>0</xdr:rowOff>
    </xdr:from>
    <xdr:ext cx="65" cy="172227"/>
    <xdr:sp macro="" textlink="">
      <xdr:nvSpPr>
        <xdr:cNvPr id="435" name="TextBox 434"/>
        <xdr:cNvSpPr txBox="1"/>
      </xdr:nvSpPr>
      <xdr:spPr>
        <a:xfrm>
          <a:off x="6511925" y="401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1" name="TextBox 450"/>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2" name="TextBox 451"/>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3" name="TextBox 452"/>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4" name="TextBox 453"/>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5" name="TextBox 454"/>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6" name="TextBox 455"/>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7" name="TextBox 456"/>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8" name="TextBox 457"/>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59" name="TextBox 458"/>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60" name="TextBox 459"/>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61" name="TextBox 460"/>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62" name="TextBox 461"/>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63" name="TextBox 462"/>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64" name="TextBox 463"/>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144</xdr:row>
      <xdr:rowOff>0</xdr:rowOff>
    </xdr:from>
    <xdr:ext cx="65" cy="172227"/>
    <xdr:sp macro="" textlink="">
      <xdr:nvSpPr>
        <xdr:cNvPr id="465" name="TextBox 464"/>
        <xdr:cNvSpPr txBox="1"/>
      </xdr:nvSpPr>
      <xdr:spPr>
        <a:xfrm>
          <a:off x="6511925" y="43772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66" name="TextBox 465"/>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67" name="TextBox 466"/>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68" name="TextBox 467"/>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69" name="TextBox 468"/>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0" name="TextBox 469"/>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1" name="TextBox 470"/>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2" name="TextBox 471"/>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3" name="TextBox 472"/>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4" name="TextBox 473"/>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5" name="TextBox 474"/>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6" name="TextBox 475"/>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7" name="TextBox 476"/>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8" name="TextBox 477"/>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79" name="TextBox 478"/>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150</xdr:row>
      <xdr:rowOff>0</xdr:rowOff>
    </xdr:from>
    <xdr:ext cx="65" cy="172227"/>
    <xdr:sp macro="" textlink="">
      <xdr:nvSpPr>
        <xdr:cNvPr id="480" name="TextBox 479"/>
        <xdr:cNvSpPr txBox="1"/>
      </xdr:nvSpPr>
      <xdr:spPr>
        <a:xfrm>
          <a:off x="6511925" y="45582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1" name="TextBox 480"/>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2" name="TextBox 481"/>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3" name="TextBox 482"/>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4" name="TextBox 483"/>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5" name="TextBox 484"/>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6" name="TextBox 485"/>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7" name="TextBox 486"/>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8" name="TextBox 487"/>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89" name="TextBox 488"/>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90" name="TextBox 489"/>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91" name="TextBox 490"/>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92" name="TextBox 491"/>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93" name="TextBox 492"/>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94" name="TextBox 493"/>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156</xdr:row>
      <xdr:rowOff>0</xdr:rowOff>
    </xdr:from>
    <xdr:ext cx="65" cy="172227"/>
    <xdr:sp macro="" textlink="">
      <xdr:nvSpPr>
        <xdr:cNvPr id="495" name="TextBox 494"/>
        <xdr:cNvSpPr txBox="1"/>
      </xdr:nvSpPr>
      <xdr:spPr>
        <a:xfrm>
          <a:off x="6511925" y="4722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1" name="TextBox 510"/>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2" name="TextBox 511"/>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3" name="TextBox 512"/>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4" name="TextBox 513"/>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5" name="TextBox 514"/>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6" name="TextBox 515"/>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7" name="TextBox 516"/>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8" name="TextBox 517"/>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19" name="TextBox 518"/>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20" name="TextBox 519"/>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21" name="TextBox 520"/>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22" name="TextBox 521"/>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23" name="TextBox 522"/>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24" name="TextBox 523"/>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162</xdr:row>
      <xdr:rowOff>0</xdr:rowOff>
    </xdr:from>
    <xdr:ext cx="65" cy="172227"/>
    <xdr:sp macro="" textlink="">
      <xdr:nvSpPr>
        <xdr:cNvPr id="525" name="TextBox 524"/>
        <xdr:cNvSpPr txBox="1"/>
      </xdr:nvSpPr>
      <xdr:spPr>
        <a:xfrm>
          <a:off x="6511925" y="50450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26" name="TextBox 525"/>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27" name="TextBox 526"/>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28" name="TextBox 527"/>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29" name="TextBox 528"/>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0" name="TextBox 529"/>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1" name="TextBox 530"/>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2" name="TextBox 531"/>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3" name="TextBox 532"/>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4" name="TextBox 533"/>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5" name="TextBox 534"/>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6" name="TextBox 535"/>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7" name="TextBox 536"/>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8" name="TextBox 537"/>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39" name="TextBox 538"/>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168</xdr:row>
      <xdr:rowOff>0</xdr:rowOff>
    </xdr:from>
    <xdr:ext cx="65" cy="172227"/>
    <xdr:sp macro="" textlink="">
      <xdr:nvSpPr>
        <xdr:cNvPr id="540" name="TextBox 539"/>
        <xdr:cNvSpPr txBox="1"/>
      </xdr:nvSpPr>
      <xdr:spPr>
        <a:xfrm>
          <a:off x="6511925" y="5228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1" name="TextBox 540"/>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2" name="TextBox 541"/>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3" name="TextBox 542"/>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4" name="TextBox 543"/>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5" name="TextBox 544"/>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6" name="TextBox 545"/>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7" name="TextBox 546"/>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8" name="TextBox 547"/>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49" name="TextBox 548"/>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50" name="TextBox 549"/>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51" name="TextBox 550"/>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52" name="TextBox 551"/>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53" name="TextBox 552"/>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54" name="TextBox 553"/>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174</xdr:row>
      <xdr:rowOff>0</xdr:rowOff>
    </xdr:from>
    <xdr:ext cx="65" cy="172227"/>
    <xdr:sp macro="" textlink="">
      <xdr:nvSpPr>
        <xdr:cNvPr id="555" name="TextBox 554"/>
        <xdr:cNvSpPr txBox="1"/>
      </xdr:nvSpPr>
      <xdr:spPr>
        <a:xfrm>
          <a:off x="6511925" y="54557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1" name="TextBox 570"/>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2" name="TextBox 571"/>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3" name="TextBox 572"/>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4" name="TextBox 573"/>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5" name="TextBox 574"/>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6" name="TextBox 575"/>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7" name="TextBox 576"/>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8" name="TextBox 577"/>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79" name="TextBox 578"/>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80" name="TextBox 579"/>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81" name="TextBox 580"/>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82" name="TextBox 581"/>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83" name="TextBox 582"/>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84" name="TextBox 583"/>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180</xdr:row>
      <xdr:rowOff>0</xdr:rowOff>
    </xdr:from>
    <xdr:ext cx="65" cy="172227"/>
    <xdr:sp macro="" textlink="">
      <xdr:nvSpPr>
        <xdr:cNvPr id="585" name="TextBox 584"/>
        <xdr:cNvSpPr txBox="1"/>
      </xdr:nvSpPr>
      <xdr:spPr>
        <a:xfrm>
          <a:off x="6511925" y="5656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1" name="TextBox 600"/>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2" name="TextBox 601"/>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3" name="TextBox 602"/>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4" name="TextBox 603"/>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5" name="TextBox 604"/>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6" name="TextBox 605"/>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7" name="TextBox 606"/>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8" name="TextBox 607"/>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09" name="TextBox 608"/>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10" name="TextBox 609"/>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11" name="TextBox 610"/>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12" name="TextBox 611"/>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13" name="TextBox 612"/>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14" name="TextBox 613"/>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186</xdr:row>
      <xdr:rowOff>0</xdr:rowOff>
    </xdr:from>
    <xdr:ext cx="65" cy="172227"/>
    <xdr:sp macro="" textlink="">
      <xdr:nvSpPr>
        <xdr:cNvPr id="615" name="TextBox 614"/>
        <xdr:cNvSpPr txBox="1"/>
      </xdr:nvSpPr>
      <xdr:spPr>
        <a:xfrm>
          <a:off x="6511925" y="5817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16" name="TextBox 615"/>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17" name="TextBox 616"/>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18" name="TextBox 617"/>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19" name="TextBox 618"/>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0" name="TextBox 619"/>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1" name="TextBox 620"/>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2" name="TextBox 621"/>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3" name="TextBox 622"/>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4" name="TextBox 623"/>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5" name="TextBox 624"/>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6" name="TextBox 625"/>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7" name="TextBox 626"/>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8" name="TextBox 627"/>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29" name="TextBox 628"/>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192</xdr:row>
      <xdr:rowOff>0</xdr:rowOff>
    </xdr:from>
    <xdr:ext cx="65" cy="172227"/>
    <xdr:sp macro="" textlink="">
      <xdr:nvSpPr>
        <xdr:cNvPr id="630" name="TextBox 629"/>
        <xdr:cNvSpPr txBox="1"/>
      </xdr:nvSpPr>
      <xdr:spPr>
        <a:xfrm>
          <a:off x="6511925" y="59996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1" name="TextBox 630"/>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2" name="TextBox 631"/>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3" name="TextBox 632"/>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4" name="TextBox 633"/>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5" name="TextBox 634"/>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6" name="TextBox 635"/>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7" name="TextBox 636"/>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8" name="TextBox 637"/>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39" name="TextBox 638"/>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40" name="TextBox 639"/>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41" name="TextBox 640"/>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42" name="TextBox 641"/>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43" name="TextBox 642"/>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44" name="TextBox 643"/>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198</xdr:row>
      <xdr:rowOff>0</xdr:rowOff>
    </xdr:from>
    <xdr:ext cx="65" cy="172227"/>
    <xdr:sp macro="" textlink="">
      <xdr:nvSpPr>
        <xdr:cNvPr id="645" name="TextBox 644"/>
        <xdr:cNvSpPr txBox="1"/>
      </xdr:nvSpPr>
      <xdr:spPr>
        <a:xfrm>
          <a:off x="6511925" y="61817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46" name="TextBox 645"/>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47" name="TextBox 646"/>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48" name="TextBox 647"/>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49" name="TextBox 648"/>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0" name="TextBox 649"/>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1" name="TextBox 650"/>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2" name="TextBox 651"/>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3" name="TextBox 652"/>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4" name="TextBox 653"/>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5" name="TextBox 654"/>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6" name="TextBox 655"/>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7" name="TextBox 656"/>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8" name="TextBox 657"/>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59" name="TextBox 658"/>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204</xdr:row>
      <xdr:rowOff>0</xdr:rowOff>
    </xdr:from>
    <xdr:ext cx="65" cy="172227"/>
    <xdr:sp macro="" textlink="">
      <xdr:nvSpPr>
        <xdr:cNvPr id="660" name="TextBox 659"/>
        <xdr:cNvSpPr txBox="1"/>
      </xdr:nvSpPr>
      <xdr:spPr>
        <a:xfrm>
          <a:off x="6511925" y="6384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76" name="TextBox 675"/>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77" name="TextBox 676"/>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78" name="TextBox 677"/>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79" name="TextBox 678"/>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0" name="TextBox 679"/>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1" name="TextBox 680"/>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2" name="TextBox 681"/>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3" name="TextBox 682"/>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4" name="TextBox 683"/>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5" name="TextBox 684"/>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6" name="TextBox 685"/>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7" name="TextBox 686"/>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8" name="TextBox 687"/>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89" name="TextBox 688"/>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210</xdr:row>
      <xdr:rowOff>0</xdr:rowOff>
    </xdr:from>
    <xdr:ext cx="65" cy="172227"/>
    <xdr:sp macro="" textlink="">
      <xdr:nvSpPr>
        <xdr:cNvPr id="690" name="TextBox 689"/>
        <xdr:cNvSpPr txBox="1"/>
      </xdr:nvSpPr>
      <xdr:spPr>
        <a:xfrm>
          <a:off x="6511925" y="65457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1" name="TextBox 690"/>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2" name="TextBox 691"/>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3" name="TextBox 692"/>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4" name="TextBox 693"/>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5" name="TextBox 694"/>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6" name="TextBox 695"/>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7" name="TextBox 696"/>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8" name="TextBox 697"/>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699" name="TextBox 698"/>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700" name="TextBox 699"/>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701" name="TextBox 700"/>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702" name="TextBox 701"/>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703" name="TextBox 702"/>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704" name="TextBox 703"/>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216</xdr:row>
      <xdr:rowOff>0</xdr:rowOff>
    </xdr:from>
    <xdr:ext cx="65" cy="172227"/>
    <xdr:sp macro="" textlink="">
      <xdr:nvSpPr>
        <xdr:cNvPr id="705" name="TextBox 704"/>
        <xdr:cNvSpPr txBox="1"/>
      </xdr:nvSpPr>
      <xdr:spPr>
        <a:xfrm>
          <a:off x="6511925" y="67489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06" name="TextBox 705"/>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07" name="TextBox 706"/>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08" name="TextBox 707"/>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09" name="TextBox 708"/>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0" name="TextBox 709"/>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1" name="TextBox 710"/>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2" name="TextBox 711"/>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3" name="TextBox 712"/>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4" name="TextBox 713"/>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5" name="TextBox 714"/>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6" name="TextBox 715"/>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7" name="TextBox 716"/>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8" name="TextBox 717"/>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19" name="TextBox 718"/>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222</xdr:row>
      <xdr:rowOff>0</xdr:rowOff>
    </xdr:from>
    <xdr:ext cx="65" cy="172227"/>
    <xdr:sp macro="" textlink="">
      <xdr:nvSpPr>
        <xdr:cNvPr id="720" name="TextBox 719"/>
        <xdr:cNvSpPr txBox="1"/>
      </xdr:nvSpPr>
      <xdr:spPr>
        <a:xfrm>
          <a:off x="6511925" y="6931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1" name="TextBox 720"/>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2" name="TextBox 721"/>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3" name="TextBox 722"/>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4" name="TextBox 723"/>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5" name="TextBox 724"/>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6" name="TextBox 725"/>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7" name="TextBox 726"/>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8" name="TextBox 727"/>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29" name="TextBox 728"/>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30" name="TextBox 729"/>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31" name="TextBox 730"/>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32" name="TextBox 731"/>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33" name="TextBox 732"/>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34" name="TextBox 733"/>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228</xdr:row>
      <xdr:rowOff>0</xdr:rowOff>
    </xdr:from>
    <xdr:ext cx="65" cy="172227"/>
    <xdr:sp macro="" textlink="">
      <xdr:nvSpPr>
        <xdr:cNvPr id="735" name="TextBox 734"/>
        <xdr:cNvSpPr txBox="1"/>
      </xdr:nvSpPr>
      <xdr:spPr>
        <a:xfrm>
          <a:off x="6511925" y="71913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36" name="TextBox 735"/>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37" name="TextBox 736"/>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38" name="TextBox 737"/>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39" name="TextBox 738"/>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0" name="TextBox 739"/>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1" name="TextBox 740"/>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2" name="TextBox 741"/>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3" name="TextBox 742"/>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4" name="TextBox 743"/>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5" name="TextBox 744"/>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6" name="TextBox 745"/>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7" name="TextBox 746"/>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8" name="TextBox 747"/>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49" name="TextBox 748"/>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234</xdr:row>
      <xdr:rowOff>0</xdr:rowOff>
    </xdr:from>
    <xdr:ext cx="65" cy="172227"/>
    <xdr:sp macro="" textlink="">
      <xdr:nvSpPr>
        <xdr:cNvPr id="750" name="TextBox 749"/>
        <xdr:cNvSpPr txBox="1"/>
      </xdr:nvSpPr>
      <xdr:spPr>
        <a:xfrm>
          <a:off x="6511925" y="73723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1" name="TextBox 750"/>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2" name="TextBox 751"/>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3" name="TextBox 752"/>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4" name="TextBox 753"/>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5" name="TextBox 754"/>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6" name="TextBox 755"/>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7" name="TextBox 756"/>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8" name="TextBox 757"/>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59" name="TextBox 758"/>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60" name="TextBox 759"/>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61" name="TextBox 760"/>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62" name="TextBox 761"/>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63" name="TextBox 762"/>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64" name="TextBox 763"/>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240</xdr:row>
      <xdr:rowOff>0</xdr:rowOff>
    </xdr:from>
    <xdr:ext cx="65" cy="172227"/>
    <xdr:sp macro="" textlink="">
      <xdr:nvSpPr>
        <xdr:cNvPr id="765" name="TextBox 764"/>
        <xdr:cNvSpPr txBox="1"/>
      </xdr:nvSpPr>
      <xdr:spPr>
        <a:xfrm>
          <a:off x="6511925" y="75956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66" name="TextBox 765"/>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67" name="TextBox 766"/>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68" name="TextBox 767"/>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69" name="TextBox 768"/>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0" name="TextBox 769"/>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1" name="TextBox 770"/>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2" name="TextBox 771"/>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3" name="TextBox 772"/>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4" name="TextBox 773"/>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5" name="TextBox 774"/>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6" name="TextBox 775"/>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7" name="TextBox 776"/>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8" name="TextBox 777"/>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79" name="TextBox 778"/>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246</xdr:row>
      <xdr:rowOff>0</xdr:rowOff>
    </xdr:from>
    <xdr:ext cx="65" cy="172227"/>
    <xdr:sp macro="" textlink="">
      <xdr:nvSpPr>
        <xdr:cNvPr id="780" name="TextBox 779"/>
        <xdr:cNvSpPr txBox="1"/>
      </xdr:nvSpPr>
      <xdr:spPr>
        <a:xfrm>
          <a:off x="6511925" y="7796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796" name="TextBox 795"/>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797" name="TextBox 796"/>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798" name="TextBox 797"/>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799" name="TextBox 798"/>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0" name="TextBox 799"/>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1" name="TextBox 800"/>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2" name="TextBox 801"/>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3" name="TextBox 802"/>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4" name="TextBox 803"/>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5" name="TextBox 804"/>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6" name="TextBox 805"/>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7" name="TextBox 806"/>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8" name="TextBox 807"/>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09" name="TextBox 808"/>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252</xdr:row>
      <xdr:rowOff>0</xdr:rowOff>
    </xdr:from>
    <xdr:ext cx="65" cy="172227"/>
    <xdr:sp macro="" textlink="">
      <xdr:nvSpPr>
        <xdr:cNvPr id="810" name="TextBox 809"/>
        <xdr:cNvSpPr txBox="1"/>
      </xdr:nvSpPr>
      <xdr:spPr>
        <a:xfrm>
          <a:off x="6511925" y="802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26" name="TextBox 825"/>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27" name="TextBox 826"/>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28" name="TextBox 827"/>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29" name="TextBox 828"/>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0" name="TextBox 829"/>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1" name="TextBox 830"/>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2" name="TextBox 831"/>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3" name="TextBox 832"/>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4" name="TextBox 833"/>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5" name="TextBox 834"/>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6" name="TextBox 835"/>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7" name="TextBox 836"/>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8" name="TextBox 837"/>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39" name="TextBox 838"/>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258</xdr:row>
      <xdr:rowOff>0</xdr:rowOff>
    </xdr:from>
    <xdr:ext cx="65" cy="172227"/>
    <xdr:sp macro="" textlink="">
      <xdr:nvSpPr>
        <xdr:cNvPr id="840" name="TextBox 839"/>
        <xdr:cNvSpPr txBox="1"/>
      </xdr:nvSpPr>
      <xdr:spPr>
        <a:xfrm>
          <a:off x="6511925" y="82454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1" name="TextBox 840"/>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2" name="TextBox 841"/>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3" name="TextBox 842"/>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4" name="TextBox 843"/>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5" name="TextBox 844"/>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6" name="TextBox 845"/>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7" name="TextBox 846"/>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8" name="TextBox 847"/>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49" name="TextBox 848"/>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50" name="TextBox 849"/>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51" name="TextBox 850"/>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52" name="TextBox 851"/>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53" name="TextBox 852"/>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54" name="TextBox 853"/>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264</xdr:row>
      <xdr:rowOff>0</xdr:rowOff>
    </xdr:from>
    <xdr:ext cx="65" cy="172227"/>
    <xdr:sp macro="" textlink="">
      <xdr:nvSpPr>
        <xdr:cNvPr id="855" name="TextBox 854"/>
        <xdr:cNvSpPr txBox="1"/>
      </xdr:nvSpPr>
      <xdr:spPr>
        <a:xfrm>
          <a:off x="6511925" y="84063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56" name="TextBox 855"/>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57" name="TextBox 856"/>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58" name="TextBox 857"/>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59" name="TextBox 858"/>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0" name="TextBox 859"/>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1" name="TextBox 860"/>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2" name="TextBox 861"/>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3" name="TextBox 862"/>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4" name="TextBox 863"/>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5" name="TextBox 864"/>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6" name="TextBox 865"/>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7" name="TextBox 866"/>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8" name="TextBox 867"/>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69" name="TextBox 868"/>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270</xdr:row>
      <xdr:rowOff>0</xdr:rowOff>
    </xdr:from>
    <xdr:ext cx="65" cy="172227"/>
    <xdr:sp macro="" textlink="">
      <xdr:nvSpPr>
        <xdr:cNvPr id="870" name="TextBox 869"/>
        <xdr:cNvSpPr txBox="1"/>
      </xdr:nvSpPr>
      <xdr:spPr>
        <a:xfrm>
          <a:off x="6511925" y="85672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1" name="TextBox 870"/>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2" name="TextBox 871"/>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3" name="TextBox 872"/>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4" name="TextBox 873"/>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5" name="TextBox 874"/>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6" name="TextBox 875"/>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7" name="TextBox 876"/>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8" name="TextBox 877"/>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79" name="TextBox 878"/>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80" name="TextBox 879"/>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81" name="TextBox 880"/>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82" name="TextBox 881"/>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83" name="TextBox 882"/>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84" name="TextBox 883"/>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276</xdr:row>
      <xdr:rowOff>0</xdr:rowOff>
    </xdr:from>
    <xdr:ext cx="65" cy="172227"/>
    <xdr:sp macro="" textlink="">
      <xdr:nvSpPr>
        <xdr:cNvPr id="885" name="TextBox 884"/>
        <xdr:cNvSpPr txBox="1"/>
      </xdr:nvSpPr>
      <xdr:spPr>
        <a:xfrm>
          <a:off x="6511925" y="8727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86" name="TextBox 885"/>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87" name="TextBox 886"/>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88" name="TextBox 887"/>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89" name="TextBox 888"/>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0" name="TextBox 889"/>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1" name="TextBox 890"/>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2" name="TextBox 891"/>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3" name="TextBox 892"/>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4" name="TextBox 893"/>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5" name="TextBox 894"/>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6" name="TextBox 895"/>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7" name="TextBox 896"/>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8" name="TextBox 897"/>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899" name="TextBox 898"/>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282</xdr:row>
      <xdr:rowOff>0</xdr:rowOff>
    </xdr:from>
    <xdr:ext cx="65" cy="172227"/>
    <xdr:sp macro="" textlink="">
      <xdr:nvSpPr>
        <xdr:cNvPr id="900" name="TextBox 899"/>
        <xdr:cNvSpPr txBox="1"/>
      </xdr:nvSpPr>
      <xdr:spPr>
        <a:xfrm>
          <a:off x="6511925" y="89302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1" name="TextBox 900"/>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2" name="TextBox 901"/>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3" name="TextBox 902"/>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4" name="TextBox 903"/>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5" name="TextBox 904"/>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6" name="TextBox 905"/>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7" name="TextBox 906"/>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8" name="TextBox 907"/>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09" name="TextBox 908"/>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10" name="TextBox 909"/>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11" name="TextBox 910"/>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12" name="TextBox 911"/>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13" name="TextBox 912"/>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14" name="TextBox 913"/>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288</xdr:row>
      <xdr:rowOff>0</xdr:rowOff>
    </xdr:from>
    <xdr:ext cx="65" cy="172227"/>
    <xdr:sp macro="" textlink="">
      <xdr:nvSpPr>
        <xdr:cNvPr id="915" name="TextBox 914"/>
        <xdr:cNvSpPr txBox="1"/>
      </xdr:nvSpPr>
      <xdr:spPr>
        <a:xfrm>
          <a:off x="6511925" y="909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16" name="TextBox 915"/>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17" name="TextBox 916"/>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18" name="TextBox 917"/>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19" name="TextBox 918"/>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0" name="TextBox 919"/>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1" name="TextBox 920"/>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2" name="TextBox 921"/>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3" name="TextBox 922"/>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4" name="TextBox 923"/>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5" name="TextBox 924"/>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6" name="TextBox 925"/>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7" name="TextBox 926"/>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8" name="TextBox 927"/>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29" name="TextBox 928"/>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294</xdr:row>
      <xdr:rowOff>0</xdr:rowOff>
    </xdr:from>
    <xdr:ext cx="65" cy="172227"/>
    <xdr:sp macro="" textlink="">
      <xdr:nvSpPr>
        <xdr:cNvPr id="930" name="TextBox 929"/>
        <xdr:cNvSpPr txBox="1"/>
      </xdr:nvSpPr>
      <xdr:spPr>
        <a:xfrm>
          <a:off x="6511925" y="9251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1" name="TextBox 930"/>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2" name="TextBox 931"/>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3" name="TextBox 932"/>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4" name="TextBox 933"/>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5" name="TextBox 934"/>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6" name="TextBox 935"/>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7" name="TextBox 936"/>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8" name="TextBox 937"/>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39" name="TextBox 938"/>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40" name="TextBox 939"/>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41" name="TextBox 940"/>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42" name="TextBox 941"/>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43" name="TextBox 942"/>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44" name="TextBox 943"/>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300</xdr:row>
      <xdr:rowOff>0</xdr:rowOff>
    </xdr:from>
    <xdr:ext cx="65" cy="172227"/>
    <xdr:sp macro="" textlink="">
      <xdr:nvSpPr>
        <xdr:cNvPr id="945" name="TextBox 944"/>
        <xdr:cNvSpPr txBox="1"/>
      </xdr:nvSpPr>
      <xdr:spPr>
        <a:xfrm>
          <a:off x="6511925" y="945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46" name="TextBox 945"/>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47" name="TextBox 946"/>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48" name="TextBox 947"/>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49" name="TextBox 948"/>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0" name="TextBox 949"/>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1" name="TextBox 950"/>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2" name="TextBox 951"/>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3" name="TextBox 952"/>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4" name="TextBox 953"/>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5" name="TextBox 954"/>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6" name="TextBox 955"/>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7" name="TextBox 956"/>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8" name="TextBox 957"/>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59" name="TextBox 958"/>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306</xdr:row>
      <xdr:rowOff>0</xdr:rowOff>
    </xdr:from>
    <xdr:ext cx="65" cy="172227"/>
    <xdr:sp macro="" textlink="">
      <xdr:nvSpPr>
        <xdr:cNvPr id="960" name="TextBox 959"/>
        <xdr:cNvSpPr txBox="1"/>
      </xdr:nvSpPr>
      <xdr:spPr>
        <a:xfrm>
          <a:off x="6511925" y="9613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1" name="TextBox 960"/>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2" name="TextBox 961"/>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3" name="TextBox 962"/>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4" name="TextBox 963"/>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5" name="TextBox 964"/>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6" name="TextBox 965"/>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7" name="TextBox 966"/>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8" name="TextBox 967"/>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69" name="TextBox 968"/>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70" name="TextBox 969"/>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71" name="TextBox 970"/>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72" name="TextBox 971"/>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73" name="TextBox 972"/>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74" name="TextBox 973"/>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312</xdr:row>
      <xdr:rowOff>0</xdr:rowOff>
    </xdr:from>
    <xdr:ext cx="65" cy="172227"/>
    <xdr:sp macro="" textlink="">
      <xdr:nvSpPr>
        <xdr:cNvPr id="975" name="TextBox 974"/>
        <xdr:cNvSpPr txBox="1"/>
      </xdr:nvSpPr>
      <xdr:spPr>
        <a:xfrm>
          <a:off x="6511925" y="981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76" name="TextBox 975"/>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77" name="TextBox 976"/>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78" name="TextBox 977"/>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79" name="TextBox 978"/>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0" name="TextBox 979"/>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1" name="TextBox 980"/>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2" name="TextBox 981"/>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3" name="TextBox 982"/>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4" name="TextBox 983"/>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5" name="TextBox 984"/>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6" name="TextBox 985"/>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7" name="TextBox 986"/>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8" name="TextBox 987"/>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89" name="TextBox 988"/>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318</xdr:row>
      <xdr:rowOff>0</xdr:rowOff>
    </xdr:from>
    <xdr:ext cx="65" cy="172227"/>
    <xdr:sp macro="" textlink="">
      <xdr:nvSpPr>
        <xdr:cNvPr id="990" name="TextBox 989"/>
        <xdr:cNvSpPr txBox="1"/>
      </xdr:nvSpPr>
      <xdr:spPr>
        <a:xfrm>
          <a:off x="6511925" y="100160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1" name="TextBox 990"/>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2" name="TextBox 991"/>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3" name="TextBox 992"/>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4" name="TextBox 993"/>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5" name="TextBox 994"/>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6" name="TextBox 995"/>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7" name="TextBox 996"/>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8" name="TextBox 997"/>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999" name="TextBox 998"/>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1000" name="TextBox 999"/>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1001" name="TextBox 1000"/>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1002" name="TextBox 1001"/>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1003" name="TextBox 1002"/>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1004" name="TextBox 1003"/>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324</xdr:row>
      <xdr:rowOff>0</xdr:rowOff>
    </xdr:from>
    <xdr:ext cx="65" cy="172227"/>
    <xdr:sp macro="" textlink="">
      <xdr:nvSpPr>
        <xdr:cNvPr id="1005" name="TextBox 1004"/>
        <xdr:cNvSpPr txBox="1"/>
      </xdr:nvSpPr>
      <xdr:spPr>
        <a:xfrm>
          <a:off x="6511925" y="1017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06" name="TextBox 1005"/>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07" name="TextBox 1006"/>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08" name="TextBox 1007"/>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09" name="TextBox 1008"/>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0" name="TextBox 1009"/>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1" name="TextBox 1010"/>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2" name="TextBox 1011"/>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3" name="TextBox 1012"/>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4" name="TextBox 1013"/>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5" name="TextBox 1014"/>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6" name="TextBox 1015"/>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7" name="TextBox 1016"/>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8" name="TextBox 1017"/>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19" name="TextBox 1018"/>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330</xdr:row>
      <xdr:rowOff>0</xdr:rowOff>
    </xdr:from>
    <xdr:ext cx="65" cy="172227"/>
    <xdr:sp macro="" textlink="">
      <xdr:nvSpPr>
        <xdr:cNvPr id="1020" name="TextBox 1019"/>
        <xdr:cNvSpPr txBox="1"/>
      </xdr:nvSpPr>
      <xdr:spPr>
        <a:xfrm>
          <a:off x="6511925" y="103610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1" name="TextBox 1020"/>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2" name="TextBox 1021"/>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3" name="TextBox 1022"/>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4" name="TextBox 1023"/>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5" name="TextBox 1024"/>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6" name="TextBox 1025"/>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7" name="TextBox 1026"/>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8" name="TextBox 1027"/>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29" name="TextBox 1028"/>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30" name="TextBox 1029"/>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31" name="TextBox 1030"/>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32" name="TextBox 1031"/>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33" name="TextBox 1032"/>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34" name="TextBox 1033"/>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336</xdr:row>
      <xdr:rowOff>0</xdr:rowOff>
    </xdr:from>
    <xdr:ext cx="65" cy="172227"/>
    <xdr:sp macro="" textlink="">
      <xdr:nvSpPr>
        <xdr:cNvPr id="1035" name="TextBox 1034"/>
        <xdr:cNvSpPr txBox="1"/>
      </xdr:nvSpPr>
      <xdr:spPr>
        <a:xfrm>
          <a:off x="6511925" y="105621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1" name="TextBox 1050"/>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2" name="TextBox 1051"/>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3" name="TextBox 1052"/>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4" name="TextBox 1053"/>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5" name="TextBox 1054"/>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6" name="TextBox 1055"/>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7" name="TextBox 1056"/>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8" name="TextBox 1057"/>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59" name="TextBox 1058"/>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60" name="TextBox 1059"/>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61" name="TextBox 1060"/>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62" name="TextBox 1061"/>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63" name="TextBox 1062"/>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64" name="TextBox 1063"/>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342</xdr:row>
      <xdr:rowOff>0</xdr:rowOff>
    </xdr:from>
    <xdr:ext cx="65" cy="172227"/>
    <xdr:sp macro="" textlink="">
      <xdr:nvSpPr>
        <xdr:cNvPr id="1065" name="TextBox 1064"/>
        <xdr:cNvSpPr txBox="1"/>
      </xdr:nvSpPr>
      <xdr:spPr>
        <a:xfrm>
          <a:off x="6511925" y="107230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66" name="TextBox 1065"/>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67" name="TextBox 1066"/>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68" name="TextBox 1067"/>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69" name="TextBox 1068"/>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0" name="TextBox 1069"/>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1" name="TextBox 1070"/>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2" name="TextBox 1071"/>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3" name="TextBox 1072"/>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4" name="TextBox 1073"/>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5" name="TextBox 1074"/>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6" name="TextBox 1075"/>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7" name="TextBox 1076"/>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8" name="TextBox 1077"/>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79" name="TextBox 1078"/>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348</xdr:row>
      <xdr:rowOff>0</xdr:rowOff>
    </xdr:from>
    <xdr:ext cx="65" cy="172227"/>
    <xdr:sp macro="" textlink="">
      <xdr:nvSpPr>
        <xdr:cNvPr id="1080" name="TextBox 1079"/>
        <xdr:cNvSpPr txBox="1"/>
      </xdr:nvSpPr>
      <xdr:spPr>
        <a:xfrm>
          <a:off x="6511925" y="109040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1" name="TextBox 1080"/>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2" name="TextBox 1081"/>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3" name="TextBox 1082"/>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4" name="TextBox 1083"/>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5" name="TextBox 1084"/>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6" name="TextBox 1085"/>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7" name="TextBox 1086"/>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8" name="TextBox 1087"/>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89" name="TextBox 1088"/>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90" name="TextBox 1089"/>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91" name="TextBox 1090"/>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92" name="TextBox 1091"/>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93" name="TextBox 1092"/>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94" name="TextBox 1093"/>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354</xdr:row>
      <xdr:rowOff>0</xdr:rowOff>
    </xdr:from>
    <xdr:ext cx="65" cy="172227"/>
    <xdr:sp macro="" textlink="">
      <xdr:nvSpPr>
        <xdr:cNvPr id="1095" name="TextBox 1094"/>
        <xdr:cNvSpPr txBox="1"/>
      </xdr:nvSpPr>
      <xdr:spPr>
        <a:xfrm>
          <a:off x="6511925" y="110849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1" name="TextBox 1110"/>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2" name="TextBox 1111"/>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3" name="TextBox 1112"/>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4" name="TextBox 1113"/>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5" name="TextBox 1114"/>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6" name="TextBox 1115"/>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7" name="TextBox 1116"/>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8" name="TextBox 1117"/>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19" name="TextBox 1118"/>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20" name="TextBox 1119"/>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21" name="TextBox 1120"/>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22" name="TextBox 1121"/>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23" name="TextBox 1122"/>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24" name="TextBox 1123"/>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360</xdr:row>
      <xdr:rowOff>0</xdr:rowOff>
    </xdr:from>
    <xdr:ext cx="65" cy="172227"/>
    <xdr:sp macro="" textlink="">
      <xdr:nvSpPr>
        <xdr:cNvPr id="1125" name="TextBox 1124"/>
        <xdr:cNvSpPr txBox="1"/>
      </xdr:nvSpPr>
      <xdr:spPr>
        <a:xfrm>
          <a:off x="6511925" y="112659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26" name="TextBox 1125"/>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27" name="TextBox 1126"/>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28" name="TextBox 1127"/>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29" name="TextBox 1128"/>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0" name="TextBox 1129"/>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1" name="TextBox 1130"/>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2" name="TextBox 1131"/>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3" name="TextBox 1132"/>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4" name="TextBox 1133"/>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5" name="TextBox 1134"/>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6" name="TextBox 1135"/>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7" name="TextBox 1136"/>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8" name="TextBox 1137"/>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39" name="TextBox 1138"/>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366</xdr:row>
      <xdr:rowOff>0</xdr:rowOff>
    </xdr:from>
    <xdr:ext cx="65" cy="172227"/>
    <xdr:sp macro="" textlink="">
      <xdr:nvSpPr>
        <xdr:cNvPr id="1140" name="TextBox 1139"/>
        <xdr:cNvSpPr txBox="1"/>
      </xdr:nvSpPr>
      <xdr:spPr>
        <a:xfrm>
          <a:off x="6511925" y="114670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1" name="TextBox 1140"/>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2" name="TextBox 1141"/>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3" name="TextBox 1142"/>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4" name="TextBox 1143"/>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5" name="TextBox 1144"/>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6" name="TextBox 1145"/>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7" name="TextBox 1146"/>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8" name="TextBox 1147"/>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49" name="TextBox 1148"/>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50" name="TextBox 1149"/>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51" name="TextBox 1150"/>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52" name="TextBox 1151"/>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53" name="TextBox 1152"/>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54" name="TextBox 1153"/>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372</xdr:row>
      <xdr:rowOff>0</xdr:rowOff>
    </xdr:from>
    <xdr:ext cx="65" cy="172227"/>
    <xdr:sp macro="" textlink="">
      <xdr:nvSpPr>
        <xdr:cNvPr id="1155" name="TextBox 1154"/>
        <xdr:cNvSpPr txBox="1"/>
      </xdr:nvSpPr>
      <xdr:spPr>
        <a:xfrm>
          <a:off x="6511925" y="116480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56" name="TextBox 1155"/>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57" name="TextBox 1156"/>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58" name="TextBox 1157"/>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59" name="TextBox 1158"/>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0" name="TextBox 1159"/>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1" name="TextBox 1160"/>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2" name="TextBox 1161"/>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3" name="TextBox 1162"/>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4" name="TextBox 1163"/>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5" name="TextBox 1164"/>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6" name="TextBox 1165"/>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7" name="TextBox 1166"/>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8" name="TextBox 1167"/>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69" name="TextBox 1168"/>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379</xdr:row>
      <xdr:rowOff>0</xdr:rowOff>
    </xdr:from>
    <xdr:ext cx="65" cy="172227"/>
    <xdr:sp macro="" textlink="">
      <xdr:nvSpPr>
        <xdr:cNvPr id="1170" name="TextBox 1169"/>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86" name="TextBox 1185"/>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87" name="TextBox 1186"/>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88" name="TextBox 1187"/>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89" name="TextBox 1188"/>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0" name="TextBox 1189"/>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1" name="TextBox 1190"/>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2" name="TextBox 1191"/>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3" name="TextBox 1192"/>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4" name="TextBox 1193"/>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5" name="TextBox 1194"/>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6" name="TextBox 1195"/>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7" name="TextBox 1196"/>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8" name="TextBox 1197"/>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199" name="TextBox 1198"/>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385</xdr:row>
      <xdr:rowOff>0</xdr:rowOff>
    </xdr:from>
    <xdr:ext cx="65" cy="172227"/>
    <xdr:sp macro="" textlink="">
      <xdr:nvSpPr>
        <xdr:cNvPr id="1200" name="TextBox 1199"/>
        <xdr:cNvSpPr txBox="1"/>
      </xdr:nvSpPr>
      <xdr:spPr>
        <a:xfrm>
          <a:off x="6511925" y="118734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1" name="TextBox 1200"/>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2" name="TextBox 1201"/>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3" name="TextBox 1202"/>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4" name="TextBox 1203"/>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5" name="TextBox 1204"/>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6" name="TextBox 1205"/>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7" name="TextBox 1206"/>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8" name="TextBox 1207"/>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09" name="TextBox 1208"/>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10" name="TextBox 1209"/>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11" name="TextBox 1210"/>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12" name="TextBox 1211"/>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13" name="TextBox 1212"/>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14" name="TextBox 1213"/>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391</xdr:row>
      <xdr:rowOff>0</xdr:rowOff>
    </xdr:from>
    <xdr:ext cx="65" cy="172227"/>
    <xdr:sp macro="" textlink="">
      <xdr:nvSpPr>
        <xdr:cNvPr id="1215" name="TextBox 1214"/>
        <xdr:cNvSpPr txBox="1"/>
      </xdr:nvSpPr>
      <xdr:spPr>
        <a:xfrm>
          <a:off x="6511925" y="122195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16" name="TextBox 1215"/>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17" name="TextBox 1216"/>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18" name="TextBox 1217"/>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19" name="TextBox 1218"/>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0" name="TextBox 1219"/>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1" name="TextBox 1220"/>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2" name="TextBox 1221"/>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3" name="TextBox 1222"/>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4" name="TextBox 1223"/>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5" name="TextBox 1224"/>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6" name="TextBox 1225"/>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7" name="TextBox 1226"/>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8" name="TextBox 1227"/>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29" name="TextBox 1228"/>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397</xdr:row>
      <xdr:rowOff>0</xdr:rowOff>
    </xdr:from>
    <xdr:ext cx="65" cy="172227"/>
    <xdr:sp macro="" textlink="">
      <xdr:nvSpPr>
        <xdr:cNvPr id="1230" name="TextBox 1229"/>
        <xdr:cNvSpPr txBox="1"/>
      </xdr:nvSpPr>
      <xdr:spPr>
        <a:xfrm>
          <a:off x="6511925" y="12420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1" name="TextBox 1230"/>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2" name="TextBox 1231"/>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3" name="TextBox 1232"/>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4" name="TextBox 1233"/>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5" name="TextBox 1234"/>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6" name="TextBox 1235"/>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7" name="TextBox 1236"/>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8" name="TextBox 1237"/>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39" name="TextBox 1238"/>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40" name="TextBox 1239"/>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41" name="TextBox 1240"/>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42" name="TextBox 1241"/>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43" name="TextBox 1242"/>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44" name="TextBox 1243"/>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403</xdr:row>
      <xdr:rowOff>0</xdr:rowOff>
    </xdr:from>
    <xdr:ext cx="65" cy="172227"/>
    <xdr:sp macro="" textlink="">
      <xdr:nvSpPr>
        <xdr:cNvPr id="1245" name="TextBox 1244"/>
        <xdr:cNvSpPr txBox="1"/>
      </xdr:nvSpPr>
      <xdr:spPr>
        <a:xfrm>
          <a:off x="6511925" y="126216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46" name="TextBox 1245"/>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47" name="TextBox 1246"/>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48" name="TextBox 1247"/>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49" name="TextBox 1248"/>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0" name="TextBox 1249"/>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1" name="TextBox 1250"/>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2" name="TextBox 1251"/>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3" name="TextBox 1252"/>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4" name="TextBox 1253"/>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5" name="TextBox 1254"/>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6" name="TextBox 1255"/>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7" name="TextBox 1256"/>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8" name="TextBox 1257"/>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59" name="TextBox 1258"/>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409</xdr:row>
      <xdr:rowOff>0</xdr:rowOff>
    </xdr:from>
    <xdr:ext cx="65" cy="172227"/>
    <xdr:sp macro="" textlink="">
      <xdr:nvSpPr>
        <xdr:cNvPr id="1260" name="TextBox 1259"/>
        <xdr:cNvSpPr txBox="1"/>
      </xdr:nvSpPr>
      <xdr:spPr>
        <a:xfrm>
          <a:off x="6511925" y="12822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1" name="TextBox 1260"/>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2" name="TextBox 1261"/>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3" name="TextBox 1262"/>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4" name="TextBox 1263"/>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5" name="TextBox 1264"/>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6" name="TextBox 1265"/>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7" name="TextBox 1266"/>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8" name="TextBox 1267"/>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69" name="TextBox 1268"/>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70" name="TextBox 1269"/>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71" name="TextBox 1270"/>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72" name="TextBox 1271"/>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73" name="TextBox 1272"/>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74" name="TextBox 1273"/>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415</xdr:row>
      <xdr:rowOff>0</xdr:rowOff>
    </xdr:from>
    <xdr:ext cx="65" cy="172227"/>
    <xdr:sp macro="" textlink="">
      <xdr:nvSpPr>
        <xdr:cNvPr id="1275" name="TextBox 1274"/>
        <xdr:cNvSpPr txBox="1"/>
      </xdr:nvSpPr>
      <xdr:spPr>
        <a:xfrm>
          <a:off x="6511925" y="130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76" name="TextBox 1275"/>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77" name="TextBox 1276"/>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78" name="TextBox 1277"/>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79" name="TextBox 1278"/>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0" name="TextBox 1279"/>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1" name="TextBox 1280"/>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2" name="TextBox 1281"/>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3" name="TextBox 1282"/>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4" name="TextBox 1283"/>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5" name="TextBox 1284"/>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6" name="TextBox 1285"/>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7" name="TextBox 1286"/>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8" name="TextBox 1287"/>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89" name="TextBox 1288"/>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421</xdr:row>
      <xdr:rowOff>0</xdr:rowOff>
    </xdr:from>
    <xdr:ext cx="65" cy="172227"/>
    <xdr:sp macro="" textlink="">
      <xdr:nvSpPr>
        <xdr:cNvPr id="1290" name="TextBox 1289"/>
        <xdr:cNvSpPr txBox="1"/>
      </xdr:nvSpPr>
      <xdr:spPr>
        <a:xfrm>
          <a:off x="6511925" y="13223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1" name="TextBox 1290"/>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2" name="TextBox 1291"/>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3" name="TextBox 1292"/>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4" name="TextBox 1293"/>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5" name="TextBox 1294"/>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6" name="TextBox 1295"/>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7" name="TextBox 1296"/>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8" name="TextBox 1297"/>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299" name="TextBox 1298"/>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300" name="TextBox 1299"/>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301" name="TextBox 1300"/>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302" name="TextBox 1301"/>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303" name="TextBox 1302"/>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304" name="TextBox 1303"/>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427</xdr:row>
      <xdr:rowOff>0</xdr:rowOff>
    </xdr:from>
    <xdr:ext cx="65" cy="172227"/>
    <xdr:sp macro="" textlink="">
      <xdr:nvSpPr>
        <xdr:cNvPr id="1305" name="TextBox 1304"/>
        <xdr:cNvSpPr txBox="1"/>
      </xdr:nvSpPr>
      <xdr:spPr>
        <a:xfrm>
          <a:off x="6511925" y="1338474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36" name="TextBox 1335"/>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37" name="TextBox 1336"/>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38" name="TextBox 1337"/>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39" name="TextBox 1338"/>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0" name="TextBox 1339"/>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1" name="TextBox 1340"/>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2" name="TextBox 1341"/>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3" name="TextBox 1342"/>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4" name="TextBox 1343"/>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5" name="TextBox 1344"/>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6" name="TextBox 1345"/>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7" name="TextBox 1346"/>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8" name="TextBox 1347"/>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49" name="TextBox 1348"/>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433</xdr:row>
      <xdr:rowOff>0</xdr:rowOff>
    </xdr:from>
    <xdr:ext cx="65" cy="172227"/>
    <xdr:sp macro="" textlink="">
      <xdr:nvSpPr>
        <xdr:cNvPr id="1350" name="TextBox 1349"/>
        <xdr:cNvSpPr txBox="1"/>
      </xdr:nvSpPr>
      <xdr:spPr>
        <a:xfrm>
          <a:off x="6511925" y="135466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1" name="TextBox 1350"/>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2" name="TextBox 1351"/>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3" name="TextBox 1352"/>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4" name="TextBox 1353"/>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5" name="TextBox 1354"/>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6" name="TextBox 1355"/>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7" name="TextBox 1356"/>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8" name="TextBox 1357"/>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59" name="TextBox 1358"/>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60" name="TextBox 1359"/>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61" name="TextBox 1360"/>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62" name="TextBox 1361"/>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63" name="TextBox 1362"/>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64" name="TextBox 1363"/>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439</xdr:row>
      <xdr:rowOff>0</xdr:rowOff>
    </xdr:from>
    <xdr:ext cx="65" cy="172227"/>
    <xdr:sp macro="" textlink="">
      <xdr:nvSpPr>
        <xdr:cNvPr id="1365" name="TextBox 1364"/>
        <xdr:cNvSpPr txBox="1"/>
      </xdr:nvSpPr>
      <xdr:spPr>
        <a:xfrm>
          <a:off x="6511925" y="137138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66" name="TextBox 1365"/>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67" name="TextBox 1366"/>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68" name="TextBox 1367"/>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69" name="TextBox 1368"/>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0" name="TextBox 1369"/>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1" name="TextBox 1370"/>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2" name="TextBox 1371"/>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3" name="TextBox 1372"/>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4" name="TextBox 1373"/>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5" name="TextBox 1374"/>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6" name="TextBox 1375"/>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7" name="TextBox 1376"/>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8" name="TextBox 1377"/>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79" name="TextBox 1378"/>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446</xdr:row>
      <xdr:rowOff>0</xdr:rowOff>
    </xdr:from>
    <xdr:ext cx="65" cy="172227"/>
    <xdr:sp macro="" textlink="">
      <xdr:nvSpPr>
        <xdr:cNvPr id="1380" name="TextBox 1379"/>
        <xdr:cNvSpPr txBox="1"/>
      </xdr:nvSpPr>
      <xdr:spPr>
        <a:xfrm>
          <a:off x="6511925" y="13900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1" name="TextBox 1380"/>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2" name="TextBox 1381"/>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3" name="TextBox 1382"/>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4" name="TextBox 1383"/>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5" name="TextBox 1384"/>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6" name="TextBox 1385"/>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7" name="TextBox 1386"/>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8" name="TextBox 1387"/>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89" name="TextBox 1388"/>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90" name="TextBox 1389"/>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91" name="TextBox 1390"/>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92" name="TextBox 1391"/>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93" name="TextBox 1392"/>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94" name="TextBox 1393"/>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452</xdr:row>
      <xdr:rowOff>0</xdr:rowOff>
    </xdr:from>
    <xdr:ext cx="65" cy="172227"/>
    <xdr:sp macro="" textlink="">
      <xdr:nvSpPr>
        <xdr:cNvPr id="1395" name="TextBox 1394"/>
        <xdr:cNvSpPr txBox="1"/>
      </xdr:nvSpPr>
      <xdr:spPr>
        <a:xfrm>
          <a:off x="6511925" y="1410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396" name="TextBox 1395"/>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397" name="TextBox 1396"/>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398" name="TextBox 1397"/>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399" name="TextBox 1398"/>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0" name="TextBox 1399"/>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1" name="TextBox 1400"/>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2" name="TextBox 1401"/>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3" name="TextBox 1402"/>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4" name="TextBox 1403"/>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5" name="TextBox 1404"/>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6" name="TextBox 1405"/>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7" name="TextBox 1406"/>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8" name="TextBox 1407"/>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09" name="TextBox 1408"/>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458</xdr:row>
      <xdr:rowOff>0</xdr:rowOff>
    </xdr:from>
    <xdr:ext cx="65" cy="172227"/>
    <xdr:sp macro="" textlink="">
      <xdr:nvSpPr>
        <xdr:cNvPr id="1410" name="TextBox 1409"/>
        <xdr:cNvSpPr txBox="1"/>
      </xdr:nvSpPr>
      <xdr:spPr>
        <a:xfrm>
          <a:off x="6511925" y="14287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1" name="TextBox 1410"/>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2" name="TextBox 1411"/>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3" name="TextBox 1412"/>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4" name="TextBox 1413"/>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5" name="TextBox 1414"/>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6" name="TextBox 1415"/>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7" name="TextBox 1416"/>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8" name="TextBox 1417"/>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19" name="TextBox 1418"/>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20" name="TextBox 1419"/>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21" name="TextBox 1420"/>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22" name="TextBox 1421"/>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23" name="TextBox 1422"/>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24" name="TextBox 1423"/>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465</xdr:row>
      <xdr:rowOff>0</xdr:rowOff>
    </xdr:from>
    <xdr:ext cx="65" cy="172227"/>
    <xdr:sp macro="" textlink="">
      <xdr:nvSpPr>
        <xdr:cNvPr id="1425" name="TextBox 1424"/>
        <xdr:cNvSpPr txBox="1"/>
      </xdr:nvSpPr>
      <xdr:spPr>
        <a:xfrm>
          <a:off x="6511925" y="144737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26" name="TextBox 1425"/>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27" name="TextBox 1426"/>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28" name="TextBox 1427"/>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29" name="TextBox 1428"/>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0" name="TextBox 1429"/>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1" name="TextBox 1430"/>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2" name="TextBox 1431"/>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3" name="TextBox 1432"/>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4" name="TextBox 1433"/>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5" name="TextBox 1434"/>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6" name="TextBox 1435"/>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7" name="TextBox 1436"/>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8" name="TextBox 1437"/>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39" name="TextBox 1438"/>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471</xdr:row>
      <xdr:rowOff>0</xdr:rowOff>
    </xdr:from>
    <xdr:ext cx="65" cy="172227"/>
    <xdr:sp macro="" textlink="">
      <xdr:nvSpPr>
        <xdr:cNvPr id="1440" name="TextBox 1439"/>
        <xdr:cNvSpPr txBox="1"/>
      </xdr:nvSpPr>
      <xdr:spPr>
        <a:xfrm>
          <a:off x="6511925" y="14665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1" name="TextBox 1440"/>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2" name="TextBox 1441"/>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3" name="TextBox 1442"/>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4" name="TextBox 1443"/>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5" name="TextBox 1444"/>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6" name="TextBox 1445"/>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7" name="TextBox 1446"/>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8" name="TextBox 1447"/>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49" name="TextBox 1448"/>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0" name="TextBox 1449"/>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1" name="TextBox 1450"/>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2" name="TextBox 1451"/>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3" name="TextBox 1452"/>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4" name="TextBox 1453"/>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5" name="TextBox 1454"/>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6" name="TextBox 1455"/>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7" name="TextBox 1456"/>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8" name="TextBox 1457"/>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59" name="TextBox 1458"/>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0" name="TextBox 1459"/>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1" name="TextBox 1460"/>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2" name="TextBox 1461"/>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3" name="TextBox 1462"/>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4" name="TextBox 1463"/>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5" name="TextBox 1464"/>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6" name="TextBox 1465"/>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7" name="TextBox 1466"/>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8" name="TextBox 1467"/>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69" name="TextBox 1468"/>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477</xdr:row>
      <xdr:rowOff>0</xdr:rowOff>
    </xdr:from>
    <xdr:ext cx="65" cy="172227"/>
    <xdr:sp macro="" textlink="">
      <xdr:nvSpPr>
        <xdr:cNvPr id="1470" name="TextBox 1469"/>
        <xdr:cNvSpPr txBox="1"/>
      </xdr:nvSpPr>
      <xdr:spPr>
        <a:xfrm>
          <a:off x="6511925" y="14826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1" name="TextBox 1500"/>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2" name="TextBox 1501"/>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3" name="TextBox 1502"/>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4" name="TextBox 1503"/>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5" name="TextBox 1504"/>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6" name="TextBox 1505"/>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7" name="TextBox 1506"/>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8" name="TextBox 1507"/>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09" name="TextBox 1508"/>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0" name="TextBox 1509"/>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1" name="TextBox 1510"/>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2" name="TextBox 1511"/>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3" name="TextBox 1512"/>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4" name="TextBox 1513"/>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5" name="TextBox 1514"/>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6" name="TextBox 1515"/>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7" name="TextBox 1516"/>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8" name="TextBox 1517"/>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19" name="TextBox 1518"/>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0" name="TextBox 1519"/>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1" name="TextBox 1520"/>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2" name="TextBox 1521"/>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3" name="TextBox 1522"/>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4" name="TextBox 1523"/>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5" name="TextBox 1524"/>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6" name="TextBox 1525"/>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7" name="TextBox 1526"/>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8" name="TextBox 1527"/>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29" name="TextBox 1528"/>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483</xdr:row>
      <xdr:rowOff>0</xdr:rowOff>
    </xdr:from>
    <xdr:ext cx="65" cy="172227"/>
    <xdr:sp macro="" textlink="">
      <xdr:nvSpPr>
        <xdr:cNvPr id="1530" name="TextBox 1529"/>
        <xdr:cNvSpPr txBox="1"/>
      </xdr:nvSpPr>
      <xdr:spPr>
        <a:xfrm>
          <a:off x="6511925" y="150283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1" name="TextBox 1560"/>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2" name="TextBox 1561"/>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3" name="TextBox 1562"/>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4" name="TextBox 1563"/>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5" name="TextBox 1564"/>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6" name="TextBox 1565"/>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7" name="TextBox 1566"/>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8" name="TextBox 1567"/>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69" name="TextBox 1568"/>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0" name="TextBox 1569"/>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1" name="TextBox 1570"/>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2" name="TextBox 1571"/>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3" name="TextBox 1572"/>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4" name="TextBox 1573"/>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5" name="TextBox 1574"/>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6" name="TextBox 1575"/>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7" name="TextBox 1576"/>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8" name="TextBox 1577"/>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79" name="TextBox 1578"/>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0" name="TextBox 1579"/>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1" name="TextBox 1580"/>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2" name="TextBox 1581"/>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3" name="TextBox 1582"/>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4" name="TextBox 1583"/>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5" name="TextBox 1584"/>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6" name="TextBox 1585"/>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7" name="TextBox 1586"/>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8" name="TextBox 1587"/>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89" name="TextBox 1588"/>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489</xdr:row>
      <xdr:rowOff>0</xdr:rowOff>
    </xdr:from>
    <xdr:ext cx="65" cy="172227"/>
    <xdr:sp macro="" textlink="">
      <xdr:nvSpPr>
        <xdr:cNvPr id="1590" name="TextBox 1589"/>
        <xdr:cNvSpPr txBox="1"/>
      </xdr:nvSpPr>
      <xdr:spPr>
        <a:xfrm>
          <a:off x="6511925" y="152294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1" name="TextBox 1590"/>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2" name="TextBox 1591"/>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3" name="TextBox 1592"/>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4" name="TextBox 1593"/>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5" name="TextBox 1594"/>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6" name="TextBox 1595"/>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7" name="TextBox 1596"/>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8" name="TextBox 1597"/>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599" name="TextBox 1598"/>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0" name="TextBox 1599"/>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1" name="TextBox 1600"/>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2" name="TextBox 1601"/>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3" name="TextBox 1602"/>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4" name="TextBox 1603"/>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5" name="TextBox 1604"/>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6" name="TextBox 1605"/>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7" name="TextBox 1606"/>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8" name="TextBox 1607"/>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09" name="TextBox 1608"/>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0" name="TextBox 1609"/>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1" name="TextBox 1610"/>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2" name="TextBox 1611"/>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3" name="TextBox 1612"/>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4" name="TextBox 1613"/>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5" name="TextBox 1614"/>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6" name="TextBox 1615"/>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7" name="TextBox 1616"/>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8" name="TextBox 1617"/>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19" name="TextBox 1618"/>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495</xdr:row>
      <xdr:rowOff>0</xdr:rowOff>
    </xdr:from>
    <xdr:ext cx="65" cy="172227"/>
    <xdr:sp macro="" textlink="">
      <xdr:nvSpPr>
        <xdr:cNvPr id="1620" name="TextBox 1619"/>
        <xdr:cNvSpPr txBox="1"/>
      </xdr:nvSpPr>
      <xdr:spPr>
        <a:xfrm>
          <a:off x="6511925" y="1539028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1" name="TextBox 1650"/>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2" name="TextBox 1651"/>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3" name="TextBox 1652"/>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4" name="TextBox 1653"/>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5" name="TextBox 1654"/>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6" name="TextBox 1655"/>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7" name="TextBox 1656"/>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8" name="TextBox 1657"/>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59" name="TextBox 1658"/>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0" name="TextBox 1659"/>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1" name="TextBox 1660"/>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2" name="TextBox 1661"/>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3" name="TextBox 1662"/>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4" name="TextBox 1663"/>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5" name="TextBox 1664"/>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6" name="TextBox 1665"/>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7" name="TextBox 1666"/>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8" name="TextBox 1667"/>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69" name="TextBox 1668"/>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0" name="TextBox 1669"/>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1" name="TextBox 1670"/>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2" name="TextBox 1671"/>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3" name="TextBox 1672"/>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4" name="TextBox 1673"/>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5" name="TextBox 1674"/>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6" name="TextBox 1675"/>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7" name="TextBox 1676"/>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8" name="TextBox 1677"/>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79" name="TextBox 1678"/>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501</xdr:row>
      <xdr:rowOff>0</xdr:rowOff>
    </xdr:from>
    <xdr:ext cx="65" cy="172227"/>
    <xdr:sp macro="" textlink="">
      <xdr:nvSpPr>
        <xdr:cNvPr id="1680" name="TextBox 1679"/>
        <xdr:cNvSpPr txBox="1"/>
      </xdr:nvSpPr>
      <xdr:spPr>
        <a:xfrm>
          <a:off x="6511925" y="15551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1" name="TextBox 1680"/>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2" name="TextBox 1681"/>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3" name="TextBox 1682"/>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4" name="TextBox 1683"/>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5" name="TextBox 1684"/>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6" name="TextBox 1685"/>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7" name="TextBox 1686"/>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8" name="TextBox 1687"/>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89" name="TextBox 1688"/>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0" name="TextBox 1689"/>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1" name="TextBox 1690"/>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2" name="TextBox 1691"/>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3" name="TextBox 1692"/>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4" name="TextBox 1693"/>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5" name="TextBox 1694"/>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6" name="TextBox 1695"/>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7" name="TextBox 1696"/>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8" name="TextBox 1697"/>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699" name="TextBox 1698"/>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0" name="TextBox 1699"/>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1" name="TextBox 1700"/>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2" name="TextBox 1701"/>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3" name="TextBox 1702"/>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4" name="TextBox 1703"/>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5" name="TextBox 1704"/>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6" name="TextBox 1705"/>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7" name="TextBox 1706"/>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8" name="TextBox 1707"/>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09" name="TextBox 1708"/>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507</xdr:row>
      <xdr:rowOff>0</xdr:rowOff>
    </xdr:from>
    <xdr:ext cx="65" cy="172227"/>
    <xdr:sp macro="" textlink="">
      <xdr:nvSpPr>
        <xdr:cNvPr id="1710" name="TextBox 1709"/>
        <xdr:cNvSpPr txBox="1"/>
      </xdr:nvSpPr>
      <xdr:spPr>
        <a:xfrm>
          <a:off x="6511925" y="1571836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1" name="TextBox 1740"/>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2" name="TextBox 1741"/>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3" name="TextBox 1742"/>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4" name="TextBox 1743"/>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5" name="TextBox 1744"/>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6" name="TextBox 1745"/>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7" name="TextBox 1746"/>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8" name="TextBox 1747"/>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49" name="TextBox 1748"/>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50" name="TextBox 1749"/>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51" name="TextBox 1750"/>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52" name="TextBox 1751"/>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53" name="TextBox 1752"/>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54" name="TextBox 1753"/>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1257300</xdr:colOff>
      <xdr:row>6</xdr:row>
      <xdr:rowOff>0</xdr:rowOff>
    </xdr:from>
    <xdr:ext cx="65" cy="172227"/>
    <xdr:sp macro="" textlink="">
      <xdr:nvSpPr>
        <xdr:cNvPr id="1755" name="TextBox 1754"/>
        <xdr:cNvSpPr txBox="1"/>
      </xdr:nvSpPr>
      <xdr:spPr>
        <a:xfrm>
          <a:off x="6511925" y="4963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31" name="TextBox 1530"/>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32" name="TextBox 1531"/>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33" name="TextBox 1532"/>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34" name="TextBox 1533"/>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35" name="TextBox 1534"/>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36" name="TextBox 1535"/>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37" name="TextBox 1536"/>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38" name="TextBox 1537"/>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39" name="TextBox 1538"/>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40" name="TextBox 1539"/>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41" name="TextBox 1540"/>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42" name="TextBox 1541"/>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43" name="TextBox 1542"/>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44" name="TextBox 1543"/>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45" name="TextBox 1544"/>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46" name="TextBox 1545"/>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47" name="TextBox 1546"/>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48" name="TextBox 1547"/>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49" name="TextBox 1548"/>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50" name="TextBox 1549"/>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51" name="TextBox 1550"/>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52" name="TextBox 1551"/>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53" name="TextBox 1552"/>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54" name="TextBox 1553"/>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55" name="TextBox 1554"/>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56" name="TextBox 1555"/>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57" name="TextBox 1556"/>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58" name="TextBox 1557"/>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4233</xdr:colOff>
      <xdr:row>118</xdr:row>
      <xdr:rowOff>0</xdr:rowOff>
    </xdr:from>
    <xdr:ext cx="65" cy="172227"/>
    <xdr:sp macro="" textlink="">
      <xdr:nvSpPr>
        <xdr:cNvPr id="1559" name="TextBox 1558"/>
        <xdr:cNvSpPr txBox="1"/>
      </xdr:nvSpPr>
      <xdr:spPr>
        <a:xfrm>
          <a:off x="7614708"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118</xdr:row>
      <xdr:rowOff>0</xdr:rowOff>
    </xdr:from>
    <xdr:ext cx="65" cy="172227"/>
    <xdr:sp macro="" textlink="">
      <xdr:nvSpPr>
        <xdr:cNvPr id="1560" name="TextBox 1559"/>
        <xdr:cNvSpPr txBox="1"/>
      </xdr:nvSpPr>
      <xdr:spPr>
        <a:xfrm>
          <a:off x="8867775" y="30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11" name="TextBox 1710"/>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12" name="TextBox 1711"/>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13" name="TextBox 1712"/>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14" name="TextBox 1713"/>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15" name="TextBox 1714"/>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16" name="TextBox 1715"/>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17" name="TextBox 1716"/>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18" name="TextBox 1717"/>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19" name="TextBox 1718"/>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20" name="TextBox 1719"/>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21" name="TextBox 1720"/>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22" name="TextBox 1721"/>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23" name="TextBox 1722"/>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24" name="TextBox 1723"/>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25" name="TextBox 1724"/>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26" name="TextBox 1725"/>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27" name="TextBox 1726"/>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28" name="TextBox 1727"/>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29" name="TextBox 1728"/>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30" name="TextBox 1729"/>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31" name="TextBox 1730"/>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32" name="TextBox 1731"/>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33" name="TextBox 1732"/>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34" name="TextBox 1733"/>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35" name="TextBox 1734"/>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36" name="TextBox 1735"/>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37" name="TextBox 1736"/>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38" name="TextBox 1737"/>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150</xdr:row>
      <xdr:rowOff>0</xdr:rowOff>
    </xdr:from>
    <xdr:ext cx="65" cy="172227"/>
    <xdr:sp macro="" textlink="">
      <xdr:nvSpPr>
        <xdr:cNvPr id="1739" name="TextBox 1738"/>
        <xdr:cNvSpPr txBox="1"/>
      </xdr:nvSpPr>
      <xdr:spPr>
        <a:xfrm>
          <a:off x="76104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150</xdr:row>
      <xdr:rowOff>0</xdr:rowOff>
    </xdr:from>
    <xdr:ext cx="65" cy="172227"/>
    <xdr:sp macro="" textlink="">
      <xdr:nvSpPr>
        <xdr:cNvPr id="1740" name="TextBox 1739"/>
        <xdr:cNvSpPr txBox="1"/>
      </xdr:nvSpPr>
      <xdr:spPr>
        <a:xfrm>
          <a:off x="8867775" y="307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786" name="TextBox 1785"/>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787" name="TextBox 1786"/>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788" name="TextBox 1787"/>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789" name="TextBox 1788"/>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790" name="TextBox 1789"/>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791" name="TextBox 1790"/>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792" name="TextBox 1791"/>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793" name="TextBox 1792"/>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794" name="TextBox 1793"/>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795" name="TextBox 1794"/>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796" name="TextBox 1795"/>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797" name="TextBox 1796"/>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798" name="TextBox 1797"/>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799" name="TextBox 1798"/>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00" name="TextBox 1799"/>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01" name="TextBox 1800"/>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02" name="TextBox 1801"/>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03" name="TextBox 1802"/>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04" name="TextBox 1803"/>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05" name="TextBox 1804"/>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06" name="TextBox 1805"/>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07" name="TextBox 1806"/>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08" name="TextBox 1807"/>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09" name="TextBox 1808"/>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10" name="TextBox 1809"/>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11" name="TextBox 1810"/>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12" name="TextBox 1811"/>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13" name="TextBox 1812"/>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156</xdr:row>
      <xdr:rowOff>0</xdr:rowOff>
    </xdr:from>
    <xdr:ext cx="65" cy="172227"/>
    <xdr:sp macro="" textlink="">
      <xdr:nvSpPr>
        <xdr:cNvPr id="1814" name="TextBox 1813"/>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156</xdr:row>
      <xdr:rowOff>0</xdr:rowOff>
    </xdr:from>
    <xdr:ext cx="65" cy="172227"/>
    <xdr:sp macro="" textlink="">
      <xdr:nvSpPr>
        <xdr:cNvPr id="1815" name="TextBox 1814"/>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16" name="TextBox 1815"/>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17" name="TextBox 1816"/>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18" name="TextBox 1817"/>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19" name="TextBox 1818"/>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20" name="TextBox 1819"/>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21" name="TextBox 1820"/>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22" name="TextBox 1821"/>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23" name="TextBox 1822"/>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24" name="TextBox 1823"/>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25" name="TextBox 1824"/>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26" name="TextBox 1825"/>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27" name="TextBox 1826"/>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28" name="TextBox 1827"/>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29" name="TextBox 1828"/>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30" name="TextBox 1829"/>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31" name="TextBox 1830"/>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32" name="TextBox 1831"/>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33" name="TextBox 1832"/>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34" name="TextBox 1833"/>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35" name="TextBox 1834"/>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36" name="TextBox 1835"/>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37" name="TextBox 1836"/>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38" name="TextBox 1837"/>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39" name="TextBox 1838"/>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40" name="TextBox 1839"/>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41" name="TextBox 1840"/>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42" name="TextBox 1841"/>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43" name="TextBox 1842"/>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162</xdr:row>
      <xdr:rowOff>0</xdr:rowOff>
    </xdr:from>
    <xdr:ext cx="65" cy="172227"/>
    <xdr:sp macro="" textlink="">
      <xdr:nvSpPr>
        <xdr:cNvPr id="1844" name="TextBox 1843"/>
        <xdr:cNvSpPr txBox="1"/>
      </xdr:nvSpPr>
      <xdr:spPr>
        <a:xfrm>
          <a:off x="7613650"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162</xdr:row>
      <xdr:rowOff>0</xdr:rowOff>
    </xdr:from>
    <xdr:ext cx="65" cy="172227"/>
    <xdr:sp macro="" textlink="">
      <xdr:nvSpPr>
        <xdr:cNvPr id="1845" name="TextBox 1844"/>
        <xdr:cNvSpPr txBox="1"/>
      </xdr:nvSpPr>
      <xdr:spPr>
        <a:xfrm>
          <a:off x="8866717" y="47032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76" name="TextBox 1875"/>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77" name="TextBox 1876"/>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78" name="TextBox 1877"/>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79" name="TextBox 1878"/>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80" name="TextBox 1879"/>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81" name="TextBox 1880"/>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82" name="TextBox 1881"/>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83" name="TextBox 1882"/>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84" name="TextBox 1883"/>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85" name="TextBox 1884"/>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86" name="TextBox 1885"/>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87" name="TextBox 1886"/>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88" name="TextBox 1887"/>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89" name="TextBox 1888"/>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90" name="TextBox 1889"/>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91" name="TextBox 1890"/>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92" name="TextBox 1891"/>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93" name="TextBox 1892"/>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94" name="TextBox 1893"/>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95" name="TextBox 1894"/>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96" name="TextBox 1895"/>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97" name="TextBox 1896"/>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98" name="TextBox 1897"/>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99" name="TextBox 1898"/>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900" name="TextBox 1899"/>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901" name="TextBox 1900"/>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902" name="TextBox 1901"/>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903" name="TextBox 1902"/>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904" name="TextBox 1903"/>
        <xdr:cNvSpPr txBox="1"/>
      </xdr:nvSpPr>
      <xdr:spPr>
        <a:xfrm>
          <a:off x="7613650"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905" name="TextBox 1904"/>
        <xdr:cNvSpPr txBox="1"/>
      </xdr:nvSpPr>
      <xdr:spPr>
        <a:xfrm>
          <a:off x="8866717" y="5209116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21" name="TextBox 1620"/>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22" name="TextBox 1621"/>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23" name="TextBox 1622"/>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24" name="TextBox 1623"/>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25" name="TextBox 1624"/>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26" name="TextBox 1625"/>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27" name="TextBox 1626"/>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28" name="TextBox 1627"/>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29" name="TextBox 1628"/>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30" name="TextBox 1629"/>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31" name="TextBox 1630"/>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32" name="TextBox 1631"/>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33" name="TextBox 1632"/>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34" name="TextBox 1633"/>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35" name="TextBox 1634"/>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36" name="TextBox 1635"/>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37" name="TextBox 1636"/>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38" name="TextBox 1637"/>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39" name="TextBox 1638"/>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40" name="TextBox 1639"/>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41" name="TextBox 1640"/>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42" name="TextBox 1641"/>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43" name="TextBox 1642"/>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44" name="TextBox 1643"/>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45" name="TextBox 1644"/>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46" name="TextBox 1645"/>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47" name="TextBox 1646"/>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48" name="TextBox 1647"/>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137</xdr:row>
      <xdr:rowOff>0</xdr:rowOff>
    </xdr:from>
    <xdr:ext cx="65" cy="172227"/>
    <xdr:sp macro="" textlink="">
      <xdr:nvSpPr>
        <xdr:cNvPr id="1649" name="TextBox 1648"/>
        <xdr:cNvSpPr txBox="1"/>
      </xdr:nvSpPr>
      <xdr:spPr>
        <a:xfrm>
          <a:off x="76104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137</xdr:row>
      <xdr:rowOff>0</xdr:rowOff>
    </xdr:from>
    <xdr:ext cx="65" cy="172227"/>
    <xdr:sp macro="" textlink="">
      <xdr:nvSpPr>
        <xdr:cNvPr id="1650" name="TextBox 1649"/>
        <xdr:cNvSpPr txBox="1"/>
      </xdr:nvSpPr>
      <xdr:spPr>
        <a:xfrm>
          <a:off x="8867775"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06" name="TextBox 1905"/>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07" name="TextBox 1906"/>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08" name="TextBox 1907"/>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09" name="TextBox 1908"/>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10" name="TextBox 1909"/>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11" name="TextBox 1910"/>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12" name="TextBox 1911"/>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13" name="TextBox 1912"/>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14" name="TextBox 1913"/>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15" name="TextBox 1914"/>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16" name="TextBox 1915"/>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17" name="TextBox 1916"/>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18" name="TextBox 1917"/>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19" name="TextBox 1918"/>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20" name="TextBox 1919"/>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21" name="TextBox 1920"/>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22" name="TextBox 1921"/>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23" name="TextBox 1922"/>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24" name="TextBox 1923"/>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25" name="TextBox 1924"/>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26" name="TextBox 1925"/>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27" name="TextBox 1926"/>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28" name="TextBox 1927"/>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29" name="TextBox 1928"/>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30" name="TextBox 1929"/>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31" name="TextBox 1930"/>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32" name="TextBox 1931"/>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33" name="TextBox 1932"/>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458</xdr:row>
      <xdr:rowOff>0</xdr:rowOff>
    </xdr:from>
    <xdr:ext cx="65" cy="172227"/>
    <xdr:sp macro="" textlink="">
      <xdr:nvSpPr>
        <xdr:cNvPr id="1934" name="TextBox 1933"/>
        <xdr:cNvSpPr txBox="1"/>
      </xdr:nvSpPr>
      <xdr:spPr>
        <a:xfrm>
          <a:off x="76104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458</xdr:row>
      <xdr:rowOff>0</xdr:rowOff>
    </xdr:from>
    <xdr:ext cx="65" cy="172227"/>
    <xdr:sp macro="" textlink="">
      <xdr:nvSpPr>
        <xdr:cNvPr id="1935" name="TextBox 1934"/>
        <xdr:cNvSpPr txBox="1"/>
      </xdr:nvSpPr>
      <xdr:spPr>
        <a:xfrm>
          <a:off x="8867775" y="320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56" name="TextBox 1755"/>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57" name="TextBox 1756"/>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58" name="TextBox 1757"/>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59" name="TextBox 1758"/>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60" name="TextBox 1759"/>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61" name="TextBox 1760"/>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62" name="TextBox 1761"/>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63" name="TextBox 1762"/>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64" name="TextBox 1763"/>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65" name="TextBox 1764"/>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66" name="TextBox 1765"/>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67" name="TextBox 1766"/>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68" name="TextBox 1767"/>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69" name="TextBox 1768"/>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70" name="TextBox 1769"/>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71" name="TextBox 1770"/>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72" name="TextBox 1771"/>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73" name="TextBox 1772"/>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74" name="TextBox 1773"/>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75" name="TextBox 1774"/>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76" name="TextBox 1775"/>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77" name="TextBox 1776"/>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78" name="TextBox 1777"/>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79" name="TextBox 1778"/>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80" name="TextBox 1779"/>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81" name="TextBox 1780"/>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82" name="TextBox 1781"/>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83" name="TextBox 1782"/>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391</xdr:row>
      <xdr:rowOff>0</xdr:rowOff>
    </xdr:from>
    <xdr:ext cx="65" cy="172227"/>
    <xdr:sp macro="" textlink="">
      <xdr:nvSpPr>
        <xdr:cNvPr id="1784" name="TextBox 1783"/>
        <xdr:cNvSpPr txBox="1"/>
      </xdr:nvSpPr>
      <xdr:spPr>
        <a:xfrm>
          <a:off x="76104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391</xdr:row>
      <xdr:rowOff>0</xdr:rowOff>
    </xdr:from>
    <xdr:ext cx="65" cy="172227"/>
    <xdr:sp macro="" textlink="">
      <xdr:nvSpPr>
        <xdr:cNvPr id="1785" name="TextBox 1784"/>
        <xdr:cNvSpPr txBox="1"/>
      </xdr:nvSpPr>
      <xdr:spPr>
        <a:xfrm>
          <a:off x="8867775" y="335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46" name="TextBox 184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47" name="TextBox 184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48" name="TextBox 184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49" name="TextBox 184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50" name="TextBox 184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51" name="TextBox 185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52" name="TextBox 185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53" name="TextBox 185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54" name="TextBox 185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55" name="TextBox 185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56" name="TextBox 185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57" name="TextBox 185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58" name="TextBox 185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59" name="TextBox 185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60" name="TextBox 185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61" name="TextBox 186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62" name="TextBox 186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63" name="TextBox 186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64" name="TextBox 186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65" name="TextBox 186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66" name="TextBox 186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67" name="TextBox 186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68" name="TextBox 186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69" name="TextBox 186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70" name="TextBox 186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71" name="TextBox 187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72" name="TextBox 187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73" name="TextBox 187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168</xdr:row>
      <xdr:rowOff>0</xdr:rowOff>
    </xdr:from>
    <xdr:ext cx="65" cy="172227"/>
    <xdr:sp macro="" textlink="">
      <xdr:nvSpPr>
        <xdr:cNvPr id="1874" name="TextBox 187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168</xdr:row>
      <xdr:rowOff>0</xdr:rowOff>
    </xdr:from>
    <xdr:ext cx="65" cy="172227"/>
    <xdr:sp macro="" textlink="">
      <xdr:nvSpPr>
        <xdr:cNvPr id="1875" name="TextBox 187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36" name="TextBox 193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37" name="TextBox 193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38" name="TextBox 193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39" name="TextBox 193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40" name="TextBox 193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41" name="TextBox 194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42" name="TextBox 194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43" name="TextBox 194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44" name="TextBox 194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45" name="TextBox 194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46" name="TextBox 194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47" name="TextBox 194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48" name="TextBox 194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49" name="TextBox 194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50" name="TextBox 194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51" name="TextBox 195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52" name="TextBox 195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53" name="TextBox 195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54" name="TextBox 195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55" name="TextBox 195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56" name="TextBox 195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57" name="TextBox 195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58" name="TextBox 195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59" name="TextBox 195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60" name="TextBox 195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61" name="TextBox 196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62" name="TextBox 196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63" name="TextBox 196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174</xdr:row>
      <xdr:rowOff>0</xdr:rowOff>
    </xdr:from>
    <xdr:ext cx="65" cy="172227"/>
    <xdr:sp macro="" textlink="">
      <xdr:nvSpPr>
        <xdr:cNvPr id="1964" name="TextBox 196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174</xdr:row>
      <xdr:rowOff>0</xdr:rowOff>
    </xdr:from>
    <xdr:ext cx="65" cy="172227"/>
    <xdr:sp macro="" textlink="">
      <xdr:nvSpPr>
        <xdr:cNvPr id="1965" name="TextBox 196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26" name="TextBox 202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27" name="TextBox 202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28" name="TextBox 202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29" name="TextBox 202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30" name="TextBox 202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31" name="TextBox 203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32" name="TextBox 203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33" name="TextBox 203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34" name="TextBox 203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35" name="TextBox 203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36" name="TextBox 203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37" name="TextBox 203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38" name="TextBox 203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39" name="TextBox 203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40" name="TextBox 203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41" name="TextBox 204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42" name="TextBox 204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43" name="TextBox 204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44" name="TextBox 204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45" name="TextBox 204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46" name="TextBox 2045"/>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47" name="TextBox 2046"/>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48" name="TextBox 2047"/>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49" name="TextBox 2048"/>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50" name="TextBox 2049"/>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51" name="TextBox 2050"/>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52" name="TextBox 2051"/>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53" name="TextBox 2052"/>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4</xdr:col>
      <xdr:colOff>1257300</xdr:colOff>
      <xdr:row>204</xdr:row>
      <xdr:rowOff>0</xdr:rowOff>
    </xdr:from>
    <xdr:ext cx="65" cy="172227"/>
    <xdr:sp macro="" textlink="">
      <xdr:nvSpPr>
        <xdr:cNvPr id="2054" name="TextBox 2053"/>
        <xdr:cNvSpPr txBox="1"/>
      </xdr:nvSpPr>
      <xdr:spPr>
        <a:xfrm>
          <a:off x="7613650"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5</xdr:col>
      <xdr:colOff>1257300</xdr:colOff>
      <xdr:row>204</xdr:row>
      <xdr:rowOff>0</xdr:rowOff>
    </xdr:from>
    <xdr:ext cx="65" cy="172227"/>
    <xdr:sp macro="" textlink="">
      <xdr:nvSpPr>
        <xdr:cNvPr id="2055" name="TextBox 2054"/>
        <xdr:cNvSpPr txBox="1"/>
      </xdr:nvSpPr>
      <xdr:spPr>
        <a:xfrm>
          <a:off x="8866717" y="496675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22"/>
  <sheetViews>
    <sheetView tabSelected="1" view="pageBreakPreview" zoomScale="95" zoomScaleNormal="76" zoomScaleSheetLayoutView="95" zoomScalePageLayoutView="70" workbookViewId="0">
      <selection activeCell="E513" sqref="E513"/>
    </sheetView>
  </sheetViews>
  <sheetFormatPr defaultRowHeight="12" x14ac:dyDescent="0.25"/>
  <cols>
    <col min="1" max="1" width="7.7109375" style="2" customWidth="1"/>
    <col min="2" max="2" width="56.28515625" style="44" customWidth="1"/>
    <col min="3" max="3" width="16.85546875" style="4" customWidth="1"/>
    <col min="4" max="4" width="16.7109375" style="4" customWidth="1"/>
    <col min="5" max="5" width="16.5703125" style="4" customWidth="1"/>
    <col min="6" max="6" width="68.7109375" style="43" customWidth="1"/>
    <col min="7" max="16384" width="9.140625" style="1"/>
  </cols>
  <sheetData>
    <row r="1" spans="1:6" ht="63" customHeight="1" x14ac:dyDescent="0.25">
      <c r="C1" s="7"/>
      <c r="D1" s="8"/>
      <c r="E1" s="8"/>
      <c r="F1" s="39"/>
    </row>
    <row r="2" spans="1:6" s="9" customFormat="1" ht="35.25" customHeight="1" x14ac:dyDescent="0.25">
      <c r="A2" s="67" t="s">
        <v>25</v>
      </c>
      <c r="B2" s="68"/>
      <c r="C2" s="68"/>
      <c r="D2" s="68"/>
      <c r="E2" s="68"/>
      <c r="F2" s="68"/>
    </row>
    <row r="3" spans="1:6" s="9" customFormat="1" ht="17.25" customHeight="1" x14ac:dyDescent="0.25">
      <c r="A3" s="67" t="s">
        <v>26</v>
      </c>
      <c r="B3" s="67"/>
      <c r="C3" s="67"/>
      <c r="D3" s="67"/>
      <c r="E3" s="67"/>
      <c r="F3" s="67"/>
    </row>
    <row r="4" spans="1:6" s="9" customFormat="1" ht="34.5" customHeight="1" x14ac:dyDescent="0.25">
      <c r="A4" s="69" t="s">
        <v>20</v>
      </c>
      <c r="B4" s="70" t="s">
        <v>35</v>
      </c>
      <c r="C4" s="69" t="s">
        <v>36</v>
      </c>
      <c r="D4" s="69"/>
      <c r="E4" s="69"/>
      <c r="F4" s="70" t="s">
        <v>21</v>
      </c>
    </row>
    <row r="5" spans="1:6" s="9" customFormat="1" ht="31.5" customHeight="1" x14ac:dyDescent="0.25">
      <c r="A5" s="69"/>
      <c r="B5" s="70"/>
      <c r="C5" s="10" t="s">
        <v>22</v>
      </c>
      <c r="D5" s="11" t="s">
        <v>23</v>
      </c>
      <c r="E5" s="11" t="s">
        <v>24</v>
      </c>
      <c r="F5" s="70"/>
    </row>
    <row r="6" spans="1:6" s="12" customFormat="1" ht="15" x14ac:dyDescent="0.25">
      <c r="A6" s="11">
        <v>1</v>
      </c>
      <c r="B6" s="38">
        <v>2</v>
      </c>
      <c r="C6" s="10">
        <v>3</v>
      </c>
      <c r="D6" s="38">
        <v>4</v>
      </c>
      <c r="E6" s="38">
        <v>5</v>
      </c>
      <c r="F6" s="38">
        <v>6</v>
      </c>
    </row>
    <row r="7" spans="1:6" s="9" customFormat="1" ht="15" x14ac:dyDescent="0.25">
      <c r="A7" s="13">
        <v>1</v>
      </c>
      <c r="B7" s="14" t="s">
        <v>27</v>
      </c>
      <c r="C7" s="15">
        <f>SUM(C8:C12)-C10</f>
        <v>8167990.8882000018</v>
      </c>
      <c r="D7" s="15">
        <f>SUM(D8:D12)-D10</f>
        <v>4144002.2766899997</v>
      </c>
      <c r="E7" s="15">
        <f>D7/C7*100</f>
        <v>50.734658417367825</v>
      </c>
      <c r="F7" s="16"/>
    </row>
    <row r="8" spans="1:6" s="9" customFormat="1" ht="15" x14ac:dyDescent="0.25">
      <c r="A8" s="13">
        <v>2</v>
      </c>
      <c r="B8" s="17" t="s">
        <v>0</v>
      </c>
      <c r="C8" s="15">
        <f t="shared" ref="C8:D12" si="0">C15+C40+C89+C114+C133+C146+C381+C467+C448</f>
        <v>874.3</v>
      </c>
      <c r="D8" s="15">
        <f t="shared" si="0"/>
        <v>874.3</v>
      </c>
      <c r="E8" s="15">
        <f>D8/C8*100</f>
        <v>100</v>
      </c>
      <c r="F8" s="16"/>
    </row>
    <row r="9" spans="1:6" s="9" customFormat="1" ht="15" x14ac:dyDescent="0.25">
      <c r="A9" s="13">
        <v>3</v>
      </c>
      <c r="B9" s="17" t="s">
        <v>1</v>
      </c>
      <c r="C9" s="15">
        <f t="shared" si="0"/>
        <v>769174.9</v>
      </c>
      <c r="D9" s="15">
        <f t="shared" si="0"/>
        <v>380893.55034000002</v>
      </c>
      <c r="E9" s="15">
        <f t="shared" ref="E9:E11" si="1">D9/C9*100</f>
        <v>49.519758164235469</v>
      </c>
      <c r="F9" s="16"/>
    </row>
    <row r="10" spans="1:6" s="9" customFormat="1" ht="15" x14ac:dyDescent="0.25">
      <c r="A10" s="13">
        <v>4</v>
      </c>
      <c r="B10" s="17" t="s">
        <v>4</v>
      </c>
      <c r="C10" s="15">
        <f t="shared" si="0"/>
        <v>619050.60000000009</v>
      </c>
      <c r="D10" s="15">
        <f t="shared" si="0"/>
        <v>246574.36033999998</v>
      </c>
      <c r="E10" s="15">
        <f t="shared" si="1"/>
        <v>39.831051022323535</v>
      </c>
      <c r="F10" s="16"/>
    </row>
    <row r="11" spans="1:6" s="9" customFormat="1" ht="15" x14ac:dyDescent="0.25">
      <c r="A11" s="13">
        <v>5</v>
      </c>
      <c r="B11" s="17" t="s">
        <v>2</v>
      </c>
      <c r="C11" s="15">
        <f t="shared" si="0"/>
        <v>554679.09320000012</v>
      </c>
      <c r="D11" s="15">
        <f t="shared" si="0"/>
        <v>317017.81209000002</v>
      </c>
      <c r="E11" s="15">
        <f t="shared" si="1"/>
        <v>57.153373180354073</v>
      </c>
      <c r="F11" s="16"/>
    </row>
    <row r="12" spans="1:6" s="9" customFormat="1" ht="15" x14ac:dyDescent="0.25">
      <c r="A12" s="13">
        <v>6</v>
      </c>
      <c r="B12" s="17" t="s">
        <v>3</v>
      </c>
      <c r="C12" s="15">
        <f t="shared" si="0"/>
        <v>6843262.5950000007</v>
      </c>
      <c r="D12" s="15">
        <f t="shared" si="0"/>
        <v>3445216.6142600002</v>
      </c>
      <c r="E12" s="15">
        <f>D12/C12*100</f>
        <v>50.344650178662334</v>
      </c>
      <c r="F12" s="16"/>
    </row>
    <row r="13" spans="1:6" s="9" customFormat="1" ht="22.5" customHeight="1" x14ac:dyDescent="0.25">
      <c r="A13" s="13">
        <v>7</v>
      </c>
      <c r="B13" s="71" t="s">
        <v>11</v>
      </c>
      <c r="C13" s="72"/>
      <c r="D13" s="72"/>
      <c r="E13" s="72"/>
      <c r="F13" s="72"/>
    </row>
    <row r="14" spans="1:6" s="19" customFormat="1" ht="28.5" x14ac:dyDescent="0.25">
      <c r="A14" s="13">
        <v>8</v>
      </c>
      <c r="B14" s="14" t="s">
        <v>28</v>
      </c>
      <c r="C14" s="18">
        <f>SUM(C15:C19)-C17</f>
        <v>3656000</v>
      </c>
      <c r="D14" s="18">
        <f>SUM(D15:D19)-D17</f>
        <v>2027626.4193500001</v>
      </c>
      <c r="E14" s="15">
        <f>D14/C14*100</f>
        <v>55.460241229485788</v>
      </c>
      <c r="F14" s="16"/>
    </row>
    <row r="15" spans="1:6" s="9" customFormat="1" ht="15" x14ac:dyDescent="0.25">
      <c r="A15" s="13">
        <v>9</v>
      </c>
      <c r="B15" s="17" t="s">
        <v>0</v>
      </c>
      <c r="C15" s="20">
        <f t="shared" ref="C15:D19" si="2">C21+C27+C33</f>
        <v>0</v>
      </c>
      <c r="D15" s="20">
        <f t="shared" si="2"/>
        <v>0</v>
      </c>
      <c r="E15" s="21"/>
      <c r="F15" s="22"/>
    </row>
    <row r="16" spans="1:6" s="9" customFormat="1" ht="15" x14ac:dyDescent="0.25">
      <c r="A16" s="13">
        <v>10</v>
      </c>
      <c r="B16" s="17" t="s">
        <v>1</v>
      </c>
      <c r="C16" s="20">
        <f t="shared" si="2"/>
        <v>0</v>
      </c>
      <c r="D16" s="20">
        <f t="shared" si="2"/>
        <v>0</v>
      </c>
      <c r="E16" s="21"/>
      <c r="F16" s="22"/>
    </row>
    <row r="17" spans="1:6" s="9" customFormat="1" ht="15" x14ac:dyDescent="0.25">
      <c r="A17" s="13">
        <v>11</v>
      </c>
      <c r="B17" s="17" t="s">
        <v>4</v>
      </c>
      <c r="C17" s="20">
        <f t="shared" si="2"/>
        <v>0</v>
      </c>
      <c r="D17" s="20">
        <f t="shared" si="2"/>
        <v>0</v>
      </c>
      <c r="E17" s="21"/>
      <c r="F17" s="22"/>
    </row>
    <row r="18" spans="1:6" s="9" customFormat="1" ht="15" x14ac:dyDescent="0.25">
      <c r="A18" s="13">
        <v>12</v>
      </c>
      <c r="B18" s="17" t="s">
        <v>2</v>
      </c>
      <c r="C18" s="20">
        <f t="shared" si="2"/>
        <v>140000</v>
      </c>
      <c r="D18" s="20">
        <f t="shared" si="2"/>
        <v>8446.7999999999993</v>
      </c>
      <c r="E18" s="21">
        <f t="shared" ref="E18" si="3">D18/C18*100</f>
        <v>6.0334285714285709</v>
      </c>
      <c r="F18" s="22"/>
    </row>
    <row r="19" spans="1:6" s="9" customFormat="1" ht="15" x14ac:dyDescent="0.25">
      <c r="A19" s="13">
        <v>13</v>
      </c>
      <c r="B19" s="17" t="s">
        <v>3</v>
      </c>
      <c r="C19" s="20">
        <f t="shared" si="2"/>
        <v>3516000</v>
      </c>
      <c r="D19" s="20">
        <f t="shared" si="2"/>
        <v>2019179.6193500001</v>
      </c>
      <c r="E19" s="21">
        <f>D19/C19*100</f>
        <v>57.428316818828215</v>
      </c>
      <c r="F19" s="22"/>
    </row>
    <row r="20" spans="1:6" s="19" customFormat="1" ht="42.75" customHeight="1" x14ac:dyDescent="0.25">
      <c r="A20" s="13">
        <v>14</v>
      </c>
      <c r="B20" s="14" t="s">
        <v>19</v>
      </c>
      <c r="C20" s="18">
        <f>SUM(C21:C25)-C23</f>
        <v>3241000</v>
      </c>
      <c r="D20" s="15">
        <f>SUM(D21:D25)-D23</f>
        <v>1825766.6193500001</v>
      </c>
      <c r="E20" s="15">
        <f>D20/C20*100</f>
        <v>56.333434722307928</v>
      </c>
      <c r="F20" s="48" t="s">
        <v>37</v>
      </c>
    </row>
    <row r="21" spans="1:6" s="9" customFormat="1" ht="15" x14ac:dyDescent="0.25">
      <c r="A21" s="13">
        <v>15</v>
      </c>
      <c r="B21" s="17" t="s">
        <v>0</v>
      </c>
      <c r="C21" s="20">
        <v>0</v>
      </c>
      <c r="D21" s="21">
        <v>0</v>
      </c>
      <c r="E21" s="21"/>
      <c r="F21" s="49"/>
    </row>
    <row r="22" spans="1:6" s="9" customFormat="1" ht="15" x14ac:dyDescent="0.25">
      <c r="A22" s="13">
        <v>16</v>
      </c>
      <c r="B22" s="17" t="s">
        <v>1</v>
      </c>
      <c r="C22" s="20">
        <v>0</v>
      </c>
      <c r="D22" s="21">
        <v>0</v>
      </c>
      <c r="E22" s="21"/>
      <c r="F22" s="49"/>
    </row>
    <row r="23" spans="1:6" s="9" customFormat="1" ht="15" x14ac:dyDescent="0.25">
      <c r="A23" s="13">
        <v>17</v>
      </c>
      <c r="B23" s="17" t="s">
        <v>4</v>
      </c>
      <c r="C23" s="20">
        <v>0</v>
      </c>
      <c r="D23" s="21">
        <v>0</v>
      </c>
      <c r="E23" s="21"/>
      <c r="F23" s="49"/>
    </row>
    <row r="24" spans="1:6" s="9" customFormat="1" ht="15" x14ac:dyDescent="0.25">
      <c r="A24" s="13">
        <v>18</v>
      </c>
      <c r="B24" s="17" t="s">
        <v>2</v>
      </c>
      <c r="C24" s="20">
        <v>0</v>
      </c>
      <c r="D24" s="21">
        <v>0</v>
      </c>
      <c r="E24" s="21"/>
      <c r="F24" s="49"/>
    </row>
    <row r="25" spans="1:6" s="9" customFormat="1" ht="16.5" customHeight="1" x14ac:dyDescent="0.25">
      <c r="A25" s="13">
        <v>19</v>
      </c>
      <c r="B25" s="17" t="s">
        <v>3</v>
      </c>
      <c r="C25" s="23">
        <v>3241000</v>
      </c>
      <c r="D25" s="23">
        <f>622847+434612+626257.45078+140339.63913+1710.52944</f>
        <v>1825766.6193500001</v>
      </c>
      <c r="E25" s="21">
        <f>D25/C25*100</f>
        <v>56.333434722307928</v>
      </c>
      <c r="F25" s="50"/>
    </row>
    <row r="26" spans="1:6" s="19" customFormat="1" ht="42.75" customHeight="1" x14ac:dyDescent="0.25">
      <c r="A26" s="13">
        <v>20</v>
      </c>
      <c r="B26" s="14" t="s">
        <v>115</v>
      </c>
      <c r="C26" s="18">
        <f>SUM(C27:C31)-C29</f>
        <v>275000</v>
      </c>
      <c r="D26" s="15">
        <f>SUM(D27:D31)-D29</f>
        <v>193413</v>
      </c>
      <c r="E26" s="15">
        <f>D26/C26*100</f>
        <v>70.331999999999994</v>
      </c>
      <c r="F26" s="48" t="s">
        <v>114</v>
      </c>
    </row>
    <row r="27" spans="1:6" s="9" customFormat="1" ht="15" x14ac:dyDescent="0.25">
      <c r="A27" s="13">
        <v>21</v>
      </c>
      <c r="B27" s="17" t="s">
        <v>0</v>
      </c>
      <c r="C27" s="20">
        <v>0</v>
      </c>
      <c r="D27" s="21">
        <v>0</v>
      </c>
      <c r="E27" s="21"/>
      <c r="F27" s="49"/>
    </row>
    <row r="28" spans="1:6" s="9" customFormat="1" ht="15" x14ac:dyDescent="0.25">
      <c r="A28" s="13">
        <v>22</v>
      </c>
      <c r="B28" s="17" t="s">
        <v>1</v>
      </c>
      <c r="C28" s="20">
        <v>0</v>
      </c>
      <c r="D28" s="21">
        <v>0</v>
      </c>
      <c r="E28" s="21"/>
      <c r="F28" s="49"/>
    </row>
    <row r="29" spans="1:6" s="9" customFormat="1" ht="15" x14ac:dyDescent="0.25">
      <c r="A29" s="13">
        <v>23</v>
      </c>
      <c r="B29" s="17" t="s">
        <v>4</v>
      </c>
      <c r="C29" s="20">
        <v>0</v>
      </c>
      <c r="D29" s="21">
        <v>0</v>
      </c>
      <c r="E29" s="21"/>
      <c r="F29" s="49"/>
    </row>
    <row r="30" spans="1:6" s="9" customFormat="1" ht="15" x14ac:dyDescent="0.25">
      <c r="A30" s="13">
        <v>24</v>
      </c>
      <c r="B30" s="17" t="s">
        <v>2</v>
      </c>
      <c r="C30" s="20">
        <v>0</v>
      </c>
      <c r="D30" s="21">
        <v>0</v>
      </c>
      <c r="E30" s="21"/>
      <c r="F30" s="49"/>
    </row>
    <row r="31" spans="1:6" s="9" customFormat="1" ht="15" x14ac:dyDescent="0.25">
      <c r="A31" s="13">
        <v>25</v>
      </c>
      <c r="B31" s="17" t="s">
        <v>3</v>
      </c>
      <c r="C31" s="20">
        <v>275000</v>
      </c>
      <c r="D31" s="21">
        <v>193413</v>
      </c>
      <c r="E31" s="21">
        <f>D31/C31*100</f>
        <v>70.331999999999994</v>
      </c>
      <c r="F31" s="50"/>
    </row>
    <row r="32" spans="1:6" s="19" customFormat="1" ht="72" customHeight="1" x14ac:dyDescent="0.25">
      <c r="A32" s="13">
        <v>26</v>
      </c>
      <c r="B32" s="14" t="s">
        <v>38</v>
      </c>
      <c r="C32" s="18">
        <f>SUM(C33:C37)-C35</f>
        <v>140000</v>
      </c>
      <c r="D32" s="15">
        <f>SUM(D33:D37)-D35</f>
        <v>8446.7999999999993</v>
      </c>
      <c r="E32" s="15">
        <f>D32/C32*100</f>
        <v>6.0334285714285709</v>
      </c>
      <c r="F32" s="62" t="s">
        <v>140</v>
      </c>
    </row>
    <row r="33" spans="1:6" s="9" customFormat="1" ht="15" x14ac:dyDescent="0.25">
      <c r="A33" s="13">
        <v>27</v>
      </c>
      <c r="B33" s="17" t="s">
        <v>0</v>
      </c>
      <c r="C33" s="20">
        <v>0</v>
      </c>
      <c r="D33" s="21">
        <v>0</v>
      </c>
      <c r="E33" s="21"/>
      <c r="F33" s="63"/>
    </row>
    <row r="34" spans="1:6" s="9" customFormat="1" ht="19.5" customHeight="1" x14ac:dyDescent="0.25">
      <c r="A34" s="13">
        <v>28</v>
      </c>
      <c r="B34" s="17" t="s">
        <v>1</v>
      </c>
      <c r="C34" s="20">
        <f t="shared" ref="C34:C35" si="4">SUM(D34:I34)</f>
        <v>0</v>
      </c>
      <c r="D34" s="21">
        <f>SUM(E34:F34)</f>
        <v>0</v>
      </c>
      <c r="E34" s="21"/>
      <c r="F34" s="63"/>
    </row>
    <row r="35" spans="1:6" s="9" customFormat="1" ht="15" x14ac:dyDescent="0.25">
      <c r="A35" s="13">
        <v>29</v>
      </c>
      <c r="B35" s="17" t="s">
        <v>7</v>
      </c>
      <c r="C35" s="20">
        <f t="shared" si="4"/>
        <v>0</v>
      </c>
      <c r="D35" s="21">
        <f>SUM(E35:F35)</f>
        <v>0</v>
      </c>
      <c r="E35" s="21"/>
      <c r="F35" s="63"/>
    </row>
    <row r="36" spans="1:6" s="9" customFormat="1" ht="15" x14ac:dyDescent="0.25">
      <c r="A36" s="13">
        <v>30</v>
      </c>
      <c r="B36" s="17" t="s">
        <v>5</v>
      </c>
      <c r="C36" s="24">
        <v>140000</v>
      </c>
      <c r="D36" s="24">
        <v>8446.7999999999993</v>
      </c>
      <c r="E36" s="21">
        <f>D36/C36*100</f>
        <v>6.0334285714285709</v>
      </c>
      <c r="F36" s="63"/>
    </row>
    <row r="37" spans="1:6" s="9" customFormat="1" ht="15" x14ac:dyDescent="0.25">
      <c r="A37" s="13">
        <v>31</v>
      </c>
      <c r="B37" s="17" t="s">
        <v>3</v>
      </c>
      <c r="C37" s="24">
        <v>0</v>
      </c>
      <c r="D37" s="24">
        <v>0</v>
      </c>
      <c r="E37" s="21"/>
      <c r="F37" s="64"/>
    </row>
    <row r="38" spans="1:6" s="19" customFormat="1" ht="15" x14ac:dyDescent="0.25">
      <c r="A38" s="13">
        <v>32</v>
      </c>
      <c r="B38" s="73" t="s">
        <v>10</v>
      </c>
      <c r="C38" s="73"/>
      <c r="D38" s="73"/>
      <c r="E38" s="73"/>
      <c r="F38" s="73"/>
    </row>
    <row r="39" spans="1:6" s="19" customFormat="1" ht="15" x14ac:dyDescent="0.25">
      <c r="A39" s="13">
        <v>33</v>
      </c>
      <c r="B39" s="14" t="s">
        <v>46</v>
      </c>
      <c r="C39" s="18">
        <f>SUM(C41:C44)-C42</f>
        <v>478713</v>
      </c>
      <c r="D39" s="18">
        <f>SUM(D41:D44)-D42</f>
        <v>325231.67409000004</v>
      </c>
      <c r="E39" s="15">
        <f>D39/C39*100</f>
        <v>67.938759567841274</v>
      </c>
      <c r="F39" s="40"/>
    </row>
    <row r="40" spans="1:6" s="9" customFormat="1" ht="15" x14ac:dyDescent="0.25">
      <c r="A40" s="13">
        <v>34</v>
      </c>
      <c r="B40" s="17" t="s">
        <v>0</v>
      </c>
      <c r="C40" s="20">
        <f>C46+C52+C58+C64+C70+C76</f>
        <v>0</v>
      </c>
      <c r="D40" s="20">
        <f>D46+D52+D58+D64+D70+D76</f>
        <v>0</v>
      </c>
      <c r="E40" s="21"/>
      <c r="F40" s="41"/>
    </row>
    <row r="41" spans="1:6" s="9" customFormat="1" ht="15" x14ac:dyDescent="0.25">
      <c r="A41" s="13">
        <v>35</v>
      </c>
      <c r="B41" s="17" t="s">
        <v>1</v>
      </c>
      <c r="C41" s="20">
        <f t="shared" ref="C41:D43" si="5">C47+C53+C59+C65+C71+C77+C83</f>
        <v>286409</v>
      </c>
      <c r="D41" s="20">
        <f>D47+D53+D59+D65+D71+D77+D83</f>
        <v>93171.05</v>
      </c>
      <c r="E41" s="21">
        <f t="shared" ref="E41:E44" si="6">D41/C41*100</f>
        <v>32.530768935333739</v>
      </c>
      <c r="F41" s="41"/>
    </row>
    <row r="42" spans="1:6" s="9" customFormat="1" ht="15" x14ac:dyDescent="0.25">
      <c r="A42" s="13">
        <v>36</v>
      </c>
      <c r="B42" s="17" t="s">
        <v>4</v>
      </c>
      <c r="C42" s="20">
        <f t="shared" si="5"/>
        <v>286409</v>
      </c>
      <c r="D42" s="20">
        <f t="shared" si="5"/>
        <v>93171.05</v>
      </c>
      <c r="E42" s="21">
        <f t="shared" si="6"/>
        <v>32.530768935333739</v>
      </c>
      <c r="F42" s="41"/>
    </row>
    <row r="43" spans="1:6" s="9" customFormat="1" ht="15" x14ac:dyDescent="0.25">
      <c r="A43" s="13">
        <v>37</v>
      </c>
      <c r="B43" s="17" t="s">
        <v>6</v>
      </c>
      <c r="C43" s="20">
        <f t="shared" si="5"/>
        <v>183304</v>
      </c>
      <c r="D43" s="20">
        <f>D49+D55+D61+D67+D73+D79+D85</f>
        <v>232060.62409</v>
      </c>
      <c r="E43" s="21">
        <f>D43/C43*100</f>
        <v>126.59877803539474</v>
      </c>
      <c r="F43" s="41"/>
    </row>
    <row r="44" spans="1:6" s="9" customFormat="1" ht="15" x14ac:dyDescent="0.25">
      <c r="A44" s="13">
        <v>38</v>
      </c>
      <c r="B44" s="17" t="s">
        <v>3</v>
      </c>
      <c r="C44" s="20">
        <f>C50+C56+C62+C68+C74+C80</f>
        <v>9000</v>
      </c>
      <c r="D44" s="20">
        <f>D50+D56+D62+D68+D74+D80</f>
        <v>0</v>
      </c>
      <c r="E44" s="21">
        <f t="shared" si="6"/>
        <v>0</v>
      </c>
      <c r="F44" s="41"/>
    </row>
    <row r="45" spans="1:6" s="19" customFormat="1" ht="87" customHeight="1" x14ac:dyDescent="0.25">
      <c r="A45" s="13">
        <v>39</v>
      </c>
      <c r="B45" s="14" t="s">
        <v>39</v>
      </c>
      <c r="C45" s="18">
        <f>SUM(C46:C50)-C48</f>
        <v>128571.5</v>
      </c>
      <c r="D45" s="18">
        <f>SUM(D46:D50)-D48</f>
        <v>170192.39</v>
      </c>
      <c r="E45" s="15">
        <f>D45/C45*100</f>
        <v>132.37178534900815</v>
      </c>
      <c r="F45" s="51" t="s">
        <v>40</v>
      </c>
    </row>
    <row r="46" spans="1:6" s="9" customFormat="1" ht="15" x14ac:dyDescent="0.25">
      <c r="A46" s="13">
        <v>40</v>
      </c>
      <c r="B46" s="17" t="s">
        <v>0</v>
      </c>
      <c r="C46" s="20">
        <v>0</v>
      </c>
      <c r="D46" s="20">
        <v>0</v>
      </c>
      <c r="E46" s="21"/>
      <c r="F46" s="52"/>
    </row>
    <row r="47" spans="1:6" s="9" customFormat="1" ht="19.5" customHeight="1" x14ac:dyDescent="0.25">
      <c r="A47" s="13">
        <v>41</v>
      </c>
      <c r="B47" s="45" t="s">
        <v>111</v>
      </c>
      <c r="C47" s="23">
        <v>90000</v>
      </c>
      <c r="D47" s="23">
        <v>81499.990000000005</v>
      </c>
      <c r="E47" s="21">
        <f t="shared" ref="E47:E48" si="7">D47/C47*100</f>
        <v>90.55554444444445</v>
      </c>
      <c r="F47" s="52"/>
    </row>
    <row r="48" spans="1:6" s="9" customFormat="1" ht="15" x14ac:dyDescent="0.25">
      <c r="A48" s="13">
        <v>42</v>
      </c>
      <c r="B48" s="45" t="s">
        <v>112</v>
      </c>
      <c r="C48" s="23">
        <f>C47</f>
        <v>90000</v>
      </c>
      <c r="D48" s="23">
        <f>D47</f>
        <v>81499.990000000005</v>
      </c>
      <c r="E48" s="21">
        <f t="shared" si="7"/>
        <v>90.55554444444445</v>
      </c>
      <c r="F48" s="52"/>
    </row>
    <row r="49" spans="1:6" s="9" customFormat="1" ht="15" x14ac:dyDescent="0.25">
      <c r="A49" s="13">
        <v>43</v>
      </c>
      <c r="B49" s="17" t="s">
        <v>6</v>
      </c>
      <c r="C49" s="23">
        <v>38571.5</v>
      </c>
      <c r="D49" s="23">
        <v>88692.4</v>
      </c>
      <c r="E49" s="21">
        <f>D49/C49*100</f>
        <v>229.9428334391973</v>
      </c>
      <c r="F49" s="52"/>
    </row>
    <row r="50" spans="1:6" s="9" customFormat="1" ht="15" x14ac:dyDescent="0.25">
      <c r="A50" s="13">
        <v>44</v>
      </c>
      <c r="B50" s="17" t="s">
        <v>3</v>
      </c>
      <c r="C50" s="23">
        <v>0</v>
      </c>
      <c r="D50" s="23">
        <v>0</v>
      </c>
      <c r="E50" s="21"/>
      <c r="F50" s="53"/>
    </row>
    <row r="51" spans="1:6" s="19" customFormat="1" ht="102" customHeight="1" x14ac:dyDescent="0.25">
      <c r="A51" s="13">
        <v>45</v>
      </c>
      <c r="B51" s="14" t="s">
        <v>116</v>
      </c>
      <c r="C51" s="18">
        <f>SUM(C52:C56)-C54</f>
        <v>273441.5</v>
      </c>
      <c r="D51" s="18">
        <f>SUM(D52:D56)-D54</f>
        <v>141139.28409</v>
      </c>
      <c r="E51" s="15">
        <f>D51/C51*100</f>
        <v>51.615897400358023</v>
      </c>
      <c r="F51" s="51" t="s">
        <v>41</v>
      </c>
    </row>
    <row r="52" spans="1:6" s="9" customFormat="1" ht="15" x14ac:dyDescent="0.25">
      <c r="A52" s="13">
        <v>46</v>
      </c>
      <c r="B52" s="17" t="s">
        <v>0</v>
      </c>
      <c r="C52" s="20">
        <v>0</v>
      </c>
      <c r="D52" s="20">
        <v>0</v>
      </c>
      <c r="E52" s="21"/>
      <c r="F52" s="52"/>
    </row>
    <row r="53" spans="1:6" s="9" customFormat="1" ht="15" customHeight="1" x14ac:dyDescent="0.25">
      <c r="A53" s="13">
        <v>47</v>
      </c>
      <c r="B53" s="17" t="s">
        <v>1</v>
      </c>
      <c r="C53" s="23">
        <v>191409</v>
      </c>
      <c r="D53" s="23">
        <v>11671.06</v>
      </c>
      <c r="E53" s="21">
        <f t="shared" ref="E53:E54" si="8">D53/C53*100</f>
        <v>6.097445783636088</v>
      </c>
      <c r="F53" s="52"/>
    </row>
    <row r="54" spans="1:6" s="9" customFormat="1" ht="15" x14ac:dyDescent="0.25">
      <c r="A54" s="13">
        <v>48</v>
      </c>
      <c r="B54" s="17" t="s">
        <v>4</v>
      </c>
      <c r="C54" s="23">
        <v>191409</v>
      </c>
      <c r="D54" s="23">
        <f>D53</f>
        <v>11671.06</v>
      </c>
      <c r="E54" s="21">
        <f t="shared" si="8"/>
        <v>6.097445783636088</v>
      </c>
      <c r="F54" s="52"/>
    </row>
    <row r="55" spans="1:6" s="9" customFormat="1" ht="15" x14ac:dyDescent="0.25">
      <c r="A55" s="13">
        <v>49</v>
      </c>
      <c r="B55" s="17" t="s">
        <v>6</v>
      </c>
      <c r="C55" s="23">
        <v>82032.5</v>
      </c>
      <c r="D55" s="23">
        <v>129468.22409</v>
      </c>
      <c r="E55" s="21">
        <f>D55/C55*100</f>
        <v>157.82552535885168</v>
      </c>
      <c r="F55" s="52"/>
    </row>
    <row r="56" spans="1:6" s="9" customFormat="1" ht="15" x14ac:dyDescent="0.25">
      <c r="A56" s="13">
        <v>50</v>
      </c>
      <c r="B56" s="17" t="s">
        <v>3</v>
      </c>
      <c r="C56" s="23">
        <v>0</v>
      </c>
      <c r="D56" s="23">
        <v>0</v>
      </c>
      <c r="E56" s="21"/>
      <c r="F56" s="53"/>
    </row>
    <row r="57" spans="1:6" s="19" customFormat="1" ht="60" customHeight="1" x14ac:dyDescent="0.25">
      <c r="A57" s="13">
        <v>51</v>
      </c>
      <c r="B57" s="14" t="s">
        <v>42</v>
      </c>
      <c r="C57" s="18">
        <f>SUM(C58:C62)-C60</f>
        <v>5000</v>
      </c>
      <c r="D57" s="18">
        <f>SUM(D58:D62)-D60</f>
        <v>0</v>
      </c>
      <c r="E57" s="15">
        <f>D57/C57*100</f>
        <v>0</v>
      </c>
      <c r="F57" s="51" t="s">
        <v>156</v>
      </c>
    </row>
    <row r="58" spans="1:6" s="9" customFormat="1" ht="15" x14ac:dyDescent="0.25">
      <c r="A58" s="13">
        <v>52</v>
      </c>
      <c r="B58" s="17" t="s">
        <v>0</v>
      </c>
      <c r="C58" s="20">
        <v>0</v>
      </c>
      <c r="D58" s="20">
        <v>0</v>
      </c>
      <c r="E58" s="21"/>
      <c r="F58" s="52"/>
    </row>
    <row r="59" spans="1:6" s="9" customFormat="1" ht="17.25" customHeight="1" x14ac:dyDescent="0.25">
      <c r="A59" s="13">
        <v>53</v>
      </c>
      <c r="B59" s="17" t="s">
        <v>1</v>
      </c>
      <c r="C59" s="23">
        <v>0</v>
      </c>
      <c r="D59" s="23">
        <v>0</v>
      </c>
      <c r="E59" s="21"/>
      <c r="F59" s="52"/>
    </row>
    <row r="60" spans="1:6" s="9" customFormat="1" ht="15" x14ac:dyDescent="0.25">
      <c r="A60" s="13">
        <v>54</v>
      </c>
      <c r="B60" s="17" t="s">
        <v>7</v>
      </c>
      <c r="C60" s="23">
        <f>C59</f>
        <v>0</v>
      </c>
      <c r="D60" s="23">
        <f>D59</f>
        <v>0</v>
      </c>
      <c r="E60" s="21"/>
      <c r="F60" s="52"/>
    </row>
    <row r="61" spans="1:6" s="9" customFormat="1" ht="15" x14ac:dyDescent="0.25">
      <c r="A61" s="13">
        <v>55</v>
      </c>
      <c r="B61" s="17" t="s">
        <v>5</v>
      </c>
      <c r="C61" s="23">
        <v>0</v>
      </c>
      <c r="D61" s="23">
        <v>0</v>
      </c>
      <c r="E61" s="21"/>
      <c r="F61" s="52"/>
    </row>
    <row r="62" spans="1:6" s="9" customFormat="1" ht="15" x14ac:dyDescent="0.25">
      <c r="A62" s="13">
        <v>56</v>
      </c>
      <c r="B62" s="17" t="s">
        <v>3</v>
      </c>
      <c r="C62" s="23">
        <v>5000</v>
      </c>
      <c r="D62" s="23">
        <v>0</v>
      </c>
      <c r="E62" s="21">
        <f>D62/C62*100</f>
        <v>0</v>
      </c>
      <c r="F62" s="53"/>
    </row>
    <row r="63" spans="1:6" s="19" customFormat="1" ht="75.75" customHeight="1" x14ac:dyDescent="0.25">
      <c r="A63" s="13">
        <v>57</v>
      </c>
      <c r="B63" s="14" t="s">
        <v>43</v>
      </c>
      <c r="C63" s="18">
        <f>SUM(C64:C68)-C66</f>
        <v>4000</v>
      </c>
      <c r="D63" s="18">
        <f>SUM(D64:D68)-D66</f>
        <v>0</v>
      </c>
      <c r="E63" s="15">
        <f>D63/C63*100</f>
        <v>0</v>
      </c>
      <c r="F63" s="51" t="s">
        <v>156</v>
      </c>
    </row>
    <row r="64" spans="1:6" s="9" customFormat="1" ht="15" x14ac:dyDescent="0.25">
      <c r="A64" s="13">
        <v>58</v>
      </c>
      <c r="B64" s="17" t="s">
        <v>0</v>
      </c>
      <c r="C64" s="20">
        <v>0</v>
      </c>
      <c r="D64" s="20">
        <v>0</v>
      </c>
      <c r="E64" s="21"/>
      <c r="F64" s="52"/>
    </row>
    <row r="65" spans="1:6" s="9" customFormat="1" ht="19.5" customHeight="1" x14ac:dyDescent="0.25">
      <c r="A65" s="13">
        <v>59</v>
      </c>
      <c r="B65" s="17" t="s">
        <v>1</v>
      </c>
      <c r="C65" s="20">
        <v>0</v>
      </c>
      <c r="D65" s="20">
        <v>0</v>
      </c>
      <c r="E65" s="21"/>
      <c r="F65" s="52"/>
    </row>
    <row r="66" spans="1:6" s="9" customFormat="1" ht="15" x14ac:dyDescent="0.25">
      <c r="A66" s="13">
        <v>60</v>
      </c>
      <c r="B66" s="17" t="s">
        <v>7</v>
      </c>
      <c r="C66" s="20">
        <v>0</v>
      </c>
      <c r="D66" s="20">
        <v>0</v>
      </c>
      <c r="E66" s="21"/>
      <c r="F66" s="52"/>
    </row>
    <row r="67" spans="1:6" s="9" customFormat="1" ht="15" x14ac:dyDescent="0.25">
      <c r="A67" s="13">
        <v>61</v>
      </c>
      <c r="B67" s="17" t="s">
        <v>5</v>
      </c>
      <c r="C67" s="20">
        <v>0</v>
      </c>
      <c r="D67" s="20">
        <v>0</v>
      </c>
      <c r="E67" s="21"/>
      <c r="F67" s="52"/>
    </row>
    <row r="68" spans="1:6" s="9" customFormat="1" ht="15" x14ac:dyDescent="0.25">
      <c r="A68" s="13">
        <v>62</v>
      </c>
      <c r="B68" s="17" t="s">
        <v>3</v>
      </c>
      <c r="C68" s="23">
        <v>4000</v>
      </c>
      <c r="D68" s="23">
        <v>0</v>
      </c>
      <c r="E68" s="21">
        <f>D68/C68*100</f>
        <v>0</v>
      </c>
      <c r="F68" s="53"/>
    </row>
    <row r="69" spans="1:6" s="19" customFormat="1" ht="89.25" customHeight="1" x14ac:dyDescent="0.25">
      <c r="A69" s="13">
        <v>63</v>
      </c>
      <c r="B69" s="14" t="s">
        <v>137</v>
      </c>
      <c r="C69" s="25">
        <f>SUM(C70:C74)-C72</f>
        <v>35000</v>
      </c>
      <c r="D69" s="25">
        <f>SUM(D70:D74)-D72</f>
        <v>0</v>
      </c>
      <c r="E69" s="15">
        <f>D69/C69*100</f>
        <v>0</v>
      </c>
      <c r="F69" s="51" t="s">
        <v>157</v>
      </c>
    </row>
    <row r="70" spans="1:6" s="9" customFormat="1" ht="15" x14ac:dyDescent="0.25">
      <c r="A70" s="13">
        <v>64</v>
      </c>
      <c r="B70" s="17" t="s">
        <v>0</v>
      </c>
      <c r="C70" s="26">
        <v>0</v>
      </c>
      <c r="D70" s="26">
        <v>0</v>
      </c>
      <c r="E70" s="21"/>
      <c r="F70" s="52"/>
    </row>
    <row r="71" spans="1:6" s="9" customFormat="1" ht="19.5" customHeight="1" x14ac:dyDescent="0.25">
      <c r="A71" s="13">
        <v>65</v>
      </c>
      <c r="B71" s="17" t="s">
        <v>1</v>
      </c>
      <c r="C71" s="27">
        <v>5000</v>
      </c>
      <c r="D71" s="27">
        <v>0</v>
      </c>
      <c r="E71" s="21">
        <f t="shared" ref="E71:E72" si="9">D71/C71*100</f>
        <v>0</v>
      </c>
      <c r="F71" s="52"/>
    </row>
    <row r="72" spans="1:6" s="9" customFormat="1" ht="15" x14ac:dyDescent="0.25">
      <c r="A72" s="13">
        <v>66</v>
      </c>
      <c r="B72" s="17" t="s">
        <v>7</v>
      </c>
      <c r="C72" s="27">
        <f>C71</f>
        <v>5000</v>
      </c>
      <c r="D72" s="27">
        <v>0</v>
      </c>
      <c r="E72" s="21">
        <f t="shared" si="9"/>
        <v>0</v>
      </c>
      <c r="F72" s="52"/>
    </row>
    <row r="73" spans="1:6" s="9" customFormat="1" ht="15" x14ac:dyDescent="0.25">
      <c r="A73" s="13">
        <v>67</v>
      </c>
      <c r="B73" s="17" t="s">
        <v>5</v>
      </c>
      <c r="C73" s="27">
        <v>30000</v>
      </c>
      <c r="D73" s="27">
        <v>0</v>
      </c>
      <c r="E73" s="21">
        <f>D73/C73*100</f>
        <v>0</v>
      </c>
      <c r="F73" s="52"/>
    </row>
    <row r="74" spans="1:6" s="9" customFormat="1" ht="15" x14ac:dyDescent="0.25">
      <c r="A74" s="13">
        <v>68</v>
      </c>
      <c r="B74" s="17" t="s">
        <v>3</v>
      </c>
      <c r="C74" s="23">
        <v>0</v>
      </c>
      <c r="D74" s="23">
        <v>0</v>
      </c>
      <c r="E74" s="21"/>
      <c r="F74" s="53"/>
    </row>
    <row r="75" spans="1:6" s="19" customFormat="1" ht="86.25" customHeight="1" x14ac:dyDescent="0.25">
      <c r="A75" s="13">
        <v>69</v>
      </c>
      <c r="B75" s="14" t="s">
        <v>117</v>
      </c>
      <c r="C75" s="18">
        <f>SUM(C76:C80)-C78</f>
        <v>2700</v>
      </c>
      <c r="D75" s="18">
        <f>SUM(D76:D80)-D78</f>
        <v>2700</v>
      </c>
      <c r="E75" s="15">
        <f>D75/C75*100</f>
        <v>100</v>
      </c>
      <c r="F75" s="51" t="s">
        <v>44</v>
      </c>
    </row>
    <row r="76" spans="1:6" s="9" customFormat="1" ht="15" x14ac:dyDescent="0.25">
      <c r="A76" s="13">
        <v>70</v>
      </c>
      <c r="B76" s="17" t="s">
        <v>0</v>
      </c>
      <c r="C76" s="20">
        <v>0</v>
      </c>
      <c r="D76" s="20">
        <v>0</v>
      </c>
      <c r="E76" s="21"/>
      <c r="F76" s="52"/>
    </row>
    <row r="77" spans="1:6" s="9" customFormat="1" ht="19.5" customHeight="1" x14ac:dyDescent="0.25">
      <c r="A77" s="13">
        <v>71</v>
      </c>
      <c r="B77" s="17" t="s">
        <v>1</v>
      </c>
      <c r="C77" s="23">
        <v>0</v>
      </c>
      <c r="D77" s="23">
        <v>0</v>
      </c>
      <c r="E77" s="21"/>
      <c r="F77" s="52"/>
    </row>
    <row r="78" spans="1:6" s="9" customFormat="1" ht="15" x14ac:dyDescent="0.25">
      <c r="A78" s="13">
        <v>72</v>
      </c>
      <c r="B78" s="17" t="s">
        <v>7</v>
      </c>
      <c r="C78" s="23">
        <f>C77</f>
        <v>0</v>
      </c>
      <c r="D78" s="23">
        <f>D77</f>
        <v>0</v>
      </c>
      <c r="E78" s="21"/>
      <c r="F78" s="52"/>
    </row>
    <row r="79" spans="1:6" s="9" customFormat="1" ht="15" x14ac:dyDescent="0.25">
      <c r="A79" s="13">
        <v>73</v>
      </c>
      <c r="B79" s="17" t="s">
        <v>5</v>
      </c>
      <c r="C79" s="23">
        <v>2700</v>
      </c>
      <c r="D79" s="23">
        <v>2700</v>
      </c>
      <c r="E79" s="21">
        <f>D79/C79*100</f>
        <v>100</v>
      </c>
      <c r="F79" s="52"/>
    </row>
    <row r="80" spans="1:6" s="9" customFormat="1" ht="15" x14ac:dyDescent="0.25">
      <c r="A80" s="13">
        <v>74</v>
      </c>
      <c r="B80" s="17" t="s">
        <v>3</v>
      </c>
      <c r="C80" s="23">
        <v>0</v>
      </c>
      <c r="D80" s="23">
        <v>0</v>
      </c>
      <c r="E80" s="21"/>
      <c r="F80" s="53"/>
    </row>
    <row r="81" spans="1:6" s="19" customFormat="1" ht="84.75" customHeight="1" x14ac:dyDescent="0.25">
      <c r="A81" s="13">
        <v>75</v>
      </c>
      <c r="B81" s="14" t="s">
        <v>118</v>
      </c>
      <c r="C81" s="18">
        <f>SUM(C82:C86)-C84</f>
        <v>30000</v>
      </c>
      <c r="D81" s="18">
        <f>SUM(D82:D86)-D84</f>
        <v>11200</v>
      </c>
      <c r="E81" s="15">
        <f>D81/C81*100</f>
        <v>37.333333333333336</v>
      </c>
      <c r="F81" s="51" t="s">
        <v>45</v>
      </c>
    </row>
    <row r="82" spans="1:6" s="19" customFormat="1" ht="15" x14ac:dyDescent="0.25">
      <c r="A82" s="13">
        <v>76</v>
      </c>
      <c r="B82" s="17" t="s">
        <v>0</v>
      </c>
      <c r="C82" s="20">
        <v>0</v>
      </c>
      <c r="D82" s="20">
        <v>0</v>
      </c>
      <c r="E82" s="21"/>
      <c r="F82" s="52"/>
    </row>
    <row r="83" spans="1:6" s="9" customFormat="1" ht="15" x14ac:dyDescent="0.25">
      <c r="A83" s="13">
        <v>77</v>
      </c>
      <c r="B83" s="17" t="s">
        <v>1</v>
      </c>
      <c r="C83" s="23">
        <v>0</v>
      </c>
      <c r="D83" s="23">
        <v>0</v>
      </c>
      <c r="E83" s="21"/>
      <c r="F83" s="52"/>
    </row>
    <row r="84" spans="1:6" s="9" customFormat="1" ht="15" x14ac:dyDescent="0.25">
      <c r="A84" s="13">
        <v>78</v>
      </c>
      <c r="B84" s="17" t="s">
        <v>7</v>
      </c>
      <c r="C84" s="23">
        <f>C83</f>
        <v>0</v>
      </c>
      <c r="D84" s="23">
        <f>D83</f>
        <v>0</v>
      </c>
      <c r="E84" s="21"/>
      <c r="F84" s="52"/>
    </row>
    <row r="85" spans="1:6" s="9" customFormat="1" ht="15" x14ac:dyDescent="0.25">
      <c r="A85" s="13">
        <v>79</v>
      </c>
      <c r="B85" s="17" t="s">
        <v>5</v>
      </c>
      <c r="C85" s="23">
        <v>30000</v>
      </c>
      <c r="D85" s="23">
        <v>11200</v>
      </c>
      <c r="E85" s="21">
        <f>D85/C85*100</f>
        <v>37.333333333333336</v>
      </c>
      <c r="F85" s="52"/>
    </row>
    <row r="86" spans="1:6" s="9" customFormat="1" ht="15" x14ac:dyDescent="0.25">
      <c r="A86" s="13">
        <v>80</v>
      </c>
      <c r="B86" s="17" t="s">
        <v>3</v>
      </c>
      <c r="C86" s="23">
        <v>0</v>
      </c>
      <c r="D86" s="23">
        <v>0</v>
      </c>
      <c r="E86" s="21"/>
      <c r="F86" s="53"/>
    </row>
    <row r="87" spans="1:6" s="9" customFormat="1" ht="15" x14ac:dyDescent="0.25">
      <c r="A87" s="13">
        <v>81</v>
      </c>
      <c r="B87" s="73" t="s">
        <v>12</v>
      </c>
      <c r="C87" s="73"/>
      <c r="D87" s="73"/>
      <c r="E87" s="73"/>
      <c r="F87" s="73"/>
    </row>
    <row r="88" spans="1:6" s="19" customFormat="1" ht="28.5" x14ac:dyDescent="0.25">
      <c r="A88" s="13">
        <v>82</v>
      </c>
      <c r="B88" s="14" t="s">
        <v>47</v>
      </c>
      <c r="C88" s="18">
        <f>SUM(C89:C93)-C91</f>
        <v>100000</v>
      </c>
      <c r="D88" s="18">
        <f>SUM(D89:D93)-D91</f>
        <v>303.64</v>
      </c>
      <c r="E88" s="15">
        <f>D88/C88*100</f>
        <v>0.30363999999999997</v>
      </c>
      <c r="F88" s="40"/>
    </row>
    <row r="89" spans="1:6" s="9" customFormat="1" ht="15" x14ac:dyDescent="0.25">
      <c r="A89" s="13">
        <v>83</v>
      </c>
      <c r="B89" s="17" t="s">
        <v>0</v>
      </c>
      <c r="C89" s="20">
        <f t="shared" ref="C89:D93" si="10">C95+C101+C107</f>
        <v>0</v>
      </c>
      <c r="D89" s="20">
        <f t="shared" si="10"/>
        <v>0</v>
      </c>
      <c r="E89" s="21"/>
      <c r="F89" s="41"/>
    </row>
    <row r="90" spans="1:6" s="9" customFormat="1" ht="15" x14ac:dyDescent="0.25">
      <c r="A90" s="13">
        <v>84</v>
      </c>
      <c r="B90" s="17" t="s">
        <v>1</v>
      </c>
      <c r="C90" s="20">
        <f t="shared" si="10"/>
        <v>50000</v>
      </c>
      <c r="D90" s="20">
        <f t="shared" si="10"/>
        <v>0</v>
      </c>
      <c r="E90" s="21">
        <f t="shared" ref="E90:E91" si="11">D90/C90*100</f>
        <v>0</v>
      </c>
      <c r="F90" s="41"/>
    </row>
    <row r="91" spans="1:6" s="9" customFormat="1" ht="15" x14ac:dyDescent="0.25">
      <c r="A91" s="13">
        <v>85</v>
      </c>
      <c r="B91" s="17" t="s">
        <v>4</v>
      </c>
      <c r="C91" s="20">
        <f t="shared" si="10"/>
        <v>50000</v>
      </c>
      <c r="D91" s="20">
        <f t="shared" si="10"/>
        <v>0</v>
      </c>
      <c r="E91" s="21">
        <f t="shared" si="11"/>
        <v>0</v>
      </c>
      <c r="F91" s="41"/>
    </row>
    <row r="92" spans="1:6" s="9" customFormat="1" ht="15" x14ac:dyDescent="0.25">
      <c r="A92" s="13">
        <v>86</v>
      </c>
      <c r="B92" s="17" t="s">
        <v>6</v>
      </c>
      <c r="C92" s="20">
        <f t="shared" si="10"/>
        <v>0</v>
      </c>
      <c r="D92" s="20">
        <f t="shared" si="10"/>
        <v>0</v>
      </c>
      <c r="E92" s="21"/>
      <c r="F92" s="41"/>
    </row>
    <row r="93" spans="1:6" s="9" customFormat="1" ht="15" x14ac:dyDescent="0.25">
      <c r="A93" s="13">
        <v>87</v>
      </c>
      <c r="B93" s="17" t="s">
        <v>3</v>
      </c>
      <c r="C93" s="20">
        <f t="shared" si="10"/>
        <v>50000</v>
      </c>
      <c r="D93" s="20">
        <f t="shared" si="10"/>
        <v>303.64</v>
      </c>
      <c r="E93" s="21">
        <f>D93/C93*100</f>
        <v>0.60727999999999993</v>
      </c>
      <c r="F93" s="41"/>
    </row>
    <row r="94" spans="1:6" s="19" customFormat="1" ht="42.75" x14ac:dyDescent="0.25">
      <c r="A94" s="13">
        <v>88</v>
      </c>
      <c r="B94" s="14" t="s">
        <v>48</v>
      </c>
      <c r="C94" s="18">
        <f>SUM(C95:C99)-C97</f>
        <v>35000</v>
      </c>
      <c r="D94" s="18">
        <f>SUM(D95:D99)-D97</f>
        <v>0</v>
      </c>
      <c r="E94" s="15">
        <f>D94/C94*100</f>
        <v>0</v>
      </c>
      <c r="F94" s="51" t="s">
        <v>141</v>
      </c>
    </row>
    <row r="95" spans="1:6" s="9" customFormat="1" ht="15" x14ac:dyDescent="0.25">
      <c r="A95" s="13">
        <v>89</v>
      </c>
      <c r="B95" s="17" t="s">
        <v>0</v>
      </c>
      <c r="C95" s="20">
        <v>0</v>
      </c>
      <c r="D95" s="20">
        <v>0</v>
      </c>
      <c r="E95" s="21"/>
      <c r="F95" s="52"/>
    </row>
    <row r="96" spans="1:6" s="9" customFormat="1" ht="19.5" customHeight="1" x14ac:dyDescent="0.25">
      <c r="A96" s="13">
        <v>90</v>
      </c>
      <c r="B96" s="17" t="s">
        <v>1</v>
      </c>
      <c r="C96" s="23">
        <v>0</v>
      </c>
      <c r="D96" s="23">
        <v>0</v>
      </c>
      <c r="E96" s="21"/>
      <c r="F96" s="52"/>
    </row>
    <row r="97" spans="1:6" s="9" customFormat="1" ht="15" x14ac:dyDescent="0.25">
      <c r="A97" s="13">
        <v>91</v>
      </c>
      <c r="B97" s="17" t="s">
        <v>7</v>
      </c>
      <c r="C97" s="23">
        <v>0</v>
      </c>
      <c r="D97" s="23">
        <v>0</v>
      </c>
      <c r="E97" s="21"/>
      <c r="F97" s="52"/>
    </row>
    <row r="98" spans="1:6" s="9" customFormat="1" ht="15" x14ac:dyDescent="0.25">
      <c r="A98" s="13">
        <v>92</v>
      </c>
      <c r="B98" s="17" t="s">
        <v>5</v>
      </c>
      <c r="C98" s="23">
        <v>0</v>
      </c>
      <c r="D98" s="23">
        <v>0</v>
      </c>
      <c r="E98" s="21"/>
      <c r="F98" s="52"/>
    </row>
    <row r="99" spans="1:6" s="9" customFormat="1" ht="15" x14ac:dyDescent="0.25">
      <c r="A99" s="13">
        <v>93</v>
      </c>
      <c r="B99" s="17" t="s">
        <v>3</v>
      </c>
      <c r="C99" s="20">
        <v>35000</v>
      </c>
      <c r="D99" s="20">
        <v>0</v>
      </c>
      <c r="E99" s="21">
        <f>D99/C99*100</f>
        <v>0</v>
      </c>
      <c r="F99" s="53"/>
    </row>
    <row r="100" spans="1:6" s="19" customFormat="1" ht="28.5" customHeight="1" x14ac:dyDescent="0.25">
      <c r="A100" s="13">
        <v>94</v>
      </c>
      <c r="B100" s="14" t="s">
        <v>49</v>
      </c>
      <c r="C100" s="18">
        <f>SUM(C101:C105)-C103</f>
        <v>15000</v>
      </c>
      <c r="D100" s="18">
        <f>SUM(D101:D105)-D103</f>
        <v>0</v>
      </c>
      <c r="E100" s="15">
        <f>D100/C100*100</f>
        <v>0</v>
      </c>
      <c r="F100" s="51" t="s">
        <v>142</v>
      </c>
    </row>
    <row r="101" spans="1:6" s="9" customFormat="1" ht="15" x14ac:dyDescent="0.25">
      <c r="A101" s="13">
        <v>95</v>
      </c>
      <c r="B101" s="17" t="s">
        <v>0</v>
      </c>
      <c r="C101" s="20">
        <v>0</v>
      </c>
      <c r="D101" s="20">
        <v>0</v>
      </c>
      <c r="E101" s="21"/>
      <c r="F101" s="52"/>
    </row>
    <row r="102" spans="1:6" s="9" customFormat="1" ht="19.5" customHeight="1" x14ac:dyDescent="0.25">
      <c r="A102" s="13">
        <v>96</v>
      </c>
      <c r="B102" s="17" t="s">
        <v>1</v>
      </c>
      <c r="C102" s="20">
        <f t="shared" ref="C102:D104" si="12">SUM(D102:E102)</f>
        <v>0</v>
      </c>
      <c r="D102" s="20">
        <f t="shared" si="12"/>
        <v>0</v>
      </c>
      <c r="E102" s="21"/>
      <c r="F102" s="52"/>
    </row>
    <row r="103" spans="1:6" s="9" customFormat="1" ht="15" x14ac:dyDescent="0.25">
      <c r="A103" s="13">
        <v>97</v>
      </c>
      <c r="B103" s="17" t="s">
        <v>7</v>
      </c>
      <c r="C103" s="20">
        <f t="shared" si="12"/>
        <v>0</v>
      </c>
      <c r="D103" s="20">
        <f t="shared" si="12"/>
        <v>0</v>
      </c>
      <c r="E103" s="21"/>
      <c r="F103" s="52"/>
    </row>
    <row r="104" spans="1:6" s="9" customFormat="1" ht="15" x14ac:dyDescent="0.25">
      <c r="A104" s="13">
        <v>98</v>
      </c>
      <c r="B104" s="17" t="s">
        <v>5</v>
      </c>
      <c r="C104" s="20">
        <f t="shared" si="12"/>
        <v>0</v>
      </c>
      <c r="D104" s="20">
        <f t="shared" si="12"/>
        <v>0</v>
      </c>
      <c r="E104" s="21"/>
      <c r="F104" s="52"/>
    </row>
    <row r="105" spans="1:6" s="9" customFormat="1" ht="15" x14ac:dyDescent="0.25">
      <c r="A105" s="13">
        <v>99</v>
      </c>
      <c r="B105" s="17" t="s">
        <v>3</v>
      </c>
      <c r="C105" s="20">
        <v>15000</v>
      </c>
      <c r="D105" s="20">
        <v>0</v>
      </c>
      <c r="E105" s="21">
        <f>D105/C105*100</f>
        <v>0</v>
      </c>
      <c r="F105" s="53"/>
    </row>
    <row r="106" spans="1:6" s="19" customFormat="1" ht="30" customHeight="1" x14ac:dyDescent="0.25">
      <c r="A106" s="13">
        <v>100</v>
      </c>
      <c r="B106" s="14" t="s">
        <v>50</v>
      </c>
      <c r="C106" s="28">
        <f>SUM(C107:C111)-C109</f>
        <v>50000</v>
      </c>
      <c r="D106" s="28">
        <f>SUM(D107:D111)-D109</f>
        <v>303.64</v>
      </c>
      <c r="E106" s="15">
        <f>D106/C106*100</f>
        <v>0.60727999999999993</v>
      </c>
      <c r="F106" s="54" t="s">
        <v>51</v>
      </c>
    </row>
    <row r="107" spans="1:6" s="9" customFormat="1" ht="15" x14ac:dyDescent="0.25">
      <c r="A107" s="13">
        <v>101</v>
      </c>
      <c r="B107" s="17" t="s">
        <v>0</v>
      </c>
      <c r="C107" s="23">
        <v>0</v>
      </c>
      <c r="D107" s="23">
        <v>0</v>
      </c>
      <c r="E107" s="21"/>
      <c r="F107" s="65"/>
    </row>
    <row r="108" spans="1:6" s="9" customFormat="1" ht="15.75" customHeight="1" x14ac:dyDescent="0.25">
      <c r="A108" s="13">
        <v>102</v>
      </c>
      <c r="B108" s="17" t="s">
        <v>1</v>
      </c>
      <c r="C108" s="23">
        <v>50000</v>
      </c>
      <c r="D108" s="23">
        <v>0</v>
      </c>
      <c r="E108" s="21">
        <f t="shared" ref="E108:E109" si="13">D108/C108*100</f>
        <v>0</v>
      </c>
      <c r="F108" s="65"/>
    </row>
    <row r="109" spans="1:6" s="9" customFormat="1" ht="15.75" customHeight="1" x14ac:dyDescent="0.25">
      <c r="A109" s="13">
        <v>103</v>
      </c>
      <c r="B109" s="17" t="s">
        <v>7</v>
      </c>
      <c r="C109" s="23">
        <f>C108</f>
        <v>50000</v>
      </c>
      <c r="D109" s="23">
        <v>0</v>
      </c>
      <c r="E109" s="21">
        <f t="shared" si="13"/>
        <v>0</v>
      </c>
      <c r="F109" s="65"/>
    </row>
    <row r="110" spans="1:6" s="9" customFormat="1" ht="15.75" customHeight="1" x14ac:dyDescent="0.25">
      <c r="A110" s="13">
        <v>104</v>
      </c>
      <c r="B110" s="17" t="s">
        <v>5</v>
      </c>
      <c r="C110" s="23">
        <v>0</v>
      </c>
      <c r="D110" s="23">
        <v>0</v>
      </c>
      <c r="E110" s="21"/>
      <c r="F110" s="65"/>
    </row>
    <row r="111" spans="1:6" s="9" customFormat="1" ht="15.75" customHeight="1" x14ac:dyDescent="0.25">
      <c r="A111" s="13">
        <v>105</v>
      </c>
      <c r="B111" s="17" t="s">
        <v>3</v>
      </c>
      <c r="C111" s="23">
        <v>0</v>
      </c>
      <c r="D111" s="23">
        <v>303.64</v>
      </c>
      <c r="E111" s="21"/>
      <c r="F111" s="66"/>
    </row>
    <row r="112" spans="1:6" s="9" customFormat="1" ht="15" x14ac:dyDescent="0.25">
      <c r="A112" s="13">
        <v>106</v>
      </c>
      <c r="B112" s="73" t="s">
        <v>13</v>
      </c>
      <c r="C112" s="73"/>
      <c r="D112" s="73"/>
      <c r="E112" s="73"/>
      <c r="F112" s="73"/>
    </row>
    <row r="113" spans="1:6" s="19" customFormat="1" ht="18" customHeight="1" x14ac:dyDescent="0.25">
      <c r="A113" s="13">
        <v>107</v>
      </c>
      <c r="B113" s="14" t="s">
        <v>29</v>
      </c>
      <c r="C113" s="18">
        <f>SUM(C114:C118)-C116</f>
        <v>85450</v>
      </c>
      <c r="D113" s="18">
        <f>SUM(D114:D118)-D116</f>
        <v>95335.290000000008</v>
      </c>
      <c r="E113" s="15">
        <f>D113/C113*100</f>
        <v>111.56850789935635</v>
      </c>
      <c r="F113" s="40"/>
    </row>
    <row r="114" spans="1:6" s="9" customFormat="1" ht="15" x14ac:dyDescent="0.25">
      <c r="A114" s="13">
        <v>108</v>
      </c>
      <c r="B114" s="17" t="s">
        <v>0</v>
      </c>
      <c r="C114" s="20">
        <f>C120+C126</f>
        <v>0</v>
      </c>
      <c r="D114" s="20">
        <f>D120+D126</f>
        <v>0</v>
      </c>
      <c r="E114" s="21"/>
      <c r="F114" s="41"/>
    </row>
    <row r="115" spans="1:6" s="9" customFormat="1" ht="15" x14ac:dyDescent="0.25">
      <c r="A115" s="13">
        <v>109</v>
      </c>
      <c r="B115" s="17" t="s">
        <v>1</v>
      </c>
      <c r="C115" s="20">
        <f t="shared" ref="C115" si="14">C121+C127</f>
        <v>85450</v>
      </c>
      <c r="D115" s="20">
        <f t="shared" ref="D115" si="15">D121+D127</f>
        <v>95335.290000000008</v>
      </c>
      <c r="E115" s="21">
        <f t="shared" ref="E115" si="16">D115/C115*100</f>
        <v>111.56850789935635</v>
      </c>
      <c r="F115" s="41"/>
    </row>
    <row r="116" spans="1:6" s="9" customFormat="1" ht="15" x14ac:dyDescent="0.25">
      <c r="A116" s="13">
        <v>110</v>
      </c>
      <c r="B116" s="17" t="s">
        <v>7</v>
      </c>
      <c r="C116" s="20">
        <f t="shared" ref="C116" si="17">C122+C128</f>
        <v>0</v>
      </c>
      <c r="D116" s="20">
        <f t="shared" ref="D116" si="18">D122+D128</f>
        <v>0</v>
      </c>
      <c r="E116" s="21"/>
      <c r="F116" s="41"/>
    </row>
    <row r="117" spans="1:6" s="9" customFormat="1" ht="15" x14ac:dyDescent="0.25">
      <c r="A117" s="13">
        <v>111</v>
      </c>
      <c r="B117" s="17" t="s">
        <v>5</v>
      </c>
      <c r="C117" s="20">
        <f t="shared" ref="C117" si="19">C123+C129</f>
        <v>0</v>
      </c>
      <c r="D117" s="20">
        <f t="shared" ref="D117" si="20">D123+D129</f>
        <v>0</v>
      </c>
      <c r="E117" s="21"/>
      <c r="F117" s="41"/>
    </row>
    <row r="118" spans="1:6" s="9" customFormat="1" ht="15" x14ac:dyDescent="0.25">
      <c r="A118" s="13">
        <v>112</v>
      </c>
      <c r="B118" s="17" t="s">
        <v>3</v>
      </c>
      <c r="C118" s="20">
        <f t="shared" ref="C118" si="21">C124+C130</f>
        <v>0</v>
      </c>
      <c r="D118" s="20">
        <f t="shared" ref="D118" si="22">D124+D130</f>
        <v>0</v>
      </c>
      <c r="E118" s="21"/>
      <c r="F118" s="41"/>
    </row>
    <row r="119" spans="1:6" s="19" customFormat="1" ht="87" customHeight="1" x14ac:dyDescent="0.25">
      <c r="A119" s="13">
        <v>113</v>
      </c>
      <c r="B119" s="14" t="s">
        <v>119</v>
      </c>
      <c r="C119" s="18">
        <f>SUM(C120:C124)-C122</f>
        <v>30450</v>
      </c>
      <c r="D119" s="18">
        <f>SUM(D120:D124)-D122</f>
        <v>40367.25</v>
      </c>
      <c r="E119" s="15">
        <f>D119/C119*100</f>
        <v>132.56896551724137</v>
      </c>
      <c r="F119" s="51" t="s">
        <v>52</v>
      </c>
    </row>
    <row r="120" spans="1:6" s="9" customFormat="1" ht="15" x14ac:dyDescent="0.25">
      <c r="A120" s="13">
        <v>114</v>
      </c>
      <c r="B120" s="17" t="s">
        <v>0</v>
      </c>
      <c r="C120" s="20">
        <v>0</v>
      </c>
      <c r="D120" s="20">
        <v>0</v>
      </c>
      <c r="E120" s="21"/>
      <c r="F120" s="52"/>
    </row>
    <row r="121" spans="1:6" s="9" customFormat="1" ht="15" x14ac:dyDescent="0.25">
      <c r="A121" s="13">
        <v>115</v>
      </c>
      <c r="B121" s="17" t="s">
        <v>1</v>
      </c>
      <c r="C121" s="24">
        <v>30450</v>
      </c>
      <c r="D121" s="24">
        <v>40367.25</v>
      </c>
      <c r="E121" s="21">
        <f t="shared" ref="E121" si="23">D121/C121*100</f>
        <v>132.56896551724137</v>
      </c>
      <c r="F121" s="52"/>
    </row>
    <row r="122" spans="1:6" s="9" customFormat="1" ht="15" x14ac:dyDescent="0.25">
      <c r="A122" s="13">
        <v>116</v>
      </c>
      <c r="B122" s="17" t="s">
        <v>7</v>
      </c>
      <c r="C122" s="24">
        <v>0</v>
      </c>
      <c r="D122" s="24">
        <v>0</v>
      </c>
      <c r="E122" s="21"/>
      <c r="F122" s="52"/>
    </row>
    <row r="123" spans="1:6" s="9" customFormat="1" ht="15" x14ac:dyDescent="0.25">
      <c r="A123" s="13">
        <v>117</v>
      </c>
      <c r="B123" s="17" t="s">
        <v>5</v>
      </c>
      <c r="C123" s="24">
        <v>0</v>
      </c>
      <c r="D123" s="24">
        <v>0</v>
      </c>
      <c r="E123" s="21"/>
      <c r="F123" s="52"/>
    </row>
    <row r="124" spans="1:6" s="9" customFormat="1" ht="15" x14ac:dyDescent="0.25">
      <c r="A124" s="13">
        <v>118</v>
      </c>
      <c r="B124" s="17" t="s">
        <v>3</v>
      </c>
      <c r="C124" s="24">
        <v>0</v>
      </c>
      <c r="D124" s="24">
        <v>0</v>
      </c>
      <c r="E124" s="21"/>
      <c r="F124" s="53"/>
    </row>
    <row r="125" spans="1:6" s="19" customFormat="1" ht="60.75" customHeight="1" x14ac:dyDescent="0.25">
      <c r="A125" s="13">
        <v>119</v>
      </c>
      <c r="B125" s="14" t="s">
        <v>53</v>
      </c>
      <c r="C125" s="18">
        <f>SUM(C126:C130)-C128</f>
        <v>55000</v>
      </c>
      <c r="D125" s="18">
        <f>SUM(D126:D130)-D128</f>
        <v>54968.04</v>
      </c>
      <c r="E125" s="15">
        <f>D125/C125*100</f>
        <v>99.941890909090915</v>
      </c>
      <c r="F125" s="51" t="s">
        <v>143</v>
      </c>
    </row>
    <row r="126" spans="1:6" s="9" customFormat="1" ht="18.75" customHeight="1" x14ac:dyDescent="0.25">
      <c r="A126" s="13">
        <v>120</v>
      </c>
      <c r="B126" s="17" t="s">
        <v>0</v>
      </c>
      <c r="C126" s="20">
        <v>0</v>
      </c>
      <c r="D126" s="20">
        <v>0</v>
      </c>
      <c r="E126" s="21"/>
      <c r="F126" s="52"/>
    </row>
    <row r="127" spans="1:6" s="9" customFormat="1" ht="18.75" customHeight="1" x14ac:dyDescent="0.25">
      <c r="A127" s="13">
        <v>121</v>
      </c>
      <c r="B127" s="17" t="s">
        <v>1</v>
      </c>
      <c r="C127" s="24">
        <v>55000</v>
      </c>
      <c r="D127" s="24">
        <v>54968.04</v>
      </c>
      <c r="E127" s="21">
        <f t="shared" ref="E127" si="24">D127/C127*100</f>
        <v>99.941890909090915</v>
      </c>
      <c r="F127" s="52"/>
    </row>
    <row r="128" spans="1:6" s="9" customFormat="1" ht="18.75" customHeight="1" x14ac:dyDescent="0.25">
      <c r="A128" s="13">
        <v>122</v>
      </c>
      <c r="B128" s="17" t="s">
        <v>7</v>
      </c>
      <c r="C128" s="24">
        <v>0</v>
      </c>
      <c r="D128" s="24">
        <v>0</v>
      </c>
      <c r="E128" s="21"/>
      <c r="F128" s="52"/>
    </row>
    <row r="129" spans="1:6" s="9" customFormat="1" ht="18.75" customHeight="1" x14ac:dyDescent="0.25">
      <c r="A129" s="13">
        <v>123</v>
      </c>
      <c r="B129" s="17" t="s">
        <v>5</v>
      </c>
      <c r="C129" s="24">
        <v>0</v>
      </c>
      <c r="D129" s="24">
        <v>0</v>
      </c>
      <c r="E129" s="21"/>
      <c r="F129" s="52"/>
    </row>
    <row r="130" spans="1:6" s="9" customFormat="1" ht="18.75" customHeight="1" x14ac:dyDescent="0.25">
      <c r="A130" s="13">
        <v>124</v>
      </c>
      <c r="B130" s="17" t="s">
        <v>3</v>
      </c>
      <c r="C130" s="24">
        <v>0</v>
      </c>
      <c r="D130" s="24">
        <v>0</v>
      </c>
      <c r="E130" s="21"/>
      <c r="F130" s="53"/>
    </row>
    <row r="131" spans="1:6" s="9" customFormat="1" ht="15" x14ac:dyDescent="0.25">
      <c r="A131" s="13">
        <v>125</v>
      </c>
      <c r="B131" s="73" t="s">
        <v>14</v>
      </c>
      <c r="C131" s="73"/>
      <c r="D131" s="73"/>
      <c r="E131" s="73"/>
      <c r="F131" s="73"/>
    </row>
    <row r="132" spans="1:6" s="19" customFormat="1" ht="15" x14ac:dyDescent="0.25">
      <c r="A132" s="13">
        <v>126</v>
      </c>
      <c r="B132" s="14" t="s">
        <v>30</v>
      </c>
      <c r="C132" s="15">
        <f>SUM(C134:C137)-C135</f>
        <v>1000</v>
      </c>
      <c r="D132" s="15">
        <f>SUM(D134:D137)-D135</f>
        <v>1000</v>
      </c>
      <c r="E132" s="15">
        <f>D132/C132*100</f>
        <v>100</v>
      </c>
      <c r="F132" s="16"/>
    </row>
    <row r="133" spans="1:6" s="9" customFormat="1" ht="15" x14ac:dyDescent="0.25">
      <c r="A133" s="13">
        <v>127</v>
      </c>
      <c r="B133" s="17" t="s">
        <v>0</v>
      </c>
      <c r="C133" s="21">
        <f t="shared" ref="C133:D137" si="25">C139</f>
        <v>0</v>
      </c>
      <c r="D133" s="21">
        <f t="shared" si="25"/>
        <v>0</v>
      </c>
      <c r="E133" s="21"/>
      <c r="F133" s="22"/>
    </row>
    <row r="134" spans="1:6" s="9" customFormat="1" ht="15" x14ac:dyDescent="0.25">
      <c r="A134" s="13">
        <v>128</v>
      </c>
      <c r="B134" s="17" t="s">
        <v>1</v>
      </c>
      <c r="C134" s="21">
        <f t="shared" si="25"/>
        <v>0</v>
      </c>
      <c r="D134" s="21">
        <f t="shared" si="25"/>
        <v>0</v>
      </c>
      <c r="E134" s="21"/>
      <c r="F134" s="22"/>
    </row>
    <row r="135" spans="1:6" s="9" customFormat="1" ht="15" x14ac:dyDescent="0.25">
      <c r="A135" s="13">
        <v>129</v>
      </c>
      <c r="B135" s="17" t="s">
        <v>7</v>
      </c>
      <c r="C135" s="21">
        <f t="shared" si="25"/>
        <v>0</v>
      </c>
      <c r="D135" s="21">
        <f t="shared" si="25"/>
        <v>0</v>
      </c>
      <c r="E135" s="21"/>
      <c r="F135" s="22"/>
    </row>
    <row r="136" spans="1:6" s="9" customFormat="1" ht="15" x14ac:dyDescent="0.25">
      <c r="A136" s="13">
        <v>130</v>
      </c>
      <c r="B136" s="17" t="s">
        <v>5</v>
      </c>
      <c r="C136" s="21">
        <f t="shared" si="25"/>
        <v>1000</v>
      </c>
      <c r="D136" s="21">
        <f t="shared" si="25"/>
        <v>1000</v>
      </c>
      <c r="E136" s="21">
        <f t="shared" ref="E136" si="26">D136/C136*100</f>
        <v>100</v>
      </c>
      <c r="F136" s="22"/>
    </row>
    <row r="137" spans="1:6" s="9" customFormat="1" ht="15" x14ac:dyDescent="0.25">
      <c r="A137" s="13">
        <v>131</v>
      </c>
      <c r="B137" s="17" t="s">
        <v>3</v>
      </c>
      <c r="C137" s="21">
        <f t="shared" si="25"/>
        <v>0</v>
      </c>
      <c r="D137" s="21">
        <f t="shared" si="25"/>
        <v>0</v>
      </c>
      <c r="E137" s="21"/>
      <c r="F137" s="22"/>
    </row>
    <row r="138" spans="1:6" s="19" customFormat="1" ht="42.75" x14ac:dyDescent="0.25">
      <c r="A138" s="13">
        <v>132</v>
      </c>
      <c r="B138" s="14" t="s">
        <v>54</v>
      </c>
      <c r="C138" s="15">
        <f>SUM(C139:C143)-C141</f>
        <v>1000</v>
      </c>
      <c r="D138" s="15">
        <f>SUM(D139:D143)-D141</f>
        <v>1000</v>
      </c>
      <c r="E138" s="15">
        <f>D138/C138*100</f>
        <v>100</v>
      </c>
      <c r="F138" s="51" t="s">
        <v>158</v>
      </c>
    </row>
    <row r="139" spans="1:6" s="9" customFormat="1" ht="15" x14ac:dyDescent="0.25">
      <c r="A139" s="13">
        <v>133</v>
      </c>
      <c r="B139" s="17" t="s">
        <v>0</v>
      </c>
      <c r="C139" s="21">
        <v>0</v>
      </c>
      <c r="D139" s="21">
        <v>0</v>
      </c>
      <c r="E139" s="21"/>
      <c r="F139" s="57"/>
    </row>
    <row r="140" spans="1:6" s="9" customFormat="1" ht="15" x14ac:dyDescent="0.25">
      <c r="A140" s="13">
        <v>134</v>
      </c>
      <c r="B140" s="17" t="s">
        <v>1</v>
      </c>
      <c r="C140" s="23">
        <v>0</v>
      </c>
      <c r="D140" s="23">
        <v>0</v>
      </c>
      <c r="E140" s="21"/>
      <c r="F140" s="57"/>
    </row>
    <row r="141" spans="1:6" s="9" customFormat="1" ht="15" x14ac:dyDescent="0.25">
      <c r="A141" s="13">
        <v>135</v>
      </c>
      <c r="B141" s="17" t="s">
        <v>7</v>
      </c>
      <c r="C141" s="23">
        <v>0</v>
      </c>
      <c r="D141" s="23">
        <v>0</v>
      </c>
      <c r="E141" s="21"/>
      <c r="F141" s="57"/>
    </row>
    <row r="142" spans="1:6" s="9" customFormat="1" ht="15" x14ac:dyDescent="0.25">
      <c r="A142" s="13">
        <v>136</v>
      </c>
      <c r="B142" s="17" t="s">
        <v>5</v>
      </c>
      <c r="C142" s="23">
        <v>1000</v>
      </c>
      <c r="D142" s="23">
        <v>1000</v>
      </c>
      <c r="E142" s="21">
        <f t="shared" ref="E142" si="27">D142/C142*100</f>
        <v>100</v>
      </c>
      <c r="F142" s="57"/>
    </row>
    <row r="143" spans="1:6" s="9" customFormat="1" ht="15" x14ac:dyDescent="0.25">
      <c r="A143" s="13">
        <v>137</v>
      </c>
      <c r="B143" s="17" t="s">
        <v>3</v>
      </c>
      <c r="C143" s="23">
        <v>0</v>
      </c>
      <c r="D143" s="23">
        <v>0</v>
      </c>
      <c r="E143" s="21"/>
      <c r="F143" s="58"/>
    </row>
    <row r="144" spans="1:6" s="9" customFormat="1" ht="15" x14ac:dyDescent="0.25">
      <c r="A144" s="13">
        <v>138</v>
      </c>
      <c r="B144" s="73" t="s">
        <v>15</v>
      </c>
      <c r="C144" s="73"/>
      <c r="D144" s="73"/>
      <c r="E144" s="73"/>
      <c r="F144" s="73"/>
    </row>
    <row r="145" spans="1:59" s="29" customFormat="1" ht="32.25" customHeight="1" x14ac:dyDescent="0.25">
      <c r="A145" s="13">
        <v>139</v>
      </c>
      <c r="B145" s="14" t="s">
        <v>31</v>
      </c>
      <c r="C145" s="15">
        <f>SUM(C146:C150)-C148</f>
        <v>353348.69500000001</v>
      </c>
      <c r="D145" s="15">
        <f>SUM(D146:D150)-D148</f>
        <v>164966.05090999999</v>
      </c>
      <c r="E145" s="15">
        <f>D145/C145*100</f>
        <v>46.686475213952605</v>
      </c>
      <c r="F145" s="16"/>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row>
    <row r="146" spans="1:59" s="30" customFormat="1" ht="15" x14ac:dyDescent="0.25">
      <c r="A146" s="13">
        <v>140</v>
      </c>
      <c r="B146" s="17" t="s">
        <v>8</v>
      </c>
      <c r="C146" s="21">
        <f t="shared" ref="C146:D150" si="28">C368+C164+C194+C218+C224+C230+C236+C242+C248+C254+C260+C266+C272+C278+C284+C290+C296+C302+C308+C314+C200+C350+C362+C320+C206+C326+C356+C170+C152+C176+C182+C158+C212+C188+C332+C338+C344+C374</f>
        <v>0</v>
      </c>
      <c r="D146" s="21">
        <f t="shared" si="28"/>
        <v>0</v>
      </c>
      <c r="E146" s="21"/>
      <c r="F146" s="22"/>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row>
    <row r="147" spans="1:59" s="30" customFormat="1" ht="15" x14ac:dyDescent="0.25">
      <c r="A147" s="13">
        <v>141</v>
      </c>
      <c r="B147" s="17" t="s">
        <v>1</v>
      </c>
      <c r="C147" s="21">
        <f t="shared" si="28"/>
        <v>97602.2</v>
      </c>
      <c r="D147" s="21">
        <f t="shared" si="28"/>
        <v>83799.097999999998</v>
      </c>
      <c r="E147" s="21">
        <f t="shared" ref="E147:E148" si="29">D147/C147*100</f>
        <v>85.857796238199541</v>
      </c>
      <c r="F147" s="22"/>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row>
    <row r="148" spans="1:59" s="30" customFormat="1" ht="15" x14ac:dyDescent="0.25">
      <c r="A148" s="13">
        <v>142</v>
      </c>
      <c r="B148" s="17" t="s">
        <v>4</v>
      </c>
      <c r="C148" s="21">
        <f t="shared" si="28"/>
        <v>97602.2</v>
      </c>
      <c r="D148" s="21">
        <f t="shared" si="28"/>
        <v>83799.097999999998</v>
      </c>
      <c r="E148" s="21">
        <f t="shared" si="29"/>
        <v>85.857796238199541</v>
      </c>
      <c r="F148" s="22"/>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row>
    <row r="149" spans="1:59" s="30" customFormat="1" ht="15" x14ac:dyDescent="0.25">
      <c r="A149" s="13">
        <v>143</v>
      </c>
      <c r="B149" s="17" t="s">
        <v>6</v>
      </c>
      <c r="C149" s="21">
        <f t="shared" si="28"/>
        <v>53874.5</v>
      </c>
      <c r="D149" s="21">
        <f t="shared" si="28"/>
        <v>45392.598000000005</v>
      </c>
      <c r="E149" s="21">
        <f t="shared" ref="E149:E150" si="30">D149/C149*100</f>
        <v>84.256184280132544</v>
      </c>
      <c r="F149" s="22"/>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row>
    <row r="150" spans="1:59" s="30" customFormat="1" ht="15" x14ac:dyDescent="0.25">
      <c r="A150" s="13">
        <v>144</v>
      </c>
      <c r="B150" s="17" t="s">
        <v>3</v>
      </c>
      <c r="C150" s="21">
        <f t="shared" si="28"/>
        <v>201871.99500000002</v>
      </c>
      <c r="D150" s="21">
        <f t="shared" si="28"/>
        <v>35774.354910000002</v>
      </c>
      <c r="E150" s="21">
        <f t="shared" si="30"/>
        <v>17.721306469478343</v>
      </c>
      <c r="F150" s="22"/>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row>
    <row r="151" spans="1:59" s="19" customFormat="1" ht="160.5" customHeight="1" x14ac:dyDescent="0.25">
      <c r="A151" s="13">
        <v>145</v>
      </c>
      <c r="B151" s="14" t="s">
        <v>120</v>
      </c>
      <c r="C151" s="15">
        <f>SUM(C152:C156)-C154</f>
        <v>22130</v>
      </c>
      <c r="D151" s="15">
        <f>SUM(D152:D156)-D154</f>
        <v>0</v>
      </c>
      <c r="E151" s="15">
        <f>D151/C151*100</f>
        <v>0</v>
      </c>
      <c r="F151" s="51" t="s">
        <v>144</v>
      </c>
    </row>
    <row r="152" spans="1:59" s="9" customFormat="1" ht="15" x14ac:dyDescent="0.25">
      <c r="A152" s="13">
        <v>146</v>
      </c>
      <c r="B152" s="17" t="s">
        <v>8</v>
      </c>
      <c r="C152" s="21">
        <v>0</v>
      </c>
      <c r="D152" s="21">
        <v>0</v>
      </c>
      <c r="E152" s="21"/>
      <c r="F152" s="52"/>
    </row>
    <row r="153" spans="1:59" s="9" customFormat="1" ht="15" x14ac:dyDescent="0.25">
      <c r="A153" s="13">
        <v>147</v>
      </c>
      <c r="B153" s="17" t="s">
        <v>1</v>
      </c>
      <c r="C153" s="21">
        <v>0</v>
      </c>
      <c r="D153" s="21">
        <v>0</v>
      </c>
      <c r="E153" s="21"/>
      <c r="F153" s="52"/>
    </row>
    <row r="154" spans="1:59" s="9" customFormat="1" ht="15" x14ac:dyDescent="0.25">
      <c r="A154" s="13">
        <v>148</v>
      </c>
      <c r="B154" s="17" t="s">
        <v>7</v>
      </c>
      <c r="C154" s="21">
        <v>0</v>
      </c>
      <c r="D154" s="21">
        <v>0</v>
      </c>
      <c r="E154" s="21"/>
      <c r="F154" s="52"/>
    </row>
    <row r="155" spans="1:59" s="9" customFormat="1" ht="15" x14ac:dyDescent="0.25">
      <c r="A155" s="13">
        <v>149</v>
      </c>
      <c r="B155" s="17" t="s">
        <v>5</v>
      </c>
      <c r="C155" s="21">
        <v>0</v>
      </c>
      <c r="D155" s="21">
        <v>0</v>
      </c>
      <c r="E155" s="21"/>
      <c r="F155" s="52"/>
    </row>
    <row r="156" spans="1:59" s="9" customFormat="1" ht="15" x14ac:dyDescent="0.25">
      <c r="A156" s="13">
        <v>150</v>
      </c>
      <c r="B156" s="17" t="s">
        <v>3</v>
      </c>
      <c r="C156" s="31">
        <v>22130</v>
      </c>
      <c r="D156" s="31">
        <v>0</v>
      </c>
      <c r="E156" s="21">
        <f t="shared" ref="E156" si="31">D156/C156*100</f>
        <v>0</v>
      </c>
      <c r="F156" s="53"/>
    </row>
    <row r="157" spans="1:59" s="19" customFormat="1" ht="55.5" customHeight="1" x14ac:dyDescent="0.25">
      <c r="A157" s="13">
        <v>151</v>
      </c>
      <c r="B157" s="14" t="s">
        <v>55</v>
      </c>
      <c r="C157" s="15">
        <f>SUM(C158:C162)-C160</f>
        <v>17400</v>
      </c>
      <c r="D157" s="15">
        <f>SUM(D158:D162)-D160</f>
        <v>0</v>
      </c>
      <c r="E157" s="15">
        <f>D157/C157*100</f>
        <v>0</v>
      </c>
      <c r="F157" s="51" t="s">
        <v>159</v>
      </c>
    </row>
    <row r="158" spans="1:59" s="9" customFormat="1" ht="15" x14ac:dyDescent="0.25">
      <c r="A158" s="13">
        <v>152</v>
      </c>
      <c r="B158" s="17" t="s">
        <v>8</v>
      </c>
      <c r="C158" s="21">
        <v>0</v>
      </c>
      <c r="D158" s="21">
        <v>0</v>
      </c>
      <c r="E158" s="21"/>
      <c r="F158" s="52"/>
    </row>
    <row r="159" spans="1:59" s="9" customFormat="1" ht="15" x14ac:dyDescent="0.25">
      <c r="A159" s="13">
        <v>153</v>
      </c>
      <c r="B159" s="17" t="s">
        <v>1</v>
      </c>
      <c r="C159" s="21">
        <v>0</v>
      </c>
      <c r="D159" s="21">
        <v>0</v>
      </c>
      <c r="E159" s="21"/>
      <c r="F159" s="52"/>
    </row>
    <row r="160" spans="1:59" s="9" customFormat="1" ht="15" x14ac:dyDescent="0.25">
      <c r="A160" s="13">
        <v>154</v>
      </c>
      <c r="B160" s="17" t="s">
        <v>7</v>
      </c>
      <c r="C160" s="21">
        <v>0</v>
      </c>
      <c r="D160" s="21">
        <v>0</v>
      </c>
      <c r="E160" s="21"/>
      <c r="F160" s="52"/>
    </row>
    <row r="161" spans="1:6" s="9" customFormat="1" ht="15" x14ac:dyDescent="0.25">
      <c r="A161" s="13">
        <v>155</v>
      </c>
      <c r="B161" s="17" t="s">
        <v>5</v>
      </c>
      <c r="C161" s="21">
        <v>0</v>
      </c>
      <c r="D161" s="21">
        <v>0</v>
      </c>
      <c r="E161" s="21"/>
      <c r="F161" s="52"/>
    </row>
    <row r="162" spans="1:6" s="9" customFormat="1" ht="15" x14ac:dyDescent="0.25">
      <c r="A162" s="13">
        <v>156</v>
      </c>
      <c r="B162" s="17" t="s">
        <v>3</v>
      </c>
      <c r="C162" s="31">
        <v>17400</v>
      </c>
      <c r="D162" s="31">
        <v>0</v>
      </c>
      <c r="E162" s="21">
        <f t="shared" ref="E162" si="32">D162/C162*100</f>
        <v>0</v>
      </c>
      <c r="F162" s="53"/>
    </row>
    <row r="163" spans="1:6" s="19" customFormat="1" ht="71.25" customHeight="1" x14ac:dyDescent="0.25">
      <c r="A163" s="13">
        <v>157</v>
      </c>
      <c r="B163" s="14" t="s">
        <v>56</v>
      </c>
      <c r="C163" s="15">
        <f>SUM(C164:C168)-C166</f>
        <v>750</v>
      </c>
      <c r="D163" s="15">
        <f>SUM(D164:D168)-D166</f>
        <v>0</v>
      </c>
      <c r="E163" s="15">
        <f>D163/C163*100</f>
        <v>0</v>
      </c>
      <c r="F163" s="51" t="s">
        <v>61</v>
      </c>
    </row>
    <row r="164" spans="1:6" s="9" customFormat="1" ht="15" x14ac:dyDescent="0.25">
      <c r="A164" s="13">
        <v>158</v>
      </c>
      <c r="B164" s="17" t="s">
        <v>8</v>
      </c>
      <c r="C164" s="21">
        <v>0</v>
      </c>
      <c r="D164" s="21">
        <v>0</v>
      </c>
      <c r="E164" s="21"/>
      <c r="F164" s="52"/>
    </row>
    <row r="165" spans="1:6" s="9" customFormat="1" ht="15" x14ac:dyDescent="0.25">
      <c r="A165" s="13">
        <v>159</v>
      </c>
      <c r="B165" s="17" t="s">
        <v>1</v>
      </c>
      <c r="C165" s="21">
        <v>0</v>
      </c>
      <c r="D165" s="21">
        <v>0</v>
      </c>
      <c r="E165" s="21"/>
      <c r="F165" s="52"/>
    </row>
    <row r="166" spans="1:6" s="9" customFormat="1" ht="15" x14ac:dyDescent="0.25">
      <c r="A166" s="13">
        <v>160</v>
      </c>
      <c r="B166" s="17" t="s">
        <v>7</v>
      </c>
      <c r="C166" s="21">
        <v>0</v>
      </c>
      <c r="D166" s="21">
        <v>0</v>
      </c>
      <c r="E166" s="21"/>
      <c r="F166" s="52"/>
    </row>
    <row r="167" spans="1:6" s="9" customFormat="1" ht="15" x14ac:dyDescent="0.25">
      <c r="A167" s="13">
        <v>161</v>
      </c>
      <c r="B167" s="17" t="s">
        <v>5</v>
      </c>
      <c r="C167" s="21">
        <v>0</v>
      </c>
      <c r="D167" s="21">
        <v>0</v>
      </c>
      <c r="E167" s="21"/>
      <c r="F167" s="52"/>
    </row>
    <row r="168" spans="1:6" s="9" customFormat="1" ht="15" x14ac:dyDescent="0.25">
      <c r="A168" s="13">
        <v>162</v>
      </c>
      <c r="B168" s="17" t="s">
        <v>3</v>
      </c>
      <c r="C168" s="31">
        <v>750</v>
      </c>
      <c r="D168" s="31">
        <v>0</v>
      </c>
      <c r="E168" s="21">
        <f t="shared" ref="E168" si="33">D168/C168*100</f>
        <v>0</v>
      </c>
      <c r="F168" s="53"/>
    </row>
    <row r="169" spans="1:6" s="19" customFormat="1" ht="73.5" customHeight="1" x14ac:dyDescent="0.25">
      <c r="A169" s="13">
        <v>163</v>
      </c>
      <c r="B169" s="14" t="s">
        <v>138</v>
      </c>
      <c r="C169" s="15">
        <f>SUM(C170:C174)-C172</f>
        <v>4500</v>
      </c>
      <c r="D169" s="15">
        <f>SUM(D170:D174)-D172</f>
        <v>0</v>
      </c>
      <c r="E169" s="15">
        <f>D169/C169*100</f>
        <v>0</v>
      </c>
      <c r="F169" s="51" t="s">
        <v>144</v>
      </c>
    </row>
    <row r="170" spans="1:6" s="9" customFormat="1" ht="15" x14ac:dyDescent="0.25">
      <c r="A170" s="13">
        <v>164</v>
      </c>
      <c r="B170" s="17" t="s">
        <v>8</v>
      </c>
      <c r="C170" s="21">
        <v>0</v>
      </c>
      <c r="D170" s="21">
        <v>0</v>
      </c>
      <c r="E170" s="21"/>
      <c r="F170" s="52"/>
    </row>
    <row r="171" spans="1:6" s="9" customFormat="1" ht="15" x14ac:dyDescent="0.25">
      <c r="A171" s="13">
        <v>165</v>
      </c>
      <c r="B171" s="17" t="s">
        <v>1</v>
      </c>
      <c r="C171" s="21">
        <v>0</v>
      </c>
      <c r="D171" s="21">
        <v>0</v>
      </c>
      <c r="E171" s="21"/>
      <c r="F171" s="52"/>
    </row>
    <row r="172" spans="1:6" s="9" customFormat="1" ht="15" x14ac:dyDescent="0.25">
      <c r="A172" s="13">
        <v>166</v>
      </c>
      <c r="B172" s="17" t="s">
        <v>7</v>
      </c>
      <c r="C172" s="21">
        <v>0</v>
      </c>
      <c r="D172" s="21">
        <v>0</v>
      </c>
      <c r="E172" s="21"/>
      <c r="F172" s="52"/>
    </row>
    <row r="173" spans="1:6" s="9" customFormat="1" ht="15" x14ac:dyDescent="0.25">
      <c r="A173" s="13">
        <v>167</v>
      </c>
      <c r="B173" s="17" t="s">
        <v>5</v>
      </c>
      <c r="C173" s="21">
        <v>0</v>
      </c>
      <c r="D173" s="21">
        <v>0</v>
      </c>
      <c r="E173" s="21"/>
      <c r="F173" s="52"/>
    </row>
    <row r="174" spans="1:6" s="9" customFormat="1" ht="15" x14ac:dyDescent="0.25">
      <c r="A174" s="13">
        <v>168</v>
      </c>
      <c r="B174" s="17" t="s">
        <v>3</v>
      </c>
      <c r="C174" s="31">
        <v>4500</v>
      </c>
      <c r="D174" s="31">
        <v>0</v>
      </c>
      <c r="E174" s="21">
        <f t="shared" ref="E174" si="34">D174/C174*100</f>
        <v>0</v>
      </c>
      <c r="F174" s="53"/>
    </row>
    <row r="175" spans="1:6" s="19" customFormat="1" ht="42.75" x14ac:dyDescent="0.25">
      <c r="A175" s="13">
        <v>169</v>
      </c>
      <c r="B175" s="14" t="s">
        <v>57</v>
      </c>
      <c r="C175" s="15">
        <f>SUM(C176:C180)-C178</f>
        <v>7000</v>
      </c>
      <c r="D175" s="15">
        <f>SUM(D176:D180)-D178</f>
        <v>0</v>
      </c>
      <c r="E175" s="15">
        <f>D175/C175*100</f>
        <v>0</v>
      </c>
      <c r="F175" s="51" t="s">
        <v>144</v>
      </c>
    </row>
    <row r="176" spans="1:6" s="9" customFormat="1" ht="15" x14ac:dyDescent="0.25">
      <c r="A176" s="13">
        <v>170</v>
      </c>
      <c r="B176" s="17" t="s">
        <v>8</v>
      </c>
      <c r="C176" s="21">
        <v>0</v>
      </c>
      <c r="D176" s="21">
        <v>0</v>
      </c>
      <c r="E176" s="21"/>
      <c r="F176" s="52"/>
    </row>
    <row r="177" spans="1:6" s="9" customFormat="1" ht="15" x14ac:dyDescent="0.25">
      <c r="A177" s="13">
        <v>171</v>
      </c>
      <c r="B177" s="17" t="s">
        <v>1</v>
      </c>
      <c r="C177" s="31">
        <v>0</v>
      </c>
      <c r="D177" s="31">
        <v>0</v>
      </c>
      <c r="E177" s="21"/>
      <c r="F177" s="52"/>
    </row>
    <row r="178" spans="1:6" s="9" customFormat="1" ht="15" x14ac:dyDescent="0.25">
      <c r="A178" s="13">
        <v>172</v>
      </c>
      <c r="B178" s="17" t="s">
        <v>7</v>
      </c>
      <c r="C178" s="31">
        <v>0</v>
      </c>
      <c r="D178" s="31">
        <v>0</v>
      </c>
      <c r="E178" s="21"/>
      <c r="F178" s="52"/>
    </row>
    <row r="179" spans="1:6" s="9" customFormat="1" ht="15" x14ac:dyDescent="0.25">
      <c r="A179" s="13">
        <v>173</v>
      </c>
      <c r="B179" s="17" t="s">
        <v>5</v>
      </c>
      <c r="C179" s="31">
        <v>0</v>
      </c>
      <c r="D179" s="31">
        <v>0</v>
      </c>
      <c r="E179" s="21"/>
      <c r="F179" s="52"/>
    </row>
    <row r="180" spans="1:6" s="9" customFormat="1" ht="15" x14ac:dyDescent="0.25">
      <c r="A180" s="13">
        <v>174</v>
      </c>
      <c r="B180" s="17" t="s">
        <v>3</v>
      </c>
      <c r="C180" s="31">
        <v>7000</v>
      </c>
      <c r="D180" s="31">
        <v>0</v>
      </c>
      <c r="E180" s="21">
        <f t="shared" ref="E180" si="35">D180/C180*100</f>
        <v>0</v>
      </c>
      <c r="F180" s="53"/>
    </row>
    <row r="181" spans="1:6" s="19" customFormat="1" ht="58.5" customHeight="1" x14ac:dyDescent="0.25">
      <c r="A181" s="13">
        <v>175</v>
      </c>
      <c r="B181" s="14" t="s">
        <v>139</v>
      </c>
      <c r="C181" s="15">
        <f>SUM(C182:C186)-C184</f>
        <v>6000</v>
      </c>
      <c r="D181" s="15">
        <f>SUM(D182:D186)-D184</f>
        <v>5470.4409999999998</v>
      </c>
      <c r="E181" s="15">
        <f>D181/C181*100</f>
        <v>91.174016666666674</v>
      </c>
      <c r="F181" s="51" t="s">
        <v>145</v>
      </c>
    </row>
    <row r="182" spans="1:6" s="9" customFormat="1" ht="15" x14ac:dyDescent="0.25">
      <c r="A182" s="13">
        <v>176</v>
      </c>
      <c r="B182" s="17" t="s">
        <v>8</v>
      </c>
      <c r="C182" s="21">
        <v>0</v>
      </c>
      <c r="D182" s="21">
        <v>0</v>
      </c>
      <c r="E182" s="21"/>
      <c r="F182" s="52"/>
    </row>
    <row r="183" spans="1:6" s="9" customFormat="1" ht="15" x14ac:dyDescent="0.25">
      <c r="A183" s="13">
        <v>177</v>
      </c>
      <c r="B183" s="17" t="s">
        <v>1</v>
      </c>
      <c r="C183" s="21">
        <v>0</v>
      </c>
      <c r="D183" s="21">
        <v>0</v>
      </c>
      <c r="E183" s="21"/>
      <c r="F183" s="52"/>
    </row>
    <row r="184" spans="1:6" s="9" customFormat="1" ht="15" x14ac:dyDescent="0.25">
      <c r="A184" s="13">
        <v>178</v>
      </c>
      <c r="B184" s="17" t="s">
        <v>7</v>
      </c>
      <c r="C184" s="21">
        <v>0</v>
      </c>
      <c r="D184" s="21">
        <v>0</v>
      </c>
      <c r="E184" s="21"/>
      <c r="F184" s="52"/>
    </row>
    <row r="185" spans="1:6" s="9" customFormat="1" ht="15" x14ac:dyDescent="0.25">
      <c r="A185" s="13">
        <v>179</v>
      </c>
      <c r="B185" s="17" t="s">
        <v>5</v>
      </c>
      <c r="C185" s="21">
        <v>0</v>
      </c>
      <c r="D185" s="21">
        <v>0</v>
      </c>
      <c r="E185" s="21"/>
      <c r="F185" s="52"/>
    </row>
    <row r="186" spans="1:6" s="9" customFormat="1" ht="15" x14ac:dyDescent="0.25">
      <c r="A186" s="13">
        <v>180</v>
      </c>
      <c r="B186" s="17" t="s">
        <v>3</v>
      </c>
      <c r="C186" s="31">
        <v>6000</v>
      </c>
      <c r="D186" s="31">
        <v>5470.4409999999998</v>
      </c>
      <c r="E186" s="21">
        <f t="shared" ref="E186" si="36">D186/C186*100</f>
        <v>91.174016666666674</v>
      </c>
      <c r="F186" s="53"/>
    </row>
    <row r="187" spans="1:6" s="19" customFormat="1" ht="57.75" customHeight="1" x14ac:dyDescent="0.25">
      <c r="A187" s="13">
        <v>181</v>
      </c>
      <c r="B187" s="14" t="s">
        <v>58</v>
      </c>
      <c r="C187" s="15">
        <f>SUM(C188:C192)-C190</f>
        <v>4000</v>
      </c>
      <c r="D187" s="15">
        <f>SUM(D188:D192)-D190</f>
        <v>0</v>
      </c>
      <c r="E187" s="15">
        <f>D187/C187*100</f>
        <v>0</v>
      </c>
      <c r="F187" s="51" t="s">
        <v>160</v>
      </c>
    </row>
    <row r="188" spans="1:6" s="9" customFormat="1" ht="15" x14ac:dyDescent="0.25">
      <c r="A188" s="13">
        <v>182</v>
      </c>
      <c r="B188" s="17" t="s">
        <v>8</v>
      </c>
      <c r="C188" s="21">
        <v>0</v>
      </c>
      <c r="D188" s="21">
        <v>0</v>
      </c>
      <c r="E188" s="21"/>
      <c r="F188" s="52"/>
    </row>
    <row r="189" spans="1:6" s="9" customFormat="1" ht="15" x14ac:dyDescent="0.25">
      <c r="A189" s="13">
        <v>183</v>
      </c>
      <c r="B189" s="17" t="s">
        <v>1</v>
      </c>
      <c r="C189" s="21">
        <v>0</v>
      </c>
      <c r="D189" s="21">
        <v>0</v>
      </c>
      <c r="E189" s="21"/>
      <c r="F189" s="52"/>
    </row>
    <row r="190" spans="1:6" s="9" customFormat="1" ht="15" x14ac:dyDescent="0.25">
      <c r="A190" s="13">
        <v>184</v>
      </c>
      <c r="B190" s="17" t="s">
        <v>7</v>
      </c>
      <c r="C190" s="21">
        <v>0</v>
      </c>
      <c r="D190" s="21">
        <v>0</v>
      </c>
      <c r="E190" s="21"/>
      <c r="F190" s="52"/>
    </row>
    <row r="191" spans="1:6" s="9" customFormat="1" ht="15" x14ac:dyDescent="0.25">
      <c r="A191" s="13">
        <v>185</v>
      </c>
      <c r="B191" s="17" t="s">
        <v>5</v>
      </c>
      <c r="C191" s="21">
        <v>0</v>
      </c>
      <c r="D191" s="21">
        <v>0</v>
      </c>
      <c r="E191" s="21"/>
      <c r="F191" s="52"/>
    </row>
    <row r="192" spans="1:6" s="9" customFormat="1" ht="15" x14ac:dyDescent="0.25">
      <c r="A192" s="13">
        <v>186</v>
      </c>
      <c r="B192" s="17" t="s">
        <v>3</v>
      </c>
      <c r="C192" s="31">
        <v>4000</v>
      </c>
      <c r="D192" s="31">
        <v>0</v>
      </c>
      <c r="E192" s="21">
        <f t="shared" ref="E192" si="37">D192/C192*100</f>
        <v>0</v>
      </c>
      <c r="F192" s="53"/>
    </row>
    <row r="193" spans="1:6" s="19" customFormat="1" ht="69.75" customHeight="1" x14ac:dyDescent="0.25">
      <c r="A193" s="13">
        <v>187</v>
      </c>
      <c r="B193" s="14" t="s">
        <v>60</v>
      </c>
      <c r="C193" s="15">
        <f>SUM(C194:C198)-C196</f>
        <v>4940</v>
      </c>
      <c r="D193" s="15">
        <f>SUM(D194:D198)-D196</f>
        <v>3728.8684600000006</v>
      </c>
      <c r="E193" s="15">
        <f>D193/C193*100</f>
        <v>75.483167206477745</v>
      </c>
      <c r="F193" s="48" t="s">
        <v>59</v>
      </c>
    </row>
    <row r="194" spans="1:6" s="9" customFormat="1" ht="15" x14ac:dyDescent="0.25">
      <c r="A194" s="13">
        <v>188</v>
      </c>
      <c r="B194" s="17" t="s">
        <v>8</v>
      </c>
      <c r="C194" s="21">
        <v>0</v>
      </c>
      <c r="D194" s="21">
        <v>0</v>
      </c>
      <c r="E194" s="21"/>
      <c r="F194" s="49"/>
    </row>
    <row r="195" spans="1:6" s="9" customFormat="1" ht="15" x14ac:dyDescent="0.25">
      <c r="A195" s="13">
        <v>189</v>
      </c>
      <c r="B195" s="17" t="s">
        <v>1</v>
      </c>
      <c r="C195" s="21">
        <v>0</v>
      </c>
      <c r="D195" s="21">
        <v>0</v>
      </c>
      <c r="E195" s="21"/>
      <c r="F195" s="49"/>
    </row>
    <row r="196" spans="1:6" s="9" customFormat="1" ht="15" x14ac:dyDescent="0.25">
      <c r="A196" s="13">
        <v>190</v>
      </c>
      <c r="B196" s="17" t="s">
        <v>7</v>
      </c>
      <c r="C196" s="21">
        <v>0</v>
      </c>
      <c r="D196" s="21">
        <v>0</v>
      </c>
      <c r="E196" s="21"/>
      <c r="F196" s="49"/>
    </row>
    <row r="197" spans="1:6" s="9" customFormat="1" ht="15" x14ac:dyDescent="0.25">
      <c r="A197" s="13">
        <v>191</v>
      </c>
      <c r="B197" s="17" t="s">
        <v>5</v>
      </c>
      <c r="C197" s="21">
        <v>0</v>
      </c>
      <c r="D197" s="21">
        <v>0</v>
      </c>
      <c r="E197" s="21"/>
      <c r="F197" s="49"/>
    </row>
    <row r="198" spans="1:6" s="9" customFormat="1" ht="15" x14ac:dyDescent="0.25">
      <c r="A198" s="13">
        <v>192</v>
      </c>
      <c r="B198" s="17" t="s">
        <v>3</v>
      </c>
      <c r="C198" s="23">
        <v>4940</v>
      </c>
      <c r="D198" s="23">
        <v>3728.8684600000006</v>
      </c>
      <c r="E198" s="21">
        <f t="shared" ref="E198" si="38">D198/C198*100</f>
        <v>75.483167206477745</v>
      </c>
      <c r="F198" s="50"/>
    </row>
    <row r="199" spans="1:6" s="33" customFormat="1" ht="42.75" x14ac:dyDescent="0.25">
      <c r="A199" s="13">
        <v>193</v>
      </c>
      <c r="B199" s="14" t="s">
        <v>62</v>
      </c>
      <c r="C199" s="32">
        <f>SUM(C200:C204)-C202</f>
        <v>3000</v>
      </c>
      <c r="D199" s="32">
        <f>SUM(D200:D204)-D202</f>
        <v>0</v>
      </c>
      <c r="E199" s="15">
        <f>D199/C199*100</f>
        <v>0</v>
      </c>
      <c r="F199" s="54" t="s">
        <v>161</v>
      </c>
    </row>
    <row r="200" spans="1:6" s="34" customFormat="1" ht="15" x14ac:dyDescent="0.25">
      <c r="A200" s="13">
        <v>194</v>
      </c>
      <c r="B200" s="17" t="s">
        <v>8</v>
      </c>
      <c r="C200" s="24">
        <v>0</v>
      </c>
      <c r="D200" s="24">
        <v>0</v>
      </c>
      <c r="E200" s="21"/>
      <c r="F200" s="55"/>
    </row>
    <row r="201" spans="1:6" s="34" customFormat="1" ht="15" x14ac:dyDescent="0.25">
      <c r="A201" s="13">
        <v>195</v>
      </c>
      <c r="B201" s="17" t="s">
        <v>1</v>
      </c>
      <c r="C201" s="24">
        <v>0</v>
      </c>
      <c r="D201" s="24">
        <v>0</v>
      </c>
      <c r="E201" s="21"/>
      <c r="F201" s="55"/>
    </row>
    <row r="202" spans="1:6" s="34" customFormat="1" ht="15" x14ac:dyDescent="0.25">
      <c r="A202" s="13">
        <v>196</v>
      </c>
      <c r="B202" s="17" t="s">
        <v>7</v>
      </c>
      <c r="C202" s="24">
        <v>0</v>
      </c>
      <c r="D202" s="24">
        <v>0</v>
      </c>
      <c r="E202" s="21"/>
      <c r="F202" s="55"/>
    </row>
    <row r="203" spans="1:6" s="34" customFormat="1" ht="15" x14ac:dyDescent="0.25">
      <c r="A203" s="13">
        <v>197</v>
      </c>
      <c r="B203" s="17" t="s">
        <v>5</v>
      </c>
      <c r="C203" s="24">
        <v>0</v>
      </c>
      <c r="D203" s="24">
        <v>0</v>
      </c>
      <c r="E203" s="21"/>
      <c r="F203" s="55"/>
    </row>
    <row r="204" spans="1:6" s="34" customFormat="1" ht="15" x14ac:dyDescent="0.25">
      <c r="A204" s="13">
        <v>198</v>
      </c>
      <c r="B204" s="17" t="s">
        <v>3</v>
      </c>
      <c r="C204" s="24">
        <v>3000</v>
      </c>
      <c r="D204" s="24">
        <v>0</v>
      </c>
      <c r="E204" s="21">
        <f t="shared" ref="E204" si="39">D204/C204*100</f>
        <v>0</v>
      </c>
      <c r="F204" s="56"/>
    </row>
    <row r="205" spans="1:6" s="19" customFormat="1" ht="72.75" customHeight="1" x14ac:dyDescent="0.25">
      <c r="A205" s="13">
        <v>199</v>
      </c>
      <c r="B205" s="14" t="s">
        <v>121</v>
      </c>
      <c r="C205" s="15">
        <f>SUM(C206:C210)-C208</f>
        <v>38120</v>
      </c>
      <c r="D205" s="15">
        <f>SUM(D206:D210)-D208</f>
        <v>143.79633999999999</v>
      </c>
      <c r="E205" s="15">
        <f>D205/C205*100</f>
        <v>0.37722019937040918</v>
      </c>
      <c r="F205" s="51" t="s">
        <v>146</v>
      </c>
    </row>
    <row r="206" spans="1:6" s="9" customFormat="1" ht="15" x14ac:dyDescent="0.25">
      <c r="A206" s="13">
        <v>200</v>
      </c>
      <c r="B206" s="17" t="s">
        <v>8</v>
      </c>
      <c r="C206" s="21">
        <v>0</v>
      </c>
      <c r="D206" s="21">
        <v>0</v>
      </c>
      <c r="E206" s="21"/>
      <c r="F206" s="52"/>
    </row>
    <row r="207" spans="1:6" s="9" customFormat="1" ht="15" x14ac:dyDescent="0.25">
      <c r="A207" s="13">
        <v>201</v>
      </c>
      <c r="B207" s="17" t="s">
        <v>1</v>
      </c>
      <c r="C207" s="21">
        <v>0</v>
      </c>
      <c r="D207" s="21">
        <v>0</v>
      </c>
      <c r="E207" s="21"/>
      <c r="F207" s="52"/>
    </row>
    <row r="208" spans="1:6" s="9" customFormat="1" ht="15" x14ac:dyDescent="0.25">
      <c r="A208" s="13">
        <v>202</v>
      </c>
      <c r="B208" s="17" t="s">
        <v>7</v>
      </c>
      <c r="C208" s="21">
        <v>0</v>
      </c>
      <c r="D208" s="21">
        <v>0</v>
      </c>
      <c r="E208" s="21"/>
      <c r="F208" s="52"/>
    </row>
    <row r="209" spans="1:6" s="9" customFormat="1" ht="15" x14ac:dyDescent="0.25">
      <c r="A209" s="13">
        <v>203</v>
      </c>
      <c r="B209" s="17" t="s">
        <v>5</v>
      </c>
      <c r="C209" s="21">
        <v>0</v>
      </c>
      <c r="D209" s="21">
        <v>0</v>
      </c>
      <c r="E209" s="21"/>
      <c r="F209" s="52"/>
    </row>
    <row r="210" spans="1:6" s="9" customFormat="1" ht="15" x14ac:dyDescent="0.25">
      <c r="A210" s="13">
        <v>204</v>
      </c>
      <c r="B210" s="17" t="s">
        <v>3</v>
      </c>
      <c r="C210" s="23">
        <v>38120</v>
      </c>
      <c r="D210" s="23">
        <v>143.79633999999999</v>
      </c>
      <c r="E210" s="21">
        <f t="shared" ref="E210" si="40">D210/C210*100</f>
        <v>0.37722019937040918</v>
      </c>
      <c r="F210" s="53"/>
    </row>
    <row r="211" spans="1:6" s="19" customFormat="1" ht="57" customHeight="1" x14ac:dyDescent="0.25">
      <c r="A211" s="13">
        <v>205</v>
      </c>
      <c r="B211" s="14" t="s">
        <v>122</v>
      </c>
      <c r="C211" s="15">
        <f>SUM(C212:C216)-C214</f>
        <v>42400</v>
      </c>
      <c r="D211" s="15">
        <f>SUM(D212:D216)-D214</f>
        <v>0</v>
      </c>
      <c r="E211" s="15">
        <f>D211/C211*100</f>
        <v>0</v>
      </c>
      <c r="F211" s="51" t="s">
        <v>77</v>
      </c>
    </row>
    <row r="212" spans="1:6" s="9" customFormat="1" ht="15" x14ac:dyDescent="0.25">
      <c r="A212" s="13">
        <v>206</v>
      </c>
      <c r="B212" s="17" t="s">
        <v>8</v>
      </c>
      <c r="C212" s="21">
        <v>0</v>
      </c>
      <c r="D212" s="21">
        <v>0</v>
      </c>
      <c r="E212" s="21"/>
      <c r="F212" s="52"/>
    </row>
    <row r="213" spans="1:6" s="9" customFormat="1" ht="15" x14ac:dyDescent="0.25">
      <c r="A213" s="13">
        <v>207</v>
      </c>
      <c r="B213" s="17" t="s">
        <v>1</v>
      </c>
      <c r="C213" s="21">
        <v>0</v>
      </c>
      <c r="D213" s="21">
        <v>0</v>
      </c>
      <c r="E213" s="21"/>
      <c r="F213" s="52"/>
    </row>
    <row r="214" spans="1:6" s="9" customFormat="1" ht="15" x14ac:dyDescent="0.25">
      <c r="A214" s="13">
        <v>208</v>
      </c>
      <c r="B214" s="17" t="s">
        <v>7</v>
      </c>
      <c r="C214" s="21">
        <v>0</v>
      </c>
      <c r="D214" s="21">
        <v>0</v>
      </c>
      <c r="E214" s="21"/>
      <c r="F214" s="52"/>
    </row>
    <row r="215" spans="1:6" s="9" customFormat="1" ht="15" x14ac:dyDescent="0.25">
      <c r="A215" s="13">
        <v>209</v>
      </c>
      <c r="B215" s="17" t="s">
        <v>5</v>
      </c>
      <c r="C215" s="21">
        <v>0</v>
      </c>
      <c r="D215" s="21">
        <v>0</v>
      </c>
      <c r="E215" s="21"/>
      <c r="F215" s="52"/>
    </row>
    <row r="216" spans="1:6" s="9" customFormat="1" ht="15" x14ac:dyDescent="0.25">
      <c r="A216" s="13">
        <v>210</v>
      </c>
      <c r="B216" s="17" t="s">
        <v>3</v>
      </c>
      <c r="C216" s="23">
        <v>42400</v>
      </c>
      <c r="D216" s="23">
        <v>0</v>
      </c>
      <c r="E216" s="21">
        <f t="shared" ref="E216" si="41">D216/C216*100</f>
        <v>0</v>
      </c>
      <c r="F216" s="53"/>
    </row>
    <row r="217" spans="1:6" s="33" customFormat="1" ht="100.5" customHeight="1" x14ac:dyDescent="0.25">
      <c r="A217" s="13">
        <v>211</v>
      </c>
      <c r="B217" s="35" t="s">
        <v>123</v>
      </c>
      <c r="C217" s="32">
        <f>SUM(C218:C222)-C220</f>
        <v>5475</v>
      </c>
      <c r="D217" s="32">
        <f>SUM(D218:D222)-D220</f>
        <v>0</v>
      </c>
      <c r="E217" s="15">
        <f>D217/C217*100</f>
        <v>0</v>
      </c>
      <c r="F217" s="54" t="s">
        <v>162</v>
      </c>
    </row>
    <row r="218" spans="1:6" s="34" customFormat="1" ht="15" x14ac:dyDescent="0.25">
      <c r="A218" s="13">
        <v>212</v>
      </c>
      <c r="B218" s="17" t="s">
        <v>8</v>
      </c>
      <c r="C218" s="24">
        <v>0</v>
      </c>
      <c r="D218" s="24">
        <v>0</v>
      </c>
      <c r="E218" s="21"/>
      <c r="F218" s="55"/>
    </row>
    <row r="219" spans="1:6" s="34" customFormat="1" ht="15" x14ac:dyDescent="0.25">
      <c r="A219" s="13">
        <v>213</v>
      </c>
      <c r="B219" s="17" t="s">
        <v>1</v>
      </c>
      <c r="C219" s="24">
        <v>0</v>
      </c>
      <c r="D219" s="24">
        <v>0</v>
      </c>
      <c r="E219" s="21"/>
      <c r="F219" s="55"/>
    </row>
    <row r="220" spans="1:6" s="34" customFormat="1" ht="15" x14ac:dyDescent="0.25">
      <c r="A220" s="13">
        <v>214</v>
      </c>
      <c r="B220" s="17" t="s">
        <v>7</v>
      </c>
      <c r="C220" s="24">
        <v>0</v>
      </c>
      <c r="D220" s="24">
        <v>0</v>
      </c>
      <c r="E220" s="21"/>
      <c r="F220" s="55"/>
    </row>
    <row r="221" spans="1:6" s="34" customFormat="1" ht="15" x14ac:dyDescent="0.25">
      <c r="A221" s="13">
        <v>215</v>
      </c>
      <c r="B221" s="17" t="s">
        <v>5</v>
      </c>
      <c r="C221" s="24">
        <v>0</v>
      </c>
      <c r="D221" s="24">
        <v>0</v>
      </c>
      <c r="E221" s="21"/>
      <c r="F221" s="55"/>
    </row>
    <row r="222" spans="1:6" s="34" customFormat="1" ht="15" x14ac:dyDescent="0.25">
      <c r="A222" s="13">
        <v>216</v>
      </c>
      <c r="B222" s="17" t="s">
        <v>3</v>
      </c>
      <c r="C222" s="24">
        <v>5475</v>
      </c>
      <c r="D222" s="24">
        <v>0</v>
      </c>
      <c r="E222" s="21">
        <f t="shared" ref="E222" si="42">D222/C222*100</f>
        <v>0</v>
      </c>
      <c r="F222" s="56"/>
    </row>
    <row r="223" spans="1:6" s="33" customFormat="1" ht="57" x14ac:dyDescent="0.25">
      <c r="A223" s="13">
        <v>217</v>
      </c>
      <c r="B223" s="14" t="s">
        <v>63</v>
      </c>
      <c r="C223" s="32">
        <f>SUM(C224:C228)-C226</f>
        <v>4045</v>
      </c>
      <c r="D223" s="32">
        <f>SUM(D224:D228)-D226</f>
        <v>1797.3</v>
      </c>
      <c r="E223" s="15">
        <f>D223/C223*100</f>
        <v>44.432632880098886</v>
      </c>
      <c r="F223" s="54" t="s">
        <v>163</v>
      </c>
    </row>
    <row r="224" spans="1:6" s="34" customFormat="1" ht="15" x14ac:dyDescent="0.25">
      <c r="A224" s="13">
        <v>218</v>
      </c>
      <c r="B224" s="17" t="s">
        <v>8</v>
      </c>
      <c r="C224" s="24">
        <v>0</v>
      </c>
      <c r="D224" s="24">
        <v>0</v>
      </c>
      <c r="E224" s="21"/>
      <c r="F224" s="55"/>
    </row>
    <row r="225" spans="1:6" s="34" customFormat="1" ht="15" x14ac:dyDescent="0.25">
      <c r="A225" s="13">
        <v>219</v>
      </c>
      <c r="B225" s="17" t="s">
        <v>1</v>
      </c>
      <c r="C225" s="24">
        <v>0</v>
      </c>
      <c r="D225" s="24">
        <v>0</v>
      </c>
      <c r="E225" s="21"/>
      <c r="F225" s="55"/>
    </row>
    <row r="226" spans="1:6" s="34" customFormat="1" ht="15" x14ac:dyDescent="0.25">
      <c r="A226" s="13">
        <v>220</v>
      </c>
      <c r="B226" s="17" t="s">
        <v>7</v>
      </c>
      <c r="C226" s="24">
        <v>0</v>
      </c>
      <c r="D226" s="24">
        <v>0</v>
      </c>
      <c r="E226" s="21"/>
      <c r="F226" s="55"/>
    </row>
    <row r="227" spans="1:6" s="34" customFormat="1" ht="15" x14ac:dyDescent="0.25">
      <c r="A227" s="13">
        <v>221</v>
      </c>
      <c r="B227" s="17" t="s">
        <v>5</v>
      </c>
      <c r="C227" s="24">
        <v>4045</v>
      </c>
      <c r="D227" s="24">
        <v>1797.3</v>
      </c>
      <c r="E227" s="21">
        <f t="shared" ref="E227" si="43">D227/C227*100</f>
        <v>44.432632880098886</v>
      </c>
      <c r="F227" s="55"/>
    </row>
    <row r="228" spans="1:6" s="34" customFormat="1" ht="15" x14ac:dyDescent="0.25">
      <c r="A228" s="13">
        <v>222</v>
      </c>
      <c r="B228" s="17" t="s">
        <v>3</v>
      </c>
      <c r="C228" s="24">
        <v>0</v>
      </c>
      <c r="D228" s="24">
        <v>0</v>
      </c>
      <c r="E228" s="21"/>
      <c r="F228" s="56"/>
    </row>
    <row r="229" spans="1:6" s="33" customFormat="1" ht="87" customHeight="1" x14ac:dyDescent="0.25">
      <c r="A229" s="13">
        <v>223</v>
      </c>
      <c r="B229" s="35" t="s">
        <v>64</v>
      </c>
      <c r="C229" s="32">
        <f>SUM(C230:C234)-C232</f>
        <v>3450</v>
      </c>
      <c r="D229" s="32">
        <f>SUM(D230:D234)-D232</f>
        <v>0</v>
      </c>
      <c r="E229" s="15">
        <f>D229/C229*100</f>
        <v>0</v>
      </c>
      <c r="F229" s="54" t="s">
        <v>162</v>
      </c>
    </row>
    <row r="230" spans="1:6" s="34" customFormat="1" ht="15" x14ac:dyDescent="0.25">
      <c r="A230" s="13">
        <v>224</v>
      </c>
      <c r="B230" s="17" t="s">
        <v>8</v>
      </c>
      <c r="C230" s="24">
        <v>0</v>
      </c>
      <c r="D230" s="24">
        <v>0</v>
      </c>
      <c r="E230" s="21"/>
      <c r="F230" s="55"/>
    </row>
    <row r="231" spans="1:6" s="34" customFormat="1" ht="15" x14ac:dyDescent="0.25">
      <c r="A231" s="13">
        <v>225</v>
      </c>
      <c r="B231" s="17" t="s">
        <v>1</v>
      </c>
      <c r="C231" s="24">
        <v>0</v>
      </c>
      <c r="D231" s="24">
        <v>0</v>
      </c>
      <c r="E231" s="21"/>
      <c r="F231" s="55"/>
    </row>
    <row r="232" spans="1:6" s="34" customFormat="1" ht="15" x14ac:dyDescent="0.25">
      <c r="A232" s="13">
        <v>226</v>
      </c>
      <c r="B232" s="17" t="s">
        <v>7</v>
      </c>
      <c r="C232" s="24">
        <v>0</v>
      </c>
      <c r="D232" s="24">
        <v>0</v>
      </c>
      <c r="E232" s="21"/>
      <c r="F232" s="55"/>
    </row>
    <row r="233" spans="1:6" s="34" customFormat="1" ht="15" x14ac:dyDescent="0.25">
      <c r="A233" s="13">
        <v>227</v>
      </c>
      <c r="B233" s="17" t="s">
        <v>5</v>
      </c>
      <c r="C233" s="24">
        <v>0</v>
      </c>
      <c r="D233" s="24">
        <v>0</v>
      </c>
      <c r="E233" s="21"/>
      <c r="F233" s="55"/>
    </row>
    <row r="234" spans="1:6" s="34" customFormat="1" ht="15" x14ac:dyDescent="0.25">
      <c r="A234" s="13">
        <v>228</v>
      </c>
      <c r="B234" s="17" t="s">
        <v>3</v>
      </c>
      <c r="C234" s="24">
        <v>3450</v>
      </c>
      <c r="D234" s="24">
        <v>0</v>
      </c>
      <c r="E234" s="21">
        <f t="shared" ref="E234" si="44">D234/C234*100</f>
        <v>0</v>
      </c>
      <c r="F234" s="56"/>
    </row>
    <row r="235" spans="1:6" s="33" customFormat="1" ht="71.25" customHeight="1" x14ac:dyDescent="0.25">
      <c r="A235" s="13">
        <v>229</v>
      </c>
      <c r="B235" s="35" t="s">
        <v>65</v>
      </c>
      <c r="C235" s="32">
        <f>SUM(C236:C240)-C238</f>
        <v>1740</v>
      </c>
      <c r="D235" s="32">
        <f>SUM(D236:D240)-D238</f>
        <v>16.107810000000001</v>
      </c>
      <c r="E235" s="15">
        <f>D235/C235*100</f>
        <v>0.92573620689655167</v>
      </c>
      <c r="F235" s="48" t="s">
        <v>147</v>
      </c>
    </row>
    <row r="236" spans="1:6" s="34" customFormat="1" ht="15" x14ac:dyDescent="0.25">
      <c r="A236" s="13">
        <v>230</v>
      </c>
      <c r="B236" s="17" t="s">
        <v>8</v>
      </c>
      <c r="C236" s="24">
        <v>0</v>
      </c>
      <c r="D236" s="24">
        <v>0</v>
      </c>
      <c r="E236" s="21"/>
      <c r="F236" s="49"/>
    </row>
    <row r="237" spans="1:6" s="34" customFormat="1" ht="15" x14ac:dyDescent="0.25">
      <c r="A237" s="13">
        <v>231</v>
      </c>
      <c r="B237" s="17" t="s">
        <v>1</v>
      </c>
      <c r="C237" s="24">
        <v>0</v>
      </c>
      <c r="D237" s="24">
        <v>0</v>
      </c>
      <c r="E237" s="21"/>
      <c r="F237" s="49"/>
    </row>
    <row r="238" spans="1:6" s="34" customFormat="1" ht="15" x14ac:dyDescent="0.25">
      <c r="A238" s="13">
        <v>232</v>
      </c>
      <c r="B238" s="17" t="s">
        <v>7</v>
      </c>
      <c r="C238" s="24">
        <v>0</v>
      </c>
      <c r="D238" s="24">
        <v>0</v>
      </c>
      <c r="E238" s="21"/>
      <c r="F238" s="49"/>
    </row>
    <row r="239" spans="1:6" s="34" customFormat="1" ht="15" x14ac:dyDescent="0.25">
      <c r="A239" s="13">
        <v>233</v>
      </c>
      <c r="B239" s="17" t="s">
        <v>5</v>
      </c>
      <c r="C239" s="24">
        <v>0</v>
      </c>
      <c r="D239" s="24">
        <v>0</v>
      </c>
      <c r="E239" s="21"/>
      <c r="F239" s="49"/>
    </row>
    <row r="240" spans="1:6" s="34" customFormat="1" ht="15" x14ac:dyDescent="0.25">
      <c r="A240" s="13">
        <v>234</v>
      </c>
      <c r="B240" s="17" t="s">
        <v>3</v>
      </c>
      <c r="C240" s="24">
        <v>1740</v>
      </c>
      <c r="D240" s="24">
        <v>16.107810000000001</v>
      </c>
      <c r="E240" s="21">
        <f t="shared" ref="E240" si="45">D240/C240*100</f>
        <v>0.92573620689655167</v>
      </c>
      <c r="F240" s="50"/>
    </row>
    <row r="241" spans="1:6" s="33" customFormat="1" ht="84" customHeight="1" x14ac:dyDescent="0.25">
      <c r="A241" s="13">
        <v>235</v>
      </c>
      <c r="B241" s="35" t="s">
        <v>124</v>
      </c>
      <c r="C241" s="32">
        <f>SUM(C242:C246)-C244</f>
        <v>1391</v>
      </c>
      <c r="D241" s="32">
        <f>SUM(D242:D246)-D244</f>
        <v>23.828779999999998</v>
      </c>
      <c r="E241" s="15">
        <f>D241/C241*100</f>
        <v>1.7130682961897914</v>
      </c>
      <c r="F241" s="48" t="s">
        <v>148</v>
      </c>
    </row>
    <row r="242" spans="1:6" s="34" customFormat="1" ht="15" x14ac:dyDescent="0.25">
      <c r="A242" s="13">
        <v>236</v>
      </c>
      <c r="B242" s="17" t="s">
        <v>8</v>
      </c>
      <c r="C242" s="24">
        <v>0</v>
      </c>
      <c r="D242" s="24">
        <v>0</v>
      </c>
      <c r="E242" s="21"/>
      <c r="F242" s="49"/>
    </row>
    <row r="243" spans="1:6" s="34" customFormat="1" ht="15" x14ac:dyDescent="0.25">
      <c r="A243" s="13">
        <v>237</v>
      </c>
      <c r="B243" s="17" t="s">
        <v>1</v>
      </c>
      <c r="C243" s="24">
        <v>0</v>
      </c>
      <c r="D243" s="24">
        <v>0</v>
      </c>
      <c r="E243" s="21"/>
      <c r="F243" s="49"/>
    </row>
    <row r="244" spans="1:6" s="34" customFormat="1" ht="15" x14ac:dyDescent="0.25">
      <c r="A244" s="13">
        <v>238</v>
      </c>
      <c r="B244" s="17" t="s">
        <v>7</v>
      </c>
      <c r="C244" s="24">
        <v>0</v>
      </c>
      <c r="D244" s="24">
        <v>0</v>
      </c>
      <c r="E244" s="21"/>
      <c r="F244" s="49"/>
    </row>
    <row r="245" spans="1:6" s="34" customFormat="1" ht="15" x14ac:dyDescent="0.25">
      <c r="A245" s="13">
        <v>239</v>
      </c>
      <c r="B245" s="17" t="s">
        <v>5</v>
      </c>
      <c r="C245" s="24">
        <v>0</v>
      </c>
      <c r="D245" s="24">
        <v>0</v>
      </c>
      <c r="E245" s="21"/>
      <c r="F245" s="49"/>
    </row>
    <row r="246" spans="1:6" s="34" customFormat="1" ht="15" x14ac:dyDescent="0.25">
      <c r="A246" s="13">
        <v>240</v>
      </c>
      <c r="B246" s="17" t="s">
        <v>3</v>
      </c>
      <c r="C246" s="24">
        <v>1391</v>
      </c>
      <c r="D246" s="24">
        <v>23.828779999999998</v>
      </c>
      <c r="E246" s="21">
        <f t="shared" ref="E246" si="46">D246/C246*100</f>
        <v>1.7130682961897914</v>
      </c>
      <c r="F246" s="50"/>
    </row>
    <row r="247" spans="1:6" s="33" customFormat="1" ht="86.25" customHeight="1" x14ac:dyDescent="0.25">
      <c r="A247" s="13">
        <v>241</v>
      </c>
      <c r="B247" s="35" t="s">
        <v>125</v>
      </c>
      <c r="C247" s="32">
        <f>SUM(C248:C252)-C250</f>
        <v>641</v>
      </c>
      <c r="D247" s="32">
        <f>SUM(D248:D252)-D250</f>
        <v>901.18580999999995</v>
      </c>
      <c r="E247" s="15">
        <f>D247/C247*100</f>
        <v>140.59060998439935</v>
      </c>
      <c r="F247" s="48" t="s">
        <v>164</v>
      </c>
    </row>
    <row r="248" spans="1:6" s="34" customFormat="1" ht="15" x14ac:dyDescent="0.25">
      <c r="A248" s="13">
        <v>242</v>
      </c>
      <c r="B248" s="17" t="s">
        <v>8</v>
      </c>
      <c r="C248" s="24">
        <v>0</v>
      </c>
      <c r="D248" s="24">
        <v>0</v>
      </c>
      <c r="E248" s="21"/>
      <c r="F248" s="49"/>
    </row>
    <row r="249" spans="1:6" s="34" customFormat="1" ht="15" x14ac:dyDescent="0.25">
      <c r="A249" s="13">
        <v>243</v>
      </c>
      <c r="B249" s="17" t="s">
        <v>1</v>
      </c>
      <c r="C249" s="24">
        <v>0</v>
      </c>
      <c r="D249" s="24">
        <v>0</v>
      </c>
      <c r="E249" s="21"/>
      <c r="F249" s="49"/>
    </row>
    <row r="250" spans="1:6" s="34" customFormat="1" ht="15" x14ac:dyDescent="0.25">
      <c r="A250" s="13">
        <v>244</v>
      </c>
      <c r="B250" s="17" t="s">
        <v>7</v>
      </c>
      <c r="C250" s="24">
        <v>0</v>
      </c>
      <c r="D250" s="24">
        <v>0</v>
      </c>
      <c r="E250" s="21"/>
      <c r="F250" s="49"/>
    </row>
    <row r="251" spans="1:6" s="34" customFormat="1" ht="15" x14ac:dyDescent="0.25">
      <c r="A251" s="13">
        <v>245</v>
      </c>
      <c r="B251" s="17" t="s">
        <v>5</v>
      </c>
      <c r="C251" s="24">
        <v>0</v>
      </c>
      <c r="D251" s="24">
        <v>0</v>
      </c>
      <c r="E251" s="21"/>
      <c r="F251" s="49"/>
    </row>
    <row r="252" spans="1:6" s="34" customFormat="1" ht="15" x14ac:dyDescent="0.25">
      <c r="A252" s="13">
        <v>246</v>
      </c>
      <c r="B252" s="17" t="s">
        <v>3</v>
      </c>
      <c r="C252" s="24">
        <v>641</v>
      </c>
      <c r="D252" s="24">
        <v>901.18580999999995</v>
      </c>
      <c r="E252" s="21">
        <f t="shared" ref="E252" si="47">D252/C252*100</f>
        <v>140.59060998439935</v>
      </c>
      <c r="F252" s="50"/>
    </row>
    <row r="253" spans="1:6" s="33" customFormat="1" ht="44.25" customHeight="1" x14ac:dyDescent="0.25">
      <c r="A253" s="13">
        <v>247</v>
      </c>
      <c r="B253" s="35" t="s">
        <v>66</v>
      </c>
      <c r="C253" s="32">
        <f>SUM(C254:C258)-C256</f>
        <v>1435.52</v>
      </c>
      <c r="D253" s="32">
        <f>SUM(D254:D258)-D256</f>
        <v>4.9382799999999998</v>
      </c>
      <c r="E253" s="15">
        <f>D253/C253*100</f>
        <v>0.34400635309852878</v>
      </c>
      <c r="F253" s="48" t="s">
        <v>147</v>
      </c>
    </row>
    <row r="254" spans="1:6" s="34" customFormat="1" ht="15" x14ac:dyDescent="0.25">
      <c r="A254" s="13">
        <v>248</v>
      </c>
      <c r="B254" s="17" t="s">
        <v>8</v>
      </c>
      <c r="C254" s="24">
        <v>0</v>
      </c>
      <c r="D254" s="24">
        <v>0</v>
      </c>
      <c r="E254" s="21"/>
      <c r="F254" s="49"/>
    </row>
    <row r="255" spans="1:6" s="34" customFormat="1" ht="15" x14ac:dyDescent="0.25">
      <c r="A255" s="13">
        <v>249</v>
      </c>
      <c r="B255" s="17" t="s">
        <v>1</v>
      </c>
      <c r="C255" s="24">
        <v>0</v>
      </c>
      <c r="D255" s="24">
        <v>0</v>
      </c>
      <c r="E255" s="21"/>
      <c r="F255" s="49"/>
    </row>
    <row r="256" spans="1:6" s="34" customFormat="1" ht="15" x14ac:dyDescent="0.25">
      <c r="A256" s="13">
        <v>250</v>
      </c>
      <c r="B256" s="17" t="s">
        <v>7</v>
      </c>
      <c r="C256" s="24">
        <v>0</v>
      </c>
      <c r="D256" s="24">
        <v>0</v>
      </c>
      <c r="E256" s="21"/>
      <c r="F256" s="49"/>
    </row>
    <row r="257" spans="1:6" s="34" customFormat="1" ht="15" x14ac:dyDescent="0.25">
      <c r="A257" s="13">
        <v>251</v>
      </c>
      <c r="B257" s="17" t="s">
        <v>5</v>
      </c>
      <c r="C257" s="24">
        <v>0</v>
      </c>
      <c r="D257" s="24">
        <v>0</v>
      </c>
      <c r="E257" s="21"/>
      <c r="F257" s="49"/>
    </row>
    <row r="258" spans="1:6" s="34" customFormat="1" ht="15" x14ac:dyDescent="0.25">
      <c r="A258" s="13">
        <v>252</v>
      </c>
      <c r="B258" s="17" t="s">
        <v>3</v>
      </c>
      <c r="C258" s="24">
        <v>1435.52</v>
      </c>
      <c r="D258" s="24">
        <v>4.9382799999999998</v>
      </c>
      <c r="E258" s="21">
        <f t="shared" ref="E258" si="48">D258/C258*100</f>
        <v>0.34400635309852878</v>
      </c>
      <c r="F258" s="50"/>
    </row>
    <row r="259" spans="1:6" s="33" customFormat="1" ht="42.75" customHeight="1" x14ac:dyDescent="0.25">
      <c r="A259" s="13">
        <v>253</v>
      </c>
      <c r="B259" s="35" t="s">
        <v>67</v>
      </c>
      <c r="C259" s="32">
        <f>SUM(C260:C264)-C262</f>
        <v>762.62</v>
      </c>
      <c r="D259" s="32">
        <f>SUM(D260:D264)-D262</f>
        <v>0</v>
      </c>
      <c r="E259" s="15">
        <f>D259/C259*100</f>
        <v>0</v>
      </c>
      <c r="F259" s="54" t="s">
        <v>69</v>
      </c>
    </row>
    <row r="260" spans="1:6" s="34" customFormat="1" ht="15" x14ac:dyDescent="0.25">
      <c r="A260" s="13">
        <v>254</v>
      </c>
      <c r="B260" s="17" t="s">
        <v>8</v>
      </c>
      <c r="C260" s="24">
        <v>0</v>
      </c>
      <c r="D260" s="24">
        <v>0</v>
      </c>
      <c r="E260" s="21"/>
      <c r="F260" s="55"/>
    </row>
    <row r="261" spans="1:6" s="34" customFormat="1" ht="15" x14ac:dyDescent="0.25">
      <c r="A261" s="13">
        <v>255</v>
      </c>
      <c r="B261" s="17" t="s">
        <v>1</v>
      </c>
      <c r="C261" s="24">
        <v>0</v>
      </c>
      <c r="D261" s="24">
        <v>0</v>
      </c>
      <c r="E261" s="21"/>
      <c r="F261" s="55"/>
    </row>
    <row r="262" spans="1:6" s="34" customFormat="1" ht="15" x14ac:dyDescent="0.25">
      <c r="A262" s="13">
        <v>256</v>
      </c>
      <c r="B262" s="17" t="s">
        <v>7</v>
      </c>
      <c r="C262" s="24">
        <v>0</v>
      </c>
      <c r="D262" s="24">
        <v>0</v>
      </c>
      <c r="E262" s="21"/>
      <c r="F262" s="55"/>
    </row>
    <row r="263" spans="1:6" s="34" customFormat="1" ht="15" x14ac:dyDescent="0.25">
      <c r="A263" s="13">
        <v>257</v>
      </c>
      <c r="B263" s="17" t="s">
        <v>5</v>
      </c>
      <c r="C263" s="24">
        <v>0</v>
      </c>
      <c r="D263" s="24">
        <v>0</v>
      </c>
      <c r="E263" s="21"/>
      <c r="F263" s="55"/>
    </row>
    <row r="264" spans="1:6" s="34" customFormat="1" ht="15" x14ac:dyDescent="0.25">
      <c r="A264" s="13">
        <v>258</v>
      </c>
      <c r="B264" s="17" t="s">
        <v>3</v>
      </c>
      <c r="C264" s="24">
        <v>762.62</v>
      </c>
      <c r="D264" s="24">
        <v>0</v>
      </c>
      <c r="E264" s="21">
        <f t="shared" ref="E264" si="49">D264/C264*100</f>
        <v>0</v>
      </c>
      <c r="F264" s="56"/>
    </row>
    <row r="265" spans="1:6" s="33" customFormat="1" ht="46.5" customHeight="1" x14ac:dyDescent="0.25">
      <c r="A265" s="13">
        <v>259</v>
      </c>
      <c r="B265" s="35" t="s">
        <v>68</v>
      </c>
      <c r="C265" s="32">
        <f>SUM(C266:C270)-C268</f>
        <v>728.97500000000002</v>
      </c>
      <c r="D265" s="32">
        <f>SUM(D266:D270)-D268</f>
        <v>4.9382799999999998</v>
      </c>
      <c r="E265" s="15">
        <f>D265/C265*100</f>
        <v>0.67742789533248737</v>
      </c>
      <c r="F265" s="48" t="s">
        <v>149</v>
      </c>
    </row>
    <row r="266" spans="1:6" s="34" customFormat="1" ht="15" x14ac:dyDescent="0.25">
      <c r="A266" s="13">
        <v>260</v>
      </c>
      <c r="B266" s="17" t="s">
        <v>8</v>
      </c>
      <c r="C266" s="24">
        <v>0</v>
      </c>
      <c r="D266" s="24">
        <v>0</v>
      </c>
      <c r="E266" s="21"/>
      <c r="F266" s="49"/>
    </row>
    <row r="267" spans="1:6" s="34" customFormat="1" ht="15" x14ac:dyDescent="0.25">
      <c r="A267" s="13">
        <v>261</v>
      </c>
      <c r="B267" s="17" t="s">
        <v>1</v>
      </c>
      <c r="C267" s="24">
        <v>0</v>
      </c>
      <c r="D267" s="24">
        <v>0</v>
      </c>
      <c r="E267" s="21"/>
      <c r="F267" s="49"/>
    </row>
    <row r="268" spans="1:6" s="34" customFormat="1" ht="15" x14ac:dyDescent="0.25">
      <c r="A268" s="13">
        <v>262</v>
      </c>
      <c r="B268" s="17" t="s">
        <v>7</v>
      </c>
      <c r="C268" s="24">
        <v>0</v>
      </c>
      <c r="D268" s="24">
        <v>0</v>
      </c>
      <c r="E268" s="21"/>
      <c r="F268" s="49"/>
    </row>
    <row r="269" spans="1:6" s="34" customFormat="1" ht="15" x14ac:dyDescent="0.25">
      <c r="A269" s="13">
        <v>263</v>
      </c>
      <c r="B269" s="17" t="s">
        <v>5</v>
      </c>
      <c r="C269" s="24">
        <v>0</v>
      </c>
      <c r="D269" s="24">
        <v>0</v>
      </c>
      <c r="E269" s="21"/>
      <c r="F269" s="49"/>
    </row>
    <row r="270" spans="1:6" s="34" customFormat="1" ht="15" x14ac:dyDescent="0.25">
      <c r="A270" s="13">
        <v>264</v>
      </c>
      <c r="B270" s="17" t="s">
        <v>3</v>
      </c>
      <c r="C270" s="24">
        <v>728.97500000000002</v>
      </c>
      <c r="D270" s="24">
        <v>4.9382799999999998</v>
      </c>
      <c r="E270" s="21">
        <f t="shared" ref="E270" si="50">D270/C270*100</f>
        <v>0.67742789533248737</v>
      </c>
      <c r="F270" s="50"/>
    </row>
    <row r="271" spans="1:6" s="33" customFormat="1" ht="74.25" customHeight="1" x14ac:dyDescent="0.25">
      <c r="A271" s="13">
        <v>265</v>
      </c>
      <c r="B271" s="35" t="s">
        <v>126</v>
      </c>
      <c r="C271" s="32">
        <f t="shared" ref="C271:D271" si="51">SUM(C272:C276)-C274</f>
        <v>1240</v>
      </c>
      <c r="D271" s="32">
        <f t="shared" si="51"/>
        <v>20.899389999999997</v>
      </c>
      <c r="E271" s="15">
        <f>D271/C271*100</f>
        <v>1.6854346774193545</v>
      </c>
      <c r="F271" s="48" t="s">
        <v>148</v>
      </c>
    </row>
    <row r="272" spans="1:6" s="34" customFormat="1" ht="15" x14ac:dyDescent="0.25">
      <c r="A272" s="13">
        <v>266</v>
      </c>
      <c r="B272" s="17" t="s">
        <v>8</v>
      </c>
      <c r="C272" s="24">
        <v>0</v>
      </c>
      <c r="D272" s="24">
        <v>0</v>
      </c>
      <c r="E272" s="21"/>
      <c r="F272" s="49"/>
    </row>
    <row r="273" spans="1:6" s="34" customFormat="1" ht="15" x14ac:dyDescent="0.25">
      <c r="A273" s="13">
        <v>267</v>
      </c>
      <c r="B273" s="17" t="s">
        <v>1</v>
      </c>
      <c r="C273" s="24">
        <v>0</v>
      </c>
      <c r="D273" s="24">
        <v>0</v>
      </c>
      <c r="E273" s="21"/>
      <c r="F273" s="49"/>
    </row>
    <row r="274" spans="1:6" s="34" customFormat="1" ht="15" x14ac:dyDescent="0.25">
      <c r="A274" s="13">
        <v>268</v>
      </c>
      <c r="B274" s="17" t="s">
        <v>7</v>
      </c>
      <c r="C274" s="24">
        <v>0</v>
      </c>
      <c r="D274" s="24">
        <v>0</v>
      </c>
      <c r="E274" s="21"/>
      <c r="F274" s="49"/>
    </row>
    <row r="275" spans="1:6" s="34" customFormat="1" ht="15" x14ac:dyDescent="0.25">
      <c r="A275" s="13">
        <v>269</v>
      </c>
      <c r="B275" s="17" t="s">
        <v>5</v>
      </c>
      <c r="C275" s="24">
        <v>0</v>
      </c>
      <c r="D275" s="24">
        <v>0</v>
      </c>
      <c r="E275" s="21"/>
      <c r="F275" s="49"/>
    </row>
    <row r="276" spans="1:6" s="34" customFormat="1" ht="15" x14ac:dyDescent="0.25">
      <c r="A276" s="13">
        <v>270</v>
      </c>
      <c r="B276" s="17" t="s">
        <v>3</v>
      </c>
      <c r="C276" s="24">
        <v>1240</v>
      </c>
      <c r="D276" s="24">
        <v>20.899389999999997</v>
      </c>
      <c r="E276" s="21">
        <f t="shared" ref="E276" si="52">D276/C276*100</f>
        <v>1.6854346774193545</v>
      </c>
      <c r="F276" s="50"/>
    </row>
    <row r="277" spans="1:6" s="33" customFormat="1" ht="42.75" x14ac:dyDescent="0.25">
      <c r="A277" s="13">
        <v>271</v>
      </c>
      <c r="B277" s="35" t="s">
        <v>127</v>
      </c>
      <c r="C277" s="32">
        <f>SUM(C278:C282)-C280</f>
        <v>8837.36</v>
      </c>
      <c r="D277" s="32">
        <f>SUM(D278:D282)-D280</f>
        <v>0</v>
      </c>
      <c r="E277" s="15">
        <f>D277/C277*100</f>
        <v>0</v>
      </c>
      <c r="F277" s="54" t="s">
        <v>165</v>
      </c>
    </row>
    <row r="278" spans="1:6" s="34" customFormat="1" ht="15" x14ac:dyDescent="0.25">
      <c r="A278" s="13">
        <v>272</v>
      </c>
      <c r="B278" s="17" t="s">
        <v>8</v>
      </c>
      <c r="C278" s="24">
        <v>0</v>
      </c>
      <c r="D278" s="24">
        <v>0</v>
      </c>
      <c r="E278" s="21"/>
      <c r="F278" s="55"/>
    </row>
    <row r="279" spans="1:6" s="34" customFormat="1" ht="15" x14ac:dyDescent="0.25">
      <c r="A279" s="13">
        <v>273</v>
      </c>
      <c r="B279" s="17" t="s">
        <v>1</v>
      </c>
      <c r="C279" s="24">
        <v>0</v>
      </c>
      <c r="D279" s="24">
        <v>0</v>
      </c>
      <c r="E279" s="21"/>
      <c r="F279" s="55"/>
    </row>
    <row r="280" spans="1:6" s="34" customFormat="1" ht="15" x14ac:dyDescent="0.25">
      <c r="A280" s="13">
        <v>274</v>
      </c>
      <c r="B280" s="17" t="s">
        <v>7</v>
      </c>
      <c r="C280" s="24">
        <v>0</v>
      </c>
      <c r="D280" s="24">
        <v>0</v>
      </c>
      <c r="E280" s="21"/>
      <c r="F280" s="55"/>
    </row>
    <row r="281" spans="1:6" s="34" customFormat="1" ht="15" x14ac:dyDescent="0.25">
      <c r="A281" s="13">
        <v>275</v>
      </c>
      <c r="B281" s="17" t="s">
        <v>5</v>
      </c>
      <c r="C281" s="24">
        <v>0</v>
      </c>
      <c r="D281" s="24">
        <v>0</v>
      </c>
      <c r="E281" s="21"/>
      <c r="F281" s="55"/>
    </row>
    <row r="282" spans="1:6" s="34" customFormat="1" ht="15" x14ac:dyDescent="0.25">
      <c r="A282" s="13">
        <v>276</v>
      </c>
      <c r="B282" s="17" t="s">
        <v>3</v>
      </c>
      <c r="C282" s="24">
        <v>8837.36</v>
      </c>
      <c r="D282" s="24">
        <v>0</v>
      </c>
      <c r="E282" s="21">
        <f t="shared" ref="E282" si="53">D282/C282*100</f>
        <v>0</v>
      </c>
      <c r="F282" s="56"/>
    </row>
    <row r="283" spans="1:6" s="33" customFormat="1" ht="42.75" x14ac:dyDescent="0.25">
      <c r="A283" s="13">
        <v>277</v>
      </c>
      <c r="B283" s="35" t="s">
        <v>128</v>
      </c>
      <c r="C283" s="32">
        <f>SUM(C284:C288)-C286</f>
        <v>5607</v>
      </c>
      <c r="D283" s="32">
        <f>SUM(D284:D288)-D286</f>
        <v>0</v>
      </c>
      <c r="E283" s="15">
        <f>D283/C283*100</f>
        <v>0</v>
      </c>
      <c r="F283" s="54" t="s">
        <v>165</v>
      </c>
    </row>
    <row r="284" spans="1:6" s="34" customFormat="1" ht="15" x14ac:dyDescent="0.25">
      <c r="A284" s="13">
        <v>278</v>
      </c>
      <c r="B284" s="17" t="s">
        <v>8</v>
      </c>
      <c r="C284" s="24">
        <v>0</v>
      </c>
      <c r="D284" s="24">
        <v>0</v>
      </c>
      <c r="E284" s="21"/>
      <c r="F284" s="55"/>
    </row>
    <row r="285" spans="1:6" s="34" customFormat="1" ht="15" x14ac:dyDescent="0.25">
      <c r="A285" s="13">
        <v>279</v>
      </c>
      <c r="B285" s="17" t="s">
        <v>1</v>
      </c>
      <c r="C285" s="24">
        <v>0</v>
      </c>
      <c r="D285" s="24">
        <v>0</v>
      </c>
      <c r="E285" s="21"/>
      <c r="F285" s="55"/>
    </row>
    <row r="286" spans="1:6" s="34" customFormat="1" ht="15" x14ac:dyDescent="0.25">
      <c r="A286" s="13">
        <v>280</v>
      </c>
      <c r="B286" s="17" t="s">
        <v>7</v>
      </c>
      <c r="C286" s="24">
        <v>0</v>
      </c>
      <c r="D286" s="24">
        <v>0</v>
      </c>
      <c r="E286" s="21"/>
      <c r="F286" s="55"/>
    </row>
    <row r="287" spans="1:6" s="34" customFormat="1" ht="15" x14ac:dyDescent="0.25">
      <c r="A287" s="13">
        <v>281</v>
      </c>
      <c r="B287" s="17" t="s">
        <v>5</v>
      </c>
      <c r="C287" s="24">
        <v>0</v>
      </c>
      <c r="D287" s="24">
        <v>0</v>
      </c>
      <c r="E287" s="21"/>
      <c r="F287" s="55"/>
    </row>
    <row r="288" spans="1:6" s="34" customFormat="1" ht="15" x14ac:dyDescent="0.25">
      <c r="A288" s="13">
        <v>282</v>
      </c>
      <c r="B288" s="17" t="s">
        <v>3</v>
      </c>
      <c r="C288" s="24">
        <v>5607</v>
      </c>
      <c r="D288" s="24">
        <v>0</v>
      </c>
      <c r="E288" s="21">
        <f t="shared" ref="E288" si="54">D288/C288*100</f>
        <v>0</v>
      </c>
      <c r="F288" s="56"/>
    </row>
    <row r="289" spans="1:6" s="33" customFormat="1" ht="71.25" x14ac:dyDescent="0.25">
      <c r="A289" s="13">
        <v>283</v>
      </c>
      <c r="B289" s="35" t="s">
        <v>70</v>
      </c>
      <c r="C289" s="32">
        <f t="shared" ref="C289:D289" si="55">SUM(C290:C294)-C292</f>
        <v>1761</v>
      </c>
      <c r="D289" s="32">
        <f t="shared" si="55"/>
        <v>0</v>
      </c>
      <c r="E289" s="15">
        <f>D289/C289*100</f>
        <v>0</v>
      </c>
      <c r="F289" s="54" t="s">
        <v>165</v>
      </c>
    </row>
    <row r="290" spans="1:6" s="34" customFormat="1" ht="15" x14ac:dyDescent="0.25">
      <c r="A290" s="13">
        <v>284</v>
      </c>
      <c r="B290" s="17" t="s">
        <v>8</v>
      </c>
      <c r="C290" s="24">
        <v>0</v>
      </c>
      <c r="D290" s="24">
        <v>0</v>
      </c>
      <c r="E290" s="21"/>
      <c r="F290" s="55"/>
    </row>
    <row r="291" spans="1:6" s="34" customFormat="1" ht="15" x14ac:dyDescent="0.25">
      <c r="A291" s="13">
        <v>285</v>
      </c>
      <c r="B291" s="17" t="s">
        <v>1</v>
      </c>
      <c r="C291" s="24">
        <v>0</v>
      </c>
      <c r="D291" s="24">
        <v>0</v>
      </c>
      <c r="E291" s="21"/>
      <c r="F291" s="55"/>
    </row>
    <row r="292" spans="1:6" s="34" customFormat="1" ht="15" x14ac:dyDescent="0.25">
      <c r="A292" s="13">
        <v>286</v>
      </c>
      <c r="B292" s="17" t="s">
        <v>7</v>
      </c>
      <c r="C292" s="24">
        <v>0</v>
      </c>
      <c r="D292" s="24">
        <v>0</v>
      </c>
      <c r="E292" s="21"/>
      <c r="F292" s="55"/>
    </row>
    <row r="293" spans="1:6" s="34" customFormat="1" ht="15" x14ac:dyDescent="0.25">
      <c r="A293" s="13">
        <v>287</v>
      </c>
      <c r="B293" s="17" t="s">
        <v>5</v>
      </c>
      <c r="C293" s="24">
        <v>0</v>
      </c>
      <c r="D293" s="24">
        <v>0</v>
      </c>
      <c r="E293" s="21"/>
      <c r="F293" s="55"/>
    </row>
    <row r="294" spans="1:6" s="34" customFormat="1" ht="15" x14ac:dyDescent="0.25">
      <c r="A294" s="13">
        <v>288</v>
      </c>
      <c r="B294" s="17" t="s">
        <v>3</v>
      </c>
      <c r="C294" s="24">
        <v>1761</v>
      </c>
      <c r="D294" s="24">
        <v>0</v>
      </c>
      <c r="E294" s="21">
        <f t="shared" ref="E294" si="56">D294/C294*100</f>
        <v>0</v>
      </c>
      <c r="F294" s="56"/>
    </row>
    <row r="295" spans="1:6" s="33" customFormat="1" ht="44.25" customHeight="1" x14ac:dyDescent="0.25">
      <c r="A295" s="13">
        <v>289</v>
      </c>
      <c r="B295" s="35" t="s">
        <v>71</v>
      </c>
      <c r="C295" s="32">
        <f>SUM(C296:C300)-C298</f>
        <v>800</v>
      </c>
      <c r="D295" s="32">
        <f>SUM(D296:D300)-D298</f>
        <v>0</v>
      </c>
      <c r="E295" s="15">
        <f>D295/C295*100</f>
        <v>0</v>
      </c>
      <c r="F295" s="54" t="s">
        <v>165</v>
      </c>
    </row>
    <row r="296" spans="1:6" s="34" customFormat="1" ht="15" x14ac:dyDescent="0.25">
      <c r="A296" s="13">
        <v>290</v>
      </c>
      <c r="B296" s="17" t="s">
        <v>8</v>
      </c>
      <c r="C296" s="24">
        <v>0</v>
      </c>
      <c r="D296" s="24">
        <v>0</v>
      </c>
      <c r="E296" s="21"/>
      <c r="F296" s="55"/>
    </row>
    <row r="297" spans="1:6" s="34" customFormat="1" ht="15" x14ac:dyDescent="0.25">
      <c r="A297" s="13">
        <v>291</v>
      </c>
      <c r="B297" s="17" t="s">
        <v>1</v>
      </c>
      <c r="C297" s="24">
        <v>0</v>
      </c>
      <c r="D297" s="24">
        <v>0</v>
      </c>
      <c r="E297" s="21"/>
      <c r="F297" s="55"/>
    </row>
    <row r="298" spans="1:6" s="34" customFormat="1" ht="15" x14ac:dyDescent="0.25">
      <c r="A298" s="13">
        <v>292</v>
      </c>
      <c r="B298" s="17" t="s">
        <v>7</v>
      </c>
      <c r="C298" s="24">
        <v>0</v>
      </c>
      <c r="D298" s="24">
        <v>0</v>
      </c>
      <c r="E298" s="21"/>
      <c r="F298" s="55"/>
    </row>
    <row r="299" spans="1:6" s="34" customFormat="1" ht="15" x14ac:dyDescent="0.25">
      <c r="A299" s="13">
        <v>293</v>
      </c>
      <c r="B299" s="17" t="s">
        <v>5</v>
      </c>
      <c r="C299" s="24">
        <v>0</v>
      </c>
      <c r="D299" s="24">
        <v>0</v>
      </c>
      <c r="E299" s="21"/>
      <c r="F299" s="55"/>
    </row>
    <row r="300" spans="1:6" s="34" customFormat="1" ht="15" x14ac:dyDescent="0.25">
      <c r="A300" s="13">
        <v>294</v>
      </c>
      <c r="B300" s="17" t="s">
        <v>3</v>
      </c>
      <c r="C300" s="24">
        <v>800</v>
      </c>
      <c r="D300" s="24">
        <v>0</v>
      </c>
      <c r="E300" s="21">
        <f t="shared" ref="E300" si="57">D300/C300*100</f>
        <v>0</v>
      </c>
      <c r="F300" s="56"/>
    </row>
    <row r="301" spans="1:6" s="33" customFormat="1" ht="71.25" x14ac:dyDescent="0.25">
      <c r="A301" s="13">
        <v>295</v>
      </c>
      <c r="B301" s="35" t="s">
        <v>72</v>
      </c>
      <c r="C301" s="32">
        <f t="shared" ref="C301:D301" si="58">SUM(C302:C306)-C304</f>
        <v>1758.5</v>
      </c>
      <c r="D301" s="32">
        <f t="shared" si="58"/>
        <v>0</v>
      </c>
      <c r="E301" s="15">
        <f>D301/C301*100</f>
        <v>0</v>
      </c>
      <c r="F301" s="54" t="s">
        <v>165</v>
      </c>
    </row>
    <row r="302" spans="1:6" s="34" customFormat="1" ht="15" x14ac:dyDescent="0.25">
      <c r="A302" s="13">
        <v>296</v>
      </c>
      <c r="B302" s="17" t="s">
        <v>8</v>
      </c>
      <c r="C302" s="24">
        <v>0</v>
      </c>
      <c r="D302" s="24">
        <v>0</v>
      </c>
      <c r="E302" s="21"/>
      <c r="F302" s="55"/>
    </row>
    <row r="303" spans="1:6" s="34" customFormat="1" ht="15" x14ac:dyDescent="0.25">
      <c r="A303" s="13">
        <v>297</v>
      </c>
      <c r="B303" s="17" t="s">
        <v>1</v>
      </c>
      <c r="C303" s="24">
        <v>0</v>
      </c>
      <c r="D303" s="24">
        <v>0</v>
      </c>
      <c r="E303" s="21"/>
      <c r="F303" s="55"/>
    </row>
    <row r="304" spans="1:6" s="34" customFormat="1" ht="15" x14ac:dyDescent="0.25">
      <c r="A304" s="13">
        <v>298</v>
      </c>
      <c r="B304" s="17" t="s">
        <v>7</v>
      </c>
      <c r="C304" s="24">
        <v>0</v>
      </c>
      <c r="D304" s="24">
        <v>0</v>
      </c>
      <c r="E304" s="21"/>
      <c r="F304" s="55"/>
    </row>
    <row r="305" spans="1:6" s="34" customFormat="1" ht="15" x14ac:dyDescent="0.25">
      <c r="A305" s="13">
        <v>299</v>
      </c>
      <c r="B305" s="17" t="s">
        <v>5</v>
      </c>
      <c r="C305" s="24">
        <v>0</v>
      </c>
      <c r="D305" s="24">
        <v>0</v>
      </c>
      <c r="E305" s="21"/>
      <c r="F305" s="55"/>
    </row>
    <row r="306" spans="1:6" s="34" customFormat="1" ht="15" x14ac:dyDescent="0.25">
      <c r="A306" s="13">
        <v>300</v>
      </c>
      <c r="B306" s="17" t="s">
        <v>3</v>
      </c>
      <c r="C306" s="24">
        <v>1758.5</v>
      </c>
      <c r="D306" s="24">
        <v>0</v>
      </c>
      <c r="E306" s="21">
        <f t="shared" ref="E306" si="59">D306/C306*100</f>
        <v>0</v>
      </c>
      <c r="F306" s="56"/>
    </row>
    <row r="307" spans="1:6" s="33" customFormat="1" ht="71.25" x14ac:dyDescent="0.25">
      <c r="A307" s="13">
        <v>301</v>
      </c>
      <c r="B307" s="35" t="s">
        <v>73</v>
      </c>
      <c r="C307" s="32">
        <f t="shared" ref="C307:D307" si="60">SUM(C308:C312)-C310</f>
        <v>1666</v>
      </c>
      <c r="D307" s="32">
        <f t="shared" si="60"/>
        <v>0</v>
      </c>
      <c r="E307" s="15">
        <f>D307/C307*100</f>
        <v>0</v>
      </c>
      <c r="F307" s="51" t="s">
        <v>77</v>
      </c>
    </row>
    <row r="308" spans="1:6" s="34" customFormat="1" ht="15" x14ac:dyDescent="0.25">
      <c r="A308" s="13">
        <v>302</v>
      </c>
      <c r="B308" s="17" t="s">
        <v>8</v>
      </c>
      <c r="C308" s="24">
        <v>0</v>
      </c>
      <c r="D308" s="24">
        <v>0</v>
      </c>
      <c r="E308" s="21"/>
      <c r="F308" s="52"/>
    </row>
    <row r="309" spans="1:6" s="34" customFormat="1" ht="15" x14ac:dyDescent="0.25">
      <c r="A309" s="13">
        <v>303</v>
      </c>
      <c r="B309" s="17" t="s">
        <v>1</v>
      </c>
      <c r="C309" s="24">
        <v>0</v>
      </c>
      <c r="D309" s="24">
        <v>0</v>
      </c>
      <c r="E309" s="21"/>
      <c r="F309" s="52"/>
    </row>
    <row r="310" spans="1:6" s="34" customFormat="1" ht="15" x14ac:dyDescent="0.25">
      <c r="A310" s="13">
        <v>304</v>
      </c>
      <c r="B310" s="17" t="s">
        <v>7</v>
      </c>
      <c r="C310" s="24">
        <v>0</v>
      </c>
      <c r="D310" s="24">
        <v>0</v>
      </c>
      <c r="E310" s="21"/>
      <c r="F310" s="52"/>
    </row>
    <row r="311" spans="1:6" s="34" customFormat="1" ht="15" x14ac:dyDescent="0.25">
      <c r="A311" s="13">
        <v>305</v>
      </c>
      <c r="B311" s="17" t="s">
        <v>5</v>
      </c>
      <c r="C311" s="24">
        <v>0</v>
      </c>
      <c r="D311" s="24">
        <v>0</v>
      </c>
      <c r="E311" s="21"/>
      <c r="F311" s="52"/>
    </row>
    <row r="312" spans="1:6" s="34" customFormat="1" ht="15" x14ac:dyDescent="0.25">
      <c r="A312" s="13">
        <v>306</v>
      </c>
      <c r="B312" s="17" t="s">
        <v>3</v>
      </c>
      <c r="C312" s="24">
        <v>1666</v>
      </c>
      <c r="D312" s="24">
        <v>0</v>
      </c>
      <c r="E312" s="21">
        <f t="shared" ref="E312" si="61">D312/C312*100</f>
        <v>0</v>
      </c>
      <c r="F312" s="53"/>
    </row>
    <row r="313" spans="1:6" s="33" customFormat="1" ht="42.75" customHeight="1" x14ac:dyDescent="0.25">
      <c r="A313" s="13">
        <v>307</v>
      </c>
      <c r="B313" s="14" t="s">
        <v>74</v>
      </c>
      <c r="C313" s="32">
        <f>SUM(C314:C318)-C316</f>
        <v>1965</v>
      </c>
      <c r="D313" s="32">
        <f>SUM(D314:D318)-D316</f>
        <v>0</v>
      </c>
      <c r="E313" s="15">
        <f>D313/C313*100</f>
        <v>0</v>
      </c>
      <c r="F313" s="54" t="s">
        <v>150</v>
      </c>
    </row>
    <row r="314" spans="1:6" s="34" customFormat="1" ht="15" x14ac:dyDescent="0.25">
      <c r="A314" s="13">
        <v>308</v>
      </c>
      <c r="B314" s="17" t="s">
        <v>8</v>
      </c>
      <c r="C314" s="24">
        <v>0</v>
      </c>
      <c r="D314" s="24">
        <v>0</v>
      </c>
      <c r="E314" s="21"/>
      <c r="F314" s="55"/>
    </row>
    <row r="315" spans="1:6" s="34" customFormat="1" ht="15" x14ac:dyDescent="0.25">
      <c r="A315" s="13">
        <v>309</v>
      </c>
      <c r="B315" s="17" t="s">
        <v>1</v>
      </c>
      <c r="C315" s="24">
        <v>0</v>
      </c>
      <c r="D315" s="24">
        <v>0</v>
      </c>
      <c r="E315" s="21"/>
      <c r="F315" s="55"/>
    </row>
    <row r="316" spans="1:6" s="34" customFormat="1" ht="15" x14ac:dyDescent="0.25">
      <c r="A316" s="13">
        <v>310</v>
      </c>
      <c r="B316" s="17" t="s">
        <v>7</v>
      </c>
      <c r="C316" s="24">
        <v>0</v>
      </c>
      <c r="D316" s="24">
        <v>0</v>
      </c>
      <c r="E316" s="21"/>
      <c r="F316" s="55"/>
    </row>
    <row r="317" spans="1:6" s="34" customFormat="1" ht="15" x14ac:dyDescent="0.25">
      <c r="A317" s="13">
        <v>311</v>
      </c>
      <c r="B317" s="17" t="s">
        <v>5</v>
      </c>
      <c r="C317" s="24">
        <v>0</v>
      </c>
      <c r="D317" s="24">
        <v>0</v>
      </c>
      <c r="E317" s="21"/>
      <c r="F317" s="55"/>
    </row>
    <row r="318" spans="1:6" s="34" customFormat="1" ht="15" x14ac:dyDescent="0.25">
      <c r="A318" s="13">
        <v>312</v>
      </c>
      <c r="B318" s="17" t="s">
        <v>3</v>
      </c>
      <c r="C318" s="24">
        <v>1965</v>
      </c>
      <c r="D318" s="24">
        <v>0</v>
      </c>
      <c r="E318" s="21">
        <f t="shared" ref="E318" si="62">D318/C318*100</f>
        <v>0</v>
      </c>
      <c r="F318" s="56"/>
    </row>
    <row r="319" spans="1:6" s="19" customFormat="1" ht="57.75" customHeight="1" x14ac:dyDescent="0.25">
      <c r="A319" s="13">
        <v>313</v>
      </c>
      <c r="B319" s="14" t="s">
        <v>129</v>
      </c>
      <c r="C319" s="15">
        <f t="shared" ref="C319:D319" si="63">SUM(C320:C324)-C322</f>
        <v>2072.3389999999995</v>
      </c>
      <c r="D319" s="15">
        <f t="shared" si="63"/>
        <v>0</v>
      </c>
      <c r="E319" s="15">
        <f>D319/C319*100</f>
        <v>0</v>
      </c>
      <c r="F319" s="54" t="s">
        <v>165</v>
      </c>
    </row>
    <row r="320" spans="1:6" s="9" customFormat="1" ht="15" x14ac:dyDescent="0.25">
      <c r="A320" s="13">
        <v>314</v>
      </c>
      <c r="B320" s="17" t="s">
        <v>8</v>
      </c>
      <c r="C320" s="21">
        <v>0</v>
      </c>
      <c r="D320" s="21">
        <v>0</v>
      </c>
      <c r="E320" s="21"/>
      <c r="F320" s="55"/>
    </row>
    <row r="321" spans="1:6" s="9" customFormat="1" ht="15" x14ac:dyDescent="0.25">
      <c r="A321" s="13">
        <v>315</v>
      </c>
      <c r="B321" s="17" t="s">
        <v>1</v>
      </c>
      <c r="C321" s="21">
        <v>0</v>
      </c>
      <c r="D321" s="21">
        <v>0</v>
      </c>
      <c r="E321" s="21"/>
      <c r="F321" s="55"/>
    </row>
    <row r="322" spans="1:6" s="9" customFormat="1" ht="15" x14ac:dyDescent="0.25">
      <c r="A322" s="13">
        <v>316</v>
      </c>
      <c r="B322" s="17" t="s">
        <v>7</v>
      </c>
      <c r="C322" s="21">
        <v>0</v>
      </c>
      <c r="D322" s="21">
        <v>0</v>
      </c>
      <c r="E322" s="21"/>
      <c r="F322" s="55"/>
    </row>
    <row r="323" spans="1:6" s="9" customFormat="1" ht="15" x14ac:dyDescent="0.25">
      <c r="A323" s="13">
        <v>317</v>
      </c>
      <c r="B323" s="17" t="s">
        <v>5</v>
      </c>
      <c r="C323" s="21">
        <v>0</v>
      </c>
      <c r="D323" s="21">
        <v>0</v>
      </c>
      <c r="E323" s="21"/>
      <c r="F323" s="55"/>
    </row>
    <row r="324" spans="1:6" s="9" customFormat="1" ht="15" x14ac:dyDescent="0.25">
      <c r="A324" s="13">
        <v>318</v>
      </c>
      <c r="B324" s="17" t="s">
        <v>3</v>
      </c>
      <c r="C324" s="23">
        <v>2072.3389999999995</v>
      </c>
      <c r="D324" s="23">
        <v>0</v>
      </c>
      <c r="E324" s="21">
        <f t="shared" ref="E324" si="64">D324/C324*100</f>
        <v>0</v>
      </c>
      <c r="F324" s="56"/>
    </row>
    <row r="325" spans="1:6" s="19" customFormat="1" ht="59.25" customHeight="1" x14ac:dyDescent="0.25">
      <c r="A325" s="13">
        <v>319</v>
      </c>
      <c r="B325" s="14" t="s">
        <v>75</v>
      </c>
      <c r="C325" s="15">
        <f t="shared" ref="C325:D325" si="65">SUM(C326:C330)-C328</f>
        <v>1000</v>
      </c>
      <c r="D325" s="15">
        <f t="shared" si="65"/>
        <v>0</v>
      </c>
      <c r="E325" s="15">
        <f>D325/C325*100</f>
        <v>0</v>
      </c>
      <c r="F325" s="54" t="s">
        <v>165</v>
      </c>
    </row>
    <row r="326" spans="1:6" s="9" customFormat="1" ht="15" x14ac:dyDescent="0.25">
      <c r="A326" s="13">
        <v>320</v>
      </c>
      <c r="B326" s="17" t="s">
        <v>8</v>
      </c>
      <c r="C326" s="21">
        <v>0</v>
      </c>
      <c r="D326" s="21">
        <v>0</v>
      </c>
      <c r="E326" s="21"/>
      <c r="F326" s="55"/>
    </row>
    <row r="327" spans="1:6" s="9" customFormat="1" ht="15" x14ac:dyDescent="0.25">
      <c r="A327" s="13">
        <v>321</v>
      </c>
      <c r="B327" s="17" t="s">
        <v>1</v>
      </c>
      <c r="C327" s="21">
        <v>0</v>
      </c>
      <c r="D327" s="21">
        <v>0</v>
      </c>
      <c r="E327" s="21"/>
      <c r="F327" s="55"/>
    </row>
    <row r="328" spans="1:6" s="9" customFormat="1" ht="15" x14ac:dyDescent="0.25">
      <c r="A328" s="13">
        <v>322</v>
      </c>
      <c r="B328" s="17" t="s">
        <v>7</v>
      </c>
      <c r="C328" s="21">
        <v>0</v>
      </c>
      <c r="D328" s="21">
        <v>0</v>
      </c>
      <c r="E328" s="21"/>
      <c r="F328" s="55"/>
    </row>
    <row r="329" spans="1:6" s="9" customFormat="1" ht="15" x14ac:dyDescent="0.25">
      <c r="A329" s="13">
        <v>323</v>
      </c>
      <c r="B329" s="17" t="s">
        <v>5</v>
      </c>
      <c r="C329" s="21">
        <v>0</v>
      </c>
      <c r="D329" s="21">
        <v>0</v>
      </c>
      <c r="E329" s="21"/>
      <c r="F329" s="55"/>
    </row>
    <row r="330" spans="1:6" s="9" customFormat="1" ht="15" x14ac:dyDescent="0.25">
      <c r="A330" s="13">
        <v>324</v>
      </c>
      <c r="B330" s="17" t="s">
        <v>3</v>
      </c>
      <c r="C330" s="23">
        <v>1000</v>
      </c>
      <c r="D330" s="23">
        <v>0</v>
      </c>
      <c r="E330" s="21">
        <f t="shared" ref="E330" si="66">D330/C330*100</f>
        <v>0</v>
      </c>
      <c r="F330" s="56"/>
    </row>
    <row r="331" spans="1:6" s="19" customFormat="1" ht="42.75" customHeight="1" x14ac:dyDescent="0.25">
      <c r="A331" s="13">
        <v>325</v>
      </c>
      <c r="B331" s="14" t="s">
        <v>130</v>
      </c>
      <c r="C331" s="15">
        <f>SUM(C332:C336)-C334</f>
        <v>1332.7190000000003</v>
      </c>
      <c r="D331" s="15">
        <f>SUM(D332:D336)-D334</f>
        <v>0</v>
      </c>
      <c r="E331" s="15">
        <f>D331/C331*100</f>
        <v>0</v>
      </c>
      <c r="F331" s="51" t="s">
        <v>76</v>
      </c>
    </row>
    <row r="332" spans="1:6" s="9" customFormat="1" ht="15" x14ac:dyDescent="0.25">
      <c r="A332" s="13">
        <v>326</v>
      </c>
      <c r="B332" s="17" t="s">
        <v>8</v>
      </c>
      <c r="C332" s="21">
        <v>0</v>
      </c>
      <c r="D332" s="21">
        <v>0</v>
      </c>
      <c r="E332" s="21"/>
      <c r="F332" s="52"/>
    </row>
    <row r="333" spans="1:6" s="9" customFormat="1" ht="15" x14ac:dyDescent="0.25">
      <c r="A333" s="13">
        <v>327</v>
      </c>
      <c r="B333" s="17" t="s">
        <v>1</v>
      </c>
      <c r="C333" s="21">
        <v>0</v>
      </c>
      <c r="D333" s="21">
        <v>0</v>
      </c>
      <c r="E333" s="21"/>
      <c r="F333" s="52"/>
    </row>
    <row r="334" spans="1:6" s="9" customFormat="1" ht="15" x14ac:dyDescent="0.25">
      <c r="A334" s="13">
        <v>328</v>
      </c>
      <c r="B334" s="17" t="s">
        <v>7</v>
      </c>
      <c r="C334" s="21">
        <v>0</v>
      </c>
      <c r="D334" s="21">
        <v>0</v>
      </c>
      <c r="E334" s="21"/>
      <c r="F334" s="52"/>
    </row>
    <row r="335" spans="1:6" s="9" customFormat="1" ht="15" x14ac:dyDescent="0.25">
      <c r="A335" s="13">
        <v>329</v>
      </c>
      <c r="B335" s="17" t="s">
        <v>5</v>
      </c>
      <c r="C335" s="21">
        <v>0</v>
      </c>
      <c r="D335" s="21">
        <v>0</v>
      </c>
      <c r="E335" s="21"/>
      <c r="F335" s="52"/>
    </row>
    <row r="336" spans="1:6" s="9" customFormat="1" ht="15" x14ac:dyDescent="0.25">
      <c r="A336" s="13">
        <v>330</v>
      </c>
      <c r="B336" s="17" t="s">
        <v>3</v>
      </c>
      <c r="C336" s="23">
        <v>1332.7190000000003</v>
      </c>
      <c r="D336" s="23">
        <v>0</v>
      </c>
      <c r="E336" s="21">
        <f t="shared" ref="E336" si="67">D336/C336*100</f>
        <v>0</v>
      </c>
      <c r="F336" s="53"/>
    </row>
    <row r="337" spans="1:6" s="19" customFormat="1" ht="45" customHeight="1" x14ac:dyDescent="0.25">
      <c r="A337" s="13">
        <v>331</v>
      </c>
      <c r="B337" s="14" t="s">
        <v>131</v>
      </c>
      <c r="C337" s="15">
        <f>SUM(C338:C342)-C340</f>
        <v>1750.9709999999998</v>
      </c>
      <c r="D337" s="15">
        <f>SUM(D338:D342)-D340</f>
        <v>0</v>
      </c>
      <c r="E337" s="15">
        <f>D337/C337*100</f>
        <v>0</v>
      </c>
      <c r="F337" s="51" t="s">
        <v>77</v>
      </c>
    </row>
    <row r="338" spans="1:6" s="9" customFormat="1" ht="15" x14ac:dyDescent="0.25">
      <c r="A338" s="13">
        <v>332</v>
      </c>
      <c r="B338" s="17" t="s">
        <v>8</v>
      </c>
      <c r="C338" s="21">
        <v>0</v>
      </c>
      <c r="D338" s="21">
        <v>0</v>
      </c>
      <c r="E338" s="21"/>
      <c r="F338" s="52"/>
    </row>
    <row r="339" spans="1:6" s="9" customFormat="1" ht="15" x14ac:dyDescent="0.25">
      <c r="A339" s="13">
        <v>333</v>
      </c>
      <c r="B339" s="17" t="s">
        <v>1</v>
      </c>
      <c r="C339" s="21">
        <v>0</v>
      </c>
      <c r="D339" s="21">
        <v>0</v>
      </c>
      <c r="E339" s="21"/>
      <c r="F339" s="52"/>
    </row>
    <row r="340" spans="1:6" s="9" customFormat="1" ht="15" x14ac:dyDescent="0.25">
      <c r="A340" s="13">
        <v>334</v>
      </c>
      <c r="B340" s="17" t="s">
        <v>7</v>
      </c>
      <c r="C340" s="21">
        <v>0</v>
      </c>
      <c r="D340" s="21">
        <v>0</v>
      </c>
      <c r="E340" s="21"/>
      <c r="F340" s="52"/>
    </row>
    <row r="341" spans="1:6" s="9" customFormat="1" ht="15" x14ac:dyDescent="0.25">
      <c r="A341" s="13">
        <v>335</v>
      </c>
      <c r="B341" s="17" t="s">
        <v>5</v>
      </c>
      <c r="C341" s="21">
        <v>0</v>
      </c>
      <c r="D341" s="21">
        <v>0</v>
      </c>
      <c r="E341" s="21"/>
      <c r="F341" s="52"/>
    </row>
    <row r="342" spans="1:6" s="9" customFormat="1" ht="15" x14ac:dyDescent="0.25">
      <c r="A342" s="13">
        <v>336</v>
      </c>
      <c r="B342" s="17" t="s">
        <v>3</v>
      </c>
      <c r="C342" s="23">
        <v>1750.9709999999998</v>
      </c>
      <c r="D342" s="23">
        <v>0</v>
      </c>
      <c r="E342" s="21">
        <f t="shared" ref="E342" si="68">D342/C342*100</f>
        <v>0</v>
      </c>
      <c r="F342" s="53"/>
    </row>
    <row r="343" spans="1:6" s="19" customFormat="1" ht="43.5" customHeight="1" x14ac:dyDescent="0.25">
      <c r="A343" s="13">
        <v>337</v>
      </c>
      <c r="B343" s="14" t="s">
        <v>132</v>
      </c>
      <c r="C343" s="15">
        <f>SUM(C344:C348)-C346</f>
        <v>1007.9909999999999</v>
      </c>
      <c r="D343" s="15">
        <f>SUM(D344:D348)-D346</f>
        <v>0</v>
      </c>
      <c r="E343" s="15">
        <f>D343/C343*100</f>
        <v>0</v>
      </c>
      <c r="F343" s="51" t="s">
        <v>77</v>
      </c>
    </row>
    <row r="344" spans="1:6" s="9" customFormat="1" ht="15" x14ac:dyDescent="0.25">
      <c r="A344" s="13">
        <v>338</v>
      </c>
      <c r="B344" s="17" t="s">
        <v>8</v>
      </c>
      <c r="C344" s="21">
        <v>0</v>
      </c>
      <c r="D344" s="21">
        <v>0</v>
      </c>
      <c r="E344" s="21"/>
      <c r="F344" s="52"/>
    </row>
    <row r="345" spans="1:6" s="9" customFormat="1" ht="15" x14ac:dyDescent="0.25">
      <c r="A345" s="13">
        <v>339</v>
      </c>
      <c r="B345" s="17" t="s">
        <v>1</v>
      </c>
      <c r="C345" s="21">
        <v>0</v>
      </c>
      <c r="D345" s="21">
        <v>0</v>
      </c>
      <c r="E345" s="21"/>
      <c r="F345" s="52"/>
    </row>
    <row r="346" spans="1:6" s="9" customFormat="1" ht="15" x14ac:dyDescent="0.25">
      <c r="A346" s="13">
        <v>340</v>
      </c>
      <c r="B346" s="17" t="s">
        <v>7</v>
      </c>
      <c r="C346" s="21">
        <v>0</v>
      </c>
      <c r="D346" s="21">
        <v>0</v>
      </c>
      <c r="E346" s="21"/>
      <c r="F346" s="52"/>
    </row>
    <row r="347" spans="1:6" s="9" customFormat="1" ht="15" x14ac:dyDescent="0.25">
      <c r="A347" s="13">
        <v>341</v>
      </c>
      <c r="B347" s="17" t="s">
        <v>5</v>
      </c>
      <c r="C347" s="21">
        <v>0</v>
      </c>
      <c r="D347" s="21">
        <v>0</v>
      </c>
      <c r="E347" s="21"/>
      <c r="F347" s="52"/>
    </row>
    <row r="348" spans="1:6" s="9" customFormat="1" ht="15" x14ac:dyDescent="0.25">
      <c r="A348" s="13">
        <v>342</v>
      </c>
      <c r="B348" s="17" t="s">
        <v>3</v>
      </c>
      <c r="C348" s="23">
        <v>1007.9909999999999</v>
      </c>
      <c r="D348" s="23">
        <v>0</v>
      </c>
      <c r="E348" s="21">
        <f t="shared" ref="E348" si="69">D348/C348*100</f>
        <v>0</v>
      </c>
      <c r="F348" s="53"/>
    </row>
    <row r="349" spans="1:6" s="33" customFormat="1" ht="57" x14ac:dyDescent="0.25">
      <c r="A349" s="13">
        <v>343</v>
      </c>
      <c r="B349" s="14" t="s">
        <v>78</v>
      </c>
      <c r="C349" s="15">
        <f>SUM(C350:C354)-C352</f>
        <v>8000</v>
      </c>
      <c r="D349" s="15">
        <f>SUM(D350:D354)-D352</f>
        <v>24559.65076</v>
      </c>
      <c r="E349" s="15">
        <f>D349/C349*100</f>
        <v>306.99563449999999</v>
      </c>
      <c r="F349" s="54" t="s">
        <v>151</v>
      </c>
    </row>
    <row r="350" spans="1:6" s="34" customFormat="1" ht="15" x14ac:dyDescent="0.25">
      <c r="A350" s="13">
        <v>344</v>
      </c>
      <c r="B350" s="17" t="s">
        <v>8</v>
      </c>
      <c r="C350" s="21">
        <v>0</v>
      </c>
      <c r="D350" s="21">
        <v>0</v>
      </c>
      <c r="E350" s="21"/>
      <c r="F350" s="55"/>
    </row>
    <row r="351" spans="1:6" s="9" customFormat="1" ht="15" x14ac:dyDescent="0.25">
      <c r="A351" s="13">
        <v>345</v>
      </c>
      <c r="B351" s="17" t="s">
        <v>1</v>
      </c>
      <c r="C351" s="21">
        <v>0</v>
      </c>
      <c r="D351" s="21">
        <v>0</v>
      </c>
      <c r="E351" s="21"/>
      <c r="F351" s="55"/>
    </row>
    <row r="352" spans="1:6" s="9" customFormat="1" ht="15" x14ac:dyDescent="0.25">
      <c r="A352" s="13">
        <v>346</v>
      </c>
      <c r="B352" s="17" t="s">
        <v>7</v>
      </c>
      <c r="C352" s="21">
        <v>0</v>
      </c>
      <c r="D352" s="21">
        <v>0</v>
      </c>
      <c r="E352" s="21"/>
      <c r="F352" s="55"/>
    </row>
    <row r="353" spans="1:40" s="9" customFormat="1" ht="15" x14ac:dyDescent="0.25">
      <c r="A353" s="13">
        <v>347</v>
      </c>
      <c r="B353" s="17" t="s">
        <v>5</v>
      </c>
      <c r="C353" s="21">
        <v>7500</v>
      </c>
      <c r="D353" s="21">
        <v>442.2</v>
      </c>
      <c r="E353" s="21">
        <f t="shared" ref="E353:E354" si="70">D353/C353*100</f>
        <v>5.8959999999999999</v>
      </c>
      <c r="F353" s="55"/>
    </row>
    <row r="354" spans="1:40" s="9" customFormat="1" ht="15" x14ac:dyDescent="0.25">
      <c r="A354" s="13">
        <v>348</v>
      </c>
      <c r="B354" s="17" t="s">
        <v>3</v>
      </c>
      <c r="C354" s="31">
        <v>500</v>
      </c>
      <c r="D354" s="31">
        <v>24117.45076</v>
      </c>
      <c r="E354" s="21">
        <f t="shared" si="70"/>
        <v>4823.4901520000003</v>
      </c>
      <c r="F354" s="56"/>
    </row>
    <row r="355" spans="1:40" s="19" customFormat="1" ht="57" customHeight="1" x14ac:dyDescent="0.25">
      <c r="A355" s="13">
        <v>349</v>
      </c>
      <c r="B355" s="14" t="s">
        <v>79</v>
      </c>
      <c r="C355" s="15">
        <f>SUM(C356:C360)-C358</f>
        <v>1200</v>
      </c>
      <c r="D355" s="15">
        <f>SUM(D356:D360)-D358</f>
        <v>0</v>
      </c>
      <c r="E355" s="15">
        <f>D355/C355*100</f>
        <v>0</v>
      </c>
      <c r="F355" s="59" t="s">
        <v>152</v>
      </c>
    </row>
    <row r="356" spans="1:40" s="9" customFormat="1" ht="15.75" customHeight="1" x14ac:dyDescent="0.25">
      <c r="A356" s="13">
        <v>350</v>
      </c>
      <c r="B356" s="17" t="s">
        <v>8</v>
      </c>
      <c r="C356" s="21">
        <v>0</v>
      </c>
      <c r="D356" s="21">
        <v>0</v>
      </c>
      <c r="E356" s="21"/>
      <c r="F356" s="59"/>
    </row>
    <row r="357" spans="1:40" s="9" customFormat="1" ht="15.75" customHeight="1" x14ac:dyDescent="0.25">
      <c r="A357" s="13">
        <v>351</v>
      </c>
      <c r="B357" s="17" t="s">
        <v>1</v>
      </c>
      <c r="C357" s="21">
        <v>0</v>
      </c>
      <c r="D357" s="21">
        <v>0</v>
      </c>
      <c r="E357" s="21"/>
      <c r="F357" s="59"/>
    </row>
    <row r="358" spans="1:40" s="9" customFormat="1" ht="15.75" customHeight="1" x14ac:dyDescent="0.25">
      <c r="A358" s="13">
        <v>352</v>
      </c>
      <c r="B358" s="17" t="s">
        <v>7</v>
      </c>
      <c r="C358" s="21">
        <v>0</v>
      </c>
      <c r="D358" s="21">
        <v>0</v>
      </c>
      <c r="E358" s="21"/>
      <c r="F358" s="59"/>
    </row>
    <row r="359" spans="1:40" s="9" customFormat="1" ht="15.75" customHeight="1" x14ac:dyDescent="0.25">
      <c r="A359" s="13">
        <v>353</v>
      </c>
      <c r="B359" s="17" t="s">
        <v>5</v>
      </c>
      <c r="C359" s="21">
        <v>0</v>
      </c>
      <c r="D359" s="21">
        <v>0</v>
      </c>
      <c r="E359" s="21"/>
      <c r="F359" s="59"/>
    </row>
    <row r="360" spans="1:40" s="9" customFormat="1" ht="15.75" customHeight="1" x14ac:dyDescent="0.25">
      <c r="A360" s="13">
        <v>354</v>
      </c>
      <c r="B360" s="17" t="s">
        <v>3</v>
      </c>
      <c r="C360" s="23">
        <v>1200</v>
      </c>
      <c r="D360" s="23">
        <v>0</v>
      </c>
      <c r="E360" s="21">
        <f t="shared" ref="E360" si="71">D360/C360*100</f>
        <v>0</v>
      </c>
      <c r="F360" s="59"/>
    </row>
    <row r="361" spans="1:40" s="19" customFormat="1" ht="57" x14ac:dyDescent="0.25">
      <c r="A361" s="13">
        <v>355</v>
      </c>
      <c r="B361" s="14" t="s">
        <v>81</v>
      </c>
      <c r="C361" s="15">
        <f>SUM(C362:C366)-C364</f>
        <v>3509</v>
      </c>
      <c r="D361" s="15">
        <f>SUM(D362:D366)-D364</f>
        <v>0</v>
      </c>
      <c r="E361" s="15">
        <f>D361/C361*100</f>
        <v>0</v>
      </c>
      <c r="F361" s="54" t="s">
        <v>80</v>
      </c>
    </row>
    <row r="362" spans="1:40" s="9" customFormat="1" ht="15" x14ac:dyDescent="0.25">
      <c r="A362" s="13">
        <v>356</v>
      </c>
      <c r="B362" s="17" t="s">
        <v>8</v>
      </c>
      <c r="C362" s="21">
        <v>0</v>
      </c>
      <c r="D362" s="21">
        <v>0</v>
      </c>
      <c r="E362" s="21"/>
      <c r="F362" s="55"/>
    </row>
    <row r="363" spans="1:40" s="9" customFormat="1" ht="15" x14ac:dyDescent="0.25">
      <c r="A363" s="13">
        <v>357</v>
      </c>
      <c r="B363" s="17" t="s">
        <v>1</v>
      </c>
      <c r="C363" s="21">
        <v>0</v>
      </c>
      <c r="D363" s="21">
        <v>0</v>
      </c>
      <c r="E363" s="21"/>
      <c r="F363" s="55"/>
    </row>
    <row r="364" spans="1:40" s="9" customFormat="1" ht="15" x14ac:dyDescent="0.25">
      <c r="A364" s="13">
        <v>358</v>
      </c>
      <c r="B364" s="17" t="s">
        <v>7</v>
      </c>
      <c r="C364" s="21">
        <v>0</v>
      </c>
      <c r="D364" s="21">
        <v>0</v>
      </c>
      <c r="E364" s="21"/>
      <c r="F364" s="55"/>
    </row>
    <row r="365" spans="1:40" s="9" customFormat="1" ht="15" x14ac:dyDescent="0.25">
      <c r="A365" s="13">
        <v>359</v>
      </c>
      <c r="B365" s="17" t="s">
        <v>5</v>
      </c>
      <c r="C365" s="21">
        <v>0</v>
      </c>
      <c r="D365" s="21">
        <v>0</v>
      </c>
      <c r="E365" s="21"/>
      <c r="F365" s="55"/>
    </row>
    <row r="366" spans="1:40" s="9" customFormat="1" ht="15" x14ac:dyDescent="0.25">
      <c r="A366" s="13">
        <v>360</v>
      </c>
      <c r="B366" s="17" t="s">
        <v>3</v>
      </c>
      <c r="C366" s="31">
        <v>3509</v>
      </c>
      <c r="D366" s="31">
        <v>0</v>
      </c>
      <c r="E366" s="21">
        <f t="shared" ref="E366" si="72">D366/C366*100</f>
        <v>0</v>
      </c>
      <c r="F366" s="56"/>
    </row>
    <row r="367" spans="1:40" s="29" customFormat="1" ht="87.75" customHeight="1" x14ac:dyDescent="0.25">
      <c r="A367" s="13">
        <v>361</v>
      </c>
      <c r="B367" s="14" t="s">
        <v>133</v>
      </c>
      <c r="C367" s="15">
        <f>SUM(C368:C372)-C370</f>
        <v>139431.70000000001</v>
      </c>
      <c r="D367" s="15">
        <f>SUM(D368:D372)-D370</f>
        <v>128201.296</v>
      </c>
      <c r="E367" s="15">
        <f>D367/C367*100</f>
        <v>91.945587696341647</v>
      </c>
      <c r="F367" s="48" t="s">
        <v>166</v>
      </c>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row>
    <row r="368" spans="1:40" s="9" customFormat="1" ht="15" x14ac:dyDescent="0.25">
      <c r="A368" s="13">
        <v>362</v>
      </c>
      <c r="B368" s="17" t="s">
        <v>8</v>
      </c>
      <c r="C368" s="21">
        <v>0</v>
      </c>
      <c r="D368" s="21">
        <v>0</v>
      </c>
      <c r="E368" s="21"/>
      <c r="F368" s="49"/>
    </row>
    <row r="369" spans="1:6" s="9" customFormat="1" ht="15" x14ac:dyDescent="0.25">
      <c r="A369" s="13">
        <v>363</v>
      </c>
      <c r="B369" s="17" t="s">
        <v>1</v>
      </c>
      <c r="C369" s="23">
        <v>97602.2</v>
      </c>
      <c r="D369" s="23">
        <v>83799.097999999998</v>
      </c>
      <c r="E369" s="21">
        <f t="shared" ref="E369:E371" si="73">D369/C369*100</f>
        <v>85.857796238199541</v>
      </c>
      <c r="F369" s="49"/>
    </row>
    <row r="370" spans="1:6" s="9" customFormat="1" ht="15" x14ac:dyDescent="0.25">
      <c r="A370" s="13">
        <v>364</v>
      </c>
      <c r="B370" s="17" t="s">
        <v>7</v>
      </c>
      <c r="C370" s="23">
        <v>97602.2</v>
      </c>
      <c r="D370" s="23">
        <f>D369</f>
        <v>83799.097999999998</v>
      </c>
      <c r="E370" s="21">
        <f t="shared" si="73"/>
        <v>85.857796238199541</v>
      </c>
      <c r="F370" s="49"/>
    </row>
    <row r="371" spans="1:6" s="9" customFormat="1" ht="15" x14ac:dyDescent="0.25">
      <c r="A371" s="13">
        <v>365</v>
      </c>
      <c r="B371" s="17" t="s">
        <v>5</v>
      </c>
      <c r="C371" s="23">
        <v>41829.5</v>
      </c>
      <c r="D371" s="23">
        <v>43060.298000000003</v>
      </c>
      <c r="E371" s="21">
        <f t="shared" si="73"/>
        <v>102.94241623734446</v>
      </c>
      <c r="F371" s="49"/>
    </row>
    <row r="372" spans="1:6" s="9" customFormat="1" ht="15" x14ac:dyDescent="0.25">
      <c r="A372" s="13">
        <v>366</v>
      </c>
      <c r="B372" s="17" t="s">
        <v>3</v>
      </c>
      <c r="C372" s="24">
        <v>0</v>
      </c>
      <c r="D372" s="24">
        <v>1341.9</v>
      </c>
      <c r="E372" s="21"/>
      <c r="F372" s="50"/>
    </row>
    <row r="373" spans="1:6" s="19" customFormat="1" ht="42.75" customHeight="1" x14ac:dyDescent="0.25">
      <c r="A373" s="13">
        <v>367</v>
      </c>
      <c r="B373" s="14" t="s">
        <v>82</v>
      </c>
      <c r="C373" s="18">
        <f>SUM(C374:C378)-C376</f>
        <v>500</v>
      </c>
      <c r="D373" s="18">
        <f>SUM(D374:D378)-D376</f>
        <v>92.8</v>
      </c>
      <c r="E373" s="15">
        <f>D373/C373*100</f>
        <v>18.559999999999999</v>
      </c>
      <c r="F373" s="51" t="s">
        <v>153</v>
      </c>
    </row>
    <row r="374" spans="1:6" s="9" customFormat="1" ht="15" x14ac:dyDescent="0.25">
      <c r="A374" s="13">
        <v>368</v>
      </c>
      <c r="B374" s="17" t="s">
        <v>8</v>
      </c>
      <c r="C374" s="20">
        <v>0</v>
      </c>
      <c r="D374" s="20">
        <v>0</v>
      </c>
      <c r="E374" s="21"/>
      <c r="F374" s="52"/>
    </row>
    <row r="375" spans="1:6" s="9" customFormat="1" ht="15" x14ac:dyDescent="0.25">
      <c r="A375" s="13">
        <v>369</v>
      </c>
      <c r="B375" s="17" t="s">
        <v>1</v>
      </c>
      <c r="C375" s="24">
        <v>0</v>
      </c>
      <c r="D375" s="24">
        <v>0</v>
      </c>
      <c r="E375" s="21"/>
      <c r="F375" s="52"/>
    </row>
    <row r="376" spans="1:6" s="9" customFormat="1" ht="15" x14ac:dyDescent="0.25">
      <c r="A376" s="13">
        <v>370</v>
      </c>
      <c r="B376" s="17" t="s">
        <v>7</v>
      </c>
      <c r="C376" s="24">
        <v>0</v>
      </c>
      <c r="D376" s="24">
        <v>0</v>
      </c>
      <c r="E376" s="21"/>
      <c r="F376" s="52"/>
    </row>
    <row r="377" spans="1:6" s="9" customFormat="1" ht="15" x14ac:dyDescent="0.25">
      <c r="A377" s="13">
        <v>371</v>
      </c>
      <c r="B377" s="17" t="s">
        <v>5</v>
      </c>
      <c r="C377" s="24">
        <v>500</v>
      </c>
      <c r="D377" s="24">
        <v>92.8</v>
      </c>
      <c r="E377" s="21">
        <f t="shared" ref="E377" si="74">D377/C377*100</f>
        <v>18.559999999999999</v>
      </c>
      <c r="F377" s="52"/>
    </row>
    <row r="378" spans="1:6" s="9" customFormat="1" ht="15" x14ac:dyDescent="0.25">
      <c r="A378" s="13">
        <v>372</v>
      </c>
      <c r="B378" s="17" t="s">
        <v>3</v>
      </c>
      <c r="C378" s="24">
        <v>0</v>
      </c>
      <c r="D378" s="24">
        <v>0</v>
      </c>
      <c r="E378" s="21"/>
      <c r="F378" s="53"/>
    </row>
    <row r="379" spans="1:6" s="9" customFormat="1" ht="15" x14ac:dyDescent="0.25">
      <c r="A379" s="13">
        <v>373</v>
      </c>
      <c r="B379" s="73" t="s">
        <v>16</v>
      </c>
      <c r="C379" s="73"/>
      <c r="D379" s="73"/>
      <c r="E379" s="73"/>
      <c r="F379" s="73"/>
    </row>
    <row r="380" spans="1:6" s="19" customFormat="1" ht="28.5" x14ac:dyDescent="0.25">
      <c r="A380" s="13">
        <v>374</v>
      </c>
      <c r="B380" s="14" t="s">
        <v>32</v>
      </c>
      <c r="C380" s="15">
        <f>SUM(C381:C385)-C383</f>
        <v>481150.89320000005</v>
      </c>
      <c r="D380" s="15">
        <f>SUM(D381:D385)-D383</f>
        <v>178505.16641999997</v>
      </c>
      <c r="E380" s="15">
        <f>D380/C380*100</f>
        <v>37.099622788354822</v>
      </c>
      <c r="F380" s="16"/>
    </row>
    <row r="381" spans="1:6" s="9" customFormat="1" ht="15" x14ac:dyDescent="0.25">
      <c r="A381" s="13">
        <v>375</v>
      </c>
      <c r="B381" s="17" t="s">
        <v>8</v>
      </c>
      <c r="C381" s="21">
        <f t="shared" ref="C381:D385" si="75">C387+C393+C399+C405+C417+C423+C429+C411+C435+C441</f>
        <v>0</v>
      </c>
      <c r="D381" s="21">
        <f t="shared" si="75"/>
        <v>0</v>
      </c>
      <c r="E381" s="21"/>
      <c r="F381" s="22"/>
    </row>
    <row r="382" spans="1:6" s="9" customFormat="1" ht="15" x14ac:dyDescent="0.25">
      <c r="A382" s="13">
        <v>376</v>
      </c>
      <c r="B382" s="17" t="s">
        <v>1</v>
      </c>
      <c r="C382" s="21">
        <f t="shared" si="75"/>
        <v>248411.1</v>
      </c>
      <c r="D382" s="21">
        <f t="shared" si="75"/>
        <v>107561.77642000001</v>
      </c>
      <c r="E382" s="21">
        <f t="shared" ref="E382:E383" si="76">D382/C382*100</f>
        <v>43.299907459851838</v>
      </c>
      <c r="F382" s="22"/>
    </row>
    <row r="383" spans="1:6" s="9" customFormat="1" ht="15" x14ac:dyDescent="0.25">
      <c r="A383" s="13">
        <v>377</v>
      </c>
      <c r="B383" s="17" t="s">
        <v>7</v>
      </c>
      <c r="C383" s="21">
        <f t="shared" si="75"/>
        <v>184013.1</v>
      </c>
      <c r="D383" s="21">
        <f t="shared" si="75"/>
        <v>68577.876420000001</v>
      </c>
      <c r="E383" s="21">
        <f t="shared" si="76"/>
        <v>37.267931696167281</v>
      </c>
      <c r="F383" s="22"/>
    </row>
    <row r="384" spans="1:6" s="9" customFormat="1" ht="15" x14ac:dyDescent="0.25">
      <c r="A384" s="13">
        <v>378</v>
      </c>
      <c r="B384" s="17" t="s">
        <v>6</v>
      </c>
      <c r="C384" s="21">
        <f t="shared" si="75"/>
        <v>176000.19320000004</v>
      </c>
      <c r="D384" s="21">
        <f t="shared" si="75"/>
        <v>30017.389999999996</v>
      </c>
      <c r="E384" s="21">
        <f t="shared" ref="E384:E385" si="77">D384/C384*100</f>
        <v>17.055316505186649</v>
      </c>
      <c r="F384" s="22"/>
    </row>
    <row r="385" spans="1:6" s="9" customFormat="1" ht="15" x14ac:dyDescent="0.25">
      <c r="A385" s="13">
        <v>379</v>
      </c>
      <c r="B385" s="17" t="s">
        <v>3</v>
      </c>
      <c r="C385" s="21">
        <f t="shared" si="75"/>
        <v>56739.6</v>
      </c>
      <c r="D385" s="21">
        <f t="shared" si="75"/>
        <v>40926</v>
      </c>
      <c r="E385" s="21">
        <f t="shared" si="77"/>
        <v>72.129518008586601</v>
      </c>
      <c r="F385" s="22"/>
    </row>
    <row r="386" spans="1:6" s="19" customFormat="1" ht="72" customHeight="1" x14ac:dyDescent="0.25">
      <c r="A386" s="13">
        <v>380</v>
      </c>
      <c r="B386" s="14" t="s">
        <v>83</v>
      </c>
      <c r="C386" s="15">
        <f>SUM(C387:C391)-C389</f>
        <v>166140</v>
      </c>
      <c r="D386" s="15">
        <f>SUM(D387:D391)-D389</f>
        <v>53774.8</v>
      </c>
      <c r="E386" s="15">
        <f>D386/C386*100</f>
        <v>32.367160226315157</v>
      </c>
      <c r="F386" s="51" t="s">
        <v>84</v>
      </c>
    </row>
    <row r="387" spans="1:6" s="9" customFormat="1" ht="15" x14ac:dyDescent="0.25">
      <c r="A387" s="13">
        <v>381</v>
      </c>
      <c r="B387" s="17" t="s">
        <v>8</v>
      </c>
      <c r="C387" s="21">
        <v>0</v>
      </c>
      <c r="D387" s="21">
        <v>0</v>
      </c>
      <c r="E387" s="21"/>
      <c r="F387" s="52"/>
    </row>
    <row r="388" spans="1:6" s="9" customFormat="1" ht="15" x14ac:dyDescent="0.25">
      <c r="A388" s="13">
        <v>382</v>
      </c>
      <c r="B388" s="17" t="s">
        <v>113</v>
      </c>
      <c r="C388" s="21">
        <v>0</v>
      </c>
      <c r="D388" s="21">
        <v>0</v>
      </c>
      <c r="E388" s="21"/>
      <c r="F388" s="52"/>
    </row>
    <row r="389" spans="1:6" s="9" customFormat="1" ht="15" x14ac:dyDescent="0.25">
      <c r="A389" s="13">
        <v>383</v>
      </c>
      <c r="B389" s="17" t="s">
        <v>7</v>
      </c>
      <c r="C389" s="21">
        <f>C388</f>
        <v>0</v>
      </c>
      <c r="D389" s="21">
        <f>D388</f>
        <v>0</v>
      </c>
      <c r="E389" s="21"/>
      <c r="F389" s="52"/>
    </row>
    <row r="390" spans="1:6" s="9" customFormat="1" ht="15" x14ac:dyDescent="0.25">
      <c r="A390" s="13">
        <v>384</v>
      </c>
      <c r="B390" s="17" t="s">
        <v>6</v>
      </c>
      <c r="C390" s="21">
        <v>166140</v>
      </c>
      <c r="D390" s="21">
        <v>23020.799999999999</v>
      </c>
      <c r="E390" s="21">
        <f t="shared" ref="E390" si="78">D390/C390*100</f>
        <v>13.856265799927773</v>
      </c>
      <c r="F390" s="52"/>
    </row>
    <row r="391" spans="1:6" s="9" customFormat="1" ht="15" x14ac:dyDescent="0.25">
      <c r="A391" s="13">
        <v>385</v>
      </c>
      <c r="B391" s="17" t="s">
        <v>3</v>
      </c>
      <c r="C391" s="21">
        <v>0</v>
      </c>
      <c r="D391" s="21">
        <v>30754</v>
      </c>
      <c r="E391" s="21"/>
      <c r="F391" s="53"/>
    </row>
    <row r="392" spans="1:6" s="19" customFormat="1" ht="71.25" x14ac:dyDescent="0.25">
      <c r="A392" s="13">
        <v>386</v>
      </c>
      <c r="B392" s="14" t="s">
        <v>85</v>
      </c>
      <c r="C392" s="15">
        <f>SUM(C393:C397)-C395</f>
        <v>64398</v>
      </c>
      <c r="D392" s="15">
        <f>SUM(D393:D397)-D395</f>
        <v>38983.9</v>
      </c>
      <c r="E392" s="15">
        <f>D392/C392*100</f>
        <v>60.535886207646207</v>
      </c>
      <c r="F392" s="51" t="s">
        <v>87</v>
      </c>
    </row>
    <row r="393" spans="1:6" s="9" customFormat="1" ht="15" x14ac:dyDescent="0.25">
      <c r="A393" s="13">
        <v>387</v>
      </c>
      <c r="B393" s="17" t="s">
        <v>8</v>
      </c>
      <c r="C393" s="21">
        <v>0</v>
      </c>
      <c r="D393" s="21">
        <v>0</v>
      </c>
      <c r="E393" s="21"/>
      <c r="F393" s="52"/>
    </row>
    <row r="394" spans="1:6" s="9" customFormat="1" ht="15" x14ac:dyDescent="0.25">
      <c r="A394" s="13">
        <v>388</v>
      </c>
      <c r="B394" s="17" t="s">
        <v>1</v>
      </c>
      <c r="C394" s="21">
        <v>64398</v>
      </c>
      <c r="D394" s="21">
        <v>38983.9</v>
      </c>
      <c r="E394" s="21">
        <f t="shared" ref="E394" si="79">D394/C394*100</f>
        <v>60.535886207646207</v>
      </c>
      <c r="F394" s="52"/>
    </row>
    <row r="395" spans="1:6" s="9" customFormat="1" ht="15" x14ac:dyDescent="0.25">
      <c r="A395" s="13">
        <v>389</v>
      </c>
      <c r="B395" s="17" t="s">
        <v>7</v>
      </c>
      <c r="C395" s="21">
        <v>0</v>
      </c>
      <c r="D395" s="21">
        <v>0</v>
      </c>
      <c r="E395" s="21"/>
      <c r="F395" s="52"/>
    </row>
    <row r="396" spans="1:6" s="9" customFormat="1" ht="15" x14ac:dyDescent="0.25">
      <c r="A396" s="13">
        <v>390</v>
      </c>
      <c r="B396" s="17" t="s">
        <v>6</v>
      </c>
      <c r="C396" s="21">
        <v>0</v>
      </c>
      <c r="D396" s="21">
        <v>0</v>
      </c>
      <c r="E396" s="21"/>
      <c r="F396" s="52"/>
    </row>
    <row r="397" spans="1:6" s="9" customFormat="1" ht="15" x14ac:dyDescent="0.25">
      <c r="A397" s="13">
        <v>391</v>
      </c>
      <c r="B397" s="17" t="s">
        <v>3</v>
      </c>
      <c r="C397" s="21">
        <v>0</v>
      </c>
      <c r="D397" s="21">
        <v>0</v>
      </c>
      <c r="E397" s="21"/>
      <c r="F397" s="53"/>
    </row>
    <row r="398" spans="1:6" s="19" customFormat="1" ht="72" customHeight="1" x14ac:dyDescent="0.25">
      <c r="A398" s="13">
        <v>392</v>
      </c>
      <c r="B398" s="14" t="s">
        <v>86</v>
      </c>
      <c r="C398" s="15">
        <f>SUM(C399:C403)-C401</f>
        <v>30000</v>
      </c>
      <c r="D398" s="15">
        <f>SUM(D399:D403)-D401</f>
        <v>2420</v>
      </c>
      <c r="E398" s="15">
        <f>D398/C398*100</f>
        <v>8.0666666666666664</v>
      </c>
      <c r="F398" s="51" t="s">
        <v>88</v>
      </c>
    </row>
    <row r="399" spans="1:6" s="9" customFormat="1" ht="15" x14ac:dyDescent="0.25">
      <c r="A399" s="13">
        <v>393</v>
      </c>
      <c r="B399" s="17" t="s">
        <v>8</v>
      </c>
      <c r="C399" s="21">
        <v>0</v>
      </c>
      <c r="D399" s="21">
        <v>0</v>
      </c>
      <c r="E399" s="21"/>
      <c r="F399" s="57"/>
    </row>
    <row r="400" spans="1:6" s="9" customFormat="1" ht="15" x14ac:dyDescent="0.25">
      <c r="A400" s="13">
        <v>394</v>
      </c>
      <c r="B400" s="22" t="s">
        <v>1</v>
      </c>
      <c r="C400" s="21">
        <v>0</v>
      </c>
      <c r="D400" s="21">
        <v>0</v>
      </c>
      <c r="E400" s="21"/>
      <c r="F400" s="57"/>
    </row>
    <row r="401" spans="1:6" s="9" customFormat="1" ht="15" x14ac:dyDescent="0.25">
      <c r="A401" s="13">
        <v>395</v>
      </c>
      <c r="B401" s="22" t="s">
        <v>7</v>
      </c>
      <c r="C401" s="21">
        <v>0</v>
      </c>
      <c r="D401" s="21">
        <v>0</v>
      </c>
      <c r="E401" s="21"/>
      <c r="F401" s="57"/>
    </row>
    <row r="402" spans="1:6" s="9" customFormat="1" ht="15" x14ac:dyDescent="0.25">
      <c r="A402" s="13">
        <v>396</v>
      </c>
      <c r="B402" s="22" t="s">
        <v>5</v>
      </c>
      <c r="C402" s="21">
        <v>0</v>
      </c>
      <c r="D402" s="21">
        <v>0</v>
      </c>
      <c r="E402" s="21"/>
      <c r="F402" s="57"/>
    </row>
    <row r="403" spans="1:6" s="9" customFormat="1" ht="15.75" customHeight="1" x14ac:dyDescent="0.25">
      <c r="A403" s="13">
        <v>397</v>
      </c>
      <c r="B403" s="22" t="s">
        <v>3</v>
      </c>
      <c r="C403" s="21">
        <v>30000</v>
      </c>
      <c r="D403" s="21">
        <v>2420</v>
      </c>
      <c r="E403" s="21">
        <f t="shared" ref="E403" si="80">D403/C403*100</f>
        <v>8.0666666666666664</v>
      </c>
      <c r="F403" s="58"/>
    </row>
    <row r="404" spans="1:6" s="19" customFormat="1" ht="86.25" customHeight="1" x14ac:dyDescent="0.25">
      <c r="A404" s="13">
        <v>398</v>
      </c>
      <c r="B404" s="14" t="s">
        <v>89</v>
      </c>
      <c r="C404" s="15">
        <f>SUM(C405:C409)-C407</f>
        <v>53697.999999999993</v>
      </c>
      <c r="D404" s="15">
        <f>SUM(D405:D409)-D407</f>
        <v>41306.1</v>
      </c>
      <c r="E404" s="15">
        <f>D404/C404*100</f>
        <v>76.922976647174949</v>
      </c>
      <c r="F404" s="51" t="s">
        <v>167</v>
      </c>
    </row>
    <row r="405" spans="1:6" s="9" customFormat="1" ht="15" x14ac:dyDescent="0.25">
      <c r="A405" s="13">
        <v>399</v>
      </c>
      <c r="B405" s="17" t="s">
        <v>8</v>
      </c>
      <c r="C405" s="21">
        <v>0</v>
      </c>
      <c r="D405" s="21">
        <v>0</v>
      </c>
      <c r="E405" s="21"/>
      <c r="F405" s="52"/>
    </row>
    <row r="406" spans="1:6" s="9" customFormat="1" ht="15" x14ac:dyDescent="0.25">
      <c r="A406" s="13">
        <v>400</v>
      </c>
      <c r="B406" s="17" t="s">
        <v>1</v>
      </c>
      <c r="C406" s="23">
        <v>51013.1</v>
      </c>
      <c r="D406" s="23">
        <v>41306.1</v>
      </c>
      <c r="E406" s="21">
        <f t="shared" ref="E406:E408" si="81">D406/C406*100</f>
        <v>80.971554365447304</v>
      </c>
      <c r="F406" s="52"/>
    </row>
    <row r="407" spans="1:6" s="9" customFormat="1" ht="15" x14ac:dyDescent="0.25">
      <c r="A407" s="13">
        <v>401</v>
      </c>
      <c r="B407" s="17" t="s">
        <v>7</v>
      </c>
      <c r="C407" s="23">
        <f>C406</f>
        <v>51013.1</v>
      </c>
      <c r="D407" s="23">
        <f>D406</f>
        <v>41306.1</v>
      </c>
      <c r="E407" s="21">
        <f t="shared" si="81"/>
        <v>80.971554365447304</v>
      </c>
      <c r="F407" s="52"/>
    </row>
    <row r="408" spans="1:6" s="9" customFormat="1" ht="15" x14ac:dyDescent="0.25">
      <c r="A408" s="13">
        <v>402</v>
      </c>
      <c r="B408" s="17" t="s">
        <v>5</v>
      </c>
      <c r="C408" s="23">
        <v>2684.9</v>
      </c>
      <c r="D408" s="23">
        <v>0</v>
      </c>
      <c r="E408" s="21">
        <f t="shared" si="81"/>
        <v>0</v>
      </c>
      <c r="F408" s="52"/>
    </row>
    <row r="409" spans="1:6" s="9" customFormat="1" ht="15" x14ac:dyDescent="0.25">
      <c r="A409" s="13">
        <v>403</v>
      </c>
      <c r="B409" s="17" t="s">
        <v>3</v>
      </c>
      <c r="C409" s="23">
        <v>0</v>
      </c>
      <c r="D409" s="23">
        <v>0</v>
      </c>
      <c r="E409" s="21"/>
      <c r="F409" s="53"/>
    </row>
    <row r="410" spans="1:6" s="19" customFormat="1" ht="59.25" customHeight="1" x14ac:dyDescent="0.25">
      <c r="A410" s="13">
        <v>404</v>
      </c>
      <c r="B410" s="36" t="s">
        <v>90</v>
      </c>
      <c r="C410" s="18">
        <f>SUM(C411:C415)-C413</f>
        <v>26908.399999999998</v>
      </c>
      <c r="D410" s="18">
        <f>SUM(D411:D415)-D413</f>
        <v>10867.45</v>
      </c>
      <c r="E410" s="15">
        <f>D410/C410*100</f>
        <v>40.386830878090116</v>
      </c>
      <c r="F410" s="51" t="s">
        <v>168</v>
      </c>
    </row>
    <row r="411" spans="1:6" s="9" customFormat="1" ht="15" x14ac:dyDescent="0.25">
      <c r="A411" s="13">
        <v>405</v>
      </c>
      <c r="B411" s="17" t="s">
        <v>8</v>
      </c>
      <c r="C411" s="20">
        <v>0</v>
      </c>
      <c r="D411" s="20">
        <v>0</v>
      </c>
      <c r="E411" s="21"/>
      <c r="F411" s="52"/>
    </row>
    <row r="412" spans="1:6" s="9" customFormat="1" ht="15" x14ac:dyDescent="0.25">
      <c r="A412" s="13">
        <v>406</v>
      </c>
      <c r="B412" s="17" t="s">
        <v>1</v>
      </c>
      <c r="C412" s="23">
        <v>25565.8</v>
      </c>
      <c r="D412" s="23">
        <v>9486.9500000000007</v>
      </c>
      <c r="E412" s="21">
        <f t="shared" ref="E412:E414" si="82">D412/C412*100</f>
        <v>37.107972369337169</v>
      </c>
      <c r="F412" s="52"/>
    </row>
    <row r="413" spans="1:6" s="9" customFormat="1" ht="15" x14ac:dyDescent="0.25">
      <c r="A413" s="13">
        <v>407</v>
      </c>
      <c r="B413" s="17" t="s">
        <v>7</v>
      </c>
      <c r="C413" s="23">
        <f>C412</f>
        <v>25565.8</v>
      </c>
      <c r="D413" s="23">
        <f>D412</f>
        <v>9486.9500000000007</v>
      </c>
      <c r="E413" s="21">
        <f t="shared" si="82"/>
        <v>37.107972369337169</v>
      </c>
      <c r="F413" s="52"/>
    </row>
    <row r="414" spans="1:6" s="9" customFormat="1" ht="15" x14ac:dyDescent="0.25">
      <c r="A414" s="13">
        <v>408</v>
      </c>
      <c r="B414" s="17" t="s">
        <v>5</v>
      </c>
      <c r="C414" s="23">
        <v>1342.6</v>
      </c>
      <c r="D414" s="23">
        <v>1380.5</v>
      </c>
      <c r="E414" s="21">
        <f t="shared" si="82"/>
        <v>102.82288097720841</v>
      </c>
      <c r="F414" s="52"/>
    </row>
    <row r="415" spans="1:6" s="9" customFormat="1" ht="15" x14ac:dyDescent="0.25">
      <c r="A415" s="13">
        <v>409</v>
      </c>
      <c r="B415" s="17" t="s">
        <v>3</v>
      </c>
      <c r="C415" s="23">
        <v>0</v>
      </c>
      <c r="D415" s="23">
        <v>0</v>
      </c>
      <c r="E415" s="21"/>
      <c r="F415" s="53"/>
    </row>
    <row r="416" spans="1:6" s="19" customFormat="1" ht="43.5" customHeight="1" x14ac:dyDescent="0.25">
      <c r="A416" s="13">
        <v>410</v>
      </c>
      <c r="B416" s="14" t="s">
        <v>92</v>
      </c>
      <c r="C416" s="15">
        <f>SUM(C417:C421)-C419</f>
        <v>11903</v>
      </c>
      <c r="D416" s="15">
        <f>SUM(D417:D421)-D419</f>
        <v>4153</v>
      </c>
      <c r="E416" s="15">
        <f>D416/C416*100</f>
        <v>34.89036377383853</v>
      </c>
      <c r="F416" s="48" t="s">
        <v>91</v>
      </c>
    </row>
    <row r="417" spans="1:6" s="9" customFormat="1" ht="15" x14ac:dyDescent="0.25">
      <c r="A417" s="13">
        <v>411</v>
      </c>
      <c r="B417" s="17" t="s">
        <v>8</v>
      </c>
      <c r="C417" s="21">
        <v>0</v>
      </c>
      <c r="D417" s="21">
        <v>0</v>
      </c>
      <c r="E417" s="21"/>
      <c r="F417" s="49"/>
    </row>
    <row r="418" spans="1:6" s="9" customFormat="1" ht="15" x14ac:dyDescent="0.25">
      <c r="A418" s="13">
        <v>412</v>
      </c>
      <c r="B418" s="17" t="s">
        <v>1</v>
      </c>
      <c r="C418" s="21">
        <v>0</v>
      </c>
      <c r="D418" s="21">
        <v>0</v>
      </c>
      <c r="E418" s="21"/>
      <c r="F418" s="49"/>
    </row>
    <row r="419" spans="1:6" s="9" customFormat="1" ht="15" x14ac:dyDescent="0.25">
      <c r="A419" s="13">
        <v>413</v>
      </c>
      <c r="B419" s="17" t="s">
        <v>7</v>
      </c>
      <c r="C419" s="23">
        <v>0</v>
      </c>
      <c r="D419" s="23">
        <v>0</v>
      </c>
      <c r="E419" s="21"/>
      <c r="F419" s="49"/>
    </row>
    <row r="420" spans="1:6" s="9" customFormat="1" ht="15" x14ac:dyDescent="0.25">
      <c r="A420" s="13">
        <v>414</v>
      </c>
      <c r="B420" s="17" t="s">
        <v>5</v>
      </c>
      <c r="C420" s="21">
        <v>0</v>
      </c>
      <c r="D420" s="21">
        <v>0</v>
      </c>
      <c r="E420" s="21"/>
      <c r="F420" s="49"/>
    </row>
    <row r="421" spans="1:6" s="9" customFormat="1" ht="15" x14ac:dyDescent="0.25">
      <c r="A421" s="13">
        <v>415</v>
      </c>
      <c r="B421" s="17" t="s">
        <v>3</v>
      </c>
      <c r="C421" s="21">
        <v>11903</v>
      </c>
      <c r="D421" s="21">
        <v>4153</v>
      </c>
      <c r="E421" s="21">
        <f>D421/C421*100</f>
        <v>34.89036377383853</v>
      </c>
      <c r="F421" s="50"/>
    </row>
    <row r="422" spans="1:6" s="19" customFormat="1" ht="45" customHeight="1" x14ac:dyDescent="0.25">
      <c r="A422" s="13">
        <v>416</v>
      </c>
      <c r="B422" s="14" t="s">
        <v>134</v>
      </c>
      <c r="C422" s="15">
        <f>SUM(C423:C427)-C425</f>
        <v>24884.800000000003</v>
      </c>
      <c r="D422" s="15">
        <f>SUM(D423:D427)-D425</f>
        <v>3363.7274200000002</v>
      </c>
      <c r="E422" s="15">
        <f>D422/C422*100</f>
        <v>13.517196923423134</v>
      </c>
      <c r="F422" s="51" t="s">
        <v>154</v>
      </c>
    </row>
    <row r="423" spans="1:6" s="9" customFormat="1" ht="16.5" customHeight="1" x14ac:dyDescent="0.25">
      <c r="A423" s="13">
        <v>417</v>
      </c>
      <c r="B423" s="17" t="s">
        <v>8</v>
      </c>
      <c r="C423" s="21">
        <v>0</v>
      </c>
      <c r="D423" s="21">
        <v>0</v>
      </c>
      <c r="E423" s="21"/>
      <c r="F423" s="52"/>
    </row>
    <row r="424" spans="1:6" s="9" customFormat="1" ht="15" x14ac:dyDescent="0.25">
      <c r="A424" s="13">
        <v>418</v>
      </c>
      <c r="B424" s="17" t="s">
        <v>1</v>
      </c>
      <c r="C424" s="21">
        <v>15602.5</v>
      </c>
      <c r="D424" s="21">
        <v>0.85741999999999996</v>
      </c>
      <c r="E424" s="21">
        <f t="shared" ref="E424:E426" si="83">D424/C424*100</f>
        <v>5.4954013779842971E-3</v>
      </c>
      <c r="F424" s="52"/>
    </row>
    <row r="425" spans="1:6" s="9" customFormat="1" ht="15" x14ac:dyDescent="0.25">
      <c r="A425" s="13">
        <v>419</v>
      </c>
      <c r="B425" s="17" t="s">
        <v>7</v>
      </c>
      <c r="C425" s="23">
        <f>C424</f>
        <v>15602.5</v>
      </c>
      <c r="D425" s="23">
        <f>D424</f>
        <v>0.85741999999999996</v>
      </c>
      <c r="E425" s="21">
        <f t="shared" si="83"/>
        <v>5.4954013779842971E-3</v>
      </c>
      <c r="F425" s="52"/>
    </row>
    <row r="426" spans="1:6" s="9" customFormat="1" ht="15" x14ac:dyDescent="0.25">
      <c r="A426" s="13">
        <v>420</v>
      </c>
      <c r="B426" s="17" t="s">
        <v>5</v>
      </c>
      <c r="C426" s="21">
        <v>821.2</v>
      </c>
      <c r="D426" s="21">
        <v>1088.8699999999999</v>
      </c>
      <c r="E426" s="21">
        <f t="shared" si="83"/>
        <v>132.59498295177787</v>
      </c>
      <c r="F426" s="52"/>
    </row>
    <row r="427" spans="1:6" s="9" customFormat="1" ht="24" customHeight="1" x14ac:dyDescent="0.25">
      <c r="A427" s="13">
        <v>421</v>
      </c>
      <c r="B427" s="17" t="s">
        <v>3</v>
      </c>
      <c r="C427" s="21">
        <v>8461.1</v>
      </c>
      <c r="D427" s="21">
        <v>2274</v>
      </c>
      <c r="E427" s="21">
        <f t="shared" ref="E427" si="84">D427/C427*100</f>
        <v>26.875938116793325</v>
      </c>
      <c r="F427" s="53"/>
    </row>
    <row r="428" spans="1:6" s="19" customFormat="1" ht="42.75" x14ac:dyDescent="0.25">
      <c r="A428" s="13">
        <v>422</v>
      </c>
      <c r="B428" s="14" t="s">
        <v>93</v>
      </c>
      <c r="C428" s="15">
        <f>SUM(C429:C433)-C431</f>
        <v>6375.5</v>
      </c>
      <c r="D428" s="15">
        <f>SUM(D429:D433)-D431</f>
        <v>1325</v>
      </c>
      <c r="E428" s="15">
        <f>D428/C428*100</f>
        <v>20.782683711081486</v>
      </c>
      <c r="F428" s="48" t="s">
        <v>155</v>
      </c>
    </row>
    <row r="429" spans="1:6" s="9" customFormat="1" ht="15" x14ac:dyDescent="0.25">
      <c r="A429" s="13">
        <v>423</v>
      </c>
      <c r="B429" s="17" t="s">
        <v>8</v>
      </c>
      <c r="C429" s="21">
        <v>0</v>
      </c>
      <c r="D429" s="21">
        <v>0</v>
      </c>
      <c r="E429" s="21"/>
      <c r="F429" s="49"/>
    </row>
    <row r="430" spans="1:6" s="9" customFormat="1" ht="21" customHeight="1" x14ac:dyDescent="0.25">
      <c r="A430" s="13">
        <v>424</v>
      </c>
      <c r="B430" s="17" t="s">
        <v>1</v>
      </c>
      <c r="C430" s="21">
        <v>0</v>
      </c>
      <c r="D430" s="21">
        <v>0</v>
      </c>
      <c r="E430" s="21"/>
      <c r="F430" s="49"/>
    </row>
    <row r="431" spans="1:6" s="9" customFormat="1" ht="15" x14ac:dyDescent="0.25">
      <c r="A431" s="13">
        <v>425</v>
      </c>
      <c r="B431" s="17" t="s">
        <v>7</v>
      </c>
      <c r="C431" s="23">
        <v>0</v>
      </c>
      <c r="D431" s="23">
        <v>0</v>
      </c>
      <c r="E431" s="21"/>
      <c r="F431" s="49"/>
    </row>
    <row r="432" spans="1:6" s="9" customFormat="1" ht="15" x14ac:dyDescent="0.25">
      <c r="A432" s="13">
        <v>426</v>
      </c>
      <c r="B432" s="17" t="s">
        <v>5</v>
      </c>
      <c r="C432" s="21">
        <v>0</v>
      </c>
      <c r="D432" s="21">
        <v>0</v>
      </c>
      <c r="E432" s="21"/>
      <c r="F432" s="49"/>
    </row>
    <row r="433" spans="1:6" s="9" customFormat="1" ht="15" x14ac:dyDescent="0.25">
      <c r="A433" s="13">
        <v>427</v>
      </c>
      <c r="B433" s="17" t="s">
        <v>3</v>
      </c>
      <c r="C433" s="21">
        <v>6375.5</v>
      </c>
      <c r="D433" s="21">
        <v>1325</v>
      </c>
      <c r="E433" s="21">
        <f t="shared" ref="E433" si="85">D433/C433*100</f>
        <v>20.782683711081486</v>
      </c>
      <c r="F433" s="50"/>
    </row>
    <row r="434" spans="1:6" s="19" customFormat="1" ht="57" x14ac:dyDescent="0.25">
      <c r="A434" s="13">
        <v>428</v>
      </c>
      <c r="B434" s="14" t="s">
        <v>135</v>
      </c>
      <c r="C434" s="15">
        <f>SUM(C435:C439)-C437</f>
        <v>36429.893199999999</v>
      </c>
      <c r="D434" s="15">
        <f>SUM(D435:D439)-D437</f>
        <v>3756.2490000000003</v>
      </c>
      <c r="E434" s="15">
        <f>D434/C434*100</f>
        <v>10.310897644904433</v>
      </c>
      <c r="F434" s="51" t="s">
        <v>169</v>
      </c>
    </row>
    <row r="435" spans="1:6" s="19" customFormat="1" ht="20.25" customHeight="1" x14ac:dyDescent="0.25">
      <c r="A435" s="13">
        <v>429</v>
      </c>
      <c r="B435" s="17" t="s">
        <v>8</v>
      </c>
      <c r="C435" s="21">
        <v>0</v>
      </c>
      <c r="D435" s="21">
        <v>0</v>
      </c>
      <c r="E435" s="21"/>
      <c r="F435" s="52"/>
    </row>
    <row r="436" spans="1:6" s="9" customFormat="1" ht="15" x14ac:dyDescent="0.25">
      <c r="A436" s="13">
        <v>430</v>
      </c>
      <c r="B436" s="17" t="s">
        <v>1</v>
      </c>
      <c r="C436" s="21">
        <v>34439.1</v>
      </c>
      <c r="D436" s="21">
        <v>2771.1489999999999</v>
      </c>
      <c r="E436" s="21">
        <f t="shared" ref="E436:E438" si="86">D436/C436*100</f>
        <v>8.0465197987171564</v>
      </c>
      <c r="F436" s="52"/>
    </row>
    <row r="437" spans="1:6" s="9" customFormat="1" ht="15" x14ac:dyDescent="0.25">
      <c r="A437" s="13">
        <v>431</v>
      </c>
      <c r="B437" s="17" t="s">
        <v>7</v>
      </c>
      <c r="C437" s="23">
        <f>C436</f>
        <v>34439.1</v>
      </c>
      <c r="D437" s="23">
        <f>D436</f>
        <v>2771.1489999999999</v>
      </c>
      <c r="E437" s="21">
        <f t="shared" si="86"/>
        <v>8.0465197987171564</v>
      </c>
      <c r="F437" s="52"/>
    </row>
    <row r="438" spans="1:6" s="9" customFormat="1" ht="15" x14ac:dyDescent="0.25">
      <c r="A438" s="13">
        <v>432</v>
      </c>
      <c r="B438" s="17" t="s">
        <v>5</v>
      </c>
      <c r="C438" s="21">
        <v>1990.7932000000001</v>
      </c>
      <c r="D438" s="21">
        <v>985.1</v>
      </c>
      <c r="E438" s="21">
        <f t="shared" si="86"/>
        <v>49.482789071210412</v>
      </c>
      <c r="F438" s="52"/>
    </row>
    <row r="439" spans="1:6" s="9" customFormat="1" ht="15" x14ac:dyDescent="0.25">
      <c r="A439" s="13">
        <v>433</v>
      </c>
      <c r="B439" s="17" t="s">
        <v>3</v>
      </c>
      <c r="C439" s="21">
        <v>0</v>
      </c>
      <c r="D439" s="21">
        <v>0</v>
      </c>
      <c r="E439" s="21"/>
      <c r="F439" s="53"/>
    </row>
    <row r="440" spans="1:6" s="9" customFormat="1" ht="60" customHeight="1" x14ac:dyDescent="0.25">
      <c r="A440" s="13">
        <v>434</v>
      </c>
      <c r="B440" s="14" t="s">
        <v>136</v>
      </c>
      <c r="C440" s="18">
        <f>SUM(C441:C445)-C443</f>
        <v>60413.299999999996</v>
      </c>
      <c r="D440" s="18">
        <f>SUM(D441:D445)-D443</f>
        <v>18554.940000000002</v>
      </c>
      <c r="E440" s="15">
        <f>D440/C440*100</f>
        <v>30.713336301774614</v>
      </c>
      <c r="F440" s="51" t="s">
        <v>170</v>
      </c>
    </row>
    <row r="441" spans="1:6" s="19" customFormat="1" ht="16.5" customHeight="1" x14ac:dyDescent="0.25">
      <c r="A441" s="13">
        <v>435</v>
      </c>
      <c r="B441" s="17" t="s">
        <v>8</v>
      </c>
      <c r="C441" s="20">
        <v>0</v>
      </c>
      <c r="D441" s="20">
        <v>0</v>
      </c>
      <c r="E441" s="21"/>
      <c r="F441" s="52"/>
    </row>
    <row r="442" spans="1:6" s="9" customFormat="1" ht="15" x14ac:dyDescent="0.25">
      <c r="A442" s="13">
        <v>436</v>
      </c>
      <c r="B442" s="17" t="s">
        <v>1</v>
      </c>
      <c r="C442" s="20">
        <v>57392.6</v>
      </c>
      <c r="D442" s="20">
        <v>15012.82</v>
      </c>
      <c r="E442" s="21">
        <f t="shared" ref="E442:E444" si="87">D442/C442*100</f>
        <v>26.158110975979483</v>
      </c>
      <c r="F442" s="52"/>
    </row>
    <row r="443" spans="1:6" s="9" customFormat="1" ht="15" x14ac:dyDescent="0.25">
      <c r="A443" s="13">
        <v>437</v>
      </c>
      <c r="B443" s="17" t="s">
        <v>7</v>
      </c>
      <c r="C443" s="23">
        <f>C442</f>
        <v>57392.6</v>
      </c>
      <c r="D443" s="23">
        <f>D442</f>
        <v>15012.82</v>
      </c>
      <c r="E443" s="21">
        <f t="shared" si="87"/>
        <v>26.158110975979483</v>
      </c>
      <c r="F443" s="52"/>
    </row>
    <row r="444" spans="1:6" s="9" customFormat="1" ht="15" x14ac:dyDescent="0.25">
      <c r="A444" s="13">
        <v>438</v>
      </c>
      <c r="B444" s="17" t="s">
        <v>5</v>
      </c>
      <c r="C444" s="20">
        <v>3020.7</v>
      </c>
      <c r="D444" s="20">
        <v>3542.12</v>
      </c>
      <c r="E444" s="21">
        <f t="shared" si="87"/>
        <v>117.26156188962824</v>
      </c>
      <c r="F444" s="52"/>
    </row>
    <row r="445" spans="1:6" s="9" customFormat="1" ht="15" x14ac:dyDescent="0.25">
      <c r="A445" s="13">
        <v>439</v>
      </c>
      <c r="B445" s="17" t="s">
        <v>3</v>
      </c>
      <c r="C445" s="20">
        <v>0</v>
      </c>
      <c r="D445" s="20">
        <v>0</v>
      </c>
      <c r="E445" s="21"/>
      <c r="F445" s="53"/>
    </row>
    <row r="446" spans="1:6" s="9" customFormat="1" ht="15" x14ac:dyDescent="0.25">
      <c r="A446" s="13">
        <v>440</v>
      </c>
      <c r="B446" s="73" t="s">
        <v>17</v>
      </c>
      <c r="C446" s="73"/>
      <c r="D446" s="73"/>
      <c r="E446" s="73"/>
      <c r="F446" s="73"/>
    </row>
    <row r="447" spans="1:6" s="19" customFormat="1" ht="33" customHeight="1" x14ac:dyDescent="0.25">
      <c r="A447" s="13">
        <v>441</v>
      </c>
      <c r="B447" s="14" t="s">
        <v>33</v>
      </c>
      <c r="C447" s="15">
        <f>SUM(C448:C452)-C450</f>
        <v>30400</v>
      </c>
      <c r="D447" s="15">
        <f>SUM(D448:D452)-D450</f>
        <v>44420</v>
      </c>
      <c r="E447" s="15">
        <f>D447/C447*100</f>
        <v>146.11842105263156</v>
      </c>
      <c r="F447" s="16"/>
    </row>
    <row r="448" spans="1:6" s="9" customFormat="1" ht="15" x14ac:dyDescent="0.25">
      <c r="A448" s="13">
        <v>442</v>
      </c>
      <c r="B448" s="17" t="s">
        <v>9</v>
      </c>
      <c r="C448" s="21">
        <f>C454+C460</f>
        <v>0</v>
      </c>
      <c r="D448" s="21">
        <f>D454+D460</f>
        <v>0</v>
      </c>
      <c r="E448" s="21"/>
      <c r="F448" s="22"/>
    </row>
    <row r="449" spans="1:6" s="9" customFormat="1" ht="15" x14ac:dyDescent="0.25">
      <c r="A449" s="13">
        <v>443</v>
      </c>
      <c r="B449" s="17" t="s">
        <v>1</v>
      </c>
      <c r="C449" s="21">
        <f t="shared" ref="C449:D452" si="88">C455+C461</f>
        <v>0</v>
      </c>
      <c r="D449" s="21">
        <f t="shared" si="88"/>
        <v>0</v>
      </c>
      <c r="E449" s="21"/>
      <c r="F449" s="22"/>
    </row>
    <row r="450" spans="1:6" s="9" customFormat="1" ht="15" x14ac:dyDescent="0.25">
      <c r="A450" s="13">
        <v>444</v>
      </c>
      <c r="B450" s="17" t="s">
        <v>7</v>
      </c>
      <c r="C450" s="21">
        <f t="shared" si="88"/>
        <v>0</v>
      </c>
      <c r="D450" s="21">
        <f t="shared" si="88"/>
        <v>0</v>
      </c>
      <c r="E450" s="21"/>
      <c r="F450" s="22"/>
    </row>
    <row r="451" spans="1:6" s="9" customFormat="1" ht="15" x14ac:dyDescent="0.25">
      <c r="A451" s="13">
        <v>445</v>
      </c>
      <c r="B451" s="17" t="s">
        <v>6</v>
      </c>
      <c r="C451" s="21">
        <f t="shared" si="88"/>
        <v>400</v>
      </c>
      <c r="D451" s="21">
        <f t="shared" si="88"/>
        <v>0</v>
      </c>
      <c r="E451" s="21">
        <f t="shared" ref="E451:E457" si="89">D451/C451*100</f>
        <v>0</v>
      </c>
      <c r="F451" s="22"/>
    </row>
    <row r="452" spans="1:6" s="9" customFormat="1" ht="15" x14ac:dyDescent="0.25">
      <c r="A452" s="13">
        <v>446</v>
      </c>
      <c r="B452" s="17" t="s">
        <v>3</v>
      </c>
      <c r="C452" s="21">
        <f t="shared" si="88"/>
        <v>30000</v>
      </c>
      <c r="D452" s="21">
        <f t="shared" si="88"/>
        <v>44420</v>
      </c>
      <c r="E452" s="21">
        <f t="shared" si="89"/>
        <v>148.06666666666666</v>
      </c>
      <c r="F452" s="22"/>
    </row>
    <row r="453" spans="1:6" s="19" customFormat="1" ht="59.25" customHeight="1" x14ac:dyDescent="0.25">
      <c r="A453" s="13">
        <v>447</v>
      </c>
      <c r="B453" s="14" t="s">
        <v>94</v>
      </c>
      <c r="C453" s="15">
        <f>SUM(C454:C458)-C456</f>
        <v>400</v>
      </c>
      <c r="D453" s="15">
        <f>SUM(D454:D458)-D456</f>
        <v>0</v>
      </c>
      <c r="E453" s="15">
        <f>D453/C453*100</f>
        <v>0</v>
      </c>
      <c r="F453" s="48" t="s">
        <v>95</v>
      </c>
    </row>
    <row r="454" spans="1:6" s="19" customFormat="1" ht="15" x14ac:dyDescent="0.25">
      <c r="A454" s="13">
        <v>448</v>
      </c>
      <c r="B454" s="17" t="s">
        <v>8</v>
      </c>
      <c r="C454" s="20">
        <v>0</v>
      </c>
      <c r="D454" s="20">
        <v>0</v>
      </c>
      <c r="E454" s="21"/>
      <c r="F454" s="49"/>
    </row>
    <row r="455" spans="1:6" s="9" customFormat="1" ht="15" x14ac:dyDescent="0.25">
      <c r="A455" s="13">
        <v>449</v>
      </c>
      <c r="B455" s="17" t="s">
        <v>1</v>
      </c>
      <c r="C455" s="20">
        <v>0</v>
      </c>
      <c r="D455" s="20">
        <v>0</v>
      </c>
      <c r="E455" s="21"/>
      <c r="F455" s="49"/>
    </row>
    <row r="456" spans="1:6" s="9" customFormat="1" ht="15" x14ac:dyDescent="0.25">
      <c r="A456" s="13">
        <v>450</v>
      </c>
      <c r="B456" s="17" t="s">
        <v>7</v>
      </c>
      <c r="C456" s="23">
        <f t="shared" ref="C456:D456" si="90">C455</f>
        <v>0</v>
      </c>
      <c r="D456" s="23">
        <f t="shared" si="90"/>
        <v>0</v>
      </c>
      <c r="E456" s="21"/>
      <c r="F456" s="49"/>
    </row>
    <row r="457" spans="1:6" s="9" customFormat="1" ht="15" x14ac:dyDescent="0.25">
      <c r="A457" s="13">
        <v>451</v>
      </c>
      <c r="B457" s="17" t="s">
        <v>5</v>
      </c>
      <c r="C457" s="20">
        <v>400</v>
      </c>
      <c r="D457" s="20">
        <v>0</v>
      </c>
      <c r="E457" s="21">
        <f t="shared" si="89"/>
        <v>0</v>
      </c>
      <c r="F457" s="49"/>
    </row>
    <row r="458" spans="1:6" s="9" customFormat="1" ht="15" x14ac:dyDescent="0.25">
      <c r="A458" s="13">
        <v>452</v>
      </c>
      <c r="B458" s="17" t="s">
        <v>3</v>
      </c>
      <c r="C458" s="31">
        <v>0</v>
      </c>
      <c r="D458" s="31">
        <v>0</v>
      </c>
      <c r="E458" s="21"/>
      <c r="F458" s="50"/>
    </row>
    <row r="459" spans="1:6" s="9" customFormat="1" ht="42.75" x14ac:dyDescent="0.25">
      <c r="A459" s="13">
        <v>453</v>
      </c>
      <c r="B459" s="14" t="s">
        <v>96</v>
      </c>
      <c r="C459" s="15">
        <f>SUM(C460:C464)-C462</f>
        <v>30000</v>
      </c>
      <c r="D459" s="15">
        <f>SUM(D460:D464)-D462</f>
        <v>44420</v>
      </c>
      <c r="E459" s="15">
        <f>D459/C459*100</f>
        <v>148.06666666666666</v>
      </c>
      <c r="F459" s="51" t="s">
        <v>97</v>
      </c>
    </row>
    <row r="460" spans="1:6" s="19" customFormat="1" ht="15.75" customHeight="1" x14ac:dyDescent="0.25">
      <c r="A460" s="13">
        <v>454</v>
      </c>
      <c r="B460" s="17" t="s">
        <v>9</v>
      </c>
      <c r="C460" s="21">
        <v>0</v>
      </c>
      <c r="D460" s="21">
        <v>0</v>
      </c>
      <c r="E460" s="21"/>
      <c r="F460" s="52"/>
    </row>
    <row r="461" spans="1:6" s="9" customFormat="1" ht="15.75" customHeight="1" x14ac:dyDescent="0.25">
      <c r="A461" s="13">
        <v>455</v>
      </c>
      <c r="B461" s="17" t="s">
        <v>1</v>
      </c>
      <c r="C461" s="21">
        <v>0</v>
      </c>
      <c r="D461" s="21">
        <v>0</v>
      </c>
      <c r="E461" s="21"/>
      <c r="F461" s="52"/>
    </row>
    <row r="462" spans="1:6" s="9" customFormat="1" ht="15.75" customHeight="1" x14ac:dyDescent="0.25">
      <c r="A462" s="13">
        <v>456</v>
      </c>
      <c r="B462" s="17" t="s">
        <v>7</v>
      </c>
      <c r="C462" s="21">
        <v>0</v>
      </c>
      <c r="D462" s="21">
        <v>0</v>
      </c>
      <c r="E462" s="21"/>
      <c r="F462" s="52"/>
    </row>
    <row r="463" spans="1:6" s="9" customFormat="1" ht="15.75" customHeight="1" x14ac:dyDescent="0.25">
      <c r="A463" s="13">
        <v>457</v>
      </c>
      <c r="B463" s="17" t="s">
        <v>6</v>
      </c>
      <c r="C463" s="21">
        <v>0</v>
      </c>
      <c r="D463" s="21">
        <v>0</v>
      </c>
      <c r="E463" s="21"/>
      <c r="F463" s="52"/>
    </row>
    <row r="464" spans="1:6" s="9" customFormat="1" ht="15.75" customHeight="1" x14ac:dyDescent="0.25">
      <c r="A464" s="13">
        <v>458</v>
      </c>
      <c r="B464" s="17" t="s">
        <v>3</v>
      </c>
      <c r="C464" s="21">
        <v>30000</v>
      </c>
      <c r="D464" s="20">
        <v>44420</v>
      </c>
      <c r="E464" s="21">
        <f t="shared" ref="E464" si="91">D464/C464*100</f>
        <v>148.06666666666666</v>
      </c>
      <c r="F464" s="53"/>
    </row>
    <row r="465" spans="1:6" s="9" customFormat="1" ht="24" customHeight="1" x14ac:dyDescent="0.25">
      <c r="A465" s="13">
        <v>459</v>
      </c>
      <c r="B465" s="73" t="s">
        <v>18</v>
      </c>
      <c r="C465" s="73"/>
      <c r="D465" s="73"/>
      <c r="E465" s="73"/>
      <c r="F465" s="73"/>
    </row>
    <row r="466" spans="1:6" s="19" customFormat="1" ht="28.5" x14ac:dyDescent="0.25">
      <c r="A466" s="13">
        <v>460</v>
      </c>
      <c r="B466" s="14" t="s">
        <v>34</v>
      </c>
      <c r="C466" s="15">
        <f>SUM(C467:C471)-C469</f>
        <v>2981928.3000000003</v>
      </c>
      <c r="D466" s="15">
        <f>SUM(D467:D471)-D469</f>
        <v>1306614.0359199999</v>
      </c>
      <c r="E466" s="15">
        <f>D466/C466*100</f>
        <v>43.817754971506183</v>
      </c>
      <c r="F466" s="16"/>
    </row>
    <row r="467" spans="1:6" s="9" customFormat="1" ht="15" x14ac:dyDescent="0.25">
      <c r="A467" s="13">
        <v>461</v>
      </c>
      <c r="B467" s="17" t="s">
        <v>9</v>
      </c>
      <c r="C467" s="21">
        <f t="shared" ref="C467:D471" si="92">C473+C479+C485+C491+C497+C503+C509</f>
        <v>874.3</v>
      </c>
      <c r="D467" s="21">
        <f t="shared" si="92"/>
        <v>874.3</v>
      </c>
      <c r="E467" s="21">
        <f>D467/C467*100</f>
        <v>100</v>
      </c>
      <c r="F467" s="22"/>
    </row>
    <row r="468" spans="1:6" s="9" customFormat="1" ht="15" x14ac:dyDescent="0.25">
      <c r="A468" s="13">
        <v>462</v>
      </c>
      <c r="B468" s="17" t="s">
        <v>1</v>
      </c>
      <c r="C468" s="21">
        <f t="shared" si="92"/>
        <v>1302.5999999999999</v>
      </c>
      <c r="D468" s="21">
        <f t="shared" si="92"/>
        <v>1026.33592</v>
      </c>
      <c r="E468" s="21">
        <f t="shared" ref="E468:E470" si="93">D468/C468*100</f>
        <v>78.791334254567786</v>
      </c>
      <c r="F468" s="22"/>
    </row>
    <row r="469" spans="1:6" s="9" customFormat="1" ht="15" x14ac:dyDescent="0.25">
      <c r="A469" s="13">
        <v>463</v>
      </c>
      <c r="B469" s="17" t="s">
        <v>7</v>
      </c>
      <c r="C469" s="21">
        <f t="shared" si="92"/>
        <v>1026.3</v>
      </c>
      <c r="D469" s="21">
        <f t="shared" si="92"/>
        <v>1026.33592</v>
      </c>
      <c r="E469" s="21">
        <f t="shared" si="93"/>
        <v>100.0034999512813</v>
      </c>
      <c r="F469" s="22"/>
    </row>
    <row r="470" spans="1:6" s="9" customFormat="1" ht="15" x14ac:dyDescent="0.25">
      <c r="A470" s="13">
        <v>464</v>
      </c>
      <c r="B470" s="17" t="s">
        <v>6</v>
      </c>
      <c r="C470" s="21">
        <f t="shared" si="92"/>
        <v>100.4</v>
      </c>
      <c r="D470" s="21">
        <f t="shared" si="92"/>
        <v>100.4</v>
      </c>
      <c r="E470" s="21">
        <f t="shared" si="93"/>
        <v>100</v>
      </c>
      <c r="F470" s="22"/>
    </row>
    <row r="471" spans="1:6" s="9" customFormat="1" ht="15" x14ac:dyDescent="0.25">
      <c r="A471" s="13">
        <v>465</v>
      </c>
      <c r="B471" s="17" t="s">
        <v>3</v>
      </c>
      <c r="C471" s="21">
        <f t="shared" si="92"/>
        <v>2979651</v>
      </c>
      <c r="D471" s="21">
        <f t="shared" si="92"/>
        <v>1304613</v>
      </c>
      <c r="E471" s="21">
        <f t="shared" ref="E471" si="94">D471/C471*100</f>
        <v>43.784087465276968</v>
      </c>
      <c r="F471" s="22"/>
    </row>
    <row r="472" spans="1:6" s="19" customFormat="1" ht="74.25" customHeight="1" x14ac:dyDescent="0.25">
      <c r="A472" s="13">
        <v>466</v>
      </c>
      <c r="B472" s="14" t="s">
        <v>98</v>
      </c>
      <c r="C472" s="15">
        <f>SUM(C473:C477)-C475</f>
        <v>2664075</v>
      </c>
      <c r="D472" s="15">
        <f>SUM(D473:D477)-D475</f>
        <v>1196713</v>
      </c>
      <c r="E472" s="15">
        <f>D472/C472*100</f>
        <v>44.920394508412862</v>
      </c>
      <c r="F472" s="48" t="s">
        <v>101</v>
      </c>
    </row>
    <row r="473" spans="1:6" s="9" customFormat="1" ht="15" x14ac:dyDescent="0.25">
      <c r="A473" s="13">
        <v>467</v>
      </c>
      <c r="B473" s="17" t="s">
        <v>9</v>
      </c>
      <c r="C473" s="21">
        <v>0</v>
      </c>
      <c r="D473" s="21">
        <v>0</v>
      </c>
      <c r="E473" s="21"/>
      <c r="F473" s="49"/>
    </row>
    <row r="474" spans="1:6" s="9" customFormat="1" ht="15" x14ac:dyDescent="0.25">
      <c r="A474" s="13">
        <v>468</v>
      </c>
      <c r="B474" s="17" t="s">
        <v>1</v>
      </c>
      <c r="C474" s="21">
        <v>0</v>
      </c>
      <c r="D474" s="21">
        <v>0</v>
      </c>
      <c r="E474" s="21"/>
      <c r="F474" s="49"/>
    </row>
    <row r="475" spans="1:6" s="9" customFormat="1" ht="15" x14ac:dyDescent="0.25">
      <c r="A475" s="13">
        <v>469</v>
      </c>
      <c r="B475" s="17" t="s">
        <v>7</v>
      </c>
      <c r="C475" s="21">
        <v>0</v>
      </c>
      <c r="D475" s="21">
        <v>0</v>
      </c>
      <c r="E475" s="21"/>
      <c r="F475" s="49"/>
    </row>
    <row r="476" spans="1:6" s="9" customFormat="1" ht="15" x14ac:dyDescent="0.25">
      <c r="A476" s="13">
        <v>470</v>
      </c>
      <c r="B476" s="17" t="s">
        <v>6</v>
      </c>
      <c r="C476" s="21">
        <v>0</v>
      </c>
      <c r="D476" s="21">
        <v>0</v>
      </c>
      <c r="E476" s="21"/>
      <c r="F476" s="49"/>
    </row>
    <row r="477" spans="1:6" s="9" customFormat="1" ht="15" x14ac:dyDescent="0.25">
      <c r="A477" s="13">
        <v>471</v>
      </c>
      <c r="B477" s="17" t="s">
        <v>3</v>
      </c>
      <c r="C477" s="21">
        <v>2664075</v>
      </c>
      <c r="D477" s="21">
        <v>1196713</v>
      </c>
      <c r="E477" s="21">
        <f t="shared" ref="E477" si="95">D477/C477*100</f>
        <v>44.920394508412862</v>
      </c>
      <c r="F477" s="50"/>
    </row>
    <row r="478" spans="1:6" s="19" customFormat="1" ht="71.25" x14ac:dyDescent="0.25">
      <c r="A478" s="13">
        <v>472</v>
      </c>
      <c r="B478" s="14" t="s">
        <v>99</v>
      </c>
      <c r="C478" s="15">
        <f>SUM(C479:C483)-C481</f>
        <v>20296</v>
      </c>
      <c r="D478" s="15">
        <f>SUM(D479:D483)-D481</f>
        <v>14960</v>
      </c>
      <c r="E478" s="15">
        <f>D478/C478*100</f>
        <v>73.709105242412292</v>
      </c>
      <c r="F478" s="48" t="s">
        <v>100</v>
      </c>
    </row>
    <row r="479" spans="1:6" s="9" customFormat="1" ht="15" x14ac:dyDescent="0.25">
      <c r="A479" s="13">
        <v>473</v>
      </c>
      <c r="B479" s="17" t="s">
        <v>9</v>
      </c>
      <c r="C479" s="21">
        <v>0</v>
      </c>
      <c r="D479" s="21">
        <v>0</v>
      </c>
      <c r="E479" s="21"/>
      <c r="F479" s="49"/>
    </row>
    <row r="480" spans="1:6" s="9" customFormat="1" ht="15" x14ac:dyDescent="0.25">
      <c r="A480" s="13">
        <v>474</v>
      </c>
      <c r="B480" s="17" t="s">
        <v>1</v>
      </c>
      <c r="C480" s="21">
        <v>0</v>
      </c>
      <c r="D480" s="21">
        <v>0</v>
      </c>
      <c r="E480" s="21"/>
      <c r="F480" s="49"/>
    </row>
    <row r="481" spans="1:6" s="9" customFormat="1" ht="15" x14ac:dyDescent="0.25">
      <c r="A481" s="13">
        <v>475</v>
      </c>
      <c r="B481" s="17" t="s">
        <v>7</v>
      </c>
      <c r="C481" s="21">
        <v>0</v>
      </c>
      <c r="D481" s="21">
        <v>0</v>
      </c>
      <c r="E481" s="21"/>
      <c r="F481" s="49"/>
    </row>
    <row r="482" spans="1:6" s="9" customFormat="1" ht="15" x14ac:dyDescent="0.25">
      <c r="A482" s="13">
        <v>476</v>
      </c>
      <c r="B482" s="17" t="s">
        <v>6</v>
      </c>
      <c r="C482" s="21">
        <v>0</v>
      </c>
      <c r="D482" s="21">
        <v>0</v>
      </c>
      <c r="E482" s="21"/>
      <c r="F482" s="49"/>
    </row>
    <row r="483" spans="1:6" s="9" customFormat="1" ht="15" x14ac:dyDescent="0.25">
      <c r="A483" s="13">
        <v>477</v>
      </c>
      <c r="B483" s="17" t="s">
        <v>3</v>
      </c>
      <c r="C483" s="21">
        <v>20296</v>
      </c>
      <c r="D483" s="21">
        <v>14960</v>
      </c>
      <c r="E483" s="21">
        <f t="shared" ref="E483" si="96">D483/C483*100</f>
        <v>73.709105242412292</v>
      </c>
      <c r="F483" s="50"/>
    </row>
    <row r="484" spans="1:6" s="19" customFormat="1" ht="42.75" x14ac:dyDescent="0.25">
      <c r="A484" s="13">
        <v>478</v>
      </c>
      <c r="B484" s="14" t="s">
        <v>102</v>
      </c>
      <c r="C484" s="15">
        <f>SUM(C485:C489)-C487</f>
        <v>65280</v>
      </c>
      <c r="D484" s="15">
        <f>SUM(D485:D489)-D487</f>
        <v>0</v>
      </c>
      <c r="E484" s="15">
        <f>D484/C484*100</f>
        <v>0</v>
      </c>
      <c r="F484" s="54" t="s">
        <v>103</v>
      </c>
    </row>
    <row r="485" spans="1:6" s="9" customFormat="1" ht="15" x14ac:dyDescent="0.25">
      <c r="A485" s="13">
        <v>479</v>
      </c>
      <c r="B485" s="17" t="s">
        <v>9</v>
      </c>
      <c r="C485" s="21">
        <v>0</v>
      </c>
      <c r="D485" s="21">
        <v>0</v>
      </c>
      <c r="E485" s="21"/>
      <c r="F485" s="55"/>
    </row>
    <row r="486" spans="1:6" s="9" customFormat="1" ht="15" x14ac:dyDescent="0.25">
      <c r="A486" s="13">
        <v>480</v>
      </c>
      <c r="B486" s="17" t="s">
        <v>1</v>
      </c>
      <c r="C486" s="21">
        <v>0</v>
      </c>
      <c r="D486" s="21">
        <v>0</v>
      </c>
      <c r="E486" s="21"/>
      <c r="F486" s="55"/>
    </row>
    <row r="487" spans="1:6" s="9" customFormat="1" ht="15" x14ac:dyDescent="0.25">
      <c r="A487" s="13">
        <v>481</v>
      </c>
      <c r="B487" s="17" t="s">
        <v>7</v>
      </c>
      <c r="C487" s="21">
        <v>0</v>
      </c>
      <c r="D487" s="21">
        <v>0</v>
      </c>
      <c r="E487" s="21"/>
      <c r="F487" s="55"/>
    </row>
    <row r="488" spans="1:6" s="9" customFormat="1" ht="15" x14ac:dyDescent="0.25">
      <c r="A488" s="13">
        <v>482</v>
      </c>
      <c r="B488" s="17" t="s">
        <v>6</v>
      </c>
      <c r="C488" s="21">
        <v>0</v>
      </c>
      <c r="D488" s="21">
        <v>0</v>
      </c>
      <c r="E488" s="21"/>
      <c r="F488" s="55"/>
    </row>
    <row r="489" spans="1:6" s="9" customFormat="1" ht="15" x14ac:dyDescent="0.25">
      <c r="A489" s="13">
        <v>483</v>
      </c>
      <c r="B489" s="17" t="s">
        <v>3</v>
      </c>
      <c r="C489" s="21">
        <v>65280</v>
      </c>
      <c r="D489" s="21">
        <v>0</v>
      </c>
      <c r="E489" s="21">
        <f t="shared" ref="E489" si="97">D489/C489*100</f>
        <v>0</v>
      </c>
      <c r="F489" s="56"/>
    </row>
    <row r="490" spans="1:6" s="19" customFormat="1" ht="42.75" x14ac:dyDescent="0.25">
      <c r="A490" s="13">
        <v>484</v>
      </c>
      <c r="B490" s="14" t="s">
        <v>104</v>
      </c>
      <c r="C490" s="15">
        <f>SUM(C491:C495)-C493</f>
        <v>119500</v>
      </c>
      <c r="D490" s="15">
        <f>SUM(D491:D495)-D493</f>
        <v>33180</v>
      </c>
      <c r="E490" s="15">
        <f>D490/C490*100</f>
        <v>27.765690376569037</v>
      </c>
      <c r="F490" s="48" t="s">
        <v>105</v>
      </c>
    </row>
    <row r="491" spans="1:6" s="9" customFormat="1" ht="15" x14ac:dyDescent="0.25">
      <c r="A491" s="13">
        <v>485</v>
      </c>
      <c r="B491" s="17" t="s">
        <v>9</v>
      </c>
      <c r="C491" s="21">
        <v>0</v>
      </c>
      <c r="D491" s="21">
        <v>0</v>
      </c>
      <c r="E491" s="21"/>
      <c r="F491" s="49"/>
    </row>
    <row r="492" spans="1:6" s="9" customFormat="1" ht="15" x14ac:dyDescent="0.25">
      <c r="A492" s="13">
        <v>486</v>
      </c>
      <c r="B492" s="17" t="s">
        <v>1</v>
      </c>
      <c r="C492" s="21">
        <v>0</v>
      </c>
      <c r="D492" s="21">
        <v>0</v>
      </c>
      <c r="E492" s="21"/>
      <c r="F492" s="49"/>
    </row>
    <row r="493" spans="1:6" s="9" customFormat="1" ht="15" x14ac:dyDescent="0.25">
      <c r="A493" s="13">
        <v>487</v>
      </c>
      <c r="B493" s="17" t="s">
        <v>7</v>
      </c>
      <c r="C493" s="21">
        <v>0</v>
      </c>
      <c r="D493" s="21">
        <v>0</v>
      </c>
      <c r="E493" s="21"/>
      <c r="F493" s="49"/>
    </row>
    <row r="494" spans="1:6" s="9" customFormat="1" ht="15" x14ac:dyDescent="0.25">
      <c r="A494" s="13">
        <v>488</v>
      </c>
      <c r="B494" s="17" t="s">
        <v>6</v>
      </c>
      <c r="C494" s="21">
        <v>0</v>
      </c>
      <c r="D494" s="21">
        <v>0</v>
      </c>
      <c r="E494" s="21"/>
      <c r="F494" s="49"/>
    </row>
    <row r="495" spans="1:6" s="9" customFormat="1" ht="15" x14ac:dyDescent="0.25">
      <c r="A495" s="13">
        <v>489</v>
      </c>
      <c r="B495" s="17" t="s">
        <v>3</v>
      </c>
      <c r="C495" s="21">
        <v>119500</v>
      </c>
      <c r="D495" s="21">
        <v>33180</v>
      </c>
      <c r="E495" s="21">
        <f t="shared" ref="E495" si="98">D495/C495*100</f>
        <v>27.765690376569037</v>
      </c>
      <c r="F495" s="50"/>
    </row>
    <row r="496" spans="1:6" s="19" customFormat="1" ht="42.75" x14ac:dyDescent="0.25">
      <c r="A496" s="13">
        <v>490</v>
      </c>
      <c r="B496" s="14" t="s">
        <v>106</v>
      </c>
      <c r="C496" s="15">
        <f>SUM(C497:C501)-C499</f>
        <v>63000</v>
      </c>
      <c r="D496" s="15">
        <f>SUM(D497:D501)-D499</f>
        <v>28690</v>
      </c>
      <c r="E496" s="15">
        <f>D496/C496*100</f>
        <v>45.539682539682538</v>
      </c>
      <c r="F496" s="48" t="s">
        <v>107</v>
      </c>
    </row>
    <row r="497" spans="1:6" s="9" customFormat="1" ht="15" x14ac:dyDescent="0.25">
      <c r="A497" s="13">
        <v>491</v>
      </c>
      <c r="B497" s="17" t="s">
        <v>9</v>
      </c>
      <c r="C497" s="21">
        <v>0</v>
      </c>
      <c r="D497" s="21">
        <v>0</v>
      </c>
      <c r="E497" s="21"/>
      <c r="F497" s="49"/>
    </row>
    <row r="498" spans="1:6" s="9" customFormat="1" ht="21" customHeight="1" x14ac:dyDescent="0.25">
      <c r="A498" s="13">
        <v>492</v>
      </c>
      <c r="B498" s="17" t="s">
        <v>1</v>
      </c>
      <c r="C498" s="21">
        <v>0</v>
      </c>
      <c r="D498" s="21">
        <v>0</v>
      </c>
      <c r="E498" s="21"/>
      <c r="F498" s="49"/>
    </row>
    <row r="499" spans="1:6" s="9" customFormat="1" ht="15" x14ac:dyDescent="0.25">
      <c r="A499" s="13">
        <v>493</v>
      </c>
      <c r="B499" s="17" t="s">
        <v>7</v>
      </c>
      <c r="C499" s="21">
        <v>0</v>
      </c>
      <c r="D499" s="21">
        <v>0</v>
      </c>
      <c r="E499" s="21"/>
      <c r="F499" s="49"/>
    </row>
    <row r="500" spans="1:6" s="9" customFormat="1" ht="15" x14ac:dyDescent="0.25">
      <c r="A500" s="13">
        <v>494</v>
      </c>
      <c r="B500" s="17" t="s">
        <v>6</v>
      </c>
      <c r="C500" s="21">
        <v>0</v>
      </c>
      <c r="D500" s="21">
        <v>0</v>
      </c>
      <c r="E500" s="21"/>
      <c r="F500" s="49"/>
    </row>
    <row r="501" spans="1:6" s="9" customFormat="1" ht="15" x14ac:dyDescent="0.25">
      <c r="A501" s="13">
        <v>495</v>
      </c>
      <c r="B501" s="17" t="s">
        <v>3</v>
      </c>
      <c r="C501" s="21">
        <v>63000</v>
      </c>
      <c r="D501" s="21">
        <v>28690</v>
      </c>
      <c r="E501" s="21">
        <f t="shared" ref="E501" si="99">D501/C501*100</f>
        <v>45.539682539682538</v>
      </c>
      <c r="F501" s="50"/>
    </row>
    <row r="502" spans="1:6" s="19" customFormat="1" ht="42.75" x14ac:dyDescent="0.25">
      <c r="A502" s="13">
        <v>496</v>
      </c>
      <c r="B502" s="14" t="s">
        <v>108</v>
      </c>
      <c r="C502" s="15">
        <f>SUM(C503:C507)-C505</f>
        <v>47500</v>
      </c>
      <c r="D502" s="15">
        <f>SUM(D503:D507)-D505</f>
        <v>31070</v>
      </c>
      <c r="E502" s="15">
        <f>D502/C502*100</f>
        <v>65.410526315789468</v>
      </c>
      <c r="F502" s="48" t="s">
        <v>109</v>
      </c>
    </row>
    <row r="503" spans="1:6" s="9" customFormat="1" ht="15" x14ac:dyDescent="0.25">
      <c r="A503" s="13">
        <v>497</v>
      </c>
      <c r="B503" s="17" t="s">
        <v>9</v>
      </c>
      <c r="C503" s="21">
        <v>0</v>
      </c>
      <c r="D503" s="21">
        <v>0</v>
      </c>
      <c r="E503" s="21"/>
      <c r="F503" s="49"/>
    </row>
    <row r="504" spans="1:6" s="9" customFormat="1" ht="15" x14ac:dyDescent="0.25">
      <c r="A504" s="13">
        <v>498</v>
      </c>
      <c r="B504" s="17" t="s">
        <v>1</v>
      </c>
      <c r="C504" s="21">
        <v>0</v>
      </c>
      <c r="D504" s="21">
        <v>0</v>
      </c>
      <c r="E504" s="21"/>
      <c r="F504" s="49"/>
    </row>
    <row r="505" spans="1:6" s="9" customFormat="1" ht="15" x14ac:dyDescent="0.25">
      <c r="A505" s="13">
        <v>499</v>
      </c>
      <c r="B505" s="17" t="s">
        <v>7</v>
      </c>
      <c r="C505" s="21">
        <v>0</v>
      </c>
      <c r="D505" s="21">
        <v>0</v>
      </c>
      <c r="E505" s="21"/>
      <c r="F505" s="49"/>
    </row>
    <row r="506" spans="1:6" s="9" customFormat="1" ht="15" x14ac:dyDescent="0.25">
      <c r="A506" s="13">
        <v>500</v>
      </c>
      <c r="B506" s="17" t="s">
        <v>6</v>
      </c>
      <c r="C506" s="21">
        <v>0</v>
      </c>
      <c r="D506" s="21">
        <v>0</v>
      </c>
      <c r="E506" s="21"/>
      <c r="F506" s="49"/>
    </row>
    <row r="507" spans="1:6" s="9" customFormat="1" ht="18.75" customHeight="1" x14ac:dyDescent="0.25">
      <c r="A507" s="13">
        <v>501</v>
      </c>
      <c r="B507" s="17" t="s">
        <v>3</v>
      </c>
      <c r="C507" s="21">
        <v>47500</v>
      </c>
      <c r="D507" s="21">
        <v>31070</v>
      </c>
      <c r="E507" s="21">
        <f t="shared" ref="E507" si="100">D507/C507*100</f>
        <v>65.410526315789468</v>
      </c>
      <c r="F507" s="50"/>
    </row>
    <row r="508" spans="1:6" s="9" customFormat="1" ht="43.5" customHeight="1" x14ac:dyDescent="0.25">
      <c r="A508" s="13">
        <v>502</v>
      </c>
      <c r="B508" s="14" t="s">
        <v>110</v>
      </c>
      <c r="C508" s="15">
        <f t="shared" ref="C508:D508" si="101">SUM(C509:C513)-C511</f>
        <v>2277.3000000000002</v>
      </c>
      <c r="D508" s="15">
        <f t="shared" si="101"/>
        <v>2001.0359200000003</v>
      </c>
      <c r="E508" s="15">
        <f>D508/C508*100</f>
        <v>87.868788477583109</v>
      </c>
      <c r="F508" s="48" t="s">
        <v>171</v>
      </c>
    </row>
    <row r="509" spans="1:6" s="9" customFormat="1" ht="15" x14ac:dyDescent="0.25">
      <c r="A509" s="13">
        <v>503</v>
      </c>
      <c r="B509" s="17" t="s">
        <v>9</v>
      </c>
      <c r="C509" s="21">
        <v>874.3</v>
      </c>
      <c r="D509" s="21">
        <v>874.3</v>
      </c>
      <c r="E509" s="21">
        <f t="shared" ref="E509:E512" si="102">D509/C509*100</f>
        <v>100</v>
      </c>
      <c r="F509" s="49"/>
    </row>
    <row r="510" spans="1:6" s="9" customFormat="1" ht="15" x14ac:dyDescent="0.25">
      <c r="A510" s="13">
        <v>504</v>
      </c>
      <c r="B510" s="17" t="s">
        <v>1</v>
      </c>
      <c r="C510" s="21">
        <v>1302.5999999999999</v>
      </c>
      <c r="D510" s="21">
        <v>1026.33592</v>
      </c>
      <c r="E510" s="21">
        <f t="shared" si="102"/>
        <v>78.791334254567786</v>
      </c>
      <c r="F510" s="49"/>
    </row>
    <row r="511" spans="1:6" s="9" customFormat="1" ht="15" x14ac:dyDescent="0.25">
      <c r="A511" s="13">
        <v>505</v>
      </c>
      <c r="B511" s="17" t="s">
        <v>7</v>
      </c>
      <c r="C511" s="23">
        <v>1026.3</v>
      </c>
      <c r="D511" s="23">
        <f>D510</f>
        <v>1026.33592</v>
      </c>
      <c r="E511" s="21">
        <f t="shared" si="102"/>
        <v>100.0034999512813</v>
      </c>
      <c r="F511" s="49"/>
    </row>
    <row r="512" spans="1:6" s="9" customFormat="1" ht="15" x14ac:dyDescent="0.25">
      <c r="A512" s="13">
        <v>506</v>
      </c>
      <c r="B512" s="17" t="s">
        <v>5</v>
      </c>
      <c r="C512" s="21">
        <v>100.4</v>
      </c>
      <c r="D512" s="21">
        <v>100.4</v>
      </c>
      <c r="E512" s="21">
        <f t="shared" si="102"/>
        <v>100</v>
      </c>
      <c r="F512" s="49"/>
    </row>
    <row r="513" spans="1:6" s="9" customFormat="1" ht="29.25" customHeight="1" x14ac:dyDescent="0.25">
      <c r="A513" s="13">
        <v>507</v>
      </c>
      <c r="B513" s="17" t="s">
        <v>3</v>
      </c>
      <c r="C513" s="21">
        <v>0</v>
      </c>
      <c r="D513" s="21">
        <v>0</v>
      </c>
      <c r="E513" s="21"/>
      <c r="F513" s="50"/>
    </row>
    <row r="514" spans="1:6" s="9" customFormat="1" ht="15" x14ac:dyDescent="0.25">
      <c r="A514" s="12"/>
      <c r="B514" s="46"/>
      <c r="C514" s="37"/>
      <c r="D514" s="37"/>
      <c r="E514" s="37"/>
      <c r="F514" s="42"/>
    </row>
    <row r="515" spans="1:6" ht="14.25" customHeight="1" x14ac:dyDescent="0.25">
      <c r="A515" s="5"/>
      <c r="B515" s="61"/>
      <c r="C515" s="61"/>
      <c r="D515" s="61"/>
      <c r="E515" s="61"/>
      <c r="F515" s="61"/>
    </row>
    <row r="516" spans="1:6" x14ac:dyDescent="0.25">
      <c r="A516" s="1"/>
      <c r="C516" s="3"/>
      <c r="D516" s="3"/>
      <c r="E516" s="3"/>
    </row>
    <row r="517" spans="1:6" ht="49.5" customHeight="1" x14ac:dyDescent="0.25">
      <c r="A517" s="6"/>
      <c r="B517" s="60"/>
      <c r="C517" s="60"/>
      <c r="D517" s="60"/>
      <c r="E517" s="60"/>
      <c r="F517" s="60"/>
    </row>
    <row r="518" spans="1:6" x14ac:dyDescent="0.25">
      <c r="A518" s="1"/>
      <c r="C518" s="3"/>
      <c r="D518" s="3"/>
      <c r="E518" s="3"/>
    </row>
    <row r="522" spans="1:6" x14ac:dyDescent="0.25">
      <c r="B522" s="47"/>
    </row>
  </sheetData>
  <mergeCells count="90">
    <mergeCell ref="A2:F2"/>
    <mergeCell ref="A4:A5"/>
    <mergeCell ref="B4:B5"/>
    <mergeCell ref="B13:F13"/>
    <mergeCell ref="B465:F465"/>
    <mergeCell ref="B379:F379"/>
    <mergeCell ref="B87:F87"/>
    <mergeCell ref="B144:F144"/>
    <mergeCell ref="B131:F131"/>
    <mergeCell ref="B112:F112"/>
    <mergeCell ref="B38:F38"/>
    <mergeCell ref="B446:F446"/>
    <mergeCell ref="C4:E4"/>
    <mergeCell ref="F4:F5"/>
    <mergeCell ref="A3:F3"/>
    <mergeCell ref="F125:F130"/>
    <mergeCell ref="B517:F517"/>
    <mergeCell ref="B515:F515"/>
    <mergeCell ref="F20:F25"/>
    <mergeCell ref="F26:F31"/>
    <mergeCell ref="F32:F37"/>
    <mergeCell ref="F45:F50"/>
    <mergeCell ref="F51:F56"/>
    <mergeCell ref="F57:F62"/>
    <mergeCell ref="F63:F68"/>
    <mergeCell ref="F69:F74"/>
    <mergeCell ref="F75:F80"/>
    <mergeCell ref="F81:F86"/>
    <mergeCell ref="F94:F99"/>
    <mergeCell ref="F100:F105"/>
    <mergeCell ref="F106:F111"/>
    <mergeCell ref="F119:F124"/>
    <mergeCell ref="F138:F143"/>
    <mergeCell ref="F151:F156"/>
    <mergeCell ref="F157:F162"/>
    <mergeCell ref="F163:F168"/>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253:F258"/>
    <mergeCell ref="F259:F264"/>
    <mergeCell ref="F265:F270"/>
    <mergeCell ref="F271:F276"/>
    <mergeCell ref="F277:F282"/>
    <mergeCell ref="F283:F288"/>
    <mergeCell ref="F289:F294"/>
    <mergeCell ref="F295:F300"/>
    <mergeCell ref="F301:F306"/>
    <mergeCell ref="F307:F312"/>
    <mergeCell ref="F313:F318"/>
    <mergeCell ref="F319:F324"/>
    <mergeCell ref="F325:F330"/>
    <mergeCell ref="F331:F336"/>
    <mergeCell ref="F337:F342"/>
    <mergeCell ref="F349:F354"/>
    <mergeCell ref="F343:F348"/>
    <mergeCell ref="F355:F360"/>
    <mergeCell ref="F361:F366"/>
    <mergeCell ref="F367:F372"/>
    <mergeCell ref="F373:F378"/>
    <mergeCell ref="F386:F391"/>
    <mergeCell ref="F392:F397"/>
    <mergeCell ref="F398:F403"/>
    <mergeCell ref="F404:F409"/>
    <mergeCell ref="F410:F415"/>
    <mergeCell ref="F416:F421"/>
    <mergeCell ref="F422:F427"/>
    <mergeCell ref="F428:F433"/>
    <mergeCell ref="F434:F439"/>
    <mergeCell ref="F440:F445"/>
    <mergeCell ref="F453:F458"/>
    <mergeCell ref="F496:F501"/>
    <mergeCell ref="F502:F507"/>
    <mergeCell ref="F508:F513"/>
    <mergeCell ref="F459:F464"/>
    <mergeCell ref="F472:F477"/>
    <mergeCell ref="F478:F483"/>
    <mergeCell ref="F484:F489"/>
    <mergeCell ref="F490:F495"/>
  </mergeCells>
  <pageMargins left="0.39370078740157483" right="0.39370078740157483" top="0.39370078740157483" bottom="0.39370078740157483" header="0" footer="0"/>
  <pageSetup paperSize="9" scale="74" fitToHeight="0" orientation="landscape" useFirstPageNumber="1" r:id="rId1"/>
  <headerFooter>
    <oddHeader>&amp;C&amp;"Times New Roman,обычный"&amp;14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ПМ</vt:lpstr>
      <vt:lpstr>ПМ!Заголовки_для_печати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по Краснотурьинску</dc:title>
  <dc:subject>ДЦП</dc:subject>
  <dc:creator/>
  <cp:lastModifiedBy/>
  <cp:lastPrinted>2013-11-22T10:24:28Z</cp:lastPrinted>
  <dcterms:created xsi:type="dcterms:W3CDTF">2006-09-28T05:33:49Z</dcterms:created>
  <dcterms:modified xsi:type="dcterms:W3CDTF">2018-02-20T06:20:55Z</dcterms:modified>
</cp:coreProperties>
</file>