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660" windowWidth="19200" windowHeight="11625"/>
  </bookViews>
  <sheets>
    <sheet name="ПМ" sheetId="12" r:id="rId1"/>
  </sheets>
  <definedNames>
    <definedName name="_xlnm.Print_Titles" localSheetId="0">ПМ!$7:$7</definedName>
  </definedNames>
  <calcPr calcId="145621"/>
</workbook>
</file>

<file path=xl/calcChain.xml><?xml version="1.0" encoding="utf-8"?>
<calcChain xmlns="http://schemas.openxmlformats.org/spreadsheetml/2006/main">
  <c r="D26" i="12" l="1"/>
  <c r="D490" i="12" l="1"/>
  <c r="D489" i="12"/>
  <c r="D488" i="12"/>
  <c r="D487" i="12"/>
  <c r="D486" i="12"/>
  <c r="C490" i="12"/>
  <c r="C489" i="12"/>
  <c r="C487" i="12"/>
  <c r="C486" i="12"/>
  <c r="E519" i="12"/>
  <c r="E517" i="12"/>
  <c r="E514" i="12"/>
  <c r="E508" i="12"/>
  <c r="E502" i="12"/>
  <c r="D515" i="12"/>
  <c r="D509" i="12"/>
  <c r="D503" i="12"/>
  <c r="D497" i="12"/>
  <c r="C518" i="12"/>
  <c r="C515" i="12" s="1"/>
  <c r="C509" i="12"/>
  <c r="C503" i="12"/>
  <c r="C497" i="12"/>
  <c r="E496" i="12"/>
  <c r="D491" i="12"/>
  <c r="C491" i="12"/>
  <c r="C476" i="12"/>
  <c r="C475" i="12"/>
  <c r="C474" i="12"/>
  <c r="C473" i="12"/>
  <c r="C477" i="12"/>
  <c r="E483" i="12"/>
  <c r="D478" i="12"/>
  <c r="D477" i="12"/>
  <c r="D476" i="12"/>
  <c r="D475" i="12"/>
  <c r="D474" i="12"/>
  <c r="D473" i="12"/>
  <c r="C478" i="12"/>
  <c r="C472" i="12"/>
  <c r="D410" i="12"/>
  <c r="C410" i="12"/>
  <c r="D409" i="12"/>
  <c r="C409" i="12"/>
  <c r="E409" i="12" s="1"/>
  <c r="C408" i="12"/>
  <c r="D407" i="12"/>
  <c r="C407" i="12"/>
  <c r="D406" i="12"/>
  <c r="C406" i="12"/>
  <c r="D405" i="12"/>
  <c r="D217" i="12"/>
  <c r="D216" i="12"/>
  <c r="D214" i="12"/>
  <c r="D213" i="12"/>
  <c r="C216" i="12"/>
  <c r="C214" i="12"/>
  <c r="C213" i="12"/>
  <c r="E503" i="12" l="1"/>
  <c r="E515" i="12"/>
  <c r="C405" i="12"/>
  <c r="E407" i="12"/>
  <c r="E478" i="12"/>
  <c r="E491" i="12"/>
  <c r="E497" i="12"/>
  <c r="E509" i="12"/>
  <c r="E518" i="12"/>
  <c r="C488" i="12"/>
  <c r="E488" i="12" s="1"/>
  <c r="E487" i="12"/>
  <c r="E489" i="12"/>
  <c r="D485" i="12"/>
  <c r="D472" i="12"/>
  <c r="E472" i="12" s="1"/>
  <c r="E410" i="12"/>
  <c r="E477" i="12"/>
  <c r="E490" i="12"/>
  <c r="C485" i="12"/>
  <c r="E405" i="12"/>
  <c r="E485" i="12" l="1"/>
  <c r="E403" i="12"/>
  <c r="E397" i="12"/>
  <c r="E396" i="12"/>
  <c r="E390" i="12"/>
  <c r="E384" i="12"/>
  <c r="E378" i="12"/>
  <c r="D401" i="12"/>
  <c r="D398" i="12" s="1"/>
  <c r="D395" i="12"/>
  <c r="D392" i="12" s="1"/>
  <c r="D389" i="12"/>
  <c r="D386" i="12" s="1"/>
  <c r="D383" i="12"/>
  <c r="D380" i="12" s="1"/>
  <c r="D377" i="12"/>
  <c r="D374" i="12" s="1"/>
  <c r="C401" i="12"/>
  <c r="C398" i="12" s="1"/>
  <c r="C395" i="12"/>
  <c r="C392" i="12" s="1"/>
  <c r="C389" i="12"/>
  <c r="C386" i="12" s="1"/>
  <c r="C383" i="12"/>
  <c r="C380" i="12" s="1"/>
  <c r="C377" i="12"/>
  <c r="C374" i="12" s="1"/>
  <c r="E372" i="12"/>
  <c r="D368" i="12"/>
  <c r="C368" i="12"/>
  <c r="E367" i="12"/>
  <c r="D362" i="12"/>
  <c r="E362" i="12" s="1"/>
  <c r="C362" i="12"/>
  <c r="E361" i="12"/>
  <c r="D356" i="12"/>
  <c r="C356" i="12"/>
  <c r="E355" i="12"/>
  <c r="E343" i="12"/>
  <c r="E336" i="12"/>
  <c r="E334" i="12"/>
  <c r="D350" i="12"/>
  <c r="D344" i="12"/>
  <c r="D338" i="12"/>
  <c r="D332" i="12"/>
  <c r="C350" i="12"/>
  <c r="C349" i="12"/>
  <c r="C217" i="12" s="1"/>
  <c r="C338" i="12"/>
  <c r="C335" i="12"/>
  <c r="C332" i="12" s="1"/>
  <c r="E331" i="12"/>
  <c r="D326" i="12"/>
  <c r="E326" i="12" s="1"/>
  <c r="C326" i="12"/>
  <c r="D323" i="12"/>
  <c r="D320" i="12" s="1"/>
  <c r="E320" i="12" s="1"/>
  <c r="E324" i="12"/>
  <c r="E318" i="12"/>
  <c r="D317" i="12"/>
  <c r="D314" i="12" s="1"/>
  <c r="C317" i="12"/>
  <c r="C314" i="12" s="1"/>
  <c r="E313" i="12"/>
  <c r="D308" i="12"/>
  <c r="C308" i="12"/>
  <c r="E306" i="12"/>
  <c r="D302" i="12"/>
  <c r="C302" i="12"/>
  <c r="E300" i="12"/>
  <c r="E294" i="12"/>
  <c r="D296" i="12"/>
  <c r="D290" i="12"/>
  <c r="C296" i="12"/>
  <c r="C290" i="12"/>
  <c r="E289" i="12"/>
  <c r="E283" i="12"/>
  <c r="E277" i="12"/>
  <c r="E271" i="12"/>
  <c r="D284" i="12"/>
  <c r="D278" i="12"/>
  <c r="D272" i="12"/>
  <c r="D266" i="12"/>
  <c r="C284" i="12"/>
  <c r="C278" i="12"/>
  <c r="C272" i="12"/>
  <c r="C266" i="12"/>
  <c r="E264" i="12"/>
  <c r="E259" i="12"/>
  <c r="E253" i="12"/>
  <c r="E247" i="12"/>
  <c r="D263" i="12"/>
  <c r="D254" i="12"/>
  <c r="D248" i="12"/>
  <c r="D242" i="12"/>
  <c r="C263" i="12"/>
  <c r="C254" i="12"/>
  <c r="C248" i="12"/>
  <c r="C242" i="12"/>
  <c r="E241" i="12"/>
  <c r="E235" i="12"/>
  <c r="E229" i="12"/>
  <c r="E223" i="12"/>
  <c r="D236" i="12"/>
  <c r="D230" i="12"/>
  <c r="D224" i="12"/>
  <c r="D218" i="12"/>
  <c r="C236" i="12"/>
  <c r="C230" i="12"/>
  <c r="C224" i="12"/>
  <c r="C218" i="12"/>
  <c r="D204" i="12"/>
  <c r="D203" i="12"/>
  <c r="D202" i="12"/>
  <c r="D201" i="12"/>
  <c r="D200" i="12"/>
  <c r="C204" i="12"/>
  <c r="C203" i="12"/>
  <c r="C202" i="12"/>
  <c r="C201" i="12"/>
  <c r="C200" i="12"/>
  <c r="E209" i="12"/>
  <c r="D205" i="12"/>
  <c r="C205" i="12"/>
  <c r="D185" i="12"/>
  <c r="D184" i="12"/>
  <c r="D183" i="12"/>
  <c r="D182" i="12"/>
  <c r="D181" i="12"/>
  <c r="C185" i="12"/>
  <c r="C184" i="12"/>
  <c r="C183" i="12"/>
  <c r="C182" i="12"/>
  <c r="C181" i="12"/>
  <c r="E194" i="12"/>
  <c r="D192" i="12"/>
  <c r="C192" i="12"/>
  <c r="E188" i="12"/>
  <c r="D186" i="12"/>
  <c r="C186" i="12"/>
  <c r="D130" i="12"/>
  <c r="D129" i="12"/>
  <c r="D127" i="12"/>
  <c r="D126" i="12"/>
  <c r="C130" i="12"/>
  <c r="C129" i="12"/>
  <c r="C127" i="12"/>
  <c r="E127" i="12" s="1"/>
  <c r="C126" i="12"/>
  <c r="E177" i="12"/>
  <c r="D173" i="12"/>
  <c r="C173" i="12"/>
  <c r="E172" i="12"/>
  <c r="E165" i="12"/>
  <c r="E157" i="12"/>
  <c r="E159" i="12"/>
  <c r="D167" i="12"/>
  <c r="D161" i="12"/>
  <c r="D155" i="12"/>
  <c r="C167" i="12"/>
  <c r="C161" i="12"/>
  <c r="C158" i="12"/>
  <c r="C155" i="12" s="1"/>
  <c r="E153" i="12"/>
  <c r="E147" i="12"/>
  <c r="D149" i="12"/>
  <c r="D146" i="12"/>
  <c r="D128" i="12" s="1"/>
  <c r="C149" i="12"/>
  <c r="C146" i="12"/>
  <c r="C128" i="12" s="1"/>
  <c r="E141" i="12"/>
  <c r="E136" i="12"/>
  <c r="D137" i="12"/>
  <c r="D131" i="12"/>
  <c r="C137" i="12"/>
  <c r="C131" i="12"/>
  <c r="D48" i="12"/>
  <c r="D51" i="12"/>
  <c r="E51" i="12" s="1"/>
  <c r="D50" i="12"/>
  <c r="D47" i="12"/>
  <c r="C51" i="12"/>
  <c r="C50" i="12"/>
  <c r="C48" i="12"/>
  <c r="C47" i="12"/>
  <c r="E122" i="12"/>
  <c r="E116" i="12"/>
  <c r="E114" i="12"/>
  <c r="E110" i="12"/>
  <c r="E108" i="12"/>
  <c r="E104" i="12"/>
  <c r="E102" i="12"/>
  <c r="D118" i="12"/>
  <c r="D112" i="12"/>
  <c r="D106" i="12"/>
  <c r="D100" i="12"/>
  <c r="C118" i="12"/>
  <c r="E118" i="12" s="1"/>
  <c r="C115" i="12"/>
  <c r="C112" i="12" s="1"/>
  <c r="C109" i="12"/>
  <c r="C106" i="12" s="1"/>
  <c r="E106" i="12" s="1"/>
  <c r="C103" i="12"/>
  <c r="C100" i="12" s="1"/>
  <c r="E96" i="12"/>
  <c r="D94" i="12"/>
  <c r="C94" i="12"/>
  <c r="E92" i="12"/>
  <c r="E86" i="12"/>
  <c r="D91" i="12"/>
  <c r="D49" i="12" s="1"/>
  <c r="C91" i="12"/>
  <c r="D88" i="12"/>
  <c r="C88" i="12"/>
  <c r="D82" i="12"/>
  <c r="C82" i="12"/>
  <c r="E80" i="12"/>
  <c r="D76" i="12"/>
  <c r="C76" i="12"/>
  <c r="E74" i="12"/>
  <c r="E72" i="12"/>
  <c r="D70" i="12"/>
  <c r="C73" i="12"/>
  <c r="C70" i="12" s="1"/>
  <c r="E69" i="12"/>
  <c r="D64" i="12"/>
  <c r="C64" i="12"/>
  <c r="E62" i="12"/>
  <c r="E60" i="12"/>
  <c r="D58" i="12"/>
  <c r="C61" i="12"/>
  <c r="E61" i="12" s="1"/>
  <c r="E56" i="12"/>
  <c r="E54" i="12"/>
  <c r="D52" i="12"/>
  <c r="C55" i="12"/>
  <c r="C52" i="12" s="1"/>
  <c r="D20" i="12"/>
  <c r="D13" i="12" s="1"/>
  <c r="D19" i="12"/>
  <c r="D16" i="12"/>
  <c r="D9" i="12" s="1"/>
  <c r="C19" i="12"/>
  <c r="C16" i="12"/>
  <c r="C9" i="12" s="1"/>
  <c r="E43" i="12"/>
  <c r="D42" i="12"/>
  <c r="C42" i="12" s="1"/>
  <c r="C18" i="12" s="1"/>
  <c r="D41" i="12"/>
  <c r="D17" i="12" s="1"/>
  <c r="E37" i="12"/>
  <c r="D33" i="12"/>
  <c r="C33" i="12"/>
  <c r="C27" i="12"/>
  <c r="C26" i="12"/>
  <c r="C20" i="12" s="1"/>
  <c r="E31" i="12"/>
  <c r="E30" i="12"/>
  <c r="E29" i="12"/>
  <c r="D27" i="12"/>
  <c r="E27" i="12" s="1"/>
  <c r="D21" i="12"/>
  <c r="E20" i="12" l="1"/>
  <c r="C13" i="12"/>
  <c r="E26" i="12"/>
  <c r="C21" i="12"/>
  <c r="E21" i="12" s="1"/>
  <c r="D10" i="12"/>
  <c r="C12" i="12"/>
  <c r="E70" i="12"/>
  <c r="E302" i="12"/>
  <c r="E308" i="12"/>
  <c r="D12" i="12"/>
  <c r="D199" i="12"/>
  <c r="E100" i="12"/>
  <c r="D125" i="12"/>
  <c r="E112" i="12"/>
  <c r="E76" i="12"/>
  <c r="E19" i="12"/>
  <c r="E192" i="12"/>
  <c r="E314" i="12"/>
  <c r="E338" i="12"/>
  <c r="E350" i="12"/>
  <c r="E356" i="12"/>
  <c r="E368" i="12"/>
  <c r="E380" i="12"/>
  <c r="E392" i="12"/>
  <c r="D143" i="12"/>
  <c r="E332" i="12"/>
  <c r="E374" i="12"/>
  <c r="E386" i="12"/>
  <c r="E398" i="12"/>
  <c r="E149" i="12"/>
  <c r="E155" i="12"/>
  <c r="E167" i="12"/>
  <c r="E224" i="12"/>
  <c r="E236" i="12"/>
  <c r="C260" i="12"/>
  <c r="C215" i="12"/>
  <c r="E248" i="12"/>
  <c r="D260" i="12"/>
  <c r="E260" i="12" s="1"/>
  <c r="D215" i="12"/>
  <c r="D212" i="12" s="1"/>
  <c r="E272" i="12"/>
  <c r="E284" i="12"/>
  <c r="E296" i="12"/>
  <c r="E335" i="12"/>
  <c r="E33" i="12"/>
  <c r="E205" i="12"/>
  <c r="E218" i="12"/>
  <c r="E230" i="12"/>
  <c r="E242" i="12"/>
  <c r="E254" i="12"/>
  <c r="E266" i="12"/>
  <c r="E278" i="12"/>
  <c r="E290" i="12"/>
  <c r="C344" i="12"/>
  <c r="E344" i="12" s="1"/>
  <c r="E349" i="12"/>
  <c r="E52" i="12"/>
  <c r="E64" i="12"/>
  <c r="E82" i="12"/>
  <c r="E88" i="12"/>
  <c r="E94" i="12"/>
  <c r="E50" i="12"/>
  <c r="E137" i="12"/>
  <c r="E161" i="12"/>
  <c r="E158" i="12"/>
  <c r="E173" i="12"/>
  <c r="E186" i="12"/>
  <c r="C212" i="12"/>
  <c r="E109" i="12"/>
  <c r="E131" i="12"/>
  <c r="E217" i="12"/>
  <c r="E214" i="12"/>
  <c r="E216" i="12"/>
  <c r="C199" i="12"/>
  <c r="E55" i="12"/>
  <c r="C58" i="12"/>
  <c r="E58" i="12" s="1"/>
  <c r="C143" i="12"/>
  <c r="E143" i="12" s="1"/>
  <c r="D180" i="12"/>
  <c r="D46" i="12"/>
  <c r="E182" i="12"/>
  <c r="C180" i="12"/>
  <c r="E130" i="12"/>
  <c r="E129" i="12"/>
  <c r="C125" i="12"/>
  <c r="E103" i="12"/>
  <c r="E115" i="12"/>
  <c r="C49" i="12"/>
  <c r="E49" i="12" s="1"/>
  <c r="E48" i="12"/>
  <c r="C41" i="12"/>
  <c r="C17" i="12" s="1"/>
  <c r="C10" i="12" s="1"/>
  <c r="E73" i="12"/>
  <c r="D39" i="12"/>
  <c r="D18" i="12"/>
  <c r="C11" i="12" l="1"/>
  <c r="E125" i="12"/>
  <c r="E18" i="12"/>
  <c r="E180" i="12"/>
  <c r="C46" i="12"/>
  <c r="E46" i="12" s="1"/>
  <c r="C15" i="12"/>
  <c r="C39" i="12"/>
  <c r="E39" i="12" s="1"/>
  <c r="E17" i="12"/>
  <c r="D15" i="12"/>
  <c r="C8" i="12"/>
  <c r="E15" i="12" l="1"/>
  <c r="E469" i="12" l="1"/>
  <c r="E463" i="12"/>
  <c r="E451" i="12"/>
  <c r="E450" i="12"/>
  <c r="E449" i="12"/>
  <c r="E445" i="12"/>
  <c r="E444" i="12"/>
  <c r="E443" i="12"/>
  <c r="D441" i="12"/>
  <c r="E441" i="12" s="1"/>
  <c r="E439" i="12"/>
  <c r="E438" i="12"/>
  <c r="E437" i="12"/>
  <c r="D435" i="12"/>
  <c r="E435" i="12" s="1"/>
  <c r="E433" i="12"/>
  <c r="E432" i="12"/>
  <c r="E431" i="12"/>
  <c r="E425" i="12"/>
  <c r="E421" i="12"/>
  <c r="E415" i="12"/>
  <c r="E10" i="12" l="1"/>
  <c r="E12" i="12"/>
  <c r="D429" i="12"/>
  <c r="E429" i="12" s="1"/>
  <c r="D447" i="12"/>
  <c r="E447" i="12" s="1"/>
  <c r="D465" i="12" l="1"/>
  <c r="E465" i="12" s="1"/>
  <c r="D459" i="12" l="1"/>
  <c r="E459" i="12" s="1"/>
  <c r="D420" i="12" l="1"/>
  <c r="D414" i="12" l="1"/>
  <c r="D408" i="12" s="1"/>
  <c r="E408" i="12" l="1"/>
  <c r="D11" i="12"/>
  <c r="D8" i="12" s="1"/>
  <c r="E212" i="12"/>
  <c r="E215" i="12"/>
  <c r="D417" i="12"/>
  <c r="E11" i="12" l="1"/>
  <c r="E417" i="12"/>
  <c r="D453" i="12"/>
  <c r="D423" i="12"/>
  <c r="E423" i="12" s="1"/>
  <c r="D411" i="12"/>
  <c r="E199" i="12" l="1"/>
  <c r="E203" i="12"/>
  <c r="E8" i="12"/>
  <c r="E13" i="12"/>
  <c r="E411" i="12"/>
</calcChain>
</file>

<file path=xl/sharedStrings.xml><?xml version="1.0" encoding="utf-8"?>
<sst xmlns="http://schemas.openxmlformats.org/spreadsheetml/2006/main" count="596" uniqueCount="176">
  <si>
    <t xml:space="preserve">областной бюджет         </t>
  </si>
  <si>
    <t xml:space="preserve">внебюджетные источники   </t>
  </si>
  <si>
    <t xml:space="preserve">местный бюджет         </t>
  </si>
  <si>
    <t>местный бюджет</t>
  </si>
  <si>
    <t>в том числе субсидии местным бюджетам</t>
  </si>
  <si>
    <t xml:space="preserve">федеральный бюджет         </t>
  </si>
  <si>
    <t>федеральный бюджет</t>
  </si>
  <si>
    <t>Направление 7 «Развитие транспортной инфраструктуры»</t>
  </si>
  <si>
    <t xml:space="preserve">Всего по направлению 7 «Развитие транспортной инфраструктуры»
в том числе: </t>
  </si>
  <si>
    <t xml:space="preserve">областной бюджет*         </t>
  </si>
  <si>
    <t>Номер строки</t>
  </si>
  <si>
    <t xml:space="preserve">областной бюджет*      </t>
  </si>
  <si>
    <t>Мероприятие 140. «Строительство и реконструкция улично-дорожной сети городского округа Верхняя Пышма со строительством трамвайной линии в границах городского округа Верхняя Пышма», всего 
из них:</t>
  </si>
  <si>
    <t xml:space="preserve">Мероприятие 141. «Реконструкция проспекта Успенский от улицы Петрова до путепровода с учетом полосы отвода для трамвая», всего
из них:  </t>
  </si>
  <si>
    <t>Мероприятие 143. «Реконструкция транспортной развязки на 23 км автомобильной дороги 
г. Екатеринбург – г. Нижний Тагил – г. Серов 
с устройством пандуса № 4 (пересечение с автомобильной дорогой г. Верхняя Пышма – 
г. Среднеуральск - п. Исеть) на территории городского округа Верхняя Пышма и городского округа Среднеуральск в Свердловской области», всего 
из них:</t>
  </si>
  <si>
    <t xml:space="preserve">Мероприятие 146. «Строительство дороги по улице Тенистая, с. Балтым, г. Верхняя Пышма», всего                                                                                                                                                                                                                                             из них:   </t>
  </si>
  <si>
    <t xml:space="preserve">Мероприятие 147. «Строительство линейного объекта «участки  улица Машиностроителей, улица Гороховая и улица Зеленая (проектная) в границах района «Северный» г. Верхняя Пышма (включая проектные работы стадии «Р»)», всего                                                                                                                                                                                           из них:   </t>
  </si>
  <si>
    <t xml:space="preserve">Мероприятие 148. «Строительство автомобильной дороги по улице Мальцева в г. Верхняя Пышма», всего                                                                                                                                                                                                                                         из них:   </t>
  </si>
  <si>
    <t xml:space="preserve">Мероприятие 152. «Реконструкция автомобильной дороги по улице Феофанова в г. Верхняя Пышма», всего                                                       
из них:   </t>
  </si>
  <si>
    <t xml:space="preserve">Мероприятие 157. «Разработка проектной документации для строительства новых улиц: Щербакова,  Волоскова и реконструкция улицы Клары Цеткин путем ее расширения в границах микрорайона «Петровский»  г. Верхняя Пышма», всего                                                                                                                                                                                        из них: </t>
  </si>
  <si>
    <t xml:space="preserve">Мероприятие 165. «Строительство автомобильной дороги по улице Ольховая в с. Мостовское», всего                                                                                                                                                                  из них:  </t>
  </si>
  <si>
    <t xml:space="preserve">Мероприятие 166. «Разработка проектно-сметной документации для строительства автомобильной дороги по улице Сапожникова в г. Верхняя Пышма», всего                                                                                                                                                                  из них:  </t>
  </si>
  <si>
    <t xml:space="preserve">Наименование мероприятия/ 
источники расходов 
на финансирование </t>
  </si>
  <si>
    <t>Объем расходов на выполнение мероприятия, 
тыс. рублей</t>
  </si>
  <si>
    <t>Причины отклонения от планового значения</t>
  </si>
  <si>
    <t>факт</t>
  </si>
  <si>
    <t>план на 2019 г.</t>
  </si>
  <si>
    <t>процент выполнения</t>
  </si>
  <si>
    <t>Реализация мероприятия запланирована на более поздний срок</t>
  </si>
  <si>
    <t>Осуществляются мероприятия по выносу газопровода с территории застройки</t>
  </si>
  <si>
    <t xml:space="preserve">Ведется процедура выкупа земельных участков, выноса газопровода, передачи земельных участков </t>
  </si>
  <si>
    <t>Выполняется корректировка проекта планировки территории для строительства улицы Щербакова и реконструкции улицы Клары Цеткин. По строительству улицы Волоскова: разработана проектно-сметная документация, получено отрицательное заключение государственной экспертизы с рекомендацией выполнения дополнительных геофизических изысканий. По результатам выполненных геофизических изысканий необходимо изменение проектируемой трассы, так как она проходит в районе горных выработок. В настоящее время разрабатывается изменение трассы автодороги в районе коллективного сада "Горняк"</t>
  </si>
  <si>
    <t xml:space="preserve">Всего по комплексной программе 
в том числе:          </t>
  </si>
  <si>
    <t xml:space="preserve">федеральный бюджет       </t>
  </si>
  <si>
    <t xml:space="preserve">в том числе субсидии местным бюджетам     </t>
  </si>
  <si>
    <t xml:space="preserve">местный бюджет           </t>
  </si>
  <si>
    <t>Направление 1 «Развитие строительного комплекса»</t>
  </si>
  <si>
    <t xml:space="preserve">Всего по направлению 1 «Развитие строительного комплекса»
в том числе: </t>
  </si>
  <si>
    <t>Мероприятие 1. «Строительство новых микрорайонов в г. Верхняя Пышма», всего                                                                                                                                                                                            из них:</t>
  </si>
  <si>
    <t>Мероприятие 2. «Приобретение квартир для переселения граждан из жилых помещений, признанных непригодными для проживания», всего
из них:</t>
  </si>
  <si>
    <t xml:space="preserve">Мероприятие 4. «Строительство (приобретение) служебных жилых помещений для педагогических и иных работников на территории города Верхняя Пышма», всего                                                                                                                         из них: </t>
  </si>
  <si>
    <t xml:space="preserve">Мероприятие 6. «Проектирование и строительство здания администрации по адресу: Свердловская область, г. Верхняя Пышма, проспект Успенский, 
д. 115», всего                                                                                                                                                                                                                                                                                                                                                                           из них:  </t>
  </si>
  <si>
    <t>Направление 2 «Развитие образования»</t>
  </si>
  <si>
    <t>Всего по направлению 2 «Развитие образования»
в том числе:</t>
  </si>
  <si>
    <t xml:space="preserve">Мероприятие 7. «Реконструкция здания муниципального автономного общеобразовательного учреждения «Средняя общеобразовательная школа № 3» по адресу: г. Верхняя Пышма, улица Машиностроителей, д. 6», всего                                                                                                                                                                                                                                             из них: </t>
  </si>
  <si>
    <t xml:space="preserve">областной бюджет*     </t>
  </si>
  <si>
    <t xml:space="preserve">в том числе субсидии местным бюджетам      </t>
  </si>
  <si>
    <t>местный бюджет*</t>
  </si>
  <si>
    <t xml:space="preserve">Мероприятие 8. «Реконструкция здания муниципального автономного общеобразовательного учреждения «Средняя общеобразовательная школа № 1 имени 
Б.С. Суворова» по адресу: г. Верхняя Пышма, улица Красноармейская, д. 6 (1 очередь 
2016-2017 годы без увеличения мест, 2 очередь - 
2018 год)», всего                                                                                                                                                                                                                                                                                      из них:   </t>
  </si>
  <si>
    <t>областной бюджет*</t>
  </si>
  <si>
    <t xml:space="preserve">Мероприятие 9. «Разработка проектно-сметной документации на строительство общеобразовательного учреждения на 1100 мест 
в с. Балтым городского округа Верхняя Пышма», всего                                                                                                                                                                                                                                               из них:   </t>
  </si>
  <si>
    <t xml:space="preserve">Мероприятие 17. «Реконструкция здания муниципального автономного общеобразовательного учреждения «Средняя общеобразовательная школа 
№ 4» г. Верхняя Пышма, улица Калинина, д. 37 б», всего                                                                                                                                                                                                                                                                                                                             из них:   </t>
  </si>
  <si>
    <t xml:space="preserve">Мероприятие 19. «Разработка проектно-сметной документации на строительство здания общеобразовательной организации на 825 мест в квартале улиц Юбилейная – Сварщиков – проспект Успенский г. Верхняя Пышма», всего 
из них:   </t>
  </si>
  <si>
    <t xml:space="preserve">Мероприятие 21. «Реконструкция здания муниципального автономного общеобразовательного учреждения «Средняя общеобразовательная школа № 22» г. Верхняя Пышма, проспект Успенский, 
д. 49», всего                                                                                                                                                                                                                                                                                                                                      из них:   </t>
  </si>
  <si>
    <t xml:space="preserve">Мероприятие 22. «Разработка проектно-сметной документации на строительство общеобразовательной организации на 825 мест 
в микрорайоне «Центральный» г. Верхняя Пышма», всего                                                                                                                                                                                                                                                                                       из них:   </t>
  </si>
  <si>
    <t xml:space="preserve">Мероприятие 24. «Строительство Дворца технического творчества в г. Верхняя Пышма», всего                                                                                                                                                                                                                                                                                                                                                                                          из них: </t>
  </si>
  <si>
    <t xml:space="preserve">Мероприятие 27. «Капитальный ремонт объектов (культурно-досуговый комплекс,  спортивный комплекс) муниципального автономного учреждения «Загородный оздоровительный лагерь «Медная горка» г. Верхняя Пышма», всего                                                                                                                                                                                                                                                                                                                                                                                                                                          из них:   </t>
  </si>
  <si>
    <t xml:space="preserve">Мероприятие 28. «Реконструкция муниципального автономного общеобразовательного учреждения «Средняя образовательная школа № 25 с углубленным изучением отдельных предметов», 
г. Верхняя Пышма, улица Петрова, д. 43 а», всего                                                                                                                                                              из них:   </t>
  </si>
  <si>
    <t xml:space="preserve">Мероприятие 30. «Реконструкция здания муниципального бюджетного учреждения дополнительного образования «Детская художественная школа» по адресу: 
г. Верхняя Пышма, проспект Успенский, д. 111Б, литер А», всего 
из них:   </t>
  </si>
  <si>
    <t>Направление 3 «Развитие физической культуры и спорта»</t>
  </si>
  <si>
    <t xml:space="preserve">Всего по направлению 3 «Развитие физической культуры и спорта» 
в том числе: </t>
  </si>
  <si>
    <t xml:space="preserve">Мероприятие 33. «Разработка проектно-сметной документации на строительство универсального физкультурно-оздоровительного комплекса по улице Кривоусова, д. 53 в г. Верхняя Пышма», всего                                                                                                                                                                                                                                                                                                     из них:   </t>
  </si>
  <si>
    <t xml:space="preserve">Мероприятие 34. «Строительство универсального физкультурно-оздоровительного комплекса по улице Кривоусова, д. 53 в г. Верхняя Пышма», всего                                                                                                                                                                                                                                                                                                                                                                                                   из них:  </t>
  </si>
  <si>
    <t xml:space="preserve">Мероприятие 38. «Строительство спортивного комплекса с лыжероллерной трассой в парке культуры и отдыха в г. Верхняя Пышма», всего 
из них:   </t>
  </si>
  <si>
    <t xml:space="preserve">Мероприятие 39. «Проектирование  физкультурно-оздоровительного комплекса п. Исеть городского округа Верхняя Пышма», всего                                                                                                                                                                                                                                                                                                                             из них: </t>
  </si>
  <si>
    <t xml:space="preserve">Мероприятие 45. «Строительство Дворца самбо», всего                                                                                                                                                                                                                                            из них: </t>
  </si>
  <si>
    <t>Мероприятие 46. «Строительство  хоккейного корта по адресу: г. Верхняя Пышма, улица Уральских рабочих, д. 37 а», всего
из них:</t>
  </si>
  <si>
    <t xml:space="preserve">Мероприятие 47. «Строительство объекта: «Физкультурно-оздоровительный комплекс 
по улице Кривоусова, 53 в г. Верхняя Пышма», всего 
из них: 
</t>
  </si>
  <si>
    <t xml:space="preserve">Мероприятие 49. «Реконструкция административного здания, расположенного по адресу: Свердловская область, г. Верхняя Пышма, улица 40 лет Октября, 
д. 73 (муниципальное казенное учреждение «Управление физической культуры, спорта и молодежной политики городского округа Верхняя Пышма»), всего                                                                                                                                                                                                                                                                                                                                                                           из них:  </t>
  </si>
  <si>
    <t>Направление 4 «Развитие здравоохранения»</t>
  </si>
  <si>
    <t xml:space="preserve">Всего по направлению 4 «Развитие здравоохранения» 
в том числе: </t>
  </si>
  <si>
    <t xml:space="preserve">Мероприятие 51. «Строительство родильного дома с женской консультацией и отделением патологии беременных, г. Верхняя Пышма», всего                                                                                                                                                                           из них: </t>
  </si>
  <si>
    <t xml:space="preserve">Мероприятие 54. «Поставка фельдшерско-акушерского пункта в п. Половинный», всего                                                                                                                                                                           из них: </t>
  </si>
  <si>
    <t>Направление 5 «Развитие культуры»</t>
  </si>
  <si>
    <t xml:space="preserve">Всего по направлению 5 «Развитие культуры» 
в том числе: </t>
  </si>
  <si>
    <t xml:space="preserve">Мероприятие 55. «Реконструкция парка культуры и отдыха в г. Верхняя Пышма», всего                                                                                                                                                                                             из них:   </t>
  </si>
  <si>
    <t>Направление 6 «Развитие жилищно-коммунального хозяйства»</t>
  </si>
  <si>
    <t xml:space="preserve">Всего по направлению 6 «Развитие жилищно-коммунального хозяйства»
в том числе: </t>
  </si>
  <si>
    <t xml:space="preserve">Мероприятие 60. «Техническое перевооружение теплотрассы от газовой котельной улицы Заводская, 1 п. Исеть до ТК-17», всего                                                                                                                                                                                                                                                    из них:  </t>
  </si>
  <si>
    <t>Мероприятие 61. «Строительство теплотрассы от 
ТК-17 до УТ-1, от УТ-1 до жилого дома № 1 в жилой застройке по улице Мира в п. Исеть городского округа Верхняя Пышма», всего
из них:</t>
  </si>
  <si>
    <t>Мероприятие 62. «Строительство теплотрассы 
от УТ-1 до жилого дома № 2 в жилой застройке по улице Мира в п. Исеть городского округа Верхняя Пышма», всего
из них:</t>
  </si>
  <si>
    <t xml:space="preserve">Мероприятие 63. «Проектирование и реконструкция теплотрассы от котельной п. Кедровое до точки Б 2Ду=300,  строительство теплотрассы от ТК-4 до границы земельного участка заявителя «Здание школы № 24» (старое здание), расположенного по адресу: г. Верхняя Пышма, п. Кедровое, улица Школьников, д. 4/1», всего
из них: </t>
  </si>
  <si>
    <t xml:space="preserve">Мероприятие 66. «Проектирование и строительство новой блочно-модульной газовой котельной 
в п. Красный городского округа Верхняя Пышма», всего из них:   </t>
  </si>
  <si>
    <t xml:space="preserve">Мероприятие 67. «Проектирование и реконструкция угольной котельной в п. Ольховка городского округа Верхняя Пышма», всего                                                                                                                                                                                                                    из них:   </t>
  </si>
  <si>
    <t xml:space="preserve">Мероприятие 68. «Проектирование и реконструкция угольной котельной в с. Мостовское городского округа Верхняя Пышма с переводом котельной на природный газ», всего                                                                                                                                                                                                                                                                                                                          из них:   </t>
  </si>
  <si>
    <t xml:space="preserve">Мероприятие 69. «Реконструкция газовой котельной улица Заводская, д. 1, п. Исеть городского округа Верхняя Пышма», всего                                                                                                                                                                              из них:   </t>
  </si>
  <si>
    <t>Мероприятие 99. «Реконструкция КЛ-6 кВ 
ф. 1 «ПС Пышма-ТП 5», всего                                                                                                                                                                                                                из них:</t>
  </si>
  <si>
    <t>Мероприятие 100. «Реконструкция КЛ-6 кВ 
ф. «ТП 5-РП 2», всего                                                                                                                                                                                                                           из них:</t>
  </si>
  <si>
    <t>Мероприятие 101. «Реконструкция КЛ-6 кВ 
ф. 2 «ПС Пышма-ТП 27», всего                                                                                                                                                                                                                из них:</t>
  </si>
  <si>
    <t>Мероприятие 102. «Реконструкция КЛ-6 кВ 
ф. «ТП 27-РП 2», всего                                                                                                                                                                                                                              из них:</t>
  </si>
  <si>
    <t xml:space="preserve">Мероприятие 105. «Строительство сети уличного освещения улица Петрова, 35 («Военный городок»)», всего                                                                                                                                                                                                                                                          из них:   </t>
  </si>
  <si>
    <t xml:space="preserve">Мероприятие 106. «Реконструкция ВЛ-6 кВ распределительного устройства Насосная 2 подъема фидер № 1, ячейка № 3 до распределительного устройства Насосная 2 подъема ячейка № 7», всего                                                                                                                                                                                                                                                          из них:  </t>
  </si>
  <si>
    <t xml:space="preserve">Мероприятие 109. «Строительство ВЛ-6 кВ 
с. Мостовское на ТП-6093», всего                                                                                                                                                                                                                                                          из них:   </t>
  </si>
  <si>
    <t xml:space="preserve">Мероприятие 114. «Развитие подводящих сетей для газоснабжения населенных пунктов городского округа Верхняя Пышма», всего                                                                                                                                                                                                                                                                                                                                                                                                                    из них:   </t>
  </si>
  <si>
    <t xml:space="preserve">Мероприятие 116. «Строительство распределительных газопроводов в с. Мостовское городского округа Верхняя Пышма», всего                                                                                                                             из них:    </t>
  </si>
  <si>
    <t xml:space="preserve">Мероприятие 117. «Строительство газопровода высокого, среднего и низкого давления в сельской местности», всего                                                                                                                             из них:   </t>
  </si>
  <si>
    <t xml:space="preserve">Мероприятие 120. «Проектирование очистных сооружений в п. Исеть городского округа Верхняя Пышма», всего                                                                                                                                  из них:   </t>
  </si>
  <si>
    <t xml:space="preserve">Мероприятие 123. «Строительство резервуаров муниципального унитарного предприятия  «Водоканал» в количестве 3-х штук», всего 
из них:   </t>
  </si>
  <si>
    <t xml:space="preserve">Мероприятие 124. «Проектирование водовода между станцией подкачки «Красный Адуй» и станцией водоподготовки», всего                                                                                                                                                                                                                            из них:   </t>
  </si>
  <si>
    <t xml:space="preserve">Мероприятие 125. «Реконструкция водовода между станцией подкачки «Красный Адуй» и станцией водоподготовки», всего                                                                                                                                из них:   </t>
  </si>
  <si>
    <t xml:space="preserve">Мероприятие 126. «Проектирование реконструкции насосной станции IY подъема, расположенной 
в г. Верхняя Пышма, улица Петрова, д. 35», всего                                                                                                                                из них:  </t>
  </si>
  <si>
    <t xml:space="preserve">Мероприятие 128. «Проектирование модернизации схемы подачи питьевой воды насосной станции «Зона Поздняя», расположенной в г. Верхняя Пышма, улица Красноармейская», всего                                                                                                                                из них:   </t>
  </si>
  <si>
    <t xml:space="preserve">Мероприятие 131. «Проектирование автоматизации пяти насосных станций IY подъема с установкой частотных преобразователей, расположенных 
в г. Верхняя Пышма», всего                                                                                                                                из них:  </t>
  </si>
  <si>
    <t xml:space="preserve">Мероприятие 134. «Строительство канализационного коллектора в п. Санаторный городского округа Верхняя Пышма. Электроснабжение главных канализационных насосных станции № 1, 2 
в п. Санаторный», всего                                                                                                                                                                                                                  из них:   </t>
  </si>
  <si>
    <t xml:space="preserve">Мероприятие 135. «Создание межмуниципального центра обращения с отходами», всего                                                                                                                                                                                                    из них:   </t>
  </si>
  <si>
    <t xml:space="preserve">Мероприятие 136. «Рекультивация поселковой свалки в п. Исеть», всего                                                                                                                                                                                                 из них:   </t>
  </si>
  <si>
    <t xml:space="preserve">Мероприятие 137. «Рекультивация полигона 
в п. Красный», всего                                                                                                                                                                                                             из них:   </t>
  </si>
  <si>
    <t>Мероприятие 138. «Комплексное благоустройство дворовых территорий», всего
из них:</t>
  </si>
  <si>
    <t>внебюджетные источники</t>
  </si>
  <si>
    <t>Мероприятие 139. «Комплексное благоустройство общественных территорий», всего
из них:</t>
  </si>
  <si>
    <t>областной бюджет</t>
  </si>
  <si>
    <t>Направление 8 «Развитие агропромышленного комплекса и потребительского рынка»</t>
  </si>
  <si>
    <t xml:space="preserve">Всего по направлению 8 «Развитие агропромышленного комплекса и потребительского рынка»
в том числе: </t>
  </si>
  <si>
    <t xml:space="preserve">Мероприятие 167. «Строительство новых объектов потребительского рынка», всего                                                                                                                                                                                                из них:    </t>
  </si>
  <si>
    <t>Направление 9 «Развитие промышленности и предпринимательства»</t>
  </si>
  <si>
    <t xml:space="preserve">Всего по направлению 8 «Развитие промышленности и предпринимательства»
в том числе: </t>
  </si>
  <si>
    <t xml:space="preserve">Мероприятие 169. «Реконструкция лигатурного производства ОАО «Уралредмет», всего                                                                                                                                                                                                                                                                                                                 из них:  </t>
  </si>
  <si>
    <t xml:space="preserve">Мероприятие 172. «Техническое перевооружение волочильного передела (АО «ЕЗ ОЦМ»)», всего 
из них:  </t>
  </si>
  <si>
    <t xml:space="preserve">Мероприятие 173. «Техническое перевооружение плавильного передела (АО «ЕЗ ОЦМ»)», всего 
из них:  </t>
  </si>
  <si>
    <t xml:space="preserve">Мероприятие 174. «Техническое перевооружение аффинажного передела (АО «ЕЗ ОЦМ»)», всего 
из них:  </t>
  </si>
  <si>
    <t xml:space="preserve">Мероприятие 176. «Поддержка и развитие субъектов малого и среднего предпринимательства в городском округе Верхняя Пышма», всего
из них:  </t>
  </si>
  <si>
    <t>Выполнено: вынос из зоны строительства газопровода и сетей теплоснабжения, ограждение строительной площадки, работы по устройству фундаментной плиты и монолитных стен подвала, дренажной канализации с установкой колодцев. Ведутся работы по устройству монолитного каркаса, кирпичных стен и перегородок</t>
  </si>
  <si>
    <t>22.08.2017 перезаключен муниципальный  контракт. Продолжается строительство объекта. В настоящее время работы выполнены на 95 %.
Для сдачи объекта и получения заключения о соответствии необходимо устранить замечания Департамента государственного жилищного и строительного надзора Свердловской области</t>
  </si>
  <si>
    <t xml:space="preserve">22.11.2016 заключен муниципальный контракт. Завершается строительство объекта. </t>
  </si>
  <si>
    <t xml:space="preserve">Реализация мероприятия перенесена на более поздний срок </t>
  </si>
  <si>
    <t>Начало срока реализации мероприятия перенесено на 2020 год</t>
  </si>
  <si>
    <t xml:space="preserve">13.04.2018 заключен государственный контракт на разработку рабочей документации и выполнение строительно-монтажных работ с окончанием работ по разработке рабочей документации - не позднее 210 календарных дней с момента заключения контракта, строительно-монтажных работ - не позднее 31.05.2020. Выполнено: разработана рабочая документация, продолжаются строительно-монтажные работы (установлены монолитные стены, колонны, перекрытие подвала; монтируются внутренние перегородки подвала (85 %), монолитные стены, колонны, перекрытие 1 - 4 этажа (70 %), кладка наружных стен 1 - 4 этажа (30 %); выносятся сети из пятна котлована (канализация, газопровод, электрокабель 6кВт); выполняется устройство тепловой сети (80 %)
</t>
  </si>
  <si>
    <t xml:space="preserve">08.10.2018 заключен контракт на выполнение работ по реконструкции школы. Срок окончания работ - 30.11.2020. Выполнено: устройство фундаментной плиты, монолитные работы по устройству каркаса секции А, ведутся работы по кладке стен и перегородок
</t>
  </si>
  <si>
    <t>01.02.2019 заключен контракт на выполнение работ по разработке проектно-сметной документации. Срок исполнения 31.07.2019</t>
  </si>
  <si>
    <t>Выполняются работы по переносу спорт-ядра</t>
  </si>
  <si>
    <t>Проектно-сметная документация проходит государственную экспертизу</t>
  </si>
  <si>
    <t>Разработан эскизный проект и проектная документация, которая проходит государственную экспертизу</t>
  </si>
  <si>
    <t>Выполняется сбор и подготовка документов для проведения аукционных процедур</t>
  </si>
  <si>
    <t>Выполнено: подготовительные работы, устройство временного электроснабжения, переустройство водопровода. Продолжается устройство подпорной стенки, разработка котлована</t>
  </si>
  <si>
    <t xml:space="preserve">Физкультурно-оздоровительный комплекс и здание пристроя к нему введены в эксплуатацию </t>
  </si>
  <si>
    <t>28.11.2017 заключен государственный контракт на разработку рабочей документации и выполнение строительно-монтажных работ со сроком окончания строительно-монтажных работ - не позднее 20.12.2019. Разработана рабочая документация. Выполняются строительно-монтажные работы: общестроительные, отделочные работы, наружные инженерные сети. Осуществляется подготовка аукционной документации для закупки медицинского оборудования. Планируемый срок размещения закупок - апрель 2019 года. Планируемый срок поставки оборудования сентябрь - ноябрь 2019 года</t>
  </si>
  <si>
    <t>Выполняются работы по оформлению земельного участка для дальнейшего проектирования</t>
  </si>
  <si>
    <t>Выполняется проектирование на участке от насосной станции подкачки "Красный Адуй" до ВК2 по направлению к городу Верхняя Пышма</t>
  </si>
  <si>
    <t xml:space="preserve">Работы на участке от дюкера в поселке Красный Адуй до стации Подкачки выполнены в 2018 году </t>
  </si>
  <si>
    <t>Выполнено: модернизация системы управления вертикальной отжиговой печи</t>
  </si>
  <si>
    <t>Выполнено: приобретение оборудования, строительные и монтажные работы; опытные работы по производству аффинажа МПГ методом</t>
  </si>
  <si>
    <t>Выполнено: строительно-монтажные работы в отделениях шихтоподготовки, разборки футерованных тиглей, механической доработки лигатур и плавильном отделении</t>
  </si>
  <si>
    <t>Подготовка аукционной документации</t>
  </si>
  <si>
    <t>Подготовка аукционной документации, планируемый срок проведения аукциона - май 2019 года</t>
  </si>
  <si>
    <t>Подготовка документации</t>
  </si>
  <si>
    <t>Разработка конкурсной документации</t>
  </si>
  <si>
    <t>Проект находится на рассмотрении в Государственном строительном надзоре</t>
  </si>
  <si>
    <t>Проведена экспертиза проектной документации по дворовым территориям г. Верхняя Пышма: ул. Юбилейная, д. 3, д. 5; ул. Кривоусова, д. 36"б", ул. Мичурина, д. 8, д. 8"а", д. 8"б", д. 8"в"</t>
  </si>
  <si>
    <t>Подготовка документации для проведения аукциона</t>
  </si>
  <si>
    <t>Введено 11 объектов потребительского рынка, в том числе розничная торговля - 6, общественное питание - 1, бытовые услуги - 4</t>
  </si>
  <si>
    <t>Разработана проектно-сметная документация. В декабре 2018 года получено отрицательное заключение государственной экспертизы. Повторная сдача пакета документов в государственную экспертизу запланирована на апрель - май 2019 года</t>
  </si>
  <si>
    <t>Завершение проектно-изыскательских работ и процесса согласования проектных решений с ОАО "МРСК-Урала"</t>
  </si>
  <si>
    <r>
      <t>областной бюджет</t>
    </r>
    <r>
      <rPr>
        <vertAlign val="superscript"/>
        <sz val="12"/>
        <rFont val="Liberation Serif"/>
        <family val="1"/>
        <charset val="204"/>
      </rPr>
      <t>1</t>
    </r>
    <r>
      <rPr>
        <sz val="12"/>
        <rFont val="Liberation Serif"/>
        <family val="1"/>
        <charset val="204"/>
      </rPr>
      <t xml:space="preserve">  </t>
    </r>
  </si>
  <si>
    <t>Подготовлено письмо в Министерство строительства и развития инфраструктуры Свердловской области по уточнению площади жилого дома по ул. Петрова, 37 в г. Верхняя Пышма для дальнейшего заключения соглашения о софинансировании из областного бюджета</t>
  </si>
  <si>
    <t>Начало капитального ремонта жилого корпуса № 5 и здания № 3</t>
  </si>
  <si>
    <t>Обеспечена деятельность Верхнепышминского фонда поддержки предпринимательства</t>
  </si>
  <si>
    <t>Приложение № 2 к письму администрации городского округа Верхняя Пышма                                                                                                                                                                                                                                                       от ____________ № _____________</t>
  </si>
  <si>
    <r>
      <t xml:space="preserve">Продолжается строительство новых микрорайонов:                                                          </t>
    </r>
    <r>
      <rPr>
        <b/>
        <sz val="12"/>
        <rFont val="Liberation Serif"/>
        <family val="1"/>
        <charset val="204"/>
      </rPr>
      <t xml:space="preserve">1. Жилой квартал "Рифей" - </t>
    </r>
    <r>
      <rPr>
        <sz val="12"/>
        <rFont val="Liberation Serif"/>
        <family val="1"/>
        <charset val="204"/>
      </rPr>
      <t xml:space="preserve">строительство жилого дома и проектирование 2 домов.              </t>
    </r>
    <r>
      <rPr>
        <b/>
        <sz val="12"/>
        <rFont val="Liberation Serif"/>
        <family val="1"/>
        <charset val="204"/>
      </rPr>
      <t>2. Жилой район "Балтым-Парк"</t>
    </r>
    <r>
      <rPr>
        <sz val="12"/>
        <rFont val="Liberation Serif"/>
        <family val="1"/>
        <charset val="204"/>
      </rPr>
      <t xml:space="preserve"> - строительство 4 жилых домов.                               </t>
    </r>
    <r>
      <rPr>
        <b/>
        <sz val="12"/>
        <rFont val="Liberation Serif"/>
        <family val="1"/>
        <charset val="204"/>
      </rPr>
      <t>3.</t>
    </r>
    <r>
      <rPr>
        <sz val="12"/>
        <rFont val="Liberation Serif"/>
        <family val="1"/>
        <charset val="204"/>
      </rPr>
      <t xml:space="preserve"> </t>
    </r>
    <r>
      <rPr>
        <b/>
        <sz val="12"/>
        <rFont val="Liberation Serif"/>
        <family val="1"/>
        <charset val="204"/>
      </rPr>
      <t xml:space="preserve">Жилой комплекс "Петровский" </t>
    </r>
    <r>
      <rPr>
        <sz val="12"/>
        <rFont val="Liberation Serif"/>
        <family val="1"/>
        <charset val="204"/>
      </rPr>
      <t xml:space="preserve">- строительство жилого дома (95 % готовности),  направлено извещение об окончание строительства в Департамент государственного жилищного и  строительного надзора Свердловской области,  получен  приказ  о проведении  проверки законченного строительством объекта.                                           </t>
    </r>
    <r>
      <rPr>
        <b/>
        <sz val="12"/>
        <rFont val="Liberation Serif"/>
        <family val="1"/>
        <charset val="204"/>
      </rPr>
      <t>4. Микрорайон "Центральный"</t>
    </r>
    <r>
      <rPr>
        <sz val="12"/>
        <rFont val="Liberation Serif"/>
        <family val="1"/>
        <charset val="204"/>
      </rPr>
      <t xml:space="preserve"> - строительство 1 этапа 1 очереди жилых секций 1.1 - 1.3 жилого дома № 1 (строительный).                                           </t>
    </r>
    <r>
      <rPr>
        <b/>
        <sz val="12"/>
        <rFont val="Liberation Serif"/>
        <family val="1"/>
        <charset val="204"/>
      </rPr>
      <t>5. Жилой комплекс на ул. Александра Козицына, 14</t>
    </r>
    <r>
      <rPr>
        <sz val="12"/>
        <rFont val="Liberation Serif"/>
        <family val="1"/>
        <charset val="204"/>
      </rPr>
      <t xml:space="preserve"> - строительство многоквартирного жилого дома со встроенными помещениями (30 % готовности).                                                           </t>
    </r>
    <r>
      <rPr>
        <b/>
        <sz val="12"/>
        <rFont val="Liberation Serif"/>
        <family val="1"/>
        <charset val="204"/>
      </rPr>
      <t>6. Жилой квартал "Юность"</t>
    </r>
    <r>
      <rPr>
        <sz val="12"/>
        <rFont val="Liberation Serif"/>
        <family val="1"/>
        <charset val="204"/>
      </rPr>
      <t xml:space="preserve"> - строительство многоквартирного жилого дома со встроенными нежилыми помещениями по ул. Орджоникидзе, 3 (75 % готовности)</t>
    </r>
  </si>
  <si>
    <t>Департаментом государственных закупок объявлен аукцион по выбору подрядчика на выполнение работ по разработке рабочей документации и строительно-монтажных работ. В апреле 2019 года планируется проведение конкурсных процедур</t>
  </si>
  <si>
    <t xml:space="preserve">Мероприятие 29. «Строительство начальной школы на 500 мест, расположенной по адресу: Свердловская область, г. Верхняя Пышма, ул. Чиства, д. 4», всего                                                                                                                                                              из них:   </t>
  </si>
  <si>
    <t>Реализация мероприятия перенесена на более поздний срок (после согласования с РЭК Свердловской области и подписания документации ООО "СК ПРОСТОР-УРАЛ")</t>
  </si>
  <si>
    <t>Реализация мероприятия перенесена на более поздний срок (после согласования с РЭК Свердловской области и подписания документации МБУ "УКС ГО Верхняя Пышма")</t>
  </si>
  <si>
    <t xml:space="preserve">Министерством общего и профессионального образования Свердловской области одобрена заявка на софинансирование мероприятия "Строительство молодежной площадки для массового посещения" из областного бюджета. Идет процедура подписания соглашения </t>
  </si>
  <si>
    <t>На 01.04.2019 субсидия из областного бюджета не выделена</t>
  </si>
  <si>
    <t>Подготовка документов для проведения аукционных процедур по установке ограждения парка</t>
  </si>
  <si>
    <t>Продолжается строительство объекта, срок окончания работ - июнь 2019 года</t>
  </si>
  <si>
    <t>Продолжается строительство объекта "Газопровод ГРС Верхняя Пышма - ГРС Садовый в ГО Верхняя Пышма Свердловской области", завершение строительства и ввод объекта в эксплуатацию запланирован на IV квартал 2019 года</t>
  </si>
  <si>
    <t xml:space="preserve">Проведение аукционных процедур, планируемый срок аукциона - апрель 2019 года </t>
  </si>
  <si>
    <t>Ведется процедура выкупа земельных участков и объектов недвижимости</t>
  </si>
  <si>
    <t>Выполнено: подготовка документации, перерасчет с учетом коэффициэнта-дефлятора, аукционные процедуры запланированы в апреле 2019 года</t>
  </si>
  <si>
    <t>Реализация мероприятия запланирована на II - III квартал 2019 года</t>
  </si>
  <si>
    <t>Выполнено: подготовка документации, аукционные процедуры запланированы на апрель 2019 года</t>
  </si>
  <si>
    <t>Выполнено: подготовка документации, аукционные процедуры запланированы в апреле 2019 года</t>
  </si>
  <si>
    <t>Аукционные процедуры запланированы в апреле 2019 года</t>
  </si>
  <si>
    <t>Выполнено: приобретение волочильной машины; изготовление и пуско-наладка блочного стана линии волочения; модернизация электрооборудования на участке грубого волочения</t>
  </si>
  <si>
    <t>Выполнение мероприятий 
комплексной программы «Развитие городского округа Верхняя Пышма» на 2017 – 2022 годы» 
за 1 квартал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</si>
</sst>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.0"/>
    <numFmt numFmtId="166" formatCode="0.0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9"/>
      <name val="Calibri"/>
      <family val="2"/>
      <charset val="204"/>
    </font>
    <font>
      <sz val="9"/>
      <name val="Liberation Serif"/>
      <family val="1"/>
      <charset val="204"/>
    </font>
    <font>
      <sz val="14"/>
      <name val="Liberation Serif"/>
      <family val="1"/>
      <charset val="204"/>
    </font>
    <font>
      <sz val="11"/>
      <color theme="1"/>
      <name val="Liberation Serif"/>
      <family val="1"/>
      <charset val="204"/>
    </font>
    <font>
      <sz val="12"/>
      <name val="Liberation Serif"/>
      <family val="1"/>
      <charset val="204"/>
    </font>
    <font>
      <b/>
      <sz val="12"/>
      <name val="Liberation Serif"/>
      <family val="1"/>
      <charset val="204"/>
    </font>
    <font>
      <sz val="12"/>
      <color indexed="8"/>
      <name val="Liberation Serif"/>
      <family val="1"/>
      <charset val="204"/>
    </font>
    <font>
      <b/>
      <sz val="9"/>
      <name val="Liberation Serif"/>
      <family val="1"/>
      <charset val="204"/>
    </font>
    <font>
      <sz val="12"/>
      <color theme="1"/>
      <name val="Liberation Serif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Liberation Serif"/>
      <family val="1"/>
      <charset val="204"/>
    </font>
    <font>
      <b/>
      <sz val="12"/>
      <color indexed="8"/>
      <name val="Liberation Serif"/>
      <family val="1"/>
      <charset val="204"/>
    </font>
    <font>
      <vertAlign val="superscript"/>
      <sz val="12"/>
      <name val="Liberation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79">
    <xf numFmtId="0" fontId="0" fillId="0" borderId="0" xfId="0"/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165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justify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justify" vertical="center" wrapText="1"/>
    </xf>
    <xf numFmtId="165" fontId="5" fillId="0" borderId="0" xfId="0" applyNumberFormat="1" applyFont="1" applyFill="1" applyAlignment="1">
      <alignment horizontal="center" vertical="center"/>
    </xf>
    <xf numFmtId="165" fontId="6" fillId="0" borderId="0" xfId="0" applyNumberFormat="1" applyFont="1" applyFill="1" applyAlignment="1">
      <alignment vertical="center" wrapText="1"/>
    </xf>
    <xf numFmtId="0" fontId="7" fillId="0" borderId="0" xfId="0" applyFont="1"/>
    <xf numFmtId="165" fontId="8" fillId="0" borderId="0" xfId="0" applyNumberFormat="1" applyFont="1" applyFill="1" applyAlignment="1">
      <alignment horizontal="left" wrapText="1"/>
    </xf>
    <xf numFmtId="0" fontId="5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left" vertical="top" wrapText="1"/>
    </xf>
    <xf numFmtId="165" fontId="9" fillId="0" borderId="1" xfId="1" applyNumberFormat="1" applyFont="1" applyFill="1" applyBorder="1" applyAlignment="1">
      <alignment horizontal="center" vertical="top" wrapText="1"/>
    </xf>
    <xf numFmtId="0" fontId="11" fillId="0" borderId="0" xfId="0" applyFont="1" applyFill="1" applyAlignment="1">
      <alignment vertical="center"/>
    </xf>
    <xf numFmtId="0" fontId="8" fillId="0" borderId="1" xfId="0" applyFont="1" applyFill="1" applyBorder="1" applyAlignment="1">
      <alignment horizontal="left" vertical="top" wrapText="1"/>
    </xf>
    <xf numFmtId="165" fontId="8" fillId="0" borderId="1" xfId="1" applyNumberFormat="1" applyFont="1" applyFill="1" applyBorder="1" applyAlignment="1">
      <alignment horizontal="center" vertical="top" wrapText="1"/>
    </xf>
    <xf numFmtId="0" fontId="7" fillId="0" borderId="0" xfId="0" applyFont="1" applyFill="1"/>
    <xf numFmtId="165" fontId="8" fillId="0" borderId="1" xfId="2" applyNumberFormat="1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left" vertical="top" wrapText="1"/>
    </xf>
    <xf numFmtId="165" fontId="8" fillId="0" borderId="1" xfId="1" applyNumberFormat="1" applyFont="1" applyFill="1" applyBorder="1" applyAlignment="1">
      <alignment horizontal="left" vertical="top" wrapText="1"/>
    </xf>
    <xf numFmtId="165" fontId="8" fillId="0" borderId="1" xfId="0" applyNumberFormat="1" applyFont="1" applyFill="1" applyBorder="1" applyAlignment="1">
      <alignment horizontal="center" vertical="top"/>
    </xf>
    <xf numFmtId="165" fontId="9" fillId="0" borderId="1" xfId="2" applyNumberFormat="1" applyFont="1" applyFill="1" applyBorder="1" applyAlignment="1">
      <alignment horizontal="center" vertical="top" wrapText="1"/>
    </xf>
    <xf numFmtId="165" fontId="9" fillId="0" borderId="1" xfId="0" applyNumberFormat="1" applyFont="1" applyFill="1" applyBorder="1" applyAlignment="1">
      <alignment horizontal="center" vertical="top" wrapText="1"/>
    </xf>
    <xf numFmtId="165" fontId="8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Border="1"/>
    <xf numFmtId="0" fontId="12" fillId="0" borderId="0" xfId="0" applyFont="1"/>
    <xf numFmtId="0" fontId="12" fillId="0" borderId="1" xfId="0" applyFont="1" applyBorder="1"/>
    <xf numFmtId="0" fontId="13" fillId="0" borderId="0" xfId="0" applyFont="1"/>
    <xf numFmtId="166" fontId="12" fillId="0" borderId="1" xfId="0" applyNumberFormat="1" applyFont="1" applyBorder="1" applyAlignment="1">
      <alignment horizontal="center"/>
    </xf>
    <xf numFmtId="166" fontId="12" fillId="0" borderId="1" xfId="0" applyNumberFormat="1" applyFont="1" applyBorder="1" applyAlignment="1">
      <alignment horizontal="center" vertical="top"/>
    </xf>
    <xf numFmtId="166" fontId="14" fillId="0" borderId="1" xfId="0" applyNumberFormat="1" applyFont="1" applyBorder="1" applyAlignment="1">
      <alignment horizontal="center" vertical="top"/>
    </xf>
    <xf numFmtId="0" fontId="7" fillId="0" borderId="0" xfId="0" applyFont="1" applyBorder="1"/>
    <xf numFmtId="0" fontId="5" fillId="0" borderId="0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top" wrapText="1"/>
    </xf>
    <xf numFmtId="0" fontId="8" fillId="0" borderId="5" xfId="0" applyFont="1" applyFill="1" applyBorder="1" applyAlignment="1">
      <alignment horizontal="left" vertical="top" wrapText="1"/>
    </xf>
    <xf numFmtId="165" fontId="9" fillId="0" borderId="5" xfId="2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vertical="top" wrapText="1"/>
    </xf>
    <xf numFmtId="165" fontId="8" fillId="0" borderId="5" xfId="2" applyNumberFormat="1" applyFont="1" applyFill="1" applyBorder="1" applyAlignment="1">
      <alignment horizontal="center" vertical="top" wrapText="1"/>
    </xf>
    <xf numFmtId="0" fontId="8" fillId="0" borderId="2" xfId="0" applyNumberFormat="1" applyFont="1" applyFill="1" applyBorder="1" applyAlignment="1">
      <alignment horizontal="center" vertical="top" wrapText="1"/>
    </xf>
    <xf numFmtId="165" fontId="8" fillId="0" borderId="7" xfId="2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left" vertical="center" wrapText="1"/>
    </xf>
    <xf numFmtId="165" fontId="9" fillId="0" borderId="1" xfId="0" applyNumberFormat="1" applyFont="1" applyFill="1" applyBorder="1" applyAlignment="1">
      <alignment horizontal="center" vertical="top"/>
    </xf>
    <xf numFmtId="165" fontId="8" fillId="0" borderId="1" xfId="2" applyNumberFormat="1" applyFont="1" applyFill="1" applyBorder="1" applyAlignment="1">
      <alignment horizontal="center" vertical="center" wrapText="1"/>
    </xf>
    <xf numFmtId="165" fontId="8" fillId="0" borderId="1" xfId="3" applyNumberFormat="1" applyFont="1" applyFill="1" applyBorder="1" applyAlignment="1">
      <alignment horizontal="center" vertical="top"/>
    </xf>
    <xf numFmtId="0" fontId="9" fillId="0" borderId="1" xfId="0" applyNumberFormat="1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justify" vertical="top" wrapText="1"/>
    </xf>
    <xf numFmtId="0" fontId="12" fillId="0" borderId="5" xfId="0" applyFont="1" applyBorder="1" applyAlignment="1">
      <alignment horizontal="justify" vertical="center" wrapText="1"/>
    </xf>
    <xf numFmtId="0" fontId="12" fillId="0" borderId="7" xfId="0" applyFont="1" applyBorder="1" applyAlignment="1">
      <alignment horizontal="justify" vertical="center" wrapText="1"/>
    </xf>
    <xf numFmtId="0" fontId="12" fillId="0" borderId="6" xfId="0" applyFont="1" applyBorder="1" applyAlignment="1">
      <alignment horizontal="justify" vertical="center" wrapText="1"/>
    </xf>
    <xf numFmtId="0" fontId="10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0" fontId="9" fillId="0" borderId="2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 vertical="top" wrapText="1"/>
    </xf>
    <xf numFmtId="165" fontId="8" fillId="0" borderId="5" xfId="2" applyNumberFormat="1" applyFont="1" applyFill="1" applyBorder="1" applyAlignment="1">
      <alignment horizontal="justify" vertical="center" wrapText="1"/>
    </xf>
    <xf numFmtId="165" fontId="8" fillId="0" borderId="7" xfId="2" applyNumberFormat="1" applyFont="1" applyFill="1" applyBorder="1" applyAlignment="1">
      <alignment horizontal="justify" vertical="center" wrapText="1"/>
    </xf>
    <xf numFmtId="165" fontId="8" fillId="0" borderId="6" xfId="2" applyNumberFormat="1" applyFont="1" applyFill="1" applyBorder="1" applyAlignment="1">
      <alignment horizontal="justify" vertical="center" wrapText="1"/>
    </xf>
    <xf numFmtId="0" fontId="9" fillId="0" borderId="8" xfId="0" applyFont="1" applyFill="1" applyBorder="1" applyAlignment="1">
      <alignment horizontal="center" vertical="top" wrapText="1"/>
    </xf>
    <xf numFmtId="0" fontId="9" fillId="0" borderId="9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horizontal="center" vertical="top" wrapText="1"/>
    </xf>
    <xf numFmtId="0" fontId="8" fillId="0" borderId="5" xfId="0" applyFont="1" applyFill="1" applyBorder="1" applyAlignment="1">
      <alignment horizontal="justify" vertical="center" wrapText="1"/>
    </xf>
    <xf numFmtId="0" fontId="8" fillId="0" borderId="7" xfId="0" applyFont="1" applyFill="1" applyBorder="1" applyAlignment="1">
      <alignment horizontal="justify" vertical="center" wrapText="1"/>
    </xf>
    <xf numFmtId="0" fontId="8" fillId="0" borderId="6" xfId="0" applyFont="1" applyFill="1" applyBorder="1" applyAlignment="1">
      <alignment horizontal="justify" vertical="center" wrapText="1"/>
    </xf>
    <xf numFmtId="0" fontId="8" fillId="0" borderId="1" xfId="0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/>
    </xf>
  </cellXfs>
  <cellStyles count="4">
    <cellStyle name="Обычный" xfId="0" builtinId="0"/>
    <cellStyle name="Процентный 4" xfId="3"/>
    <cellStyle name="Финансовый" xfId="1" builtinId="3"/>
    <cellStyle name="Финансовый 2" xfId="2"/>
  </cellStyles>
  <dxfs count="0"/>
  <tableStyles count="0" defaultTableStyle="TableStyleMedium9" defaultPivotStyle="PivotStyleLight16"/>
  <colors>
    <mruColors>
      <color rgb="FFCC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1257300</xdr:colOff>
      <xdr:row>26</xdr:row>
      <xdr:rowOff>0</xdr:rowOff>
    </xdr:from>
    <xdr:ext cx="65" cy="172227"/>
    <xdr:sp macro="" textlink="">
      <xdr:nvSpPr>
        <xdr:cNvPr id="2" name="TextBox 1"/>
        <xdr:cNvSpPr txBox="1"/>
      </xdr:nvSpPr>
      <xdr:spPr>
        <a:xfrm>
          <a:off x="5534025" y="92249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65" cy="172227"/>
    <xdr:sp macro="" textlink="">
      <xdr:nvSpPr>
        <xdr:cNvPr id="3" name="TextBox 2"/>
        <xdr:cNvSpPr txBox="1"/>
      </xdr:nvSpPr>
      <xdr:spPr>
        <a:xfrm>
          <a:off x="5549024" y="79722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65" cy="172227"/>
    <xdr:sp macro="" textlink="">
      <xdr:nvSpPr>
        <xdr:cNvPr id="4" name="TextBox 3"/>
        <xdr:cNvSpPr txBox="1"/>
      </xdr:nvSpPr>
      <xdr:spPr>
        <a:xfrm>
          <a:off x="5549024" y="79722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1257300</xdr:colOff>
      <xdr:row>26</xdr:row>
      <xdr:rowOff>0</xdr:rowOff>
    </xdr:from>
    <xdr:ext cx="65" cy="172227"/>
    <xdr:sp macro="" textlink="">
      <xdr:nvSpPr>
        <xdr:cNvPr id="5" name="TextBox 4"/>
        <xdr:cNvSpPr txBox="1"/>
      </xdr:nvSpPr>
      <xdr:spPr>
        <a:xfrm>
          <a:off x="5549024" y="79722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5" cy="172227"/>
    <xdr:sp macro="" textlink="">
      <xdr:nvSpPr>
        <xdr:cNvPr id="6" name="TextBox 5"/>
        <xdr:cNvSpPr txBox="1"/>
      </xdr:nvSpPr>
      <xdr:spPr>
        <a:xfrm>
          <a:off x="5549024" y="79722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5" cy="172227"/>
    <xdr:sp macro="" textlink="">
      <xdr:nvSpPr>
        <xdr:cNvPr id="8" name="TextBox 7"/>
        <xdr:cNvSpPr txBox="1"/>
      </xdr:nvSpPr>
      <xdr:spPr>
        <a:xfrm>
          <a:off x="9124950" y="80914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5" cy="172227"/>
    <xdr:sp macro="" textlink="">
      <xdr:nvSpPr>
        <xdr:cNvPr id="9" name="TextBox 8"/>
        <xdr:cNvSpPr txBox="1"/>
      </xdr:nvSpPr>
      <xdr:spPr>
        <a:xfrm>
          <a:off x="9124950" y="80914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65" cy="172227"/>
    <xdr:sp macro="" textlink="">
      <xdr:nvSpPr>
        <xdr:cNvPr id="10" name="TextBox 9"/>
        <xdr:cNvSpPr txBox="1"/>
      </xdr:nvSpPr>
      <xdr:spPr>
        <a:xfrm>
          <a:off x="5410200" y="90916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65" cy="172227"/>
    <xdr:sp macro="" textlink="">
      <xdr:nvSpPr>
        <xdr:cNvPr id="11" name="TextBox 10"/>
        <xdr:cNvSpPr txBox="1"/>
      </xdr:nvSpPr>
      <xdr:spPr>
        <a:xfrm>
          <a:off x="5410200" y="90916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1257300</xdr:colOff>
      <xdr:row>26</xdr:row>
      <xdr:rowOff>0</xdr:rowOff>
    </xdr:from>
    <xdr:ext cx="65" cy="172227"/>
    <xdr:sp macro="" textlink="">
      <xdr:nvSpPr>
        <xdr:cNvPr id="12" name="TextBox 11"/>
        <xdr:cNvSpPr txBox="1"/>
      </xdr:nvSpPr>
      <xdr:spPr>
        <a:xfrm>
          <a:off x="5410200" y="90916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5" cy="172227"/>
    <xdr:sp macro="" textlink="">
      <xdr:nvSpPr>
        <xdr:cNvPr id="13" name="TextBox 12"/>
        <xdr:cNvSpPr txBox="1"/>
      </xdr:nvSpPr>
      <xdr:spPr>
        <a:xfrm>
          <a:off x="5410200" y="90916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5" cy="172227"/>
    <xdr:sp macro="" textlink="">
      <xdr:nvSpPr>
        <xdr:cNvPr id="15" name="TextBox 14"/>
        <xdr:cNvSpPr txBox="1"/>
      </xdr:nvSpPr>
      <xdr:spPr>
        <a:xfrm>
          <a:off x="5410200" y="90916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65" cy="172227"/>
    <xdr:sp macro="" textlink="">
      <xdr:nvSpPr>
        <xdr:cNvPr id="20" name="TextBox 19"/>
        <xdr:cNvSpPr txBox="1"/>
      </xdr:nvSpPr>
      <xdr:spPr>
        <a:xfrm>
          <a:off x="5410200" y="90916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65" cy="172227"/>
    <xdr:sp macro="" textlink="">
      <xdr:nvSpPr>
        <xdr:cNvPr id="21" name="TextBox 20"/>
        <xdr:cNvSpPr txBox="1"/>
      </xdr:nvSpPr>
      <xdr:spPr>
        <a:xfrm>
          <a:off x="5410200" y="90916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1257300</xdr:colOff>
      <xdr:row>26</xdr:row>
      <xdr:rowOff>0</xdr:rowOff>
    </xdr:from>
    <xdr:ext cx="65" cy="172227"/>
    <xdr:sp macro="" textlink="">
      <xdr:nvSpPr>
        <xdr:cNvPr id="22" name="TextBox 21"/>
        <xdr:cNvSpPr txBox="1"/>
      </xdr:nvSpPr>
      <xdr:spPr>
        <a:xfrm>
          <a:off x="5410200" y="90916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5" cy="172227"/>
    <xdr:sp macro="" textlink="">
      <xdr:nvSpPr>
        <xdr:cNvPr id="23" name="TextBox 22"/>
        <xdr:cNvSpPr txBox="1"/>
      </xdr:nvSpPr>
      <xdr:spPr>
        <a:xfrm>
          <a:off x="5410200" y="90916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5" cy="172227"/>
    <xdr:sp macro="" textlink="">
      <xdr:nvSpPr>
        <xdr:cNvPr id="24" name="TextBox 23"/>
        <xdr:cNvSpPr txBox="1"/>
      </xdr:nvSpPr>
      <xdr:spPr>
        <a:xfrm>
          <a:off x="5410200" y="90916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65" cy="172227"/>
    <xdr:sp macro="" textlink="">
      <xdr:nvSpPr>
        <xdr:cNvPr id="19" name="TextBox 18"/>
        <xdr:cNvSpPr txBox="1"/>
      </xdr:nvSpPr>
      <xdr:spPr>
        <a:xfrm>
          <a:off x="5410200" y="90916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65" cy="172227"/>
    <xdr:sp macro="" textlink="">
      <xdr:nvSpPr>
        <xdr:cNvPr id="25" name="TextBox 24"/>
        <xdr:cNvSpPr txBox="1"/>
      </xdr:nvSpPr>
      <xdr:spPr>
        <a:xfrm>
          <a:off x="5410200" y="90916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1257300</xdr:colOff>
      <xdr:row>26</xdr:row>
      <xdr:rowOff>0</xdr:rowOff>
    </xdr:from>
    <xdr:ext cx="65" cy="172227"/>
    <xdr:sp macro="" textlink="">
      <xdr:nvSpPr>
        <xdr:cNvPr id="26" name="TextBox 25"/>
        <xdr:cNvSpPr txBox="1"/>
      </xdr:nvSpPr>
      <xdr:spPr>
        <a:xfrm>
          <a:off x="5410200" y="90916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5" cy="172227"/>
    <xdr:sp macro="" textlink="">
      <xdr:nvSpPr>
        <xdr:cNvPr id="27" name="TextBox 26"/>
        <xdr:cNvSpPr txBox="1"/>
      </xdr:nvSpPr>
      <xdr:spPr>
        <a:xfrm>
          <a:off x="5410200" y="90916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5" cy="172227"/>
    <xdr:sp macro="" textlink="">
      <xdr:nvSpPr>
        <xdr:cNvPr id="28" name="TextBox 27"/>
        <xdr:cNvSpPr txBox="1"/>
      </xdr:nvSpPr>
      <xdr:spPr>
        <a:xfrm>
          <a:off x="5410200" y="90916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65" cy="172227"/>
    <xdr:sp macro="" textlink="">
      <xdr:nvSpPr>
        <xdr:cNvPr id="29" name="TextBox 28"/>
        <xdr:cNvSpPr txBox="1"/>
      </xdr:nvSpPr>
      <xdr:spPr>
        <a:xfrm>
          <a:off x="5410200" y="90916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65" cy="172227"/>
    <xdr:sp macro="" textlink="">
      <xdr:nvSpPr>
        <xdr:cNvPr id="30" name="TextBox 29"/>
        <xdr:cNvSpPr txBox="1"/>
      </xdr:nvSpPr>
      <xdr:spPr>
        <a:xfrm>
          <a:off x="5410200" y="90916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1257300</xdr:colOff>
      <xdr:row>26</xdr:row>
      <xdr:rowOff>0</xdr:rowOff>
    </xdr:from>
    <xdr:ext cx="65" cy="172227"/>
    <xdr:sp macro="" textlink="">
      <xdr:nvSpPr>
        <xdr:cNvPr id="31" name="TextBox 30"/>
        <xdr:cNvSpPr txBox="1"/>
      </xdr:nvSpPr>
      <xdr:spPr>
        <a:xfrm>
          <a:off x="5410200" y="90916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5" cy="172227"/>
    <xdr:sp macro="" textlink="">
      <xdr:nvSpPr>
        <xdr:cNvPr id="32" name="TextBox 31"/>
        <xdr:cNvSpPr txBox="1"/>
      </xdr:nvSpPr>
      <xdr:spPr>
        <a:xfrm>
          <a:off x="5410200" y="90916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5" cy="172227"/>
    <xdr:sp macro="" textlink="">
      <xdr:nvSpPr>
        <xdr:cNvPr id="33" name="TextBox 32"/>
        <xdr:cNvSpPr txBox="1"/>
      </xdr:nvSpPr>
      <xdr:spPr>
        <a:xfrm>
          <a:off x="5410200" y="90916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65" cy="172227"/>
    <xdr:sp macro="" textlink="">
      <xdr:nvSpPr>
        <xdr:cNvPr id="34" name="TextBox 33"/>
        <xdr:cNvSpPr txBox="1"/>
      </xdr:nvSpPr>
      <xdr:spPr>
        <a:xfrm>
          <a:off x="5410200" y="90916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65" cy="172227"/>
    <xdr:sp macro="" textlink="">
      <xdr:nvSpPr>
        <xdr:cNvPr id="35" name="TextBox 34"/>
        <xdr:cNvSpPr txBox="1"/>
      </xdr:nvSpPr>
      <xdr:spPr>
        <a:xfrm>
          <a:off x="5410200" y="90916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1257300</xdr:colOff>
      <xdr:row>26</xdr:row>
      <xdr:rowOff>0</xdr:rowOff>
    </xdr:from>
    <xdr:ext cx="65" cy="172227"/>
    <xdr:sp macro="" textlink="">
      <xdr:nvSpPr>
        <xdr:cNvPr id="36" name="TextBox 35"/>
        <xdr:cNvSpPr txBox="1"/>
      </xdr:nvSpPr>
      <xdr:spPr>
        <a:xfrm>
          <a:off x="5410200" y="90916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5" cy="172227"/>
    <xdr:sp macro="" textlink="">
      <xdr:nvSpPr>
        <xdr:cNvPr id="37" name="TextBox 36"/>
        <xdr:cNvSpPr txBox="1"/>
      </xdr:nvSpPr>
      <xdr:spPr>
        <a:xfrm>
          <a:off x="5410200" y="90916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5" cy="172227"/>
    <xdr:sp macro="" textlink="">
      <xdr:nvSpPr>
        <xdr:cNvPr id="38" name="TextBox 37"/>
        <xdr:cNvSpPr txBox="1"/>
      </xdr:nvSpPr>
      <xdr:spPr>
        <a:xfrm>
          <a:off x="5410200" y="90916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65" cy="172227"/>
    <xdr:sp macro="" textlink="">
      <xdr:nvSpPr>
        <xdr:cNvPr id="44" name="TextBox 43"/>
        <xdr:cNvSpPr txBox="1"/>
      </xdr:nvSpPr>
      <xdr:spPr>
        <a:xfrm>
          <a:off x="5410200" y="891063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65" cy="172227"/>
    <xdr:sp macro="" textlink="">
      <xdr:nvSpPr>
        <xdr:cNvPr id="45" name="TextBox 44"/>
        <xdr:cNvSpPr txBox="1"/>
      </xdr:nvSpPr>
      <xdr:spPr>
        <a:xfrm>
          <a:off x="5410200" y="891063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1257300</xdr:colOff>
      <xdr:row>26</xdr:row>
      <xdr:rowOff>0</xdr:rowOff>
    </xdr:from>
    <xdr:ext cx="65" cy="172227"/>
    <xdr:sp macro="" textlink="">
      <xdr:nvSpPr>
        <xdr:cNvPr id="46" name="TextBox 45"/>
        <xdr:cNvSpPr txBox="1"/>
      </xdr:nvSpPr>
      <xdr:spPr>
        <a:xfrm>
          <a:off x="5410200" y="891063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5" cy="172227"/>
    <xdr:sp macro="" textlink="">
      <xdr:nvSpPr>
        <xdr:cNvPr id="47" name="TextBox 46"/>
        <xdr:cNvSpPr txBox="1"/>
      </xdr:nvSpPr>
      <xdr:spPr>
        <a:xfrm>
          <a:off x="5410200" y="891063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5" cy="172227"/>
    <xdr:sp macro="" textlink="">
      <xdr:nvSpPr>
        <xdr:cNvPr id="48" name="TextBox 47"/>
        <xdr:cNvSpPr txBox="1"/>
      </xdr:nvSpPr>
      <xdr:spPr>
        <a:xfrm>
          <a:off x="5410200" y="891063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65" cy="172227"/>
    <xdr:sp macro="" textlink="">
      <xdr:nvSpPr>
        <xdr:cNvPr id="49" name="TextBox 48"/>
        <xdr:cNvSpPr txBox="1"/>
      </xdr:nvSpPr>
      <xdr:spPr>
        <a:xfrm>
          <a:off x="5410200" y="891063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65" cy="172227"/>
    <xdr:sp macro="" textlink="">
      <xdr:nvSpPr>
        <xdr:cNvPr id="50" name="TextBox 49"/>
        <xdr:cNvSpPr txBox="1"/>
      </xdr:nvSpPr>
      <xdr:spPr>
        <a:xfrm>
          <a:off x="5410200" y="891063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1257300</xdr:colOff>
      <xdr:row>26</xdr:row>
      <xdr:rowOff>0</xdr:rowOff>
    </xdr:from>
    <xdr:ext cx="65" cy="172227"/>
    <xdr:sp macro="" textlink="">
      <xdr:nvSpPr>
        <xdr:cNvPr id="51" name="TextBox 50"/>
        <xdr:cNvSpPr txBox="1"/>
      </xdr:nvSpPr>
      <xdr:spPr>
        <a:xfrm>
          <a:off x="5410200" y="891063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5" cy="172227"/>
    <xdr:sp macro="" textlink="">
      <xdr:nvSpPr>
        <xdr:cNvPr id="52" name="TextBox 51"/>
        <xdr:cNvSpPr txBox="1"/>
      </xdr:nvSpPr>
      <xdr:spPr>
        <a:xfrm>
          <a:off x="5410200" y="891063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5" cy="172227"/>
    <xdr:sp macro="" textlink="">
      <xdr:nvSpPr>
        <xdr:cNvPr id="53" name="TextBox 52"/>
        <xdr:cNvSpPr txBox="1"/>
      </xdr:nvSpPr>
      <xdr:spPr>
        <a:xfrm>
          <a:off x="5410200" y="891063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65" cy="172227"/>
    <xdr:sp macro="" textlink="">
      <xdr:nvSpPr>
        <xdr:cNvPr id="54" name="TextBox 53"/>
        <xdr:cNvSpPr txBox="1"/>
      </xdr:nvSpPr>
      <xdr:spPr>
        <a:xfrm>
          <a:off x="5410200" y="891063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65" cy="172227"/>
    <xdr:sp macro="" textlink="">
      <xdr:nvSpPr>
        <xdr:cNvPr id="55" name="TextBox 54"/>
        <xdr:cNvSpPr txBox="1"/>
      </xdr:nvSpPr>
      <xdr:spPr>
        <a:xfrm>
          <a:off x="5410200" y="891063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1257300</xdr:colOff>
      <xdr:row>26</xdr:row>
      <xdr:rowOff>0</xdr:rowOff>
    </xdr:from>
    <xdr:ext cx="65" cy="172227"/>
    <xdr:sp macro="" textlink="">
      <xdr:nvSpPr>
        <xdr:cNvPr id="56" name="TextBox 55"/>
        <xdr:cNvSpPr txBox="1"/>
      </xdr:nvSpPr>
      <xdr:spPr>
        <a:xfrm>
          <a:off x="5410200" y="891063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5" cy="172227"/>
    <xdr:sp macro="" textlink="">
      <xdr:nvSpPr>
        <xdr:cNvPr id="57" name="TextBox 56"/>
        <xdr:cNvSpPr txBox="1"/>
      </xdr:nvSpPr>
      <xdr:spPr>
        <a:xfrm>
          <a:off x="5410200" y="891063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5" cy="172227"/>
    <xdr:sp macro="" textlink="">
      <xdr:nvSpPr>
        <xdr:cNvPr id="58" name="TextBox 57"/>
        <xdr:cNvSpPr txBox="1"/>
      </xdr:nvSpPr>
      <xdr:spPr>
        <a:xfrm>
          <a:off x="5410200" y="891063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65" cy="172227"/>
    <xdr:sp macro="" textlink="">
      <xdr:nvSpPr>
        <xdr:cNvPr id="59" name="TextBox 58"/>
        <xdr:cNvSpPr txBox="1"/>
      </xdr:nvSpPr>
      <xdr:spPr>
        <a:xfrm>
          <a:off x="5410200" y="891063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65" cy="172227"/>
    <xdr:sp macro="" textlink="">
      <xdr:nvSpPr>
        <xdr:cNvPr id="60" name="TextBox 59"/>
        <xdr:cNvSpPr txBox="1"/>
      </xdr:nvSpPr>
      <xdr:spPr>
        <a:xfrm>
          <a:off x="5410200" y="891063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1257300</xdr:colOff>
      <xdr:row>26</xdr:row>
      <xdr:rowOff>0</xdr:rowOff>
    </xdr:from>
    <xdr:ext cx="65" cy="172227"/>
    <xdr:sp macro="" textlink="">
      <xdr:nvSpPr>
        <xdr:cNvPr id="61" name="TextBox 60"/>
        <xdr:cNvSpPr txBox="1"/>
      </xdr:nvSpPr>
      <xdr:spPr>
        <a:xfrm>
          <a:off x="5410200" y="891063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5" cy="172227"/>
    <xdr:sp macro="" textlink="">
      <xdr:nvSpPr>
        <xdr:cNvPr id="62" name="TextBox 61"/>
        <xdr:cNvSpPr txBox="1"/>
      </xdr:nvSpPr>
      <xdr:spPr>
        <a:xfrm>
          <a:off x="5410200" y="891063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5" cy="172227"/>
    <xdr:sp macro="" textlink="">
      <xdr:nvSpPr>
        <xdr:cNvPr id="63" name="TextBox 62"/>
        <xdr:cNvSpPr txBox="1"/>
      </xdr:nvSpPr>
      <xdr:spPr>
        <a:xfrm>
          <a:off x="5410200" y="891063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65" cy="172227"/>
    <xdr:sp macro="" textlink="">
      <xdr:nvSpPr>
        <xdr:cNvPr id="64" name="TextBox 63"/>
        <xdr:cNvSpPr txBox="1"/>
      </xdr:nvSpPr>
      <xdr:spPr>
        <a:xfrm>
          <a:off x="5410200" y="891063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65" cy="172227"/>
    <xdr:sp macro="" textlink="">
      <xdr:nvSpPr>
        <xdr:cNvPr id="65" name="TextBox 64"/>
        <xdr:cNvSpPr txBox="1"/>
      </xdr:nvSpPr>
      <xdr:spPr>
        <a:xfrm>
          <a:off x="5410200" y="891063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1257300</xdr:colOff>
      <xdr:row>26</xdr:row>
      <xdr:rowOff>0</xdr:rowOff>
    </xdr:from>
    <xdr:ext cx="65" cy="172227"/>
    <xdr:sp macro="" textlink="">
      <xdr:nvSpPr>
        <xdr:cNvPr id="66" name="TextBox 65"/>
        <xdr:cNvSpPr txBox="1"/>
      </xdr:nvSpPr>
      <xdr:spPr>
        <a:xfrm>
          <a:off x="5410200" y="891063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5" cy="172227"/>
    <xdr:sp macro="" textlink="">
      <xdr:nvSpPr>
        <xdr:cNvPr id="67" name="TextBox 66"/>
        <xdr:cNvSpPr txBox="1"/>
      </xdr:nvSpPr>
      <xdr:spPr>
        <a:xfrm>
          <a:off x="5410200" y="891063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5" cy="172227"/>
    <xdr:sp macro="" textlink="">
      <xdr:nvSpPr>
        <xdr:cNvPr id="68" name="TextBox 67"/>
        <xdr:cNvSpPr txBox="1"/>
      </xdr:nvSpPr>
      <xdr:spPr>
        <a:xfrm>
          <a:off x="5410200" y="891063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65" cy="172227"/>
    <xdr:sp macro="" textlink="">
      <xdr:nvSpPr>
        <xdr:cNvPr id="74" name="TextBox 73"/>
        <xdr:cNvSpPr txBox="1"/>
      </xdr:nvSpPr>
      <xdr:spPr>
        <a:xfrm>
          <a:off x="5410200" y="891063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65" cy="172227"/>
    <xdr:sp macro="" textlink="">
      <xdr:nvSpPr>
        <xdr:cNvPr id="75" name="TextBox 74"/>
        <xdr:cNvSpPr txBox="1"/>
      </xdr:nvSpPr>
      <xdr:spPr>
        <a:xfrm>
          <a:off x="5410200" y="891063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1257300</xdr:colOff>
      <xdr:row>26</xdr:row>
      <xdr:rowOff>0</xdr:rowOff>
    </xdr:from>
    <xdr:ext cx="65" cy="172227"/>
    <xdr:sp macro="" textlink="">
      <xdr:nvSpPr>
        <xdr:cNvPr id="76" name="TextBox 75"/>
        <xdr:cNvSpPr txBox="1"/>
      </xdr:nvSpPr>
      <xdr:spPr>
        <a:xfrm>
          <a:off x="5410200" y="891063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5" cy="172227"/>
    <xdr:sp macro="" textlink="">
      <xdr:nvSpPr>
        <xdr:cNvPr id="77" name="TextBox 76"/>
        <xdr:cNvSpPr txBox="1"/>
      </xdr:nvSpPr>
      <xdr:spPr>
        <a:xfrm>
          <a:off x="5410200" y="891063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5" cy="172227"/>
    <xdr:sp macro="" textlink="">
      <xdr:nvSpPr>
        <xdr:cNvPr id="78" name="TextBox 77"/>
        <xdr:cNvSpPr txBox="1"/>
      </xdr:nvSpPr>
      <xdr:spPr>
        <a:xfrm>
          <a:off x="5410200" y="891063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65" cy="172227"/>
    <xdr:sp macro="" textlink="">
      <xdr:nvSpPr>
        <xdr:cNvPr id="69" name="TextBox 68"/>
        <xdr:cNvSpPr txBox="1"/>
      </xdr:nvSpPr>
      <xdr:spPr>
        <a:xfrm>
          <a:off x="5410200" y="891063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65" cy="172227"/>
    <xdr:sp macro="" textlink="">
      <xdr:nvSpPr>
        <xdr:cNvPr id="70" name="TextBox 69"/>
        <xdr:cNvSpPr txBox="1"/>
      </xdr:nvSpPr>
      <xdr:spPr>
        <a:xfrm>
          <a:off x="5410200" y="891063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1257300</xdr:colOff>
      <xdr:row>26</xdr:row>
      <xdr:rowOff>0</xdr:rowOff>
    </xdr:from>
    <xdr:ext cx="65" cy="172227"/>
    <xdr:sp macro="" textlink="">
      <xdr:nvSpPr>
        <xdr:cNvPr id="71" name="TextBox 70"/>
        <xdr:cNvSpPr txBox="1"/>
      </xdr:nvSpPr>
      <xdr:spPr>
        <a:xfrm>
          <a:off x="5410200" y="891063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5" cy="172227"/>
    <xdr:sp macro="" textlink="">
      <xdr:nvSpPr>
        <xdr:cNvPr id="72" name="TextBox 71"/>
        <xdr:cNvSpPr txBox="1"/>
      </xdr:nvSpPr>
      <xdr:spPr>
        <a:xfrm>
          <a:off x="5410200" y="891063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5" cy="172227"/>
    <xdr:sp macro="" textlink="">
      <xdr:nvSpPr>
        <xdr:cNvPr id="73" name="TextBox 72"/>
        <xdr:cNvSpPr txBox="1"/>
      </xdr:nvSpPr>
      <xdr:spPr>
        <a:xfrm>
          <a:off x="5410200" y="891063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65" cy="172227"/>
    <xdr:sp macro="" textlink="">
      <xdr:nvSpPr>
        <xdr:cNvPr id="79" name="TextBox 78"/>
        <xdr:cNvSpPr txBox="1"/>
      </xdr:nvSpPr>
      <xdr:spPr>
        <a:xfrm>
          <a:off x="5410200" y="643466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65" cy="172227"/>
    <xdr:sp macro="" textlink="">
      <xdr:nvSpPr>
        <xdr:cNvPr id="80" name="TextBox 79"/>
        <xdr:cNvSpPr txBox="1"/>
      </xdr:nvSpPr>
      <xdr:spPr>
        <a:xfrm>
          <a:off x="5410200" y="643466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1257300</xdr:colOff>
      <xdr:row>26</xdr:row>
      <xdr:rowOff>0</xdr:rowOff>
    </xdr:from>
    <xdr:ext cx="65" cy="172227"/>
    <xdr:sp macro="" textlink="">
      <xdr:nvSpPr>
        <xdr:cNvPr id="81" name="TextBox 80"/>
        <xdr:cNvSpPr txBox="1"/>
      </xdr:nvSpPr>
      <xdr:spPr>
        <a:xfrm>
          <a:off x="5410200" y="643466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5" cy="172227"/>
    <xdr:sp macro="" textlink="">
      <xdr:nvSpPr>
        <xdr:cNvPr id="82" name="TextBox 81"/>
        <xdr:cNvSpPr txBox="1"/>
      </xdr:nvSpPr>
      <xdr:spPr>
        <a:xfrm>
          <a:off x="5410200" y="643466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5" cy="172227"/>
    <xdr:sp macro="" textlink="">
      <xdr:nvSpPr>
        <xdr:cNvPr id="83" name="TextBox 82"/>
        <xdr:cNvSpPr txBox="1"/>
      </xdr:nvSpPr>
      <xdr:spPr>
        <a:xfrm>
          <a:off x="5410200" y="643466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65" cy="172227"/>
    <xdr:sp macro="" textlink="">
      <xdr:nvSpPr>
        <xdr:cNvPr id="84" name="TextBox 83"/>
        <xdr:cNvSpPr txBox="1"/>
      </xdr:nvSpPr>
      <xdr:spPr>
        <a:xfrm>
          <a:off x="5415803" y="76424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65" cy="172227"/>
    <xdr:sp macro="" textlink="">
      <xdr:nvSpPr>
        <xdr:cNvPr id="85" name="TextBox 84"/>
        <xdr:cNvSpPr txBox="1"/>
      </xdr:nvSpPr>
      <xdr:spPr>
        <a:xfrm>
          <a:off x="5415803" y="76424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1257300</xdr:colOff>
      <xdr:row>26</xdr:row>
      <xdr:rowOff>0</xdr:rowOff>
    </xdr:from>
    <xdr:ext cx="65" cy="172227"/>
    <xdr:sp macro="" textlink="">
      <xdr:nvSpPr>
        <xdr:cNvPr id="86" name="TextBox 85"/>
        <xdr:cNvSpPr txBox="1"/>
      </xdr:nvSpPr>
      <xdr:spPr>
        <a:xfrm>
          <a:off x="5415803" y="76424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5" cy="172227"/>
    <xdr:sp macro="" textlink="">
      <xdr:nvSpPr>
        <xdr:cNvPr id="87" name="TextBox 86"/>
        <xdr:cNvSpPr txBox="1"/>
      </xdr:nvSpPr>
      <xdr:spPr>
        <a:xfrm>
          <a:off x="5415803" y="76424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5" cy="172227"/>
    <xdr:sp macro="" textlink="">
      <xdr:nvSpPr>
        <xdr:cNvPr id="88" name="TextBox 87"/>
        <xdr:cNvSpPr txBox="1"/>
      </xdr:nvSpPr>
      <xdr:spPr>
        <a:xfrm>
          <a:off x="5415803" y="76424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65" cy="172227"/>
    <xdr:sp macro="" textlink="">
      <xdr:nvSpPr>
        <xdr:cNvPr id="89" name="TextBox 88"/>
        <xdr:cNvSpPr txBox="1"/>
      </xdr:nvSpPr>
      <xdr:spPr>
        <a:xfrm>
          <a:off x="5387521" y="730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65" cy="172227"/>
    <xdr:sp macro="" textlink="">
      <xdr:nvSpPr>
        <xdr:cNvPr id="90" name="TextBox 89"/>
        <xdr:cNvSpPr txBox="1"/>
      </xdr:nvSpPr>
      <xdr:spPr>
        <a:xfrm>
          <a:off x="5387521" y="730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1257300</xdr:colOff>
      <xdr:row>26</xdr:row>
      <xdr:rowOff>0</xdr:rowOff>
    </xdr:from>
    <xdr:ext cx="65" cy="172227"/>
    <xdr:sp macro="" textlink="">
      <xdr:nvSpPr>
        <xdr:cNvPr id="91" name="TextBox 90"/>
        <xdr:cNvSpPr txBox="1"/>
      </xdr:nvSpPr>
      <xdr:spPr>
        <a:xfrm>
          <a:off x="5387521" y="730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5" cy="172227"/>
    <xdr:sp macro="" textlink="">
      <xdr:nvSpPr>
        <xdr:cNvPr id="92" name="TextBox 91"/>
        <xdr:cNvSpPr txBox="1"/>
      </xdr:nvSpPr>
      <xdr:spPr>
        <a:xfrm>
          <a:off x="5387521" y="730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5" cy="172227"/>
    <xdr:sp macro="" textlink="">
      <xdr:nvSpPr>
        <xdr:cNvPr id="93" name="TextBox 92"/>
        <xdr:cNvSpPr txBox="1"/>
      </xdr:nvSpPr>
      <xdr:spPr>
        <a:xfrm>
          <a:off x="5387521" y="730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1257300</xdr:colOff>
      <xdr:row>26</xdr:row>
      <xdr:rowOff>0</xdr:rowOff>
    </xdr:from>
    <xdr:ext cx="65" cy="172227"/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5391150" y="341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65" cy="172227"/>
    <xdr:sp macro="" textlink="">
      <xdr:nvSpPr>
        <xdr:cNvPr id="172" name="TextBox 171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/>
      </xdr:nvSpPr>
      <xdr:spPr>
        <a:xfrm>
          <a:off x="6505575" y="341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65" cy="172227"/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/>
      </xdr:nvSpPr>
      <xdr:spPr>
        <a:xfrm>
          <a:off x="7610475" y="341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1257300</xdr:colOff>
      <xdr:row>26</xdr:row>
      <xdr:rowOff>0</xdr:rowOff>
    </xdr:from>
    <xdr:ext cx="65" cy="172227"/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/>
      </xdr:nvSpPr>
      <xdr:spPr>
        <a:xfrm>
          <a:off x="8658225" y="341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5" cy="172227"/>
    <xdr:sp macro="" textlink="">
      <xdr:nvSpPr>
        <xdr:cNvPr id="175" name="TextBox 174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9734550" y="341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5" cy="172227"/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 txBox="1"/>
      </xdr:nvSpPr>
      <xdr:spPr>
        <a:xfrm>
          <a:off x="9734550" y="341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5" cy="172227"/>
    <xdr:sp macro="" textlink="">
      <xdr:nvSpPr>
        <xdr:cNvPr id="177" name="TextBox 176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 txBox="1"/>
      </xdr:nvSpPr>
      <xdr:spPr>
        <a:xfrm>
          <a:off x="10829925" y="341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65" cy="172227"/>
    <xdr:sp macro="" textlink="">
      <xdr:nvSpPr>
        <xdr:cNvPr id="178" name="TextBox 177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 txBox="1"/>
      </xdr:nvSpPr>
      <xdr:spPr>
        <a:xfrm>
          <a:off x="6505575" y="341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65" cy="172227"/>
    <xdr:sp macro="" textlink="">
      <xdr:nvSpPr>
        <xdr:cNvPr id="179" name="TextBox 178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 txBox="1"/>
      </xdr:nvSpPr>
      <xdr:spPr>
        <a:xfrm>
          <a:off x="7610475" y="341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1257300</xdr:colOff>
      <xdr:row>26</xdr:row>
      <xdr:rowOff>0</xdr:rowOff>
    </xdr:from>
    <xdr:ext cx="65" cy="172227"/>
    <xdr:sp macro="" textlink="">
      <xdr:nvSpPr>
        <xdr:cNvPr id="180" name="TextBox 179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 txBox="1"/>
      </xdr:nvSpPr>
      <xdr:spPr>
        <a:xfrm>
          <a:off x="8658225" y="341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5" cy="172227"/>
    <xdr:sp macro="" textlink="">
      <xdr:nvSpPr>
        <xdr:cNvPr id="181" name="TextBox 180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 txBox="1"/>
      </xdr:nvSpPr>
      <xdr:spPr>
        <a:xfrm>
          <a:off x="9734550" y="341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5" cy="172227"/>
    <xdr:sp macro="" textlink="">
      <xdr:nvSpPr>
        <xdr:cNvPr id="182" name="TextBox 181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/>
      </xdr:nvSpPr>
      <xdr:spPr>
        <a:xfrm>
          <a:off x="10829925" y="341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65" cy="172227"/>
    <xdr:sp macro="" textlink="">
      <xdr:nvSpPr>
        <xdr:cNvPr id="183" name="TextBox 182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/>
      </xdr:nvSpPr>
      <xdr:spPr>
        <a:xfrm>
          <a:off x="6505575" y="341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65" cy="172227"/>
    <xdr:sp macro="" textlink="">
      <xdr:nvSpPr>
        <xdr:cNvPr id="184" name="TextBox 183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/>
      </xdr:nvSpPr>
      <xdr:spPr>
        <a:xfrm>
          <a:off x="7610475" y="341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1257300</xdr:colOff>
      <xdr:row>26</xdr:row>
      <xdr:rowOff>0</xdr:rowOff>
    </xdr:from>
    <xdr:ext cx="65" cy="172227"/>
    <xdr:sp macro="" textlink="">
      <xdr:nvSpPr>
        <xdr:cNvPr id="185" name="TextBox 184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/>
      </xdr:nvSpPr>
      <xdr:spPr>
        <a:xfrm>
          <a:off x="8658225" y="341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5" cy="172227"/>
    <xdr:sp macro="" textlink="">
      <xdr:nvSpPr>
        <xdr:cNvPr id="186" name="TextBox 185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/>
      </xdr:nvSpPr>
      <xdr:spPr>
        <a:xfrm>
          <a:off x="9734550" y="341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5" cy="172227"/>
    <xdr:sp macro="" textlink="">
      <xdr:nvSpPr>
        <xdr:cNvPr id="187" name="TextBox 186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/>
      </xdr:nvSpPr>
      <xdr:spPr>
        <a:xfrm>
          <a:off x="10829925" y="341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65" cy="172227"/>
    <xdr:sp macro="" textlink="">
      <xdr:nvSpPr>
        <xdr:cNvPr id="188" name="TextBox 187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/>
      </xdr:nvSpPr>
      <xdr:spPr>
        <a:xfrm>
          <a:off x="6505575" y="341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65" cy="172227"/>
    <xdr:sp macro="" textlink="">
      <xdr:nvSpPr>
        <xdr:cNvPr id="189" name="TextBox 188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 txBox="1"/>
      </xdr:nvSpPr>
      <xdr:spPr>
        <a:xfrm>
          <a:off x="7610475" y="341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1257300</xdr:colOff>
      <xdr:row>26</xdr:row>
      <xdr:rowOff>0</xdr:rowOff>
    </xdr:from>
    <xdr:ext cx="65" cy="172227"/>
    <xdr:sp macro="" textlink="">
      <xdr:nvSpPr>
        <xdr:cNvPr id="190" name="TextBox 189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 txBox="1"/>
      </xdr:nvSpPr>
      <xdr:spPr>
        <a:xfrm>
          <a:off x="8658225" y="341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5" cy="172227"/>
    <xdr:sp macro="" textlink="">
      <xdr:nvSpPr>
        <xdr:cNvPr id="191" name="TextBox 190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 txBox="1"/>
      </xdr:nvSpPr>
      <xdr:spPr>
        <a:xfrm>
          <a:off x="9734550" y="341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5" cy="172227"/>
    <xdr:sp macro="" textlink="">
      <xdr:nvSpPr>
        <xdr:cNvPr id="192" name="TextBox 191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 txBox="1"/>
      </xdr:nvSpPr>
      <xdr:spPr>
        <a:xfrm>
          <a:off x="10829925" y="341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65" cy="172227"/>
    <xdr:sp macro="" textlink="">
      <xdr:nvSpPr>
        <xdr:cNvPr id="193" name="TextBox 192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 txBox="1"/>
      </xdr:nvSpPr>
      <xdr:spPr>
        <a:xfrm>
          <a:off x="6505575" y="341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65" cy="172227"/>
    <xdr:sp macro="" textlink="">
      <xdr:nvSpPr>
        <xdr:cNvPr id="194" name="TextBox 193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 txBox="1"/>
      </xdr:nvSpPr>
      <xdr:spPr>
        <a:xfrm>
          <a:off x="7610475" y="341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1257300</xdr:colOff>
      <xdr:row>26</xdr:row>
      <xdr:rowOff>0</xdr:rowOff>
    </xdr:from>
    <xdr:ext cx="65" cy="172227"/>
    <xdr:sp macro="" textlink="">
      <xdr:nvSpPr>
        <xdr:cNvPr id="195" name="TextBox 194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 txBox="1"/>
      </xdr:nvSpPr>
      <xdr:spPr>
        <a:xfrm>
          <a:off x="8658225" y="341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5" cy="172227"/>
    <xdr:sp macro="" textlink="">
      <xdr:nvSpPr>
        <xdr:cNvPr id="196" name="TextBox 195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 txBox="1"/>
      </xdr:nvSpPr>
      <xdr:spPr>
        <a:xfrm>
          <a:off x="9734550" y="341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5" cy="172227"/>
    <xdr:sp macro="" textlink="">
      <xdr:nvSpPr>
        <xdr:cNvPr id="197" name="TextBox 196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 txBox="1"/>
      </xdr:nvSpPr>
      <xdr:spPr>
        <a:xfrm>
          <a:off x="10829925" y="341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65" cy="172227"/>
    <xdr:sp macro="" textlink="">
      <xdr:nvSpPr>
        <xdr:cNvPr id="198" name="TextBox 197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/>
      </xdr:nvSpPr>
      <xdr:spPr>
        <a:xfrm>
          <a:off x="6505575" y="341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65" cy="172227"/>
    <xdr:sp macro="" textlink="">
      <xdr:nvSpPr>
        <xdr:cNvPr id="199" name="TextBox 198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/>
      </xdr:nvSpPr>
      <xdr:spPr>
        <a:xfrm>
          <a:off x="7610475" y="341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1257300</xdr:colOff>
      <xdr:row>26</xdr:row>
      <xdr:rowOff>0</xdr:rowOff>
    </xdr:from>
    <xdr:ext cx="65" cy="172227"/>
    <xdr:sp macro="" textlink="">
      <xdr:nvSpPr>
        <xdr:cNvPr id="200" name="TextBox 199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/>
      </xdr:nvSpPr>
      <xdr:spPr>
        <a:xfrm>
          <a:off x="8658225" y="341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5" cy="172227"/>
    <xdr:sp macro="" textlink="">
      <xdr:nvSpPr>
        <xdr:cNvPr id="201" name="TextBox 200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/>
      </xdr:nvSpPr>
      <xdr:spPr>
        <a:xfrm>
          <a:off x="9734550" y="341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5" cy="172227"/>
    <xdr:sp macro="" textlink="">
      <xdr:nvSpPr>
        <xdr:cNvPr id="202" name="TextBox 201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/>
      </xdr:nvSpPr>
      <xdr:spPr>
        <a:xfrm>
          <a:off x="10829925" y="341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65" cy="172227"/>
    <xdr:sp macro="" textlink="">
      <xdr:nvSpPr>
        <xdr:cNvPr id="203" name="TextBox 202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/>
      </xdr:nvSpPr>
      <xdr:spPr>
        <a:xfrm>
          <a:off x="6505575" y="341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65" cy="172227"/>
    <xdr:sp macro="" textlink="">
      <xdr:nvSpPr>
        <xdr:cNvPr id="204" name="TextBox 203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 txBox="1"/>
      </xdr:nvSpPr>
      <xdr:spPr>
        <a:xfrm>
          <a:off x="7610475" y="341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1257300</xdr:colOff>
      <xdr:row>26</xdr:row>
      <xdr:rowOff>0</xdr:rowOff>
    </xdr:from>
    <xdr:ext cx="65" cy="172227"/>
    <xdr:sp macro="" textlink="">
      <xdr:nvSpPr>
        <xdr:cNvPr id="205" name="TextBox 204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/>
      </xdr:nvSpPr>
      <xdr:spPr>
        <a:xfrm>
          <a:off x="8658225" y="341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5" cy="172227"/>
    <xdr:sp macro="" textlink="">
      <xdr:nvSpPr>
        <xdr:cNvPr id="206" name="TextBox 205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/>
      </xdr:nvSpPr>
      <xdr:spPr>
        <a:xfrm>
          <a:off x="9734550" y="341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5" cy="172227"/>
    <xdr:sp macro="" textlink="">
      <xdr:nvSpPr>
        <xdr:cNvPr id="207" name="TextBox 206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/>
      </xdr:nvSpPr>
      <xdr:spPr>
        <a:xfrm>
          <a:off x="10829925" y="341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65" cy="172227"/>
    <xdr:sp macro="" textlink="">
      <xdr:nvSpPr>
        <xdr:cNvPr id="208" name="TextBox 207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/>
      </xdr:nvSpPr>
      <xdr:spPr>
        <a:xfrm>
          <a:off x="6505575" y="341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65" cy="172227"/>
    <xdr:sp macro="" textlink="">
      <xdr:nvSpPr>
        <xdr:cNvPr id="209" name="TextBox 208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 txBox="1"/>
      </xdr:nvSpPr>
      <xdr:spPr>
        <a:xfrm>
          <a:off x="7610475" y="341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1257300</xdr:colOff>
      <xdr:row>26</xdr:row>
      <xdr:rowOff>0</xdr:rowOff>
    </xdr:from>
    <xdr:ext cx="65" cy="172227"/>
    <xdr:sp macro="" textlink="">
      <xdr:nvSpPr>
        <xdr:cNvPr id="210" name="TextBox 209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/>
      </xdr:nvSpPr>
      <xdr:spPr>
        <a:xfrm>
          <a:off x="8658225" y="341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5" cy="172227"/>
    <xdr:sp macro="" textlink="">
      <xdr:nvSpPr>
        <xdr:cNvPr id="211" name="TextBox 210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/>
      </xdr:nvSpPr>
      <xdr:spPr>
        <a:xfrm>
          <a:off x="9734550" y="341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5" cy="172227"/>
    <xdr:sp macro="" textlink="">
      <xdr:nvSpPr>
        <xdr:cNvPr id="212" name="TextBox 211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/>
      </xdr:nvSpPr>
      <xdr:spPr>
        <a:xfrm>
          <a:off x="10829925" y="341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65" cy="172227"/>
    <xdr:sp macro="" textlink="">
      <xdr:nvSpPr>
        <xdr:cNvPr id="213" name="TextBox 212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 txBox="1"/>
      </xdr:nvSpPr>
      <xdr:spPr>
        <a:xfrm>
          <a:off x="6505575" y="341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65" cy="172227"/>
    <xdr:sp macro="" textlink="">
      <xdr:nvSpPr>
        <xdr:cNvPr id="214" name="TextBox 213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/>
      </xdr:nvSpPr>
      <xdr:spPr>
        <a:xfrm>
          <a:off x="7610475" y="341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1257300</xdr:colOff>
      <xdr:row>26</xdr:row>
      <xdr:rowOff>0</xdr:rowOff>
    </xdr:from>
    <xdr:ext cx="65" cy="172227"/>
    <xdr:sp macro="" textlink="">
      <xdr:nvSpPr>
        <xdr:cNvPr id="215" name="TextBox 214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/>
      </xdr:nvSpPr>
      <xdr:spPr>
        <a:xfrm>
          <a:off x="8658225" y="341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5" cy="172227"/>
    <xdr:sp macro="" textlink="">
      <xdr:nvSpPr>
        <xdr:cNvPr id="216" name="TextBox 215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/>
      </xdr:nvSpPr>
      <xdr:spPr>
        <a:xfrm>
          <a:off x="9734550" y="341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5" cy="172227"/>
    <xdr:sp macro="" textlink="">
      <xdr:nvSpPr>
        <xdr:cNvPr id="217" name="TextBox 216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/>
      </xdr:nvSpPr>
      <xdr:spPr>
        <a:xfrm>
          <a:off x="10829925" y="341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65" cy="172227"/>
    <xdr:sp macro="" textlink="">
      <xdr:nvSpPr>
        <xdr:cNvPr id="218" name="TextBox 217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 txBox="1"/>
      </xdr:nvSpPr>
      <xdr:spPr>
        <a:xfrm>
          <a:off x="6505575" y="341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65" cy="172227"/>
    <xdr:sp macro="" textlink="">
      <xdr:nvSpPr>
        <xdr:cNvPr id="219" name="TextBox 218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/>
      </xdr:nvSpPr>
      <xdr:spPr>
        <a:xfrm>
          <a:off x="7610475" y="341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1257300</xdr:colOff>
      <xdr:row>26</xdr:row>
      <xdr:rowOff>0</xdr:rowOff>
    </xdr:from>
    <xdr:ext cx="65" cy="172227"/>
    <xdr:sp macro="" textlink="">
      <xdr:nvSpPr>
        <xdr:cNvPr id="220" name="TextBox 219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/>
      </xdr:nvSpPr>
      <xdr:spPr>
        <a:xfrm>
          <a:off x="8658225" y="341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5" cy="172227"/>
    <xdr:sp macro="" textlink="">
      <xdr:nvSpPr>
        <xdr:cNvPr id="221" name="TextBox 220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/>
      </xdr:nvSpPr>
      <xdr:spPr>
        <a:xfrm>
          <a:off x="9734550" y="341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5" cy="172227"/>
    <xdr:sp macro="" textlink="">
      <xdr:nvSpPr>
        <xdr:cNvPr id="222" name="TextBox 221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/>
      </xdr:nvSpPr>
      <xdr:spPr>
        <a:xfrm>
          <a:off x="10829925" y="341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65" cy="172227"/>
    <xdr:sp macro="" textlink="">
      <xdr:nvSpPr>
        <xdr:cNvPr id="223" name="TextBox 222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 txBox="1"/>
      </xdr:nvSpPr>
      <xdr:spPr>
        <a:xfrm>
          <a:off x="6505575" y="341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65" cy="172227"/>
    <xdr:sp macro="" textlink="">
      <xdr:nvSpPr>
        <xdr:cNvPr id="224" name="TextBox 223">
          <a:extLst>
            <a:ext uri="{FF2B5EF4-FFF2-40B4-BE49-F238E27FC236}">
              <a16:creationId xmlns:a16="http://schemas.microsoft.com/office/drawing/2014/main" xmlns="" id="{00000000-0008-0000-0000-000041000000}"/>
            </a:ext>
          </a:extLst>
        </xdr:cNvPr>
        <xdr:cNvSpPr txBox="1"/>
      </xdr:nvSpPr>
      <xdr:spPr>
        <a:xfrm>
          <a:off x="7610475" y="341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1257300</xdr:colOff>
      <xdr:row>26</xdr:row>
      <xdr:rowOff>0</xdr:rowOff>
    </xdr:from>
    <xdr:ext cx="65" cy="172227"/>
    <xdr:sp macro="" textlink="">
      <xdr:nvSpPr>
        <xdr:cNvPr id="225" name="TextBox 224">
          <a:extLst>
            <a:ext uri="{FF2B5EF4-FFF2-40B4-BE49-F238E27FC236}">
              <a16:creationId xmlns:a16="http://schemas.microsoft.com/office/drawing/2014/main" xmlns="" id="{00000000-0008-0000-0000-000042000000}"/>
            </a:ext>
          </a:extLst>
        </xdr:cNvPr>
        <xdr:cNvSpPr txBox="1"/>
      </xdr:nvSpPr>
      <xdr:spPr>
        <a:xfrm>
          <a:off x="8658225" y="341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5" cy="172227"/>
    <xdr:sp macro="" textlink="">
      <xdr:nvSpPr>
        <xdr:cNvPr id="226" name="TextBox 225">
          <a:extLst>
            <a:ext uri="{FF2B5EF4-FFF2-40B4-BE49-F238E27FC236}">
              <a16:creationId xmlns:a16="http://schemas.microsoft.com/office/drawing/2014/main" xmlns="" id="{00000000-0008-0000-0000-000043000000}"/>
            </a:ext>
          </a:extLst>
        </xdr:cNvPr>
        <xdr:cNvSpPr txBox="1"/>
      </xdr:nvSpPr>
      <xdr:spPr>
        <a:xfrm>
          <a:off x="9734550" y="341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5" cy="172227"/>
    <xdr:sp macro="" textlink="">
      <xdr:nvSpPr>
        <xdr:cNvPr id="227" name="TextBox 226">
          <a:extLst>
            <a:ext uri="{FF2B5EF4-FFF2-40B4-BE49-F238E27FC236}">
              <a16:creationId xmlns:a16="http://schemas.microsoft.com/office/drawing/2014/main" xmlns="" id="{00000000-0008-0000-0000-000044000000}"/>
            </a:ext>
          </a:extLst>
        </xdr:cNvPr>
        <xdr:cNvSpPr txBox="1"/>
      </xdr:nvSpPr>
      <xdr:spPr>
        <a:xfrm>
          <a:off x="10829925" y="341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65" cy="172227"/>
    <xdr:sp macro="" textlink="">
      <xdr:nvSpPr>
        <xdr:cNvPr id="228" name="TextBox 227">
          <a:extLst>
            <a:ext uri="{FF2B5EF4-FFF2-40B4-BE49-F238E27FC236}">
              <a16:creationId xmlns:a16="http://schemas.microsoft.com/office/drawing/2014/main" xmlns="" id="{00000000-0008-0000-0000-00004A000000}"/>
            </a:ext>
          </a:extLst>
        </xdr:cNvPr>
        <xdr:cNvSpPr txBox="1"/>
      </xdr:nvSpPr>
      <xdr:spPr>
        <a:xfrm>
          <a:off x="6505575" y="341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65" cy="172227"/>
    <xdr:sp macro="" textlink="">
      <xdr:nvSpPr>
        <xdr:cNvPr id="229" name="TextBox 228">
          <a:extLst>
            <a:ext uri="{FF2B5EF4-FFF2-40B4-BE49-F238E27FC236}">
              <a16:creationId xmlns:a16="http://schemas.microsoft.com/office/drawing/2014/main" xmlns="" id="{00000000-0008-0000-0000-00004B000000}"/>
            </a:ext>
          </a:extLst>
        </xdr:cNvPr>
        <xdr:cNvSpPr txBox="1"/>
      </xdr:nvSpPr>
      <xdr:spPr>
        <a:xfrm>
          <a:off x="7610475" y="341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1257300</xdr:colOff>
      <xdr:row>26</xdr:row>
      <xdr:rowOff>0</xdr:rowOff>
    </xdr:from>
    <xdr:ext cx="65" cy="172227"/>
    <xdr:sp macro="" textlink="">
      <xdr:nvSpPr>
        <xdr:cNvPr id="230" name="TextBox 229">
          <a:extLst>
            <a:ext uri="{FF2B5EF4-FFF2-40B4-BE49-F238E27FC236}">
              <a16:creationId xmlns:a16="http://schemas.microsoft.com/office/drawing/2014/main" xmlns="" id="{00000000-0008-0000-0000-00004C000000}"/>
            </a:ext>
          </a:extLst>
        </xdr:cNvPr>
        <xdr:cNvSpPr txBox="1"/>
      </xdr:nvSpPr>
      <xdr:spPr>
        <a:xfrm>
          <a:off x="8658225" y="341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5" cy="172227"/>
    <xdr:sp macro="" textlink="">
      <xdr:nvSpPr>
        <xdr:cNvPr id="231" name="TextBox 230">
          <a:extLst>
            <a:ext uri="{FF2B5EF4-FFF2-40B4-BE49-F238E27FC236}">
              <a16:creationId xmlns:a16="http://schemas.microsoft.com/office/drawing/2014/main" xmlns="" id="{00000000-0008-0000-0000-00004D000000}"/>
            </a:ext>
          </a:extLst>
        </xdr:cNvPr>
        <xdr:cNvSpPr txBox="1"/>
      </xdr:nvSpPr>
      <xdr:spPr>
        <a:xfrm>
          <a:off x="9734550" y="341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5" cy="172227"/>
    <xdr:sp macro="" textlink="">
      <xdr:nvSpPr>
        <xdr:cNvPr id="232" name="TextBox 231">
          <a:extLst>
            <a:ext uri="{FF2B5EF4-FFF2-40B4-BE49-F238E27FC236}">
              <a16:creationId xmlns:a16="http://schemas.microsoft.com/office/drawing/2014/main" xmlns="" id="{00000000-0008-0000-0000-00004E000000}"/>
            </a:ext>
          </a:extLst>
        </xdr:cNvPr>
        <xdr:cNvSpPr txBox="1"/>
      </xdr:nvSpPr>
      <xdr:spPr>
        <a:xfrm>
          <a:off x="10829925" y="341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65" cy="172227"/>
    <xdr:sp macro="" textlink="">
      <xdr:nvSpPr>
        <xdr:cNvPr id="233" name="TextBox 232">
          <a:extLst>
            <a:ext uri="{FF2B5EF4-FFF2-40B4-BE49-F238E27FC236}">
              <a16:creationId xmlns:a16="http://schemas.microsoft.com/office/drawing/2014/main" xmlns="" id="{00000000-0008-0000-0000-000045000000}"/>
            </a:ext>
          </a:extLst>
        </xdr:cNvPr>
        <xdr:cNvSpPr txBox="1"/>
      </xdr:nvSpPr>
      <xdr:spPr>
        <a:xfrm>
          <a:off x="6505575" y="341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65" cy="172227"/>
    <xdr:sp macro="" textlink="">
      <xdr:nvSpPr>
        <xdr:cNvPr id="234" name="TextBox 233">
          <a:extLst>
            <a:ext uri="{FF2B5EF4-FFF2-40B4-BE49-F238E27FC236}">
              <a16:creationId xmlns:a16="http://schemas.microsoft.com/office/drawing/2014/main" xmlns="" id="{00000000-0008-0000-0000-000046000000}"/>
            </a:ext>
          </a:extLst>
        </xdr:cNvPr>
        <xdr:cNvSpPr txBox="1"/>
      </xdr:nvSpPr>
      <xdr:spPr>
        <a:xfrm>
          <a:off x="7610475" y="341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1257300</xdr:colOff>
      <xdr:row>26</xdr:row>
      <xdr:rowOff>0</xdr:rowOff>
    </xdr:from>
    <xdr:ext cx="65" cy="172227"/>
    <xdr:sp macro="" textlink="">
      <xdr:nvSpPr>
        <xdr:cNvPr id="235" name="TextBox 234">
          <a:extLst>
            <a:ext uri="{FF2B5EF4-FFF2-40B4-BE49-F238E27FC236}">
              <a16:creationId xmlns:a16="http://schemas.microsoft.com/office/drawing/2014/main" xmlns="" id="{00000000-0008-0000-0000-000047000000}"/>
            </a:ext>
          </a:extLst>
        </xdr:cNvPr>
        <xdr:cNvSpPr txBox="1"/>
      </xdr:nvSpPr>
      <xdr:spPr>
        <a:xfrm>
          <a:off x="8658225" y="341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5" cy="172227"/>
    <xdr:sp macro="" textlink="">
      <xdr:nvSpPr>
        <xdr:cNvPr id="236" name="TextBox 235">
          <a:extLst>
            <a:ext uri="{FF2B5EF4-FFF2-40B4-BE49-F238E27FC236}">
              <a16:creationId xmlns:a16="http://schemas.microsoft.com/office/drawing/2014/main" xmlns="" id="{00000000-0008-0000-0000-000048000000}"/>
            </a:ext>
          </a:extLst>
        </xdr:cNvPr>
        <xdr:cNvSpPr txBox="1"/>
      </xdr:nvSpPr>
      <xdr:spPr>
        <a:xfrm>
          <a:off x="9734550" y="341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5" cy="172227"/>
    <xdr:sp macro="" textlink="">
      <xdr:nvSpPr>
        <xdr:cNvPr id="237" name="TextBox 236">
          <a:extLst>
            <a:ext uri="{FF2B5EF4-FFF2-40B4-BE49-F238E27FC236}">
              <a16:creationId xmlns:a16="http://schemas.microsoft.com/office/drawing/2014/main" xmlns="" id="{00000000-0008-0000-0000-000049000000}"/>
            </a:ext>
          </a:extLst>
        </xdr:cNvPr>
        <xdr:cNvSpPr txBox="1"/>
      </xdr:nvSpPr>
      <xdr:spPr>
        <a:xfrm>
          <a:off x="10829925" y="341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65" cy="172227"/>
    <xdr:sp macro="" textlink="">
      <xdr:nvSpPr>
        <xdr:cNvPr id="238" name="TextBox 237">
          <a:extLst>
            <a:ext uri="{FF2B5EF4-FFF2-40B4-BE49-F238E27FC236}">
              <a16:creationId xmlns:a16="http://schemas.microsoft.com/office/drawing/2014/main" xmlns="" id="{00000000-0008-0000-0000-00004F000000}"/>
            </a:ext>
          </a:extLst>
        </xdr:cNvPr>
        <xdr:cNvSpPr txBox="1"/>
      </xdr:nvSpPr>
      <xdr:spPr>
        <a:xfrm>
          <a:off x="6505575" y="341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65" cy="172227"/>
    <xdr:sp macro="" textlink="">
      <xdr:nvSpPr>
        <xdr:cNvPr id="239" name="TextBox 238">
          <a:extLst>
            <a:ext uri="{FF2B5EF4-FFF2-40B4-BE49-F238E27FC236}">
              <a16:creationId xmlns:a16="http://schemas.microsoft.com/office/drawing/2014/main" xmlns="" id="{00000000-0008-0000-0000-000050000000}"/>
            </a:ext>
          </a:extLst>
        </xdr:cNvPr>
        <xdr:cNvSpPr txBox="1"/>
      </xdr:nvSpPr>
      <xdr:spPr>
        <a:xfrm>
          <a:off x="7610475" y="341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1257300</xdr:colOff>
      <xdr:row>26</xdr:row>
      <xdr:rowOff>0</xdr:rowOff>
    </xdr:from>
    <xdr:ext cx="65" cy="172227"/>
    <xdr:sp macro="" textlink="">
      <xdr:nvSpPr>
        <xdr:cNvPr id="240" name="TextBox 239">
          <a:extLst>
            <a:ext uri="{FF2B5EF4-FFF2-40B4-BE49-F238E27FC236}">
              <a16:creationId xmlns:a16="http://schemas.microsoft.com/office/drawing/2014/main" xmlns="" id="{00000000-0008-0000-0000-000051000000}"/>
            </a:ext>
          </a:extLst>
        </xdr:cNvPr>
        <xdr:cNvSpPr txBox="1"/>
      </xdr:nvSpPr>
      <xdr:spPr>
        <a:xfrm>
          <a:off x="8658225" y="341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5" cy="172227"/>
    <xdr:sp macro="" textlink="">
      <xdr:nvSpPr>
        <xdr:cNvPr id="241" name="TextBox 240">
          <a:extLst>
            <a:ext uri="{FF2B5EF4-FFF2-40B4-BE49-F238E27FC236}">
              <a16:creationId xmlns:a16="http://schemas.microsoft.com/office/drawing/2014/main" xmlns="" id="{00000000-0008-0000-0000-000052000000}"/>
            </a:ext>
          </a:extLst>
        </xdr:cNvPr>
        <xdr:cNvSpPr txBox="1"/>
      </xdr:nvSpPr>
      <xdr:spPr>
        <a:xfrm>
          <a:off x="9734550" y="341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5" cy="172227"/>
    <xdr:sp macro="" textlink="">
      <xdr:nvSpPr>
        <xdr:cNvPr id="242" name="TextBox 241">
          <a:extLst>
            <a:ext uri="{FF2B5EF4-FFF2-40B4-BE49-F238E27FC236}">
              <a16:creationId xmlns:a16="http://schemas.microsoft.com/office/drawing/2014/main" xmlns="" id="{00000000-0008-0000-0000-000053000000}"/>
            </a:ext>
          </a:extLst>
        </xdr:cNvPr>
        <xdr:cNvSpPr txBox="1"/>
      </xdr:nvSpPr>
      <xdr:spPr>
        <a:xfrm>
          <a:off x="10829925" y="341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65" cy="172227"/>
    <xdr:sp macro="" textlink="">
      <xdr:nvSpPr>
        <xdr:cNvPr id="243" name="TextBox 242">
          <a:extLst>
            <a:ext uri="{FF2B5EF4-FFF2-40B4-BE49-F238E27FC236}">
              <a16:creationId xmlns:a16="http://schemas.microsoft.com/office/drawing/2014/main" xmlns="" id="{00000000-0008-0000-0000-000054000000}"/>
            </a:ext>
          </a:extLst>
        </xdr:cNvPr>
        <xdr:cNvSpPr txBox="1"/>
      </xdr:nvSpPr>
      <xdr:spPr>
        <a:xfrm>
          <a:off x="6505575" y="341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65" cy="172227"/>
    <xdr:sp macro="" textlink="">
      <xdr:nvSpPr>
        <xdr:cNvPr id="244" name="TextBox 243">
          <a:extLst>
            <a:ext uri="{FF2B5EF4-FFF2-40B4-BE49-F238E27FC236}">
              <a16:creationId xmlns:a16="http://schemas.microsoft.com/office/drawing/2014/main" xmlns="" id="{00000000-0008-0000-0000-000055000000}"/>
            </a:ext>
          </a:extLst>
        </xdr:cNvPr>
        <xdr:cNvSpPr txBox="1"/>
      </xdr:nvSpPr>
      <xdr:spPr>
        <a:xfrm>
          <a:off x="7610475" y="341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1257300</xdr:colOff>
      <xdr:row>26</xdr:row>
      <xdr:rowOff>0</xdr:rowOff>
    </xdr:from>
    <xdr:ext cx="65" cy="172227"/>
    <xdr:sp macro="" textlink="">
      <xdr:nvSpPr>
        <xdr:cNvPr id="245" name="TextBox 244">
          <a:extLst>
            <a:ext uri="{FF2B5EF4-FFF2-40B4-BE49-F238E27FC236}">
              <a16:creationId xmlns:a16="http://schemas.microsoft.com/office/drawing/2014/main" xmlns="" id="{00000000-0008-0000-0000-000056000000}"/>
            </a:ext>
          </a:extLst>
        </xdr:cNvPr>
        <xdr:cNvSpPr txBox="1"/>
      </xdr:nvSpPr>
      <xdr:spPr>
        <a:xfrm>
          <a:off x="8658225" y="341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5" cy="172227"/>
    <xdr:sp macro="" textlink="">
      <xdr:nvSpPr>
        <xdr:cNvPr id="246" name="TextBox 245">
          <a:extLst>
            <a:ext uri="{FF2B5EF4-FFF2-40B4-BE49-F238E27FC236}">
              <a16:creationId xmlns:a16="http://schemas.microsoft.com/office/drawing/2014/main" xmlns="" id="{00000000-0008-0000-0000-000057000000}"/>
            </a:ext>
          </a:extLst>
        </xdr:cNvPr>
        <xdr:cNvSpPr txBox="1"/>
      </xdr:nvSpPr>
      <xdr:spPr>
        <a:xfrm>
          <a:off x="9734550" y="341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5" cy="172227"/>
    <xdr:sp macro="" textlink="">
      <xdr:nvSpPr>
        <xdr:cNvPr id="247" name="TextBox 246">
          <a:extLst>
            <a:ext uri="{FF2B5EF4-FFF2-40B4-BE49-F238E27FC236}">
              <a16:creationId xmlns:a16="http://schemas.microsoft.com/office/drawing/2014/main" xmlns="" id="{00000000-0008-0000-0000-000058000000}"/>
            </a:ext>
          </a:extLst>
        </xdr:cNvPr>
        <xdr:cNvSpPr txBox="1"/>
      </xdr:nvSpPr>
      <xdr:spPr>
        <a:xfrm>
          <a:off x="10829925" y="341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1257300</xdr:colOff>
      <xdr:row>20</xdr:row>
      <xdr:rowOff>0</xdr:rowOff>
    </xdr:from>
    <xdr:ext cx="65" cy="172227"/>
    <xdr:sp macro="" textlink="">
      <xdr:nvSpPr>
        <xdr:cNvPr id="161" name="TextBox 160"/>
        <xdr:cNvSpPr txBox="1"/>
      </xdr:nvSpPr>
      <xdr:spPr>
        <a:xfrm>
          <a:off x="4267200" y="704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1257300</xdr:colOff>
      <xdr:row>20</xdr:row>
      <xdr:rowOff>0</xdr:rowOff>
    </xdr:from>
    <xdr:ext cx="65" cy="172227"/>
    <xdr:sp macro="" textlink="">
      <xdr:nvSpPr>
        <xdr:cNvPr id="162" name="TextBox 161"/>
        <xdr:cNvSpPr txBox="1"/>
      </xdr:nvSpPr>
      <xdr:spPr>
        <a:xfrm>
          <a:off x="4267200" y="704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1257300</xdr:colOff>
      <xdr:row>20</xdr:row>
      <xdr:rowOff>0</xdr:rowOff>
    </xdr:from>
    <xdr:ext cx="65" cy="172227"/>
    <xdr:sp macro="" textlink="">
      <xdr:nvSpPr>
        <xdr:cNvPr id="163" name="TextBox 162"/>
        <xdr:cNvSpPr txBox="1"/>
      </xdr:nvSpPr>
      <xdr:spPr>
        <a:xfrm>
          <a:off x="4267200" y="704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1257300</xdr:colOff>
      <xdr:row>20</xdr:row>
      <xdr:rowOff>0</xdr:rowOff>
    </xdr:from>
    <xdr:ext cx="65" cy="172227"/>
    <xdr:sp macro="" textlink="">
      <xdr:nvSpPr>
        <xdr:cNvPr id="164" name="TextBox 163"/>
        <xdr:cNvSpPr txBox="1"/>
      </xdr:nvSpPr>
      <xdr:spPr>
        <a:xfrm>
          <a:off x="5314950" y="704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65" cy="172227"/>
    <xdr:sp macro="" textlink="">
      <xdr:nvSpPr>
        <xdr:cNvPr id="165" name="TextBox 164"/>
        <xdr:cNvSpPr txBox="1"/>
      </xdr:nvSpPr>
      <xdr:spPr>
        <a:xfrm>
          <a:off x="6391275" y="704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65" cy="172227"/>
    <xdr:sp macro="" textlink="">
      <xdr:nvSpPr>
        <xdr:cNvPr id="166" name="TextBox 165"/>
        <xdr:cNvSpPr txBox="1"/>
      </xdr:nvSpPr>
      <xdr:spPr>
        <a:xfrm>
          <a:off x="6391275" y="704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1257300</xdr:colOff>
      <xdr:row>20</xdr:row>
      <xdr:rowOff>0</xdr:rowOff>
    </xdr:from>
    <xdr:ext cx="65" cy="172227"/>
    <xdr:sp macro="" textlink="">
      <xdr:nvSpPr>
        <xdr:cNvPr id="167" name="TextBox 166"/>
        <xdr:cNvSpPr txBox="1"/>
      </xdr:nvSpPr>
      <xdr:spPr>
        <a:xfrm>
          <a:off x="4267200" y="704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1257300</xdr:colOff>
      <xdr:row>20</xdr:row>
      <xdr:rowOff>0</xdr:rowOff>
    </xdr:from>
    <xdr:ext cx="65" cy="172227"/>
    <xdr:sp macro="" textlink="">
      <xdr:nvSpPr>
        <xdr:cNvPr id="168" name="TextBox 167"/>
        <xdr:cNvSpPr txBox="1"/>
      </xdr:nvSpPr>
      <xdr:spPr>
        <a:xfrm>
          <a:off x="4267200" y="704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1257300</xdr:colOff>
      <xdr:row>20</xdr:row>
      <xdr:rowOff>0</xdr:rowOff>
    </xdr:from>
    <xdr:ext cx="65" cy="172227"/>
    <xdr:sp macro="" textlink="">
      <xdr:nvSpPr>
        <xdr:cNvPr id="169" name="TextBox 168"/>
        <xdr:cNvSpPr txBox="1"/>
      </xdr:nvSpPr>
      <xdr:spPr>
        <a:xfrm>
          <a:off x="5314950" y="704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65" cy="172227"/>
    <xdr:sp macro="" textlink="">
      <xdr:nvSpPr>
        <xdr:cNvPr id="170" name="TextBox 169"/>
        <xdr:cNvSpPr txBox="1"/>
      </xdr:nvSpPr>
      <xdr:spPr>
        <a:xfrm>
          <a:off x="6391275" y="704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1257300</xdr:colOff>
      <xdr:row>20</xdr:row>
      <xdr:rowOff>0</xdr:rowOff>
    </xdr:from>
    <xdr:ext cx="65" cy="172227"/>
    <xdr:sp macro="" textlink="">
      <xdr:nvSpPr>
        <xdr:cNvPr id="248" name="TextBox 247"/>
        <xdr:cNvSpPr txBox="1"/>
      </xdr:nvSpPr>
      <xdr:spPr>
        <a:xfrm>
          <a:off x="4267200" y="704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1257300</xdr:colOff>
      <xdr:row>20</xdr:row>
      <xdr:rowOff>0</xdr:rowOff>
    </xdr:from>
    <xdr:ext cx="65" cy="172227"/>
    <xdr:sp macro="" textlink="">
      <xdr:nvSpPr>
        <xdr:cNvPr id="249" name="TextBox 248"/>
        <xdr:cNvSpPr txBox="1"/>
      </xdr:nvSpPr>
      <xdr:spPr>
        <a:xfrm>
          <a:off x="4267200" y="704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1257300</xdr:colOff>
      <xdr:row>20</xdr:row>
      <xdr:rowOff>0</xdr:rowOff>
    </xdr:from>
    <xdr:ext cx="65" cy="172227"/>
    <xdr:sp macro="" textlink="">
      <xdr:nvSpPr>
        <xdr:cNvPr id="250" name="TextBox 249"/>
        <xdr:cNvSpPr txBox="1"/>
      </xdr:nvSpPr>
      <xdr:spPr>
        <a:xfrm>
          <a:off x="5314950" y="704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65" cy="172227"/>
    <xdr:sp macro="" textlink="">
      <xdr:nvSpPr>
        <xdr:cNvPr id="251" name="TextBox 250"/>
        <xdr:cNvSpPr txBox="1"/>
      </xdr:nvSpPr>
      <xdr:spPr>
        <a:xfrm>
          <a:off x="6391275" y="704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1257300</xdr:colOff>
      <xdr:row>20</xdr:row>
      <xdr:rowOff>0</xdr:rowOff>
    </xdr:from>
    <xdr:ext cx="65" cy="172227"/>
    <xdr:sp macro="" textlink="">
      <xdr:nvSpPr>
        <xdr:cNvPr id="252" name="TextBox 251"/>
        <xdr:cNvSpPr txBox="1"/>
      </xdr:nvSpPr>
      <xdr:spPr>
        <a:xfrm>
          <a:off x="4267200" y="704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1257300</xdr:colOff>
      <xdr:row>20</xdr:row>
      <xdr:rowOff>0</xdr:rowOff>
    </xdr:from>
    <xdr:ext cx="65" cy="172227"/>
    <xdr:sp macro="" textlink="">
      <xdr:nvSpPr>
        <xdr:cNvPr id="253" name="TextBox 252"/>
        <xdr:cNvSpPr txBox="1"/>
      </xdr:nvSpPr>
      <xdr:spPr>
        <a:xfrm>
          <a:off x="4267200" y="704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1257300</xdr:colOff>
      <xdr:row>20</xdr:row>
      <xdr:rowOff>0</xdr:rowOff>
    </xdr:from>
    <xdr:ext cx="65" cy="172227"/>
    <xdr:sp macro="" textlink="">
      <xdr:nvSpPr>
        <xdr:cNvPr id="254" name="TextBox 253"/>
        <xdr:cNvSpPr txBox="1"/>
      </xdr:nvSpPr>
      <xdr:spPr>
        <a:xfrm>
          <a:off x="5314950" y="704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65" cy="172227"/>
    <xdr:sp macro="" textlink="">
      <xdr:nvSpPr>
        <xdr:cNvPr id="255" name="TextBox 254"/>
        <xdr:cNvSpPr txBox="1"/>
      </xdr:nvSpPr>
      <xdr:spPr>
        <a:xfrm>
          <a:off x="6391275" y="704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1257300</xdr:colOff>
      <xdr:row>20</xdr:row>
      <xdr:rowOff>0</xdr:rowOff>
    </xdr:from>
    <xdr:ext cx="65" cy="172227"/>
    <xdr:sp macro="" textlink="">
      <xdr:nvSpPr>
        <xdr:cNvPr id="256" name="TextBox 255"/>
        <xdr:cNvSpPr txBox="1"/>
      </xdr:nvSpPr>
      <xdr:spPr>
        <a:xfrm>
          <a:off x="4267200" y="704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1257300</xdr:colOff>
      <xdr:row>20</xdr:row>
      <xdr:rowOff>0</xdr:rowOff>
    </xdr:from>
    <xdr:ext cx="65" cy="172227"/>
    <xdr:sp macro="" textlink="">
      <xdr:nvSpPr>
        <xdr:cNvPr id="257" name="TextBox 256"/>
        <xdr:cNvSpPr txBox="1"/>
      </xdr:nvSpPr>
      <xdr:spPr>
        <a:xfrm>
          <a:off x="4267200" y="704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1257300</xdr:colOff>
      <xdr:row>20</xdr:row>
      <xdr:rowOff>0</xdr:rowOff>
    </xdr:from>
    <xdr:ext cx="65" cy="172227"/>
    <xdr:sp macro="" textlink="">
      <xdr:nvSpPr>
        <xdr:cNvPr id="258" name="TextBox 257"/>
        <xdr:cNvSpPr txBox="1"/>
      </xdr:nvSpPr>
      <xdr:spPr>
        <a:xfrm>
          <a:off x="5314950" y="704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65" cy="172227"/>
    <xdr:sp macro="" textlink="">
      <xdr:nvSpPr>
        <xdr:cNvPr id="259" name="TextBox 258"/>
        <xdr:cNvSpPr txBox="1"/>
      </xdr:nvSpPr>
      <xdr:spPr>
        <a:xfrm>
          <a:off x="6391275" y="704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1257300</xdr:colOff>
      <xdr:row>20</xdr:row>
      <xdr:rowOff>0</xdr:rowOff>
    </xdr:from>
    <xdr:ext cx="65" cy="172227"/>
    <xdr:sp macro="" textlink="">
      <xdr:nvSpPr>
        <xdr:cNvPr id="260" name="TextBox 259"/>
        <xdr:cNvSpPr txBox="1"/>
      </xdr:nvSpPr>
      <xdr:spPr>
        <a:xfrm>
          <a:off x="4267200" y="704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1257300</xdr:colOff>
      <xdr:row>20</xdr:row>
      <xdr:rowOff>0</xdr:rowOff>
    </xdr:from>
    <xdr:ext cx="65" cy="172227"/>
    <xdr:sp macro="" textlink="">
      <xdr:nvSpPr>
        <xdr:cNvPr id="261" name="TextBox 260"/>
        <xdr:cNvSpPr txBox="1"/>
      </xdr:nvSpPr>
      <xdr:spPr>
        <a:xfrm>
          <a:off x="4267200" y="704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1257300</xdr:colOff>
      <xdr:row>20</xdr:row>
      <xdr:rowOff>0</xdr:rowOff>
    </xdr:from>
    <xdr:ext cx="65" cy="172227"/>
    <xdr:sp macro="" textlink="">
      <xdr:nvSpPr>
        <xdr:cNvPr id="262" name="TextBox 261"/>
        <xdr:cNvSpPr txBox="1"/>
      </xdr:nvSpPr>
      <xdr:spPr>
        <a:xfrm>
          <a:off x="5314950" y="704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65" cy="172227"/>
    <xdr:sp macro="" textlink="">
      <xdr:nvSpPr>
        <xdr:cNvPr id="263" name="TextBox 262"/>
        <xdr:cNvSpPr txBox="1"/>
      </xdr:nvSpPr>
      <xdr:spPr>
        <a:xfrm>
          <a:off x="6391275" y="704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1257300</xdr:colOff>
      <xdr:row>20</xdr:row>
      <xdr:rowOff>0</xdr:rowOff>
    </xdr:from>
    <xdr:ext cx="65" cy="172227"/>
    <xdr:sp macro="" textlink="">
      <xdr:nvSpPr>
        <xdr:cNvPr id="264" name="TextBox 263"/>
        <xdr:cNvSpPr txBox="1"/>
      </xdr:nvSpPr>
      <xdr:spPr>
        <a:xfrm>
          <a:off x="4267200" y="704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1257300</xdr:colOff>
      <xdr:row>20</xdr:row>
      <xdr:rowOff>0</xdr:rowOff>
    </xdr:from>
    <xdr:ext cx="65" cy="172227"/>
    <xdr:sp macro="" textlink="">
      <xdr:nvSpPr>
        <xdr:cNvPr id="265" name="TextBox 264"/>
        <xdr:cNvSpPr txBox="1"/>
      </xdr:nvSpPr>
      <xdr:spPr>
        <a:xfrm>
          <a:off x="4267200" y="704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1257300</xdr:colOff>
      <xdr:row>20</xdr:row>
      <xdr:rowOff>0</xdr:rowOff>
    </xdr:from>
    <xdr:ext cx="65" cy="172227"/>
    <xdr:sp macro="" textlink="">
      <xdr:nvSpPr>
        <xdr:cNvPr id="266" name="TextBox 265"/>
        <xdr:cNvSpPr txBox="1"/>
      </xdr:nvSpPr>
      <xdr:spPr>
        <a:xfrm>
          <a:off x="5314950" y="704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65" cy="172227"/>
    <xdr:sp macro="" textlink="">
      <xdr:nvSpPr>
        <xdr:cNvPr id="267" name="TextBox 266"/>
        <xdr:cNvSpPr txBox="1"/>
      </xdr:nvSpPr>
      <xdr:spPr>
        <a:xfrm>
          <a:off x="6391275" y="704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1257300</xdr:colOff>
      <xdr:row>20</xdr:row>
      <xdr:rowOff>0</xdr:rowOff>
    </xdr:from>
    <xdr:ext cx="65" cy="172227"/>
    <xdr:sp macro="" textlink="">
      <xdr:nvSpPr>
        <xdr:cNvPr id="268" name="TextBox 267"/>
        <xdr:cNvSpPr txBox="1"/>
      </xdr:nvSpPr>
      <xdr:spPr>
        <a:xfrm>
          <a:off x="4267200" y="704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1257300</xdr:colOff>
      <xdr:row>20</xdr:row>
      <xdr:rowOff>0</xdr:rowOff>
    </xdr:from>
    <xdr:ext cx="65" cy="172227"/>
    <xdr:sp macro="" textlink="">
      <xdr:nvSpPr>
        <xdr:cNvPr id="269" name="TextBox 268"/>
        <xdr:cNvSpPr txBox="1"/>
      </xdr:nvSpPr>
      <xdr:spPr>
        <a:xfrm>
          <a:off x="4267200" y="704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1257300</xdr:colOff>
      <xdr:row>20</xdr:row>
      <xdr:rowOff>0</xdr:rowOff>
    </xdr:from>
    <xdr:ext cx="65" cy="172227"/>
    <xdr:sp macro="" textlink="">
      <xdr:nvSpPr>
        <xdr:cNvPr id="270" name="TextBox 269"/>
        <xdr:cNvSpPr txBox="1"/>
      </xdr:nvSpPr>
      <xdr:spPr>
        <a:xfrm>
          <a:off x="5314950" y="704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65" cy="172227"/>
    <xdr:sp macro="" textlink="">
      <xdr:nvSpPr>
        <xdr:cNvPr id="271" name="TextBox 270"/>
        <xdr:cNvSpPr txBox="1"/>
      </xdr:nvSpPr>
      <xdr:spPr>
        <a:xfrm>
          <a:off x="6391275" y="704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1257300</xdr:colOff>
      <xdr:row>20</xdr:row>
      <xdr:rowOff>0</xdr:rowOff>
    </xdr:from>
    <xdr:ext cx="65" cy="172227"/>
    <xdr:sp macro="" textlink="">
      <xdr:nvSpPr>
        <xdr:cNvPr id="272" name="TextBox 271"/>
        <xdr:cNvSpPr txBox="1"/>
      </xdr:nvSpPr>
      <xdr:spPr>
        <a:xfrm>
          <a:off x="4267200" y="704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1257300</xdr:colOff>
      <xdr:row>20</xdr:row>
      <xdr:rowOff>0</xdr:rowOff>
    </xdr:from>
    <xdr:ext cx="65" cy="172227"/>
    <xdr:sp macro="" textlink="">
      <xdr:nvSpPr>
        <xdr:cNvPr id="273" name="TextBox 272"/>
        <xdr:cNvSpPr txBox="1"/>
      </xdr:nvSpPr>
      <xdr:spPr>
        <a:xfrm>
          <a:off x="4267200" y="704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1257300</xdr:colOff>
      <xdr:row>20</xdr:row>
      <xdr:rowOff>0</xdr:rowOff>
    </xdr:from>
    <xdr:ext cx="65" cy="172227"/>
    <xdr:sp macro="" textlink="">
      <xdr:nvSpPr>
        <xdr:cNvPr id="274" name="TextBox 273"/>
        <xdr:cNvSpPr txBox="1"/>
      </xdr:nvSpPr>
      <xdr:spPr>
        <a:xfrm>
          <a:off x="5314950" y="704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65" cy="172227"/>
    <xdr:sp macro="" textlink="">
      <xdr:nvSpPr>
        <xdr:cNvPr id="275" name="TextBox 274"/>
        <xdr:cNvSpPr txBox="1"/>
      </xdr:nvSpPr>
      <xdr:spPr>
        <a:xfrm>
          <a:off x="6391275" y="704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1257300</xdr:colOff>
      <xdr:row>20</xdr:row>
      <xdr:rowOff>0</xdr:rowOff>
    </xdr:from>
    <xdr:ext cx="65" cy="172227"/>
    <xdr:sp macro="" textlink="">
      <xdr:nvSpPr>
        <xdr:cNvPr id="276" name="TextBox 275"/>
        <xdr:cNvSpPr txBox="1"/>
      </xdr:nvSpPr>
      <xdr:spPr>
        <a:xfrm>
          <a:off x="4267200" y="704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1257300</xdr:colOff>
      <xdr:row>20</xdr:row>
      <xdr:rowOff>0</xdr:rowOff>
    </xdr:from>
    <xdr:ext cx="65" cy="172227"/>
    <xdr:sp macro="" textlink="">
      <xdr:nvSpPr>
        <xdr:cNvPr id="277" name="TextBox 276"/>
        <xdr:cNvSpPr txBox="1"/>
      </xdr:nvSpPr>
      <xdr:spPr>
        <a:xfrm>
          <a:off x="4267200" y="704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1257300</xdr:colOff>
      <xdr:row>20</xdr:row>
      <xdr:rowOff>0</xdr:rowOff>
    </xdr:from>
    <xdr:ext cx="65" cy="172227"/>
    <xdr:sp macro="" textlink="">
      <xdr:nvSpPr>
        <xdr:cNvPr id="278" name="TextBox 277"/>
        <xdr:cNvSpPr txBox="1"/>
      </xdr:nvSpPr>
      <xdr:spPr>
        <a:xfrm>
          <a:off x="5314950" y="704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65" cy="172227"/>
    <xdr:sp macro="" textlink="">
      <xdr:nvSpPr>
        <xdr:cNvPr id="279" name="TextBox 278"/>
        <xdr:cNvSpPr txBox="1"/>
      </xdr:nvSpPr>
      <xdr:spPr>
        <a:xfrm>
          <a:off x="6391275" y="704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1257300</xdr:colOff>
      <xdr:row>20</xdr:row>
      <xdr:rowOff>0</xdr:rowOff>
    </xdr:from>
    <xdr:ext cx="65" cy="172227"/>
    <xdr:sp macro="" textlink="">
      <xdr:nvSpPr>
        <xdr:cNvPr id="280" name="TextBox 279"/>
        <xdr:cNvSpPr txBox="1"/>
      </xdr:nvSpPr>
      <xdr:spPr>
        <a:xfrm>
          <a:off x="4267200" y="704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1257300</xdr:colOff>
      <xdr:row>20</xdr:row>
      <xdr:rowOff>0</xdr:rowOff>
    </xdr:from>
    <xdr:ext cx="65" cy="172227"/>
    <xdr:sp macro="" textlink="">
      <xdr:nvSpPr>
        <xdr:cNvPr id="281" name="TextBox 280"/>
        <xdr:cNvSpPr txBox="1"/>
      </xdr:nvSpPr>
      <xdr:spPr>
        <a:xfrm>
          <a:off x="4267200" y="704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1257300</xdr:colOff>
      <xdr:row>20</xdr:row>
      <xdr:rowOff>0</xdr:rowOff>
    </xdr:from>
    <xdr:ext cx="65" cy="172227"/>
    <xdr:sp macro="" textlink="">
      <xdr:nvSpPr>
        <xdr:cNvPr id="282" name="TextBox 281"/>
        <xdr:cNvSpPr txBox="1"/>
      </xdr:nvSpPr>
      <xdr:spPr>
        <a:xfrm>
          <a:off x="5314950" y="704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65" cy="172227"/>
    <xdr:sp macro="" textlink="">
      <xdr:nvSpPr>
        <xdr:cNvPr id="283" name="TextBox 282"/>
        <xdr:cNvSpPr txBox="1"/>
      </xdr:nvSpPr>
      <xdr:spPr>
        <a:xfrm>
          <a:off x="6391275" y="704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1257300</xdr:colOff>
      <xdr:row>20</xdr:row>
      <xdr:rowOff>0</xdr:rowOff>
    </xdr:from>
    <xdr:ext cx="65" cy="172227"/>
    <xdr:sp macro="" textlink="">
      <xdr:nvSpPr>
        <xdr:cNvPr id="284" name="TextBox 283"/>
        <xdr:cNvSpPr txBox="1"/>
      </xdr:nvSpPr>
      <xdr:spPr>
        <a:xfrm>
          <a:off x="4267200" y="704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1257300</xdr:colOff>
      <xdr:row>20</xdr:row>
      <xdr:rowOff>0</xdr:rowOff>
    </xdr:from>
    <xdr:ext cx="65" cy="172227"/>
    <xdr:sp macro="" textlink="">
      <xdr:nvSpPr>
        <xdr:cNvPr id="285" name="TextBox 284"/>
        <xdr:cNvSpPr txBox="1"/>
      </xdr:nvSpPr>
      <xdr:spPr>
        <a:xfrm>
          <a:off x="4267200" y="704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1257300</xdr:colOff>
      <xdr:row>20</xdr:row>
      <xdr:rowOff>0</xdr:rowOff>
    </xdr:from>
    <xdr:ext cx="65" cy="172227"/>
    <xdr:sp macro="" textlink="">
      <xdr:nvSpPr>
        <xdr:cNvPr id="286" name="TextBox 285"/>
        <xdr:cNvSpPr txBox="1"/>
      </xdr:nvSpPr>
      <xdr:spPr>
        <a:xfrm>
          <a:off x="5314950" y="704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65" cy="172227"/>
    <xdr:sp macro="" textlink="">
      <xdr:nvSpPr>
        <xdr:cNvPr id="287" name="TextBox 286"/>
        <xdr:cNvSpPr txBox="1"/>
      </xdr:nvSpPr>
      <xdr:spPr>
        <a:xfrm>
          <a:off x="6391275" y="704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1257300</xdr:colOff>
      <xdr:row>20</xdr:row>
      <xdr:rowOff>0</xdr:rowOff>
    </xdr:from>
    <xdr:ext cx="65" cy="172227"/>
    <xdr:sp macro="" textlink="">
      <xdr:nvSpPr>
        <xdr:cNvPr id="288" name="TextBox 287"/>
        <xdr:cNvSpPr txBox="1"/>
      </xdr:nvSpPr>
      <xdr:spPr>
        <a:xfrm>
          <a:off x="4267200" y="704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1257300</xdr:colOff>
      <xdr:row>20</xdr:row>
      <xdr:rowOff>0</xdr:rowOff>
    </xdr:from>
    <xdr:ext cx="65" cy="172227"/>
    <xdr:sp macro="" textlink="">
      <xdr:nvSpPr>
        <xdr:cNvPr id="289" name="TextBox 288"/>
        <xdr:cNvSpPr txBox="1"/>
      </xdr:nvSpPr>
      <xdr:spPr>
        <a:xfrm>
          <a:off x="4267200" y="704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1257300</xdr:colOff>
      <xdr:row>20</xdr:row>
      <xdr:rowOff>0</xdr:rowOff>
    </xdr:from>
    <xdr:ext cx="65" cy="172227"/>
    <xdr:sp macro="" textlink="">
      <xdr:nvSpPr>
        <xdr:cNvPr id="290" name="TextBox 289"/>
        <xdr:cNvSpPr txBox="1"/>
      </xdr:nvSpPr>
      <xdr:spPr>
        <a:xfrm>
          <a:off x="5314950" y="704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65" cy="172227"/>
    <xdr:sp macro="" textlink="">
      <xdr:nvSpPr>
        <xdr:cNvPr id="291" name="TextBox 290"/>
        <xdr:cNvSpPr txBox="1"/>
      </xdr:nvSpPr>
      <xdr:spPr>
        <a:xfrm>
          <a:off x="6391275" y="704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1257300</xdr:colOff>
      <xdr:row>20</xdr:row>
      <xdr:rowOff>0</xdr:rowOff>
    </xdr:from>
    <xdr:ext cx="65" cy="172227"/>
    <xdr:sp macro="" textlink="">
      <xdr:nvSpPr>
        <xdr:cNvPr id="292" name="TextBox 291"/>
        <xdr:cNvSpPr txBox="1"/>
      </xdr:nvSpPr>
      <xdr:spPr>
        <a:xfrm>
          <a:off x="4267200" y="704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1257300</xdr:colOff>
      <xdr:row>20</xdr:row>
      <xdr:rowOff>0</xdr:rowOff>
    </xdr:from>
    <xdr:ext cx="65" cy="172227"/>
    <xdr:sp macro="" textlink="">
      <xdr:nvSpPr>
        <xdr:cNvPr id="293" name="TextBox 292"/>
        <xdr:cNvSpPr txBox="1"/>
      </xdr:nvSpPr>
      <xdr:spPr>
        <a:xfrm>
          <a:off x="4267200" y="704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1257300</xdr:colOff>
      <xdr:row>20</xdr:row>
      <xdr:rowOff>0</xdr:rowOff>
    </xdr:from>
    <xdr:ext cx="65" cy="172227"/>
    <xdr:sp macro="" textlink="">
      <xdr:nvSpPr>
        <xdr:cNvPr id="294" name="TextBox 293"/>
        <xdr:cNvSpPr txBox="1"/>
      </xdr:nvSpPr>
      <xdr:spPr>
        <a:xfrm>
          <a:off x="5314950" y="704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65" cy="172227"/>
    <xdr:sp macro="" textlink="">
      <xdr:nvSpPr>
        <xdr:cNvPr id="295" name="TextBox 294"/>
        <xdr:cNvSpPr txBox="1"/>
      </xdr:nvSpPr>
      <xdr:spPr>
        <a:xfrm>
          <a:off x="6391275" y="704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1257300</xdr:colOff>
      <xdr:row>20</xdr:row>
      <xdr:rowOff>0</xdr:rowOff>
    </xdr:from>
    <xdr:ext cx="65" cy="172227"/>
    <xdr:sp macro="" textlink="">
      <xdr:nvSpPr>
        <xdr:cNvPr id="296" name="TextBox 295"/>
        <xdr:cNvSpPr txBox="1"/>
      </xdr:nvSpPr>
      <xdr:spPr>
        <a:xfrm>
          <a:off x="4267200" y="704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1257300</xdr:colOff>
      <xdr:row>20</xdr:row>
      <xdr:rowOff>0</xdr:rowOff>
    </xdr:from>
    <xdr:ext cx="65" cy="172227"/>
    <xdr:sp macro="" textlink="">
      <xdr:nvSpPr>
        <xdr:cNvPr id="297" name="TextBox 296"/>
        <xdr:cNvSpPr txBox="1"/>
      </xdr:nvSpPr>
      <xdr:spPr>
        <a:xfrm>
          <a:off x="4267200" y="704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1257300</xdr:colOff>
      <xdr:row>20</xdr:row>
      <xdr:rowOff>0</xdr:rowOff>
    </xdr:from>
    <xdr:ext cx="65" cy="172227"/>
    <xdr:sp macro="" textlink="">
      <xdr:nvSpPr>
        <xdr:cNvPr id="298" name="TextBox 297"/>
        <xdr:cNvSpPr txBox="1"/>
      </xdr:nvSpPr>
      <xdr:spPr>
        <a:xfrm>
          <a:off x="5314950" y="704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65" cy="172227"/>
    <xdr:sp macro="" textlink="">
      <xdr:nvSpPr>
        <xdr:cNvPr id="299" name="TextBox 298"/>
        <xdr:cNvSpPr txBox="1"/>
      </xdr:nvSpPr>
      <xdr:spPr>
        <a:xfrm>
          <a:off x="6391275" y="704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1257300</xdr:colOff>
      <xdr:row>20</xdr:row>
      <xdr:rowOff>0</xdr:rowOff>
    </xdr:from>
    <xdr:ext cx="65" cy="172227"/>
    <xdr:sp macro="" textlink="">
      <xdr:nvSpPr>
        <xdr:cNvPr id="300" name="TextBox 299"/>
        <xdr:cNvSpPr txBox="1"/>
      </xdr:nvSpPr>
      <xdr:spPr>
        <a:xfrm>
          <a:off x="4267200" y="704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1257300</xdr:colOff>
      <xdr:row>20</xdr:row>
      <xdr:rowOff>0</xdr:rowOff>
    </xdr:from>
    <xdr:ext cx="65" cy="172227"/>
    <xdr:sp macro="" textlink="">
      <xdr:nvSpPr>
        <xdr:cNvPr id="301" name="TextBox 300"/>
        <xdr:cNvSpPr txBox="1"/>
      </xdr:nvSpPr>
      <xdr:spPr>
        <a:xfrm>
          <a:off x="4267200" y="704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1257300</xdr:colOff>
      <xdr:row>20</xdr:row>
      <xdr:rowOff>0</xdr:rowOff>
    </xdr:from>
    <xdr:ext cx="65" cy="172227"/>
    <xdr:sp macro="" textlink="">
      <xdr:nvSpPr>
        <xdr:cNvPr id="302" name="TextBox 301"/>
        <xdr:cNvSpPr txBox="1"/>
      </xdr:nvSpPr>
      <xdr:spPr>
        <a:xfrm>
          <a:off x="5314950" y="704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65" cy="172227"/>
    <xdr:sp macro="" textlink="">
      <xdr:nvSpPr>
        <xdr:cNvPr id="303" name="TextBox 302"/>
        <xdr:cNvSpPr txBox="1"/>
      </xdr:nvSpPr>
      <xdr:spPr>
        <a:xfrm>
          <a:off x="6391275" y="704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1257300</xdr:colOff>
      <xdr:row>20</xdr:row>
      <xdr:rowOff>0</xdr:rowOff>
    </xdr:from>
    <xdr:ext cx="65" cy="172227"/>
    <xdr:sp macro="" textlink="">
      <xdr:nvSpPr>
        <xdr:cNvPr id="337" name="TextBox 336"/>
        <xdr:cNvSpPr txBox="1"/>
      </xdr:nvSpPr>
      <xdr:spPr>
        <a:xfrm>
          <a:off x="4267200" y="704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1257300</xdr:colOff>
      <xdr:row>20</xdr:row>
      <xdr:rowOff>0</xdr:rowOff>
    </xdr:from>
    <xdr:ext cx="65" cy="172227"/>
    <xdr:sp macro="" textlink="">
      <xdr:nvSpPr>
        <xdr:cNvPr id="338" name="TextBox 337"/>
        <xdr:cNvSpPr txBox="1"/>
      </xdr:nvSpPr>
      <xdr:spPr>
        <a:xfrm>
          <a:off x="4267200" y="704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1257300</xdr:colOff>
      <xdr:row>20</xdr:row>
      <xdr:rowOff>0</xdr:rowOff>
    </xdr:from>
    <xdr:ext cx="65" cy="172227"/>
    <xdr:sp macro="" textlink="">
      <xdr:nvSpPr>
        <xdr:cNvPr id="339" name="TextBox 338"/>
        <xdr:cNvSpPr txBox="1"/>
      </xdr:nvSpPr>
      <xdr:spPr>
        <a:xfrm>
          <a:off x="4267200" y="704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1257300</xdr:colOff>
      <xdr:row>20</xdr:row>
      <xdr:rowOff>0</xdr:rowOff>
    </xdr:from>
    <xdr:ext cx="65" cy="172227"/>
    <xdr:sp macro="" textlink="">
      <xdr:nvSpPr>
        <xdr:cNvPr id="340" name="TextBox 339"/>
        <xdr:cNvSpPr txBox="1"/>
      </xdr:nvSpPr>
      <xdr:spPr>
        <a:xfrm>
          <a:off x="4267200" y="704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1257300</xdr:colOff>
      <xdr:row>20</xdr:row>
      <xdr:rowOff>0</xdr:rowOff>
    </xdr:from>
    <xdr:ext cx="65" cy="172227"/>
    <xdr:sp macro="" textlink="">
      <xdr:nvSpPr>
        <xdr:cNvPr id="341" name="TextBox 340"/>
        <xdr:cNvSpPr txBox="1"/>
      </xdr:nvSpPr>
      <xdr:spPr>
        <a:xfrm>
          <a:off x="4267200" y="704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1257300</xdr:colOff>
      <xdr:row>20</xdr:row>
      <xdr:rowOff>0</xdr:rowOff>
    </xdr:from>
    <xdr:ext cx="65" cy="172227"/>
    <xdr:sp macro="" textlink="">
      <xdr:nvSpPr>
        <xdr:cNvPr id="342" name="TextBox 341"/>
        <xdr:cNvSpPr txBox="1"/>
      </xdr:nvSpPr>
      <xdr:spPr>
        <a:xfrm>
          <a:off x="4267200" y="704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1257300</xdr:colOff>
      <xdr:row>20</xdr:row>
      <xdr:rowOff>0</xdr:rowOff>
    </xdr:from>
    <xdr:ext cx="65" cy="172227"/>
    <xdr:sp macro="" textlink="">
      <xdr:nvSpPr>
        <xdr:cNvPr id="343" name="TextBox 342"/>
        <xdr:cNvSpPr txBox="1"/>
      </xdr:nvSpPr>
      <xdr:spPr>
        <a:xfrm>
          <a:off x="4267200" y="704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1257300</xdr:colOff>
      <xdr:row>20</xdr:row>
      <xdr:rowOff>0</xdr:rowOff>
    </xdr:from>
    <xdr:ext cx="65" cy="172227"/>
    <xdr:sp macro="" textlink="">
      <xdr:nvSpPr>
        <xdr:cNvPr id="344" name="TextBox 343"/>
        <xdr:cNvSpPr txBox="1"/>
      </xdr:nvSpPr>
      <xdr:spPr>
        <a:xfrm>
          <a:off x="4267200" y="704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1257300</xdr:colOff>
      <xdr:row>20</xdr:row>
      <xdr:rowOff>0</xdr:rowOff>
    </xdr:from>
    <xdr:ext cx="65" cy="172227"/>
    <xdr:sp macro="" textlink="">
      <xdr:nvSpPr>
        <xdr:cNvPr id="345" name="TextBox 344"/>
        <xdr:cNvSpPr txBox="1"/>
      </xdr:nvSpPr>
      <xdr:spPr>
        <a:xfrm>
          <a:off x="4267200" y="704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1257300</xdr:colOff>
      <xdr:row>20</xdr:row>
      <xdr:rowOff>0</xdr:rowOff>
    </xdr:from>
    <xdr:ext cx="65" cy="172227"/>
    <xdr:sp macro="" textlink="">
      <xdr:nvSpPr>
        <xdr:cNvPr id="346" name="TextBox 345"/>
        <xdr:cNvSpPr txBox="1"/>
      </xdr:nvSpPr>
      <xdr:spPr>
        <a:xfrm>
          <a:off x="4267200" y="704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1257300</xdr:colOff>
      <xdr:row>20</xdr:row>
      <xdr:rowOff>0</xdr:rowOff>
    </xdr:from>
    <xdr:ext cx="65" cy="172227"/>
    <xdr:sp macro="" textlink="">
      <xdr:nvSpPr>
        <xdr:cNvPr id="347" name="TextBox 346"/>
        <xdr:cNvSpPr txBox="1"/>
      </xdr:nvSpPr>
      <xdr:spPr>
        <a:xfrm>
          <a:off x="4267200" y="704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1257300</xdr:colOff>
      <xdr:row>20</xdr:row>
      <xdr:rowOff>0</xdr:rowOff>
    </xdr:from>
    <xdr:ext cx="65" cy="172227"/>
    <xdr:sp macro="" textlink="">
      <xdr:nvSpPr>
        <xdr:cNvPr id="348" name="TextBox 347"/>
        <xdr:cNvSpPr txBox="1"/>
      </xdr:nvSpPr>
      <xdr:spPr>
        <a:xfrm>
          <a:off x="4267200" y="704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1257300</xdr:colOff>
      <xdr:row>20</xdr:row>
      <xdr:rowOff>0</xdr:rowOff>
    </xdr:from>
    <xdr:ext cx="65" cy="172227"/>
    <xdr:sp macro="" textlink="">
      <xdr:nvSpPr>
        <xdr:cNvPr id="349" name="TextBox 348"/>
        <xdr:cNvSpPr txBox="1"/>
      </xdr:nvSpPr>
      <xdr:spPr>
        <a:xfrm>
          <a:off x="4267200" y="704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1257300</xdr:colOff>
      <xdr:row>20</xdr:row>
      <xdr:rowOff>0</xdr:rowOff>
    </xdr:from>
    <xdr:ext cx="65" cy="172227"/>
    <xdr:sp macro="" textlink="">
      <xdr:nvSpPr>
        <xdr:cNvPr id="350" name="TextBox 349"/>
        <xdr:cNvSpPr txBox="1"/>
      </xdr:nvSpPr>
      <xdr:spPr>
        <a:xfrm>
          <a:off x="4267200" y="704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1257300</xdr:colOff>
      <xdr:row>20</xdr:row>
      <xdr:rowOff>0</xdr:rowOff>
    </xdr:from>
    <xdr:ext cx="65" cy="172227"/>
    <xdr:sp macro="" textlink="">
      <xdr:nvSpPr>
        <xdr:cNvPr id="351" name="TextBox 350"/>
        <xdr:cNvSpPr txBox="1"/>
      </xdr:nvSpPr>
      <xdr:spPr>
        <a:xfrm>
          <a:off x="4267200" y="704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1257300</xdr:colOff>
      <xdr:row>20</xdr:row>
      <xdr:rowOff>0</xdr:rowOff>
    </xdr:from>
    <xdr:ext cx="65" cy="172227"/>
    <xdr:sp macro="" textlink="">
      <xdr:nvSpPr>
        <xdr:cNvPr id="352" name="TextBox 351"/>
        <xdr:cNvSpPr txBox="1"/>
      </xdr:nvSpPr>
      <xdr:spPr>
        <a:xfrm>
          <a:off x="4267200" y="704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1257300</xdr:colOff>
      <xdr:row>20</xdr:row>
      <xdr:rowOff>0</xdr:rowOff>
    </xdr:from>
    <xdr:ext cx="65" cy="172227"/>
    <xdr:sp macro="" textlink="">
      <xdr:nvSpPr>
        <xdr:cNvPr id="353" name="TextBox 352"/>
        <xdr:cNvSpPr txBox="1"/>
      </xdr:nvSpPr>
      <xdr:spPr>
        <a:xfrm>
          <a:off x="4267200" y="704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1257300</xdr:colOff>
      <xdr:row>20</xdr:row>
      <xdr:rowOff>0</xdr:rowOff>
    </xdr:from>
    <xdr:ext cx="65" cy="172227"/>
    <xdr:sp macro="" textlink="">
      <xdr:nvSpPr>
        <xdr:cNvPr id="354" name="TextBox 353"/>
        <xdr:cNvSpPr txBox="1"/>
      </xdr:nvSpPr>
      <xdr:spPr>
        <a:xfrm>
          <a:off x="4267200" y="704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1257300</xdr:colOff>
      <xdr:row>20</xdr:row>
      <xdr:rowOff>0</xdr:rowOff>
    </xdr:from>
    <xdr:ext cx="65" cy="172227"/>
    <xdr:sp macro="" textlink="">
      <xdr:nvSpPr>
        <xdr:cNvPr id="355" name="TextBox 354"/>
        <xdr:cNvSpPr txBox="1"/>
      </xdr:nvSpPr>
      <xdr:spPr>
        <a:xfrm>
          <a:off x="4267200" y="704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1257300</xdr:colOff>
      <xdr:row>20</xdr:row>
      <xdr:rowOff>0</xdr:rowOff>
    </xdr:from>
    <xdr:ext cx="65" cy="172227"/>
    <xdr:sp macro="" textlink="">
      <xdr:nvSpPr>
        <xdr:cNvPr id="356" name="TextBox 355"/>
        <xdr:cNvSpPr txBox="1"/>
      </xdr:nvSpPr>
      <xdr:spPr>
        <a:xfrm>
          <a:off x="4267200" y="704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1257300</xdr:colOff>
      <xdr:row>20</xdr:row>
      <xdr:rowOff>0</xdr:rowOff>
    </xdr:from>
    <xdr:ext cx="65" cy="172227"/>
    <xdr:sp macro="" textlink="">
      <xdr:nvSpPr>
        <xdr:cNvPr id="357" name="TextBox 356"/>
        <xdr:cNvSpPr txBox="1"/>
      </xdr:nvSpPr>
      <xdr:spPr>
        <a:xfrm>
          <a:off x="4267200" y="704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1257300</xdr:colOff>
      <xdr:row>20</xdr:row>
      <xdr:rowOff>0</xdr:rowOff>
    </xdr:from>
    <xdr:ext cx="65" cy="172227"/>
    <xdr:sp macro="" textlink="">
      <xdr:nvSpPr>
        <xdr:cNvPr id="358" name="TextBox 357"/>
        <xdr:cNvSpPr txBox="1"/>
      </xdr:nvSpPr>
      <xdr:spPr>
        <a:xfrm>
          <a:off x="4267200" y="704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1257300</xdr:colOff>
      <xdr:row>20</xdr:row>
      <xdr:rowOff>0</xdr:rowOff>
    </xdr:from>
    <xdr:ext cx="65" cy="172227"/>
    <xdr:sp macro="" textlink="">
      <xdr:nvSpPr>
        <xdr:cNvPr id="359" name="TextBox 358"/>
        <xdr:cNvSpPr txBox="1"/>
      </xdr:nvSpPr>
      <xdr:spPr>
        <a:xfrm>
          <a:off x="4267200" y="704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1257300</xdr:colOff>
      <xdr:row>20</xdr:row>
      <xdr:rowOff>0</xdr:rowOff>
    </xdr:from>
    <xdr:ext cx="65" cy="172227"/>
    <xdr:sp macro="" textlink="">
      <xdr:nvSpPr>
        <xdr:cNvPr id="360" name="TextBox 359"/>
        <xdr:cNvSpPr txBox="1"/>
      </xdr:nvSpPr>
      <xdr:spPr>
        <a:xfrm>
          <a:off x="4267200" y="704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1257300</xdr:colOff>
      <xdr:row>20</xdr:row>
      <xdr:rowOff>0</xdr:rowOff>
    </xdr:from>
    <xdr:ext cx="65" cy="172227"/>
    <xdr:sp macro="" textlink="">
      <xdr:nvSpPr>
        <xdr:cNvPr id="361" name="TextBox 360"/>
        <xdr:cNvSpPr txBox="1"/>
      </xdr:nvSpPr>
      <xdr:spPr>
        <a:xfrm>
          <a:off x="4267200" y="704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1257300</xdr:colOff>
      <xdr:row>20</xdr:row>
      <xdr:rowOff>0</xdr:rowOff>
    </xdr:from>
    <xdr:ext cx="65" cy="172227"/>
    <xdr:sp macro="" textlink="">
      <xdr:nvSpPr>
        <xdr:cNvPr id="362" name="TextBox 361"/>
        <xdr:cNvSpPr txBox="1"/>
      </xdr:nvSpPr>
      <xdr:spPr>
        <a:xfrm>
          <a:off x="4267200" y="704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1257300</xdr:colOff>
      <xdr:row>20</xdr:row>
      <xdr:rowOff>0</xdr:rowOff>
    </xdr:from>
    <xdr:ext cx="65" cy="172227"/>
    <xdr:sp macro="" textlink="">
      <xdr:nvSpPr>
        <xdr:cNvPr id="363" name="TextBox 362"/>
        <xdr:cNvSpPr txBox="1"/>
      </xdr:nvSpPr>
      <xdr:spPr>
        <a:xfrm>
          <a:off x="4267200" y="704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1257300</xdr:colOff>
      <xdr:row>20</xdr:row>
      <xdr:rowOff>0</xdr:rowOff>
    </xdr:from>
    <xdr:ext cx="65" cy="172227"/>
    <xdr:sp macro="" textlink="">
      <xdr:nvSpPr>
        <xdr:cNvPr id="364" name="TextBox 363"/>
        <xdr:cNvSpPr txBox="1"/>
      </xdr:nvSpPr>
      <xdr:spPr>
        <a:xfrm>
          <a:off x="4267200" y="704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1257300</xdr:colOff>
      <xdr:row>20</xdr:row>
      <xdr:rowOff>0</xdr:rowOff>
    </xdr:from>
    <xdr:ext cx="65" cy="172227"/>
    <xdr:sp macro="" textlink="">
      <xdr:nvSpPr>
        <xdr:cNvPr id="365" name="TextBox 364"/>
        <xdr:cNvSpPr txBox="1"/>
      </xdr:nvSpPr>
      <xdr:spPr>
        <a:xfrm>
          <a:off x="4267200" y="704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1257300</xdr:colOff>
      <xdr:row>20</xdr:row>
      <xdr:rowOff>0</xdr:rowOff>
    </xdr:from>
    <xdr:ext cx="65" cy="172227"/>
    <xdr:sp macro="" textlink="">
      <xdr:nvSpPr>
        <xdr:cNvPr id="366" name="TextBox 365"/>
        <xdr:cNvSpPr txBox="1"/>
      </xdr:nvSpPr>
      <xdr:spPr>
        <a:xfrm>
          <a:off x="4267200" y="704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1257300</xdr:colOff>
      <xdr:row>20</xdr:row>
      <xdr:rowOff>0</xdr:rowOff>
    </xdr:from>
    <xdr:ext cx="65" cy="172227"/>
    <xdr:sp macro="" textlink="">
      <xdr:nvSpPr>
        <xdr:cNvPr id="367" name="TextBox 366"/>
        <xdr:cNvSpPr txBox="1"/>
      </xdr:nvSpPr>
      <xdr:spPr>
        <a:xfrm>
          <a:off x="4267200" y="704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1257300</xdr:colOff>
      <xdr:row>20</xdr:row>
      <xdr:rowOff>0</xdr:rowOff>
    </xdr:from>
    <xdr:ext cx="65" cy="172227"/>
    <xdr:sp macro="" textlink="">
      <xdr:nvSpPr>
        <xdr:cNvPr id="368" name="TextBox 367"/>
        <xdr:cNvSpPr txBox="1"/>
      </xdr:nvSpPr>
      <xdr:spPr>
        <a:xfrm>
          <a:off x="4267200" y="704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1257300</xdr:colOff>
      <xdr:row>20</xdr:row>
      <xdr:rowOff>0</xdr:rowOff>
    </xdr:from>
    <xdr:ext cx="65" cy="172227"/>
    <xdr:sp macro="" textlink="">
      <xdr:nvSpPr>
        <xdr:cNvPr id="369" name="TextBox 368"/>
        <xdr:cNvSpPr txBox="1"/>
      </xdr:nvSpPr>
      <xdr:spPr>
        <a:xfrm>
          <a:off x="4267200" y="704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1257300</xdr:colOff>
      <xdr:row>20</xdr:row>
      <xdr:rowOff>0</xdr:rowOff>
    </xdr:from>
    <xdr:ext cx="65" cy="172227"/>
    <xdr:sp macro="" textlink="">
      <xdr:nvSpPr>
        <xdr:cNvPr id="403" name="TextBox 402"/>
        <xdr:cNvSpPr txBox="1"/>
      </xdr:nvSpPr>
      <xdr:spPr>
        <a:xfrm>
          <a:off x="4267200" y="704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1257300</xdr:colOff>
      <xdr:row>20</xdr:row>
      <xdr:rowOff>0</xdr:rowOff>
    </xdr:from>
    <xdr:ext cx="65" cy="172227"/>
    <xdr:sp macro="" textlink="">
      <xdr:nvSpPr>
        <xdr:cNvPr id="404" name="TextBox 403"/>
        <xdr:cNvSpPr txBox="1"/>
      </xdr:nvSpPr>
      <xdr:spPr>
        <a:xfrm>
          <a:off x="4267200" y="704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1257300</xdr:colOff>
      <xdr:row>20</xdr:row>
      <xdr:rowOff>0</xdr:rowOff>
    </xdr:from>
    <xdr:ext cx="65" cy="172227"/>
    <xdr:sp macro="" textlink="">
      <xdr:nvSpPr>
        <xdr:cNvPr id="405" name="TextBox 404"/>
        <xdr:cNvSpPr txBox="1"/>
      </xdr:nvSpPr>
      <xdr:spPr>
        <a:xfrm>
          <a:off x="4267200" y="704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1257300</xdr:colOff>
      <xdr:row>20</xdr:row>
      <xdr:rowOff>0</xdr:rowOff>
    </xdr:from>
    <xdr:ext cx="65" cy="172227"/>
    <xdr:sp macro="" textlink="">
      <xdr:nvSpPr>
        <xdr:cNvPr id="406" name="TextBox 405"/>
        <xdr:cNvSpPr txBox="1"/>
      </xdr:nvSpPr>
      <xdr:spPr>
        <a:xfrm>
          <a:off x="4267200" y="704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1257300</xdr:colOff>
      <xdr:row>20</xdr:row>
      <xdr:rowOff>0</xdr:rowOff>
    </xdr:from>
    <xdr:ext cx="65" cy="172227"/>
    <xdr:sp macro="" textlink="">
      <xdr:nvSpPr>
        <xdr:cNvPr id="407" name="TextBox 406"/>
        <xdr:cNvSpPr txBox="1"/>
      </xdr:nvSpPr>
      <xdr:spPr>
        <a:xfrm>
          <a:off x="4267200" y="704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1257300</xdr:colOff>
      <xdr:row>20</xdr:row>
      <xdr:rowOff>0</xdr:rowOff>
    </xdr:from>
    <xdr:ext cx="65" cy="172227"/>
    <xdr:sp macro="" textlink="">
      <xdr:nvSpPr>
        <xdr:cNvPr id="408" name="TextBox 407"/>
        <xdr:cNvSpPr txBox="1"/>
      </xdr:nvSpPr>
      <xdr:spPr>
        <a:xfrm>
          <a:off x="4267200" y="704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1257300</xdr:colOff>
      <xdr:row>20</xdr:row>
      <xdr:rowOff>0</xdr:rowOff>
    </xdr:from>
    <xdr:ext cx="65" cy="172227"/>
    <xdr:sp macro="" textlink="">
      <xdr:nvSpPr>
        <xdr:cNvPr id="409" name="TextBox 408"/>
        <xdr:cNvSpPr txBox="1"/>
      </xdr:nvSpPr>
      <xdr:spPr>
        <a:xfrm>
          <a:off x="4267200" y="704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1257300</xdr:colOff>
      <xdr:row>20</xdr:row>
      <xdr:rowOff>0</xdr:rowOff>
    </xdr:from>
    <xdr:ext cx="65" cy="172227"/>
    <xdr:sp macro="" textlink="">
      <xdr:nvSpPr>
        <xdr:cNvPr id="410" name="TextBox 409"/>
        <xdr:cNvSpPr txBox="1"/>
      </xdr:nvSpPr>
      <xdr:spPr>
        <a:xfrm>
          <a:off x="4267200" y="704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1257300</xdr:colOff>
      <xdr:row>20</xdr:row>
      <xdr:rowOff>0</xdr:rowOff>
    </xdr:from>
    <xdr:ext cx="65" cy="172227"/>
    <xdr:sp macro="" textlink="">
      <xdr:nvSpPr>
        <xdr:cNvPr id="411" name="TextBox 410"/>
        <xdr:cNvSpPr txBox="1"/>
      </xdr:nvSpPr>
      <xdr:spPr>
        <a:xfrm>
          <a:off x="4267200" y="704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1257300</xdr:colOff>
      <xdr:row>20</xdr:row>
      <xdr:rowOff>0</xdr:rowOff>
    </xdr:from>
    <xdr:ext cx="65" cy="172227"/>
    <xdr:sp macro="" textlink="">
      <xdr:nvSpPr>
        <xdr:cNvPr id="412" name="TextBox 411"/>
        <xdr:cNvSpPr txBox="1"/>
      </xdr:nvSpPr>
      <xdr:spPr>
        <a:xfrm>
          <a:off x="4267200" y="704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1257300</xdr:colOff>
      <xdr:row>20</xdr:row>
      <xdr:rowOff>0</xdr:rowOff>
    </xdr:from>
    <xdr:ext cx="65" cy="172227"/>
    <xdr:sp macro="" textlink="">
      <xdr:nvSpPr>
        <xdr:cNvPr id="413" name="TextBox 412"/>
        <xdr:cNvSpPr txBox="1"/>
      </xdr:nvSpPr>
      <xdr:spPr>
        <a:xfrm>
          <a:off x="4267200" y="704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1257300</xdr:colOff>
      <xdr:row>20</xdr:row>
      <xdr:rowOff>0</xdr:rowOff>
    </xdr:from>
    <xdr:ext cx="65" cy="172227"/>
    <xdr:sp macro="" textlink="">
      <xdr:nvSpPr>
        <xdr:cNvPr id="414" name="TextBox 413"/>
        <xdr:cNvSpPr txBox="1"/>
      </xdr:nvSpPr>
      <xdr:spPr>
        <a:xfrm>
          <a:off x="4267200" y="704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1257300</xdr:colOff>
      <xdr:row>20</xdr:row>
      <xdr:rowOff>0</xdr:rowOff>
    </xdr:from>
    <xdr:ext cx="65" cy="172227"/>
    <xdr:sp macro="" textlink="">
      <xdr:nvSpPr>
        <xdr:cNvPr id="415" name="TextBox 414"/>
        <xdr:cNvSpPr txBox="1"/>
      </xdr:nvSpPr>
      <xdr:spPr>
        <a:xfrm>
          <a:off x="4267200" y="704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1257300</xdr:colOff>
      <xdr:row>20</xdr:row>
      <xdr:rowOff>0</xdr:rowOff>
    </xdr:from>
    <xdr:ext cx="65" cy="172227"/>
    <xdr:sp macro="" textlink="">
      <xdr:nvSpPr>
        <xdr:cNvPr id="416" name="TextBox 415"/>
        <xdr:cNvSpPr txBox="1"/>
      </xdr:nvSpPr>
      <xdr:spPr>
        <a:xfrm>
          <a:off x="4267200" y="704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1257300</xdr:colOff>
      <xdr:row>20</xdr:row>
      <xdr:rowOff>0</xdr:rowOff>
    </xdr:from>
    <xdr:ext cx="65" cy="172227"/>
    <xdr:sp macro="" textlink="">
      <xdr:nvSpPr>
        <xdr:cNvPr id="417" name="TextBox 416"/>
        <xdr:cNvSpPr txBox="1"/>
      </xdr:nvSpPr>
      <xdr:spPr>
        <a:xfrm>
          <a:off x="4267200" y="704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1257300</xdr:colOff>
      <xdr:row>20</xdr:row>
      <xdr:rowOff>0</xdr:rowOff>
    </xdr:from>
    <xdr:ext cx="65" cy="172227"/>
    <xdr:sp macro="" textlink="">
      <xdr:nvSpPr>
        <xdr:cNvPr id="418" name="TextBox 417"/>
        <xdr:cNvSpPr txBox="1"/>
      </xdr:nvSpPr>
      <xdr:spPr>
        <a:xfrm>
          <a:off x="4267200" y="704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1257300</xdr:colOff>
      <xdr:row>20</xdr:row>
      <xdr:rowOff>0</xdr:rowOff>
    </xdr:from>
    <xdr:ext cx="65" cy="172227"/>
    <xdr:sp macro="" textlink="">
      <xdr:nvSpPr>
        <xdr:cNvPr id="419" name="TextBox 418"/>
        <xdr:cNvSpPr txBox="1"/>
      </xdr:nvSpPr>
      <xdr:spPr>
        <a:xfrm>
          <a:off x="4267200" y="704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1257300</xdr:colOff>
      <xdr:row>20</xdr:row>
      <xdr:rowOff>0</xdr:rowOff>
    </xdr:from>
    <xdr:ext cx="65" cy="172227"/>
    <xdr:sp macro="" textlink="">
      <xdr:nvSpPr>
        <xdr:cNvPr id="420" name="TextBox 419"/>
        <xdr:cNvSpPr txBox="1"/>
      </xdr:nvSpPr>
      <xdr:spPr>
        <a:xfrm>
          <a:off x="4267200" y="704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1257300</xdr:colOff>
      <xdr:row>20</xdr:row>
      <xdr:rowOff>0</xdr:rowOff>
    </xdr:from>
    <xdr:ext cx="65" cy="172227"/>
    <xdr:sp macro="" textlink="">
      <xdr:nvSpPr>
        <xdr:cNvPr id="421" name="TextBox 420"/>
        <xdr:cNvSpPr txBox="1"/>
      </xdr:nvSpPr>
      <xdr:spPr>
        <a:xfrm>
          <a:off x="4267200" y="704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1257300</xdr:colOff>
      <xdr:row>20</xdr:row>
      <xdr:rowOff>0</xdr:rowOff>
    </xdr:from>
    <xdr:ext cx="65" cy="172227"/>
    <xdr:sp macro="" textlink="">
      <xdr:nvSpPr>
        <xdr:cNvPr id="422" name="TextBox 421"/>
        <xdr:cNvSpPr txBox="1"/>
      </xdr:nvSpPr>
      <xdr:spPr>
        <a:xfrm>
          <a:off x="4267200" y="704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1257300</xdr:colOff>
      <xdr:row>20</xdr:row>
      <xdr:rowOff>0</xdr:rowOff>
    </xdr:from>
    <xdr:ext cx="65" cy="172227"/>
    <xdr:sp macro="" textlink="">
      <xdr:nvSpPr>
        <xdr:cNvPr id="423" name="TextBox 422"/>
        <xdr:cNvSpPr txBox="1"/>
      </xdr:nvSpPr>
      <xdr:spPr>
        <a:xfrm>
          <a:off x="4267200" y="704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1257300</xdr:colOff>
      <xdr:row>20</xdr:row>
      <xdr:rowOff>0</xdr:rowOff>
    </xdr:from>
    <xdr:ext cx="65" cy="172227"/>
    <xdr:sp macro="" textlink="">
      <xdr:nvSpPr>
        <xdr:cNvPr id="424" name="TextBox 423"/>
        <xdr:cNvSpPr txBox="1"/>
      </xdr:nvSpPr>
      <xdr:spPr>
        <a:xfrm>
          <a:off x="4267200" y="704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1257300</xdr:colOff>
      <xdr:row>20</xdr:row>
      <xdr:rowOff>0</xdr:rowOff>
    </xdr:from>
    <xdr:ext cx="65" cy="172227"/>
    <xdr:sp macro="" textlink="">
      <xdr:nvSpPr>
        <xdr:cNvPr id="425" name="TextBox 424"/>
        <xdr:cNvSpPr txBox="1"/>
      </xdr:nvSpPr>
      <xdr:spPr>
        <a:xfrm>
          <a:off x="4267200" y="704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1257300</xdr:colOff>
      <xdr:row>20</xdr:row>
      <xdr:rowOff>0</xdr:rowOff>
    </xdr:from>
    <xdr:ext cx="65" cy="172227"/>
    <xdr:sp macro="" textlink="">
      <xdr:nvSpPr>
        <xdr:cNvPr id="426" name="TextBox 425"/>
        <xdr:cNvSpPr txBox="1"/>
      </xdr:nvSpPr>
      <xdr:spPr>
        <a:xfrm>
          <a:off x="4267200" y="704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1257300</xdr:colOff>
      <xdr:row>20</xdr:row>
      <xdr:rowOff>0</xdr:rowOff>
    </xdr:from>
    <xdr:ext cx="65" cy="172227"/>
    <xdr:sp macro="" textlink="">
      <xdr:nvSpPr>
        <xdr:cNvPr id="427" name="TextBox 426"/>
        <xdr:cNvSpPr txBox="1"/>
      </xdr:nvSpPr>
      <xdr:spPr>
        <a:xfrm>
          <a:off x="4267200" y="704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1257300</xdr:colOff>
      <xdr:row>20</xdr:row>
      <xdr:rowOff>0</xdr:rowOff>
    </xdr:from>
    <xdr:ext cx="65" cy="172227"/>
    <xdr:sp macro="" textlink="">
      <xdr:nvSpPr>
        <xdr:cNvPr id="428" name="TextBox 427"/>
        <xdr:cNvSpPr txBox="1"/>
      </xdr:nvSpPr>
      <xdr:spPr>
        <a:xfrm>
          <a:off x="4267200" y="704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1257300</xdr:colOff>
      <xdr:row>20</xdr:row>
      <xdr:rowOff>0</xdr:rowOff>
    </xdr:from>
    <xdr:ext cx="65" cy="172227"/>
    <xdr:sp macro="" textlink="">
      <xdr:nvSpPr>
        <xdr:cNvPr id="429" name="TextBox 428"/>
        <xdr:cNvSpPr txBox="1"/>
      </xdr:nvSpPr>
      <xdr:spPr>
        <a:xfrm>
          <a:off x="4267200" y="704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1257300</xdr:colOff>
      <xdr:row>20</xdr:row>
      <xdr:rowOff>0</xdr:rowOff>
    </xdr:from>
    <xdr:ext cx="65" cy="172227"/>
    <xdr:sp macro="" textlink="">
      <xdr:nvSpPr>
        <xdr:cNvPr id="430" name="TextBox 429"/>
        <xdr:cNvSpPr txBox="1"/>
      </xdr:nvSpPr>
      <xdr:spPr>
        <a:xfrm>
          <a:off x="4267200" y="704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1257300</xdr:colOff>
      <xdr:row>20</xdr:row>
      <xdr:rowOff>0</xdr:rowOff>
    </xdr:from>
    <xdr:ext cx="65" cy="172227"/>
    <xdr:sp macro="" textlink="">
      <xdr:nvSpPr>
        <xdr:cNvPr id="431" name="TextBox 430"/>
        <xdr:cNvSpPr txBox="1"/>
      </xdr:nvSpPr>
      <xdr:spPr>
        <a:xfrm>
          <a:off x="4267200" y="704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1257300</xdr:colOff>
      <xdr:row>20</xdr:row>
      <xdr:rowOff>0</xdr:rowOff>
    </xdr:from>
    <xdr:ext cx="65" cy="172227"/>
    <xdr:sp macro="" textlink="">
      <xdr:nvSpPr>
        <xdr:cNvPr id="432" name="TextBox 431"/>
        <xdr:cNvSpPr txBox="1"/>
      </xdr:nvSpPr>
      <xdr:spPr>
        <a:xfrm>
          <a:off x="4267200" y="704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1257300</xdr:colOff>
      <xdr:row>20</xdr:row>
      <xdr:rowOff>0</xdr:rowOff>
    </xdr:from>
    <xdr:ext cx="65" cy="172227"/>
    <xdr:sp macro="" textlink="">
      <xdr:nvSpPr>
        <xdr:cNvPr id="433" name="TextBox 432"/>
        <xdr:cNvSpPr txBox="1"/>
      </xdr:nvSpPr>
      <xdr:spPr>
        <a:xfrm>
          <a:off x="4267200" y="704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1257300</xdr:colOff>
      <xdr:row>20</xdr:row>
      <xdr:rowOff>0</xdr:rowOff>
    </xdr:from>
    <xdr:ext cx="65" cy="172227"/>
    <xdr:sp macro="" textlink="">
      <xdr:nvSpPr>
        <xdr:cNvPr id="434" name="TextBox 433"/>
        <xdr:cNvSpPr txBox="1"/>
      </xdr:nvSpPr>
      <xdr:spPr>
        <a:xfrm>
          <a:off x="4267200" y="704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1257300</xdr:colOff>
      <xdr:row>20</xdr:row>
      <xdr:rowOff>0</xdr:rowOff>
    </xdr:from>
    <xdr:ext cx="65" cy="172227"/>
    <xdr:sp macro="" textlink="">
      <xdr:nvSpPr>
        <xdr:cNvPr id="435" name="TextBox 434"/>
        <xdr:cNvSpPr txBox="1"/>
      </xdr:nvSpPr>
      <xdr:spPr>
        <a:xfrm>
          <a:off x="4267200" y="704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1257300</xdr:colOff>
      <xdr:row>20</xdr:row>
      <xdr:rowOff>0</xdr:rowOff>
    </xdr:from>
    <xdr:ext cx="65" cy="172227"/>
    <xdr:sp macro="" textlink="">
      <xdr:nvSpPr>
        <xdr:cNvPr id="452" name="TextBox 451"/>
        <xdr:cNvSpPr txBox="1"/>
      </xdr:nvSpPr>
      <xdr:spPr>
        <a:xfrm>
          <a:off x="7610475" y="704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1257300</xdr:colOff>
      <xdr:row>20</xdr:row>
      <xdr:rowOff>0</xdr:rowOff>
    </xdr:from>
    <xdr:ext cx="65" cy="172227"/>
    <xdr:sp macro="" textlink="">
      <xdr:nvSpPr>
        <xdr:cNvPr id="453" name="TextBox 452"/>
        <xdr:cNvSpPr txBox="1"/>
      </xdr:nvSpPr>
      <xdr:spPr>
        <a:xfrm>
          <a:off x="7610475" y="704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1257300</xdr:colOff>
      <xdr:row>20</xdr:row>
      <xdr:rowOff>0</xdr:rowOff>
    </xdr:from>
    <xdr:ext cx="65" cy="172227"/>
    <xdr:sp macro="" textlink="">
      <xdr:nvSpPr>
        <xdr:cNvPr id="454" name="TextBox 453"/>
        <xdr:cNvSpPr txBox="1"/>
      </xdr:nvSpPr>
      <xdr:spPr>
        <a:xfrm>
          <a:off x="7610475" y="704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1257300</xdr:colOff>
      <xdr:row>20</xdr:row>
      <xdr:rowOff>0</xdr:rowOff>
    </xdr:from>
    <xdr:ext cx="65" cy="172227"/>
    <xdr:sp macro="" textlink="">
      <xdr:nvSpPr>
        <xdr:cNvPr id="455" name="TextBox 454"/>
        <xdr:cNvSpPr txBox="1"/>
      </xdr:nvSpPr>
      <xdr:spPr>
        <a:xfrm>
          <a:off x="7610475" y="704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1257300</xdr:colOff>
      <xdr:row>20</xdr:row>
      <xdr:rowOff>0</xdr:rowOff>
    </xdr:from>
    <xdr:ext cx="65" cy="172227"/>
    <xdr:sp macro="" textlink="">
      <xdr:nvSpPr>
        <xdr:cNvPr id="456" name="TextBox 455"/>
        <xdr:cNvSpPr txBox="1"/>
      </xdr:nvSpPr>
      <xdr:spPr>
        <a:xfrm>
          <a:off x="7610475" y="704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1257300</xdr:colOff>
      <xdr:row>20</xdr:row>
      <xdr:rowOff>0</xdr:rowOff>
    </xdr:from>
    <xdr:ext cx="65" cy="172227"/>
    <xdr:sp macro="" textlink="">
      <xdr:nvSpPr>
        <xdr:cNvPr id="457" name="TextBox 456"/>
        <xdr:cNvSpPr txBox="1"/>
      </xdr:nvSpPr>
      <xdr:spPr>
        <a:xfrm>
          <a:off x="7610475" y="704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1257300</xdr:colOff>
      <xdr:row>20</xdr:row>
      <xdr:rowOff>0</xdr:rowOff>
    </xdr:from>
    <xdr:ext cx="65" cy="172227"/>
    <xdr:sp macro="" textlink="">
      <xdr:nvSpPr>
        <xdr:cNvPr id="458" name="TextBox 457"/>
        <xdr:cNvSpPr txBox="1"/>
      </xdr:nvSpPr>
      <xdr:spPr>
        <a:xfrm>
          <a:off x="7610475" y="704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1257300</xdr:colOff>
      <xdr:row>20</xdr:row>
      <xdr:rowOff>0</xdr:rowOff>
    </xdr:from>
    <xdr:ext cx="65" cy="172227"/>
    <xdr:sp macro="" textlink="">
      <xdr:nvSpPr>
        <xdr:cNvPr id="459" name="TextBox 458"/>
        <xdr:cNvSpPr txBox="1"/>
      </xdr:nvSpPr>
      <xdr:spPr>
        <a:xfrm>
          <a:off x="7610475" y="704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1257300</xdr:colOff>
      <xdr:row>20</xdr:row>
      <xdr:rowOff>0</xdr:rowOff>
    </xdr:from>
    <xdr:ext cx="65" cy="172227"/>
    <xdr:sp macro="" textlink="">
      <xdr:nvSpPr>
        <xdr:cNvPr id="460" name="TextBox 459"/>
        <xdr:cNvSpPr txBox="1"/>
      </xdr:nvSpPr>
      <xdr:spPr>
        <a:xfrm>
          <a:off x="7610475" y="704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1257300</xdr:colOff>
      <xdr:row>20</xdr:row>
      <xdr:rowOff>0</xdr:rowOff>
    </xdr:from>
    <xdr:ext cx="65" cy="172227"/>
    <xdr:sp macro="" textlink="">
      <xdr:nvSpPr>
        <xdr:cNvPr id="461" name="TextBox 460"/>
        <xdr:cNvSpPr txBox="1"/>
      </xdr:nvSpPr>
      <xdr:spPr>
        <a:xfrm>
          <a:off x="7610475" y="704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1257300</xdr:colOff>
      <xdr:row>20</xdr:row>
      <xdr:rowOff>0</xdr:rowOff>
    </xdr:from>
    <xdr:ext cx="65" cy="172227"/>
    <xdr:sp macro="" textlink="">
      <xdr:nvSpPr>
        <xdr:cNvPr id="462" name="TextBox 461"/>
        <xdr:cNvSpPr txBox="1"/>
      </xdr:nvSpPr>
      <xdr:spPr>
        <a:xfrm>
          <a:off x="7610475" y="704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1257300</xdr:colOff>
      <xdr:row>20</xdr:row>
      <xdr:rowOff>0</xdr:rowOff>
    </xdr:from>
    <xdr:ext cx="65" cy="172227"/>
    <xdr:sp macro="" textlink="">
      <xdr:nvSpPr>
        <xdr:cNvPr id="463" name="TextBox 462"/>
        <xdr:cNvSpPr txBox="1"/>
      </xdr:nvSpPr>
      <xdr:spPr>
        <a:xfrm>
          <a:off x="7610475" y="704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1257300</xdr:colOff>
      <xdr:row>20</xdr:row>
      <xdr:rowOff>0</xdr:rowOff>
    </xdr:from>
    <xdr:ext cx="65" cy="172227"/>
    <xdr:sp macro="" textlink="">
      <xdr:nvSpPr>
        <xdr:cNvPr id="464" name="TextBox 463"/>
        <xdr:cNvSpPr txBox="1"/>
      </xdr:nvSpPr>
      <xdr:spPr>
        <a:xfrm>
          <a:off x="7610475" y="704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1257300</xdr:colOff>
      <xdr:row>20</xdr:row>
      <xdr:rowOff>0</xdr:rowOff>
    </xdr:from>
    <xdr:ext cx="65" cy="172227"/>
    <xdr:sp macro="" textlink="">
      <xdr:nvSpPr>
        <xdr:cNvPr id="465" name="TextBox 464"/>
        <xdr:cNvSpPr txBox="1"/>
      </xdr:nvSpPr>
      <xdr:spPr>
        <a:xfrm>
          <a:off x="7610475" y="704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1257300</xdr:colOff>
      <xdr:row>20</xdr:row>
      <xdr:rowOff>0</xdr:rowOff>
    </xdr:from>
    <xdr:ext cx="65" cy="172227"/>
    <xdr:sp macro="" textlink="">
      <xdr:nvSpPr>
        <xdr:cNvPr id="466" name="TextBox 465"/>
        <xdr:cNvSpPr txBox="1"/>
      </xdr:nvSpPr>
      <xdr:spPr>
        <a:xfrm>
          <a:off x="7610475" y="704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1257300</xdr:colOff>
      <xdr:row>20</xdr:row>
      <xdr:rowOff>0</xdr:rowOff>
    </xdr:from>
    <xdr:ext cx="65" cy="172227"/>
    <xdr:sp macro="" textlink="">
      <xdr:nvSpPr>
        <xdr:cNvPr id="467" name="TextBox 466"/>
        <xdr:cNvSpPr txBox="1"/>
      </xdr:nvSpPr>
      <xdr:spPr>
        <a:xfrm>
          <a:off x="7610475" y="704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1257300</xdr:colOff>
      <xdr:row>32</xdr:row>
      <xdr:rowOff>0</xdr:rowOff>
    </xdr:from>
    <xdr:ext cx="65" cy="172227"/>
    <xdr:sp macro="" textlink="">
      <xdr:nvSpPr>
        <xdr:cNvPr id="468" name="TextBox 467"/>
        <xdr:cNvSpPr txBox="1"/>
      </xdr:nvSpPr>
      <xdr:spPr>
        <a:xfrm>
          <a:off x="6438900" y="790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65" cy="172227"/>
    <xdr:sp macro="" textlink="">
      <xdr:nvSpPr>
        <xdr:cNvPr id="469" name="TextBox 468"/>
        <xdr:cNvSpPr txBox="1"/>
      </xdr:nvSpPr>
      <xdr:spPr>
        <a:xfrm>
          <a:off x="6438900" y="790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65" cy="172227"/>
    <xdr:sp macro="" textlink="">
      <xdr:nvSpPr>
        <xdr:cNvPr id="470" name="TextBox 469"/>
        <xdr:cNvSpPr txBox="1"/>
      </xdr:nvSpPr>
      <xdr:spPr>
        <a:xfrm>
          <a:off x="6438900" y="790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65" cy="172227"/>
    <xdr:sp macro="" textlink="">
      <xdr:nvSpPr>
        <xdr:cNvPr id="471" name="TextBox 470"/>
        <xdr:cNvSpPr txBox="1"/>
      </xdr:nvSpPr>
      <xdr:spPr>
        <a:xfrm>
          <a:off x="6438900" y="790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1257300</xdr:colOff>
      <xdr:row>32</xdr:row>
      <xdr:rowOff>0</xdr:rowOff>
    </xdr:from>
    <xdr:ext cx="65" cy="172227"/>
    <xdr:sp macro="" textlink="">
      <xdr:nvSpPr>
        <xdr:cNvPr id="472" name="TextBox 471"/>
        <xdr:cNvSpPr txBox="1"/>
      </xdr:nvSpPr>
      <xdr:spPr>
        <a:xfrm>
          <a:off x="6438900" y="790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65" cy="172227"/>
    <xdr:sp macro="" textlink="">
      <xdr:nvSpPr>
        <xdr:cNvPr id="473" name="TextBox 472"/>
        <xdr:cNvSpPr txBox="1"/>
      </xdr:nvSpPr>
      <xdr:spPr>
        <a:xfrm>
          <a:off x="6438900" y="790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65" cy="172227"/>
    <xdr:sp macro="" textlink="">
      <xdr:nvSpPr>
        <xdr:cNvPr id="474" name="TextBox 473"/>
        <xdr:cNvSpPr txBox="1"/>
      </xdr:nvSpPr>
      <xdr:spPr>
        <a:xfrm>
          <a:off x="6438900" y="790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1257300</xdr:colOff>
      <xdr:row>32</xdr:row>
      <xdr:rowOff>0</xdr:rowOff>
    </xdr:from>
    <xdr:ext cx="65" cy="172227"/>
    <xdr:sp macro="" textlink="">
      <xdr:nvSpPr>
        <xdr:cNvPr id="475" name="TextBox 474"/>
        <xdr:cNvSpPr txBox="1"/>
      </xdr:nvSpPr>
      <xdr:spPr>
        <a:xfrm>
          <a:off x="6438900" y="790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65" cy="172227"/>
    <xdr:sp macro="" textlink="">
      <xdr:nvSpPr>
        <xdr:cNvPr id="476" name="TextBox 475"/>
        <xdr:cNvSpPr txBox="1"/>
      </xdr:nvSpPr>
      <xdr:spPr>
        <a:xfrm>
          <a:off x="6438900" y="790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65" cy="172227"/>
    <xdr:sp macro="" textlink="">
      <xdr:nvSpPr>
        <xdr:cNvPr id="477" name="TextBox 476"/>
        <xdr:cNvSpPr txBox="1"/>
      </xdr:nvSpPr>
      <xdr:spPr>
        <a:xfrm>
          <a:off x="6438900" y="790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1257300</xdr:colOff>
      <xdr:row>32</xdr:row>
      <xdr:rowOff>0</xdr:rowOff>
    </xdr:from>
    <xdr:ext cx="65" cy="172227"/>
    <xdr:sp macro="" textlink="">
      <xdr:nvSpPr>
        <xdr:cNvPr id="478" name="TextBox 477"/>
        <xdr:cNvSpPr txBox="1"/>
      </xdr:nvSpPr>
      <xdr:spPr>
        <a:xfrm>
          <a:off x="6438900" y="790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65" cy="172227"/>
    <xdr:sp macro="" textlink="">
      <xdr:nvSpPr>
        <xdr:cNvPr id="479" name="TextBox 478"/>
        <xdr:cNvSpPr txBox="1"/>
      </xdr:nvSpPr>
      <xdr:spPr>
        <a:xfrm>
          <a:off x="6438900" y="790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65" cy="172227"/>
    <xdr:sp macro="" textlink="">
      <xdr:nvSpPr>
        <xdr:cNvPr id="480" name="TextBox 479"/>
        <xdr:cNvSpPr txBox="1"/>
      </xdr:nvSpPr>
      <xdr:spPr>
        <a:xfrm>
          <a:off x="6438900" y="790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1257300</xdr:colOff>
      <xdr:row>32</xdr:row>
      <xdr:rowOff>0</xdr:rowOff>
    </xdr:from>
    <xdr:ext cx="65" cy="172227"/>
    <xdr:sp macro="" textlink="">
      <xdr:nvSpPr>
        <xdr:cNvPr id="481" name="TextBox 480"/>
        <xdr:cNvSpPr txBox="1"/>
      </xdr:nvSpPr>
      <xdr:spPr>
        <a:xfrm>
          <a:off x="6438900" y="790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65" cy="172227"/>
    <xdr:sp macro="" textlink="">
      <xdr:nvSpPr>
        <xdr:cNvPr id="482" name="TextBox 481"/>
        <xdr:cNvSpPr txBox="1"/>
      </xdr:nvSpPr>
      <xdr:spPr>
        <a:xfrm>
          <a:off x="6438900" y="790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65" cy="172227"/>
    <xdr:sp macro="" textlink="">
      <xdr:nvSpPr>
        <xdr:cNvPr id="483" name="TextBox 482"/>
        <xdr:cNvSpPr txBox="1"/>
      </xdr:nvSpPr>
      <xdr:spPr>
        <a:xfrm>
          <a:off x="6438900" y="790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1257300</xdr:colOff>
      <xdr:row>32</xdr:row>
      <xdr:rowOff>0</xdr:rowOff>
    </xdr:from>
    <xdr:ext cx="65" cy="172227"/>
    <xdr:sp macro="" textlink="">
      <xdr:nvSpPr>
        <xdr:cNvPr id="484" name="TextBox 483"/>
        <xdr:cNvSpPr txBox="1"/>
      </xdr:nvSpPr>
      <xdr:spPr>
        <a:xfrm>
          <a:off x="6438900" y="790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65" cy="172227"/>
    <xdr:sp macro="" textlink="">
      <xdr:nvSpPr>
        <xdr:cNvPr id="485" name="TextBox 484"/>
        <xdr:cNvSpPr txBox="1"/>
      </xdr:nvSpPr>
      <xdr:spPr>
        <a:xfrm>
          <a:off x="6438900" y="790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65" cy="172227"/>
    <xdr:sp macro="" textlink="">
      <xdr:nvSpPr>
        <xdr:cNvPr id="486" name="TextBox 485"/>
        <xdr:cNvSpPr txBox="1"/>
      </xdr:nvSpPr>
      <xdr:spPr>
        <a:xfrm>
          <a:off x="6438900" y="790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1257300</xdr:colOff>
      <xdr:row>32</xdr:row>
      <xdr:rowOff>0</xdr:rowOff>
    </xdr:from>
    <xdr:ext cx="65" cy="172227"/>
    <xdr:sp macro="" textlink="">
      <xdr:nvSpPr>
        <xdr:cNvPr id="487" name="TextBox 486"/>
        <xdr:cNvSpPr txBox="1"/>
      </xdr:nvSpPr>
      <xdr:spPr>
        <a:xfrm>
          <a:off x="6438900" y="790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65" cy="172227"/>
    <xdr:sp macro="" textlink="">
      <xdr:nvSpPr>
        <xdr:cNvPr id="488" name="TextBox 487"/>
        <xdr:cNvSpPr txBox="1"/>
      </xdr:nvSpPr>
      <xdr:spPr>
        <a:xfrm>
          <a:off x="6438900" y="790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65" cy="172227"/>
    <xdr:sp macro="" textlink="">
      <xdr:nvSpPr>
        <xdr:cNvPr id="489" name="TextBox 488"/>
        <xdr:cNvSpPr txBox="1"/>
      </xdr:nvSpPr>
      <xdr:spPr>
        <a:xfrm>
          <a:off x="6438900" y="790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1257300</xdr:colOff>
      <xdr:row>32</xdr:row>
      <xdr:rowOff>0</xdr:rowOff>
    </xdr:from>
    <xdr:ext cx="65" cy="172227"/>
    <xdr:sp macro="" textlink="">
      <xdr:nvSpPr>
        <xdr:cNvPr id="490" name="TextBox 489"/>
        <xdr:cNvSpPr txBox="1"/>
      </xdr:nvSpPr>
      <xdr:spPr>
        <a:xfrm>
          <a:off x="6438900" y="790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65" cy="172227"/>
    <xdr:sp macro="" textlink="">
      <xdr:nvSpPr>
        <xdr:cNvPr id="491" name="TextBox 490"/>
        <xdr:cNvSpPr txBox="1"/>
      </xdr:nvSpPr>
      <xdr:spPr>
        <a:xfrm>
          <a:off x="6438900" y="790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65" cy="172227"/>
    <xdr:sp macro="" textlink="">
      <xdr:nvSpPr>
        <xdr:cNvPr id="492" name="TextBox 491"/>
        <xdr:cNvSpPr txBox="1"/>
      </xdr:nvSpPr>
      <xdr:spPr>
        <a:xfrm>
          <a:off x="6438900" y="790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1257300</xdr:colOff>
      <xdr:row>32</xdr:row>
      <xdr:rowOff>0</xdr:rowOff>
    </xdr:from>
    <xdr:ext cx="65" cy="172227"/>
    <xdr:sp macro="" textlink="">
      <xdr:nvSpPr>
        <xdr:cNvPr id="493" name="TextBox 492"/>
        <xdr:cNvSpPr txBox="1"/>
      </xdr:nvSpPr>
      <xdr:spPr>
        <a:xfrm>
          <a:off x="6438900" y="790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65" cy="172227"/>
    <xdr:sp macro="" textlink="">
      <xdr:nvSpPr>
        <xdr:cNvPr id="494" name="TextBox 493"/>
        <xdr:cNvSpPr txBox="1"/>
      </xdr:nvSpPr>
      <xdr:spPr>
        <a:xfrm>
          <a:off x="6438900" y="790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65" cy="172227"/>
    <xdr:sp macro="" textlink="">
      <xdr:nvSpPr>
        <xdr:cNvPr id="495" name="TextBox 494"/>
        <xdr:cNvSpPr txBox="1"/>
      </xdr:nvSpPr>
      <xdr:spPr>
        <a:xfrm>
          <a:off x="6438900" y="790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1257300</xdr:colOff>
      <xdr:row>32</xdr:row>
      <xdr:rowOff>0</xdr:rowOff>
    </xdr:from>
    <xdr:ext cx="65" cy="172227"/>
    <xdr:sp macro="" textlink="">
      <xdr:nvSpPr>
        <xdr:cNvPr id="496" name="TextBox 495"/>
        <xdr:cNvSpPr txBox="1"/>
      </xdr:nvSpPr>
      <xdr:spPr>
        <a:xfrm>
          <a:off x="6438900" y="790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65" cy="172227"/>
    <xdr:sp macro="" textlink="">
      <xdr:nvSpPr>
        <xdr:cNvPr id="497" name="TextBox 496"/>
        <xdr:cNvSpPr txBox="1"/>
      </xdr:nvSpPr>
      <xdr:spPr>
        <a:xfrm>
          <a:off x="6438900" y="790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65" cy="172227"/>
    <xdr:sp macro="" textlink="">
      <xdr:nvSpPr>
        <xdr:cNvPr id="498" name="TextBox 497"/>
        <xdr:cNvSpPr txBox="1"/>
      </xdr:nvSpPr>
      <xdr:spPr>
        <a:xfrm>
          <a:off x="6438900" y="790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1257300</xdr:colOff>
      <xdr:row>32</xdr:row>
      <xdr:rowOff>0</xdr:rowOff>
    </xdr:from>
    <xdr:ext cx="65" cy="172227"/>
    <xdr:sp macro="" textlink="">
      <xdr:nvSpPr>
        <xdr:cNvPr id="499" name="TextBox 498"/>
        <xdr:cNvSpPr txBox="1"/>
      </xdr:nvSpPr>
      <xdr:spPr>
        <a:xfrm>
          <a:off x="6438900" y="790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65" cy="172227"/>
    <xdr:sp macro="" textlink="">
      <xdr:nvSpPr>
        <xdr:cNvPr id="500" name="TextBox 499"/>
        <xdr:cNvSpPr txBox="1"/>
      </xdr:nvSpPr>
      <xdr:spPr>
        <a:xfrm>
          <a:off x="6438900" y="790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65" cy="172227"/>
    <xdr:sp macro="" textlink="">
      <xdr:nvSpPr>
        <xdr:cNvPr id="501" name="TextBox 500"/>
        <xdr:cNvSpPr txBox="1"/>
      </xdr:nvSpPr>
      <xdr:spPr>
        <a:xfrm>
          <a:off x="6438900" y="790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1257300</xdr:colOff>
      <xdr:row>32</xdr:row>
      <xdr:rowOff>0</xdr:rowOff>
    </xdr:from>
    <xdr:ext cx="65" cy="172227"/>
    <xdr:sp macro="" textlink="">
      <xdr:nvSpPr>
        <xdr:cNvPr id="502" name="TextBox 501"/>
        <xdr:cNvSpPr txBox="1"/>
      </xdr:nvSpPr>
      <xdr:spPr>
        <a:xfrm>
          <a:off x="6438900" y="790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65" cy="172227"/>
    <xdr:sp macro="" textlink="">
      <xdr:nvSpPr>
        <xdr:cNvPr id="503" name="TextBox 502"/>
        <xdr:cNvSpPr txBox="1"/>
      </xdr:nvSpPr>
      <xdr:spPr>
        <a:xfrm>
          <a:off x="6438900" y="790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65" cy="172227"/>
    <xdr:sp macro="" textlink="">
      <xdr:nvSpPr>
        <xdr:cNvPr id="504" name="TextBox 503"/>
        <xdr:cNvSpPr txBox="1"/>
      </xdr:nvSpPr>
      <xdr:spPr>
        <a:xfrm>
          <a:off x="6438900" y="790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1257300</xdr:colOff>
      <xdr:row>32</xdr:row>
      <xdr:rowOff>0</xdr:rowOff>
    </xdr:from>
    <xdr:ext cx="65" cy="172227"/>
    <xdr:sp macro="" textlink="">
      <xdr:nvSpPr>
        <xdr:cNvPr id="505" name="TextBox 504"/>
        <xdr:cNvSpPr txBox="1"/>
      </xdr:nvSpPr>
      <xdr:spPr>
        <a:xfrm>
          <a:off x="6438900" y="790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65" cy="172227"/>
    <xdr:sp macro="" textlink="">
      <xdr:nvSpPr>
        <xdr:cNvPr id="506" name="TextBox 505"/>
        <xdr:cNvSpPr txBox="1"/>
      </xdr:nvSpPr>
      <xdr:spPr>
        <a:xfrm>
          <a:off x="6438900" y="790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65" cy="172227"/>
    <xdr:sp macro="" textlink="">
      <xdr:nvSpPr>
        <xdr:cNvPr id="507" name="TextBox 506"/>
        <xdr:cNvSpPr txBox="1"/>
      </xdr:nvSpPr>
      <xdr:spPr>
        <a:xfrm>
          <a:off x="6438900" y="790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1257300</xdr:colOff>
      <xdr:row>32</xdr:row>
      <xdr:rowOff>0</xdr:rowOff>
    </xdr:from>
    <xdr:ext cx="65" cy="172227"/>
    <xdr:sp macro="" textlink="">
      <xdr:nvSpPr>
        <xdr:cNvPr id="508" name="TextBox 507"/>
        <xdr:cNvSpPr txBox="1"/>
      </xdr:nvSpPr>
      <xdr:spPr>
        <a:xfrm>
          <a:off x="6438900" y="790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65" cy="172227"/>
    <xdr:sp macro="" textlink="">
      <xdr:nvSpPr>
        <xdr:cNvPr id="509" name="TextBox 508"/>
        <xdr:cNvSpPr txBox="1"/>
      </xdr:nvSpPr>
      <xdr:spPr>
        <a:xfrm>
          <a:off x="6438900" y="790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65" cy="172227"/>
    <xdr:sp macro="" textlink="">
      <xdr:nvSpPr>
        <xdr:cNvPr id="510" name="TextBox 509"/>
        <xdr:cNvSpPr txBox="1"/>
      </xdr:nvSpPr>
      <xdr:spPr>
        <a:xfrm>
          <a:off x="6438900" y="790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1257300</xdr:colOff>
      <xdr:row>32</xdr:row>
      <xdr:rowOff>0</xdr:rowOff>
    </xdr:from>
    <xdr:ext cx="65" cy="172227"/>
    <xdr:sp macro="" textlink="">
      <xdr:nvSpPr>
        <xdr:cNvPr id="511" name="TextBox 510"/>
        <xdr:cNvSpPr txBox="1"/>
      </xdr:nvSpPr>
      <xdr:spPr>
        <a:xfrm>
          <a:off x="6438900" y="790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65" cy="172227"/>
    <xdr:sp macro="" textlink="">
      <xdr:nvSpPr>
        <xdr:cNvPr id="512" name="TextBox 511"/>
        <xdr:cNvSpPr txBox="1"/>
      </xdr:nvSpPr>
      <xdr:spPr>
        <a:xfrm>
          <a:off x="6438900" y="790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65" cy="172227"/>
    <xdr:sp macro="" textlink="">
      <xdr:nvSpPr>
        <xdr:cNvPr id="513" name="TextBox 512"/>
        <xdr:cNvSpPr txBox="1"/>
      </xdr:nvSpPr>
      <xdr:spPr>
        <a:xfrm>
          <a:off x="6438900" y="790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1257300</xdr:colOff>
      <xdr:row>32</xdr:row>
      <xdr:rowOff>0</xdr:rowOff>
    </xdr:from>
    <xdr:ext cx="65" cy="172227"/>
    <xdr:sp macro="" textlink="">
      <xdr:nvSpPr>
        <xdr:cNvPr id="514" name="TextBox 513"/>
        <xdr:cNvSpPr txBox="1"/>
      </xdr:nvSpPr>
      <xdr:spPr>
        <a:xfrm>
          <a:off x="6438900" y="790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65" cy="172227"/>
    <xdr:sp macro="" textlink="">
      <xdr:nvSpPr>
        <xdr:cNvPr id="515" name="TextBox 514"/>
        <xdr:cNvSpPr txBox="1"/>
      </xdr:nvSpPr>
      <xdr:spPr>
        <a:xfrm>
          <a:off x="6438900" y="790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65" cy="172227"/>
    <xdr:sp macro="" textlink="">
      <xdr:nvSpPr>
        <xdr:cNvPr id="516" name="TextBox 515"/>
        <xdr:cNvSpPr txBox="1"/>
      </xdr:nvSpPr>
      <xdr:spPr>
        <a:xfrm>
          <a:off x="6438900" y="790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1257300</xdr:colOff>
      <xdr:row>32</xdr:row>
      <xdr:rowOff>0</xdr:rowOff>
    </xdr:from>
    <xdr:ext cx="65" cy="172227"/>
    <xdr:sp macro="" textlink="">
      <xdr:nvSpPr>
        <xdr:cNvPr id="517" name="TextBox 516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/>
      </xdr:nvSpPr>
      <xdr:spPr>
        <a:xfrm>
          <a:off x="6438900" y="790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65" cy="172227"/>
    <xdr:sp macro="" textlink="">
      <xdr:nvSpPr>
        <xdr:cNvPr id="518" name="TextBox 517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6438900" y="790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65" cy="172227"/>
    <xdr:sp macro="" textlink="">
      <xdr:nvSpPr>
        <xdr:cNvPr id="519" name="TextBox 518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 txBox="1"/>
      </xdr:nvSpPr>
      <xdr:spPr>
        <a:xfrm>
          <a:off x="6438900" y="790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65" cy="172227"/>
    <xdr:sp macro="" textlink="">
      <xdr:nvSpPr>
        <xdr:cNvPr id="520" name="TextBox 519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 txBox="1"/>
      </xdr:nvSpPr>
      <xdr:spPr>
        <a:xfrm>
          <a:off x="6438900" y="790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1257300</xdr:colOff>
      <xdr:row>32</xdr:row>
      <xdr:rowOff>0</xdr:rowOff>
    </xdr:from>
    <xdr:ext cx="65" cy="172227"/>
    <xdr:sp macro="" textlink="">
      <xdr:nvSpPr>
        <xdr:cNvPr id="521" name="TextBox 520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 txBox="1"/>
      </xdr:nvSpPr>
      <xdr:spPr>
        <a:xfrm>
          <a:off x="6438900" y="790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65" cy="172227"/>
    <xdr:sp macro="" textlink="">
      <xdr:nvSpPr>
        <xdr:cNvPr id="522" name="TextBox 521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 txBox="1"/>
      </xdr:nvSpPr>
      <xdr:spPr>
        <a:xfrm>
          <a:off x="6438900" y="790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65" cy="172227"/>
    <xdr:sp macro="" textlink="">
      <xdr:nvSpPr>
        <xdr:cNvPr id="523" name="TextBox 522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/>
      </xdr:nvSpPr>
      <xdr:spPr>
        <a:xfrm>
          <a:off x="6438900" y="790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1257300</xdr:colOff>
      <xdr:row>32</xdr:row>
      <xdr:rowOff>0</xdr:rowOff>
    </xdr:from>
    <xdr:ext cx="65" cy="172227"/>
    <xdr:sp macro="" textlink="">
      <xdr:nvSpPr>
        <xdr:cNvPr id="524" name="TextBox 523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/>
      </xdr:nvSpPr>
      <xdr:spPr>
        <a:xfrm>
          <a:off x="6438900" y="790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65" cy="172227"/>
    <xdr:sp macro="" textlink="">
      <xdr:nvSpPr>
        <xdr:cNvPr id="525" name="TextBox 524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/>
      </xdr:nvSpPr>
      <xdr:spPr>
        <a:xfrm>
          <a:off x="6438900" y="790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65" cy="172227"/>
    <xdr:sp macro="" textlink="">
      <xdr:nvSpPr>
        <xdr:cNvPr id="526" name="TextBox 525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/>
      </xdr:nvSpPr>
      <xdr:spPr>
        <a:xfrm>
          <a:off x="6438900" y="790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1257300</xdr:colOff>
      <xdr:row>32</xdr:row>
      <xdr:rowOff>0</xdr:rowOff>
    </xdr:from>
    <xdr:ext cx="65" cy="172227"/>
    <xdr:sp macro="" textlink="">
      <xdr:nvSpPr>
        <xdr:cNvPr id="527" name="TextBox 526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 txBox="1"/>
      </xdr:nvSpPr>
      <xdr:spPr>
        <a:xfrm>
          <a:off x="6438900" y="790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65" cy="172227"/>
    <xdr:sp macro="" textlink="">
      <xdr:nvSpPr>
        <xdr:cNvPr id="528" name="TextBox 527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 txBox="1"/>
      </xdr:nvSpPr>
      <xdr:spPr>
        <a:xfrm>
          <a:off x="6438900" y="790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65" cy="172227"/>
    <xdr:sp macro="" textlink="">
      <xdr:nvSpPr>
        <xdr:cNvPr id="529" name="TextBox 528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 txBox="1"/>
      </xdr:nvSpPr>
      <xdr:spPr>
        <a:xfrm>
          <a:off x="6438900" y="790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1257300</xdr:colOff>
      <xdr:row>32</xdr:row>
      <xdr:rowOff>0</xdr:rowOff>
    </xdr:from>
    <xdr:ext cx="65" cy="172227"/>
    <xdr:sp macro="" textlink="">
      <xdr:nvSpPr>
        <xdr:cNvPr id="530" name="TextBox 529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 txBox="1"/>
      </xdr:nvSpPr>
      <xdr:spPr>
        <a:xfrm>
          <a:off x="6438900" y="790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65" cy="172227"/>
    <xdr:sp macro="" textlink="">
      <xdr:nvSpPr>
        <xdr:cNvPr id="531" name="TextBox 530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 txBox="1"/>
      </xdr:nvSpPr>
      <xdr:spPr>
        <a:xfrm>
          <a:off x="6438900" y="790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65" cy="172227"/>
    <xdr:sp macro="" textlink="">
      <xdr:nvSpPr>
        <xdr:cNvPr id="532" name="TextBox 531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 txBox="1"/>
      </xdr:nvSpPr>
      <xdr:spPr>
        <a:xfrm>
          <a:off x="6438900" y="790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1257300</xdr:colOff>
      <xdr:row>32</xdr:row>
      <xdr:rowOff>0</xdr:rowOff>
    </xdr:from>
    <xdr:ext cx="65" cy="172227"/>
    <xdr:sp macro="" textlink="">
      <xdr:nvSpPr>
        <xdr:cNvPr id="533" name="TextBox 532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/>
      </xdr:nvSpPr>
      <xdr:spPr>
        <a:xfrm>
          <a:off x="6438900" y="790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65" cy="172227"/>
    <xdr:sp macro="" textlink="">
      <xdr:nvSpPr>
        <xdr:cNvPr id="534" name="TextBox 533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/>
      </xdr:nvSpPr>
      <xdr:spPr>
        <a:xfrm>
          <a:off x="6438900" y="790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65" cy="172227"/>
    <xdr:sp macro="" textlink="">
      <xdr:nvSpPr>
        <xdr:cNvPr id="535" name="TextBox 534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/>
      </xdr:nvSpPr>
      <xdr:spPr>
        <a:xfrm>
          <a:off x="6438900" y="790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1257300</xdr:colOff>
      <xdr:row>32</xdr:row>
      <xdr:rowOff>0</xdr:rowOff>
    </xdr:from>
    <xdr:ext cx="65" cy="172227"/>
    <xdr:sp macro="" textlink="">
      <xdr:nvSpPr>
        <xdr:cNvPr id="536" name="TextBox 535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/>
      </xdr:nvSpPr>
      <xdr:spPr>
        <a:xfrm>
          <a:off x="6438900" y="790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65" cy="172227"/>
    <xdr:sp macro="" textlink="">
      <xdr:nvSpPr>
        <xdr:cNvPr id="537" name="TextBox 536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/>
      </xdr:nvSpPr>
      <xdr:spPr>
        <a:xfrm>
          <a:off x="6438900" y="790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65" cy="172227"/>
    <xdr:sp macro="" textlink="">
      <xdr:nvSpPr>
        <xdr:cNvPr id="538" name="TextBox 537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/>
      </xdr:nvSpPr>
      <xdr:spPr>
        <a:xfrm>
          <a:off x="6438900" y="790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1257300</xdr:colOff>
      <xdr:row>32</xdr:row>
      <xdr:rowOff>0</xdr:rowOff>
    </xdr:from>
    <xdr:ext cx="65" cy="172227"/>
    <xdr:sp macro="" textlink="">
      <xdr:nvSpPr>
        <xdr:cNvPr id="539" name="TextBox 538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/>
      </xdr:nvSpPr>
      <xdr:spPr>
        <a:xfrm>
          <a:off x="6438900" y="790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65" cy="172227"/>
    <xdr:sp macro="" textlink="">
      <xdr:nvSpPr>
        <xdr:cNvPr id="540" name="TextBox 539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/>
      </xdr:nvSpPr>
      <xdr:spPr>
        <a:xfrm>
          <a:off x="6438900" y="790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65" cy="172227"/>
    <xdr:sp macro="" textlink="">
      <xdr:nvSpPr>
        <xdr:cNvPr id="541" name="TextBox 540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/>
      </xdr:nvSpPr>
      <xdr:spPr>
        <a:xfrm>
          <a:off x="6438900" y="790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1257300</xdr:colOff>
      <xdr:row>32</xdr:row>
      <xdr:rowOff>0</xdr:rowOff>
    </xdr:from>
    <xdr:ext cx="65" cy="172227"/>
    <xdr:sp macro="" textlink="">
      <xdr:nvSpPr>
        <xdr:cNvPr id="542" name="TextBox 541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/>
      </xdr:nvSpPr>
      <xdr:spPr>
        <a:xfrm>
          <a:off x="6438900" y="790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65" cy="172227"/>
    <xdr:sp macro="" textlink="">
      <xdr:nvSpPr>
        <xdr:cNvPr id="543" name="TextBox 542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/>
      </xdr:nvSpPr>
      <xdr:spPr>
        <a:xfrm>
          <a:off x="6438900" y="790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65" cy="172227"/>
    <xdr:sp macro="" textlink="">
      <xdr:nvSpPr>
        <xdr:cNvPr id="544" name="TextBox 543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/>
      </xdr:nvSpPr>
      <xdr:spPr>
        <a:xfrm>
          <a:off x="6438900" y="790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1257300</xdr:colOff>
      <xdr:row>32</xdr:row>
      <xdr:rowOff>0</xdr:rowOff>
    </xdr:from>
    <xdr:ext cx="65" cy="172227"/>
    <xdr:sp macro="" textlink="">
      <xdr:nvSpPr>
        <xdr:cNvPr id="545" name="TextBox 544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/>
      </xdr:nvSpPr>
      <xdr:spPr>
        <a:xfrm>
          <a:off x="6438900" y="790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65" cy="172227"/>
    <xdr:sp macro="" textlink="">
      <xdr:nvSpPr>
        <xdr:cNvPr id="546" name="TextBox 545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/>
      </xdr:nvSpPr>
      <xdr:spPr>
        <a:xfrm>
          <a:off x="6438900" y="790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65" cy="172227"/>
    <xdr:sp macro="" textlink="">
      <xdr:nvSpPr>
        <xdr:cNvPr id="547" name="TextBox 546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/>
      </xdr:nvSpPr>
      <xdr:spPr>
        <a:xfrm>
          <a:off x="6438900" y="790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1257300</xdr:colOff>
      <xdr:row>32</xdr:row>
      <xdr:rowOff>0</xdr:rowOff>
    </xdr:from>
    <xdr:ext cx="65" cy="172227"/>
    <xdr:sp macro="" textlink="">
      <xdr:nvSpPr>
        <xdr:cNvPr id="548" name="TextBox 547">
          <a:extLst>
            <a:ext uri="{FF2B5EF4-FFF2-40B4-BE49-F238E27FC236}">
              <a16:creationId xmlns:a16="http://schemas.microsoft.com/office/drawing/2014/main" xmlns="" id="{00000000-0008-0000-0000-000042000000}"/>
            </a:ext>
          </a:extLst>
        </xdr:cNvPr>
        <xdr:cNvSpPr txBox="1"/>
      </xdr:nvSpPr>
      <xdr:spPr>
        <a:xfrm>
          <a:off x="6438900" y="790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65" cy="172227"/>
    <xdr:sp macro="" textlink="">
      <xdr:nvSpPr>
        <xdr:cNvPr id="549" name="TextBox 548">
          <a:extLst>
            <a:ext uri="{FF2B5EF4-FFF2-40B4-BE49-F238E27FC236}">
              <a16:creationId xmlns:a16="http://schemas.microsoft.com/office/drawing/2014/main" xmlns="" id="{00000000-0008-0000-0000-000043000000}"/>
            </a:ext>
          </a:extLst>
        </xdr:cNvPr>
        <xdr:cNvSpPr txBox="1"/>
      </xdr:nvSpPr>
      <xdr:spPr>
        <a:xfrm>
          <a:off x="6438900" y="790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65" cy="172227"/>
    <xdr:sp macro="" textlink="">
      <xdr:nvSpPr>
        <xdr:cNvPr id="550" name="TextBox 549">
          <a:extLst>
            <a:ext uri="{FF2B5EF4-FFF2-40B4-BE49-F238E27FC236}">
              <a16:creationId xmlns:a16="http://schemas.microsoft.com/office/drawing/2014/main" xmlns="" id="{00000000-0008-0000-0000-000044000000}"/>
            </a:ext>
          </a:extLst>
        </xdr:cNvPr>
        <xdr:cNvSpPr txBox="1"/>
      </xdr:nvSpPr>
      <xdr:spPr>
        <a:xfrm>
          <a:off x="6438900" y="790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1257300</xdr:colOff>
      <xdr:row>32</xdr:row>
      <xdr:rowOff>0</xdr:rowOff>
    </xdr:from>
    <xdr:ext cx="65" cy="172227"/>
    <xdr:sp macro="" textlink="">
      <xdr:nvSpPr>
        <xdr:cNvPr id="551" name="TextBox 550">
          <a:extLst>
            <a:ext uri="{FF2B5EF4-FFF2-40B4-BE49-F238E27FC236}">
              <a16:creationId xmlns:a16="http://schemas.microsoft.com/office/drawing/2014/main" xmlns="" id="{00000000-0008-0000-0000-00004C000000}"/>
            </a:ext>
          </a:extLst>
        </xdr:cNvPr>
        <xdr:cNvSpPr txBox="1"/>
      </xdr:nvSpPr>
      <xdr:spPr>
        <a:xfrm>
          <a:off x="6438900" y="790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65" cy="172227"/>
    <xdr:sp macro="" textlink="">
      <xdr:nvSpPr>
        <xdr:cNvPr id="552" name="TextBox 551">
          <a:extLst>
            <a:ext uri="{FF2B5EF4-FFF2-40B4-BE49-F238E27FC236}">
              <a16:creationId xmlns:a16="http://schemas.microsoft.com/office/drawing/2014/main" xmlns="" id="{00000000-0008-0000-0000-00004D000000}"/>
            </a:ext>
          </a:extLst>
        </xdr:cNvPr>
        <xdr:cNvSpPr txBox="1"/>
      </xdr:nvSpPr>
      <xdr:spPr>
        <a:xfrm>
          <a:off x="6438900" y="790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65" cy="172227"/>
    <xdr:sp macro="" textlink="">
      <xdr:nvSpPr>
        <xdr:cNvPr id="553" name="TextBox 552">
          <a:extLst>
            <a:ext uri="{FF2B5EF4-FFF2-40B4-BE49-F238E27FC236}">
              <a16:creationId xmlns:a16="http://schemas.microsoft.com/office/drawing/2014/main" xmlns="" id="{00000000-0008-0000-0000-00004E000000}"/>
            </a:ext>
          </a:extLst>
        </xdr:cNvPr>
        <xdr:cNvSpPr txBox="1"/>
      </xdr:nvSpPr>
      <xdr:spPr>
        <a:xfrm>
          <a:off x="6438900" y="790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1257300</xdr:colOff>
      <xdr:row>32</xdr:row>
      <xdr:rowOff>0</xdr:rowOff>
    </xdr:from>
    <xdr:ext cx="65" cy="172227"/>
    <xdr:sp macro="" textlink="">
      <xdr:nvSpPr>
        <xdr:cNvPr id="554" name="TextBox 553">
          <a:extLst>
            <a:ext uri="{FF2B5EF4-FFF2-40B4-BE49-F238E27FC236}">
              <a16:creationId xmlns:a16="http://schemas.microsoft.com/office/drawing/2014/main" xmlns="" id="{00000000-0008-0000-0000-000047000000}"/>
            </a:ext>
          </a:extLst>
        </xdr:cNvPr>
        <xdr:cNvSpPr txBox="1"/>
      </xdr:nvSpPr>
      <xdr:spPr>
        <a:xfrm>
          <a:off x="6438900" y="790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65" cy="172227"/>
    <xdr:sp macro="" textlink="">
      <xdr:nvSpPr>
        <xdr:cNvPr id="555" name="TextBox 554">
          <a:extLst>
            <a:ext uri="{FF2B5EF4-FFF2-40B4-BE49-F238E27FC236}">
              <a16:creationId xmlns:a16="http://schemas.microsoft.com/office/drawing/2014/main" xmlns="" id="{00000000-0008-0000-0000-000048000000}"/>
            </a:ext>
          </a:extLst>
        </xdr:cNvPr>
        <xdr:cNvSpPr txBox="1"/>
      </xdr:nvSpPr>
      <xdr:spPr>
        <a:xfrm>
          <a:off x="6438900" y="790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65" cy="172227"/>
    <xdr:sp macro="" textlink="">
      <xdr:nvSpPr>
        <xdr:cNvPr id="556" name="TextBox 555">
          <a:extLst>
            <a:ext uri="{FF2B5EF4-FFF2-40B4-BE49-F238E27FC236}">
              <a16:creationId xmlns:a16="http://schemas.microsoft.com/office/drawing/2014/main" xmlns="" id="{00000000-0008-0000-0000-000049000000}"/>
            </a:ext>
          </a:extLst>
        </xdr:cNvPr>
        <xdr:cNvSpPr txBox="1"/>
      </xdr:nvSpPr>
      <xdr:spPr>
        <a:xfrm>
          <a:off x="6438900" y="790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1257300</xdr:colOff>
      <xdr:row>32</xdr:row>
      <xdr:rowOff>0</xdr:rowOff>
    </xdr:from>
    <xdr:ext cx="65" cy="172227"/>
    <xdr:sp macro="" textlink="">
      <xdr:nvSpPr>
        <xdr:cNvPr id="557" name="TextBox 556">
          <a:extLst>
            <a:ext uri="{FF2B5EF4-FFF2-40B4-BE49-F238E27FC236}">
              <a16:creationId xmlns:a16="http://schemas.microsoft.com/office/drawing/2014/main" xmlns="" id="{00000000-0008-0000-0000-000051000000}"/>
            </a:ext>
          </a:extLst>
        </xdr:cNvPr>
        <xdr:cNvSpPr txBox="1"/>
      </xdr:nvSpPr>
      <xdr:spPr>
        <a:xfrm>
          <a:off x="6438900" y="790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65" cy="172227"/>
    <xdr:sp macro="" textlink="">
      <xdr:nvSpPr>
        <xdr:cNvPr id="558" name="TextBox 557">
          <a:extLst>
            <a:ext uri="{FF2B5EF4-FFF2-40B4-BE49-F238E27FC236}">
              <a16:creationId xmlns:a16="http://schemas.microsoft.com/office/drawing/2014/main" xmlns="" id="{00000000-0008-0000-0000-000052000000}"/>
            </a:ext>
          </a:extLst>
        </xdr:cNvPr>
        <xdr:cNvSpPr txBox="1"/>
      </xdr:nvSpPr>
      <xdr:spPr>
        <a:xfrm>
          <a:off x="6438900" y="790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65" cy="172227"/>
    <xdr:sp macro="" textlink="">
      <xdr:nvSpPr>
        <xdr:cNvPr id="559" name="TextBox 558">
          <a:extLst>
            <a:ext uri="{FF2B5EF4-FFF2-40B4-BE49-F238E27FC236}">
              <a16:creationId xmlns:a16="http://schemas.microsoft.com/office/drawing/2014/main" xmlns="" id="{00000000-0008-0000-0000-000053000000}"/>
            </a:ext>
          </a:extLst>
        </xdr:cNvPr>
        <xdr:cNvSpPr txBox="1"/>
      </xdr:nvSpPr>
      <xdr:spPr>
        <a:xfrm>
          <a:off x="6438900" y="790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1257300</xdr:colOff>
      <xdr:row>32</xdr:row>
      <xdr:rowOff>0</xdr:rowOff>
    </xdr:from>
    <xdr:ext cx="65" cy="172227"/>
    <xdr:sp macro="" textlink="">
      <xdr:nvSpPr>
        <xdr:cNvPr id="560" name="TextBox 559">
          <a:extLst>
            <a:ext uri="{FF2B5EF4-FFF2-40B4-BE49-F238E27FC236}">
              <a16:creationId xmlns:a16="http://schemas.microsoft.com/office/drawing/2014/main" xmlns="" id="{00000000-0008-0000-0000-000056000000}"/>
            </a:ext>
          </a:extLst>
        </xdr:cNvPr>
        <xdr:cNvSpPr txBox="1"/>
      </xdr:nvSpPr>
      <xdr:spPr>
        <a:xfrm>
          <a:off x="6438900" y="790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65" cy="172227"/>
    <xdr:sp macro="" textlink="">
      <xdr:nvSpPr>
        <xdr:cNvPr id="561" name="TextBox 560">
          <a:extLst>
            <a:ext uri="{FF2B5EF4-FFF2-40B4-BE49-F238E27FC236}">
              <a16:creationId xmlns:a16="http://schemas.microsoft.com/office/drawing/2014/main" xmlns="" id="{00000000-0008-0000-0000-000057000000}"/>
            </a:ext>
          </a:extLst>
        </xdr:cNvPr>
        <xdr:cNvSpPr txBox="1"/>
      </xdr:nvSpPr>
      <xdr:spPr>
        <a:xfrm>
          <a:off x="6438900" y="790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65" cy="172227"/>
    <xdr:sp macro="" textlink="">
      <xdr:nvSpPr>
        <xdr:cNvPr id="562" name="TextBox 561">
          <a:extLst>
            <a:ext uri="{FF2B5EF4-FFF2-40B4-BE49-F238E27FC236}">
              <a16:creationId xmlns:a16="http://schemas.microsoft.com/office/drawing/2014/main" xmlns="" id="{00000000-0008-0000-0000-000058000000}"/>
            </a:ext>
          </a:extLst>
        </xdr:cNvPr>
        <xdr:cNvSpPr txBox="1"/>
      </xdr:nvSpPr>
      <xdr:spPr>
        <a:xfrm>
          <a:off x="6438900" y="790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1257300</xdr:colOff>
      <xdr:row>38</xdr:row>
      <xdr:rowOff>0</xdr:rowOff>
    </xdr:from>
    <xdr:ext cx="65" cy="172227"/>
    <xdr:sp macro="" textlink="">
      <xdr:nvSpPr>
        <xdr:cNvPr id="563" name="TextBox 562"/>
        <xdr:cNvSpPr txBox="1"/>
      </xdr:nvSpPr>
      <xdr:spPr>
        <a:xfrm>
          <a:off x="6438900" y="976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65" cy="172227"/>
    <xdr:sp macro="" textlink="">
      <xdr:nvSpPr>
        <xdr:cNvPr id="564" name="TextBox 563"/>
        <xdr:cNvSpPr txBox="1"/>
      </xdr:nvSpPr>
      <xdr:spPr>
        <a:xfrm>
          <a:off x="6438900" y="976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65" cy="172227"/>
    <xdr:sp macro="" textlink="">
      <xdr:nvSpPr>
        <xdr:cNvPr id="565" name="TextBox 564"/>
        <xdr:cNvSpPr txBox="1"/>
      </xdr:nvSpPr>
      <xdr:spPr>
        <a:xfrm>
          <a:off x="6438900" y="976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65" cy="172227"/>
    <xdr:sp macro="" textlink="">
      <xdr:nvSpPr>
        <xdr:cNvPr id="566" name="TextBox 565"/>
        <xdr:cNvSpPr txBox="1"/>
      </xdr:nvSpPr>
      <xdr:spPr>
        <a:xfrm>
          <a:off x="6438900" y="976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1257300</xdr:colOff>
      <xdr:row>38</xdr:row>
      <xdr:rowOff>0</xdr:rowOff>
    </xdr:from>
    <xdr:ext cx="65" cy="172227"/>
    <xdr:sp macro="" textlink="">
      <xdr:nvSpPr>
        <xdr:cNvPr id="567" name="TextBox 566"/>
        <xdr:cNvSpPr txBox="1"/>
      </xdr:nvSpPr>
      <xdr:spPr>
        <a:xfrm>
          <a:off x="6438900" y="976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65" cy="172227"/>
    <xdr:sp macro="" textlink="">
      <xdr:nvSpPr>
        <xdr:cNvPr id="568" name="TextBox 567"/>
        <xdr:cNvSpPr txBox="1"/>
      </xdr:nvSpPr>
      <xdr:spPr>
        <a:xfrm>
          <a:off x="6438900" y="976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65" cy="172227"/>
    <xdr:sp macro="" textlink="">
      <xdr:nvSpPr>
        <xdr:cNvPr id="569" name="TextBox 568"/>
        <xdr:cNvSpPr txBox="1"/>
      </xdr:nvSpPr>
      <xdr:spPr>
        <a:xfrm>
          <a:off x="6438900" y="976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1257300</xdr:colOff>
      <xdr:row>38</xdr:row>
      <xdr:rowOff>0</xdr:rowOff>
    </xdr:from>
    <xdr:ext cx="65" cy="172227"/>
    <xdr:sp macro="" textlink="">
      <xdr:nvSpPr>
        <xdr:cNvPr id="570" name="TextBox 569"/>
        <xdr:cNvSpPr txBox="1"/>
      </xdr:nvSpPr>
      <xdr:spPr>
        <a:xfrm>
          <a:off x="6438900" y="976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65" cy="172227"/>
    <xdr:sp macro="" textlink="">
      <xdr:nvSpPr>
        <xdr:cNvPr id="571" name="TextBox 570"/>
        <xdr:cNvSpPr txBox="1"/>
      </xdr:nvSpPr>
      <xdr:spPr>
        <a:xfrm>
          <a:off x="6438900" y="976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65" cy="172227"/>
    <xdr:sp macro="" textlink="">
      <xdr:nvSpPr>
        <xdr:cNvPr id="572" name="TextBox 571"/>
        <xdr:cNvSpPr txBox="1"/>
      </xdr:nvSpPr>
      <xdr:spPr>
        <a:xfrm>
          <a:off x="6438900" y="976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1257300</xdr:colOff>
      <xdr:row>38</xdr:row>
      <xdr:rowOff>0</xdr:rowOff>
    </xdr:from>
    <xdr:ext cx="65" cy="172227"/>
    <xdr:sp macro="" textlink="">
      <xdr:nvSpPr>
        <xdr:cNvPr id="573" name="TextBox 572"/>
        <xdr:cNvSpPr txBox="1"/>
      </xdr:nvSpPr>
      <xdr:spPr>
        <a:xfrm>
          <a:off x="6438900" y="976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65" cy="172227"/>
    <xdr:sp macro="" textlink="">
      <xdr:nvSpPr>
        <xdr:cNvPr id="574" name="TextBox 573"/>
        <xdr:cNvSpPr txBox="1"/>
      </xdr:nvSpPr>
      <xdr:spPr>
        <a:xfrm>
          <a:off x="6438900" y="976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65" cy="172227"/>
    <xdr:sp macro="" textlink="">
      <xdr:nvSpPr>
        <xdr:cNvPr id="575" name="TextBox 574"/>
        <xdr:cNvSpPr txBox="1"/>
      </xdr:nvSpPr>
      <xdr:spPr>
        <a:xfrm>
          <a:off x="6438900" y="976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1257300</xdr:colOff>
      <xdr:row>38</xdr:row>
      <xdr:rowOff>0</xdr:rowOff>
    </xdr:from>
    <xdr:ext cx="65" cy="172227"/>
    <xdr:sp macro="" textlink="">
      <xdr:nvSpPr>
        <xdr:cNvPr id="576" name="TextBox 575"/>
        <xdr:cNvSpPr txBox="1"/>
      </xdr:nvSpPr>
      <xdr:spPr>
        <a:xfrm>
          <a:off x="6438900" y="976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65" cy="172227"/>
    <xdr:sp macro="" textlink="">
      <xdr:nvSpPr>
        <xdr:cNvPr id="577" name="TextBox 576"/>
        <xdr:cNvSpPr txBox="1"/>
      </xdr:nvSpPr>
      <xdr:spPr>
        <a:xfrm>
          <a:off x="6438900" y="976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65" cy="172227"/>
    <xdr:sp macro="" textlink="">
      <xdr:nvSpPr>
        <xdr:cNvPr id="578" name="TextBox 577"/>
        <xdr:cNvSpPr txBox="1"/>
      </xdr:nvSpPr>
      <xdr:spPr>
        <a:xfrm>
          <a:off x="6438900" y="976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1257300</xdr:colOff>
      <xdr:row>38</xdr:row>
      <xdr:rowOff>0</xdr:rowOff>
    </xdr:from>
    <xdr:ext cx="65" cy="172227"/>
    <xdr:sp macro="" textlink="">
      <xdr:nvSpPr>
        <xdr:cNvPr id="579" name="TextBox 578"/>
        <xdr:cNvSpPr txBox="1"/>
      </xdr:nvSpPr>
      <xdr:spPr>
        <a:xfrm>
          <a:off x="6438900" y="976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65" cy="172227"/>
    <xdr:sp macro="" textlink="">
      <xdr:nvSpPr>
        <xdr:cNvPr id="580" name="TextBox 579"/>
        <xdr:cNvSpPr txBox="1"/>
      </xdr:nvSpPr>
      <xdr:spPr>
        <a:xfrm>
          <a:off x="6438900" y="976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65" cy="172227"/>
    <xdr:sp macro="" textlink="">
      <xdr:nvSpPr>
        <xdr:cNvPr id="581" name="TextBox 580"/>
        <xdr:cNvSpPr txBox="1"/>
      </xdr:nvSpPr>
      <xdr:spPr>
        <a:xfrm>
          <a:off x="6438900" y="976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1257300</xdr:colOff>
      <xdr:row>38</xdr:row>
      <xdr:rowOff>0</xdr:rowOff>
    </xdr:from>
    <xdr:ext cx="65" cy="172227"/>
    <xdr:sp macro="" textlink="">
      <xdr:nvSpPr>
        <xdr:cNvPr id="582" name="TextBox 581"/>
        <xdr:cNvSpPr txBox="1"/>
      </xdr:nvSpPr>
      <xdr:spPr>
        <a:xfrm>
          <a:off x="6438900" y="976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65" cy="172227"/>
    <xdr:sp macro="" textlink="">
      <xdr:nvSpPr>
        <xdr:cNvPr id="583" name="TextBox 582"/>
        <xdr:cNvSpPr txBox="1"/>
      </xdr:nvSpPr>
      <xdr:spPr>
        <a:xfrm>
          <a:off x="6438900" y="976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65" cy="172227"/>
    <xdr:sp macro="" textlink="">
      <xdr:nvSpPr>
        <xdr:cNvPr id="584" name="TextBox 583"/>
        <xdr:cNvSpPr txBox="1"/>
      </xdr:nvSpPr>
      <xdr:spPr>
        <a:xfrm>
          <a:off x="6438900" y="976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1257300</xdr:colOff>
      <xdr:row>38</xdr:row>
      <xdr:rowOff>0</xdr:rowOff>
    </xdr:from>
    <xdr:ext cx="65" cy="172227"/>
    <xdr:sp macro="" textlink="">
      <xdr:nvSpPr>
        <xdr:cNvPr id="585" name="TextBox 584"/>
        <xdr:cNvSpPr txBox="1"/>
      </xdr:nvSpPr>
      <xdr:spPr>
        <a:xfrm>
          <a:off x="6438900" y="976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65" cy="172227"/>
    <xdr:sp macro="" textlink="">
      <xdr:nvSpPr>
        <xdr:cNvPr id="586" name="TextBox 585"/>
        <xdr:cNvSpPr txBox="1"/>
      </xdr:nvSpPr>
      <xdr:spPr>
        <a:xfrm>
          <a:off x="6438900" y="976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65" cy="172227"/>
    <xdr:sp macro="" textlink="">
      <xdr:nvSpPr>
        <xdr:cNvPr id="587" name="TextBox 586"/>
        <xdr:cNvSpPr txBox="1"/>
      </xdr:nvSpPr>
      <xdr:spPr>
        <a:xfrm>
          <a:off x="6438900" y="976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1257300</xdr:colOff>
      <xdr:row>38</xdr:row>
      <xdr:rowOff>0</xdr:rowOff>
    </xdr:from>
    <xdr:ext cx="65" cy="172227"/>
    <xdr:sp macro="" textlink="">
      <xdr:nvSpPr>
        <xdr:cNvPr id="588" name="TextBox 587"/>
        <xdr:cNvSpPr txBox="1"/>
      </xdr:nvSpPr>
      <xdr:spPr>
        <a:xfrm>
          <a:off x="6438900" y="976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65" cy="172227"/>
    <xdr:sp macro="" textlink="">
      <xdr:nvSpPr>
        <xdr:cNvPr id="589" name="TextBox 588"/>
        <xdr:cNvSpPr txBox="1"/>
      </xdr:nvSpPr>
      <xdr:spPr>
        <a:xfrm>
          <a:off x="6438900" y="976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65" cy="172227"/>
    <xdr:sp macro="" textlink="">
      <xdr:nvSpPr>
        <xdr:cNvPr id="590" name="TextBox 589"/>
        <xdr:cNvSpPr txBox="1"/>
      </xdr:nvSpPr>
      <xdr:spPr>
        <a:xfrm>
          <a:off x="6438900" y="976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1257300</xdr:colOff>
      <xdr:row>38</xdr:row>
      <xdr:rowOff>0</xdr:rowOff>
    </xdr:from>
    <xdr:ext cx="65" cy="172227"/>
    <xdr:sp macro="" textlink="">
      <xdr:nvSpPr>
        <xdr:cNvPr id="591" name="TextBox 590"/>
        <xdr:cNvSpPr txBox="1"/>
      </xdr:nvSpPr>
      <xdr:spPr>
        <a:xfrm>
          <a:off x="6438900" y="976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65" cy="172227"/>
    <xdr:sp macro="" textlink="">
      <xdr:nvSpPr>
        <xdr:cNvPr id="592" name="TextBox 591"/>
        <xdr:cNvSpPr txBox="1"/>
      </xdr:nvSpPr>
      <xdr:spPr>
        <a:xfrm>
          <a:off x="6438900" y="976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65" cy="172227"/>
    <xdr:sp macro="" textlink="">
      <xdr:nvSpPr>
        <xdr:cNvPr id="593" name="TextBox 592"/>
        <xdr:cNvSpPr txBox="1"/>
      </xdr:nvSpPr>
      <xdr:spPr>
        <a:xfrm>
          <a:off x="6438900" y="976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1257300</xdr:colOff>
      <xdr:row>38</xdr:row>
      <xdr:rowOff>0</xdr:rowOff>
    </xdr:from>
    <xdr:ext cx="65" cy="172227"/>
    <xdr:sp macro="" textlink="">
      <xdr:nvSpPr>
        <xdr:cNvPr id="594" name="TextBox 593"/>
        <xdr:cNvSpPr txBox="1"/>
      </xdr:nvSpPr>
      <xdr:spPr>
        <a:xfrm>
          <a:off x="6438900" y="976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65" cy="172227"/>
    <xdr:sp macro="" textlink="">
      <xdr:nvSpPr>
        <xdr:cNvPr id="595" name="TextBox 594"/>
        <xdr:cNvSpPr txBox="1"/>
      </xdr:nvSpPr>
      <xdr:spPr>
        <a:xfrm>
          <a:off x="6438900" y="976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65" cy="172227"/>
    <xdr:sp macro="" textlink="">
      <xdr:nvSpPr>
        <xdr:cNvPr id="596" name="TextBox 595"/>
        <xdr:cNvSpPr txBox="1"/>
      </xdr:nvSpPr>
      <xdr:spPr>
        <a:xfrm>
          <a:off x="6438900" y="976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1257300</xdr:colOff>
      <xdr:row>38</xdr:row>
      <xdr:rowOff>0</xdr:rowOff>
    </xdr:from>
    <xdr:ext cx="65" cy="172227"/>
    <xdr:sp macro="" textlink="">
      <xdr:nvSpPr>
        <xdr:cNvPr id="597" name="TextBox 596"/>
        <xdr:cNvSpPr txBox="1"/>
      </xdr:nvSpPr>
      <xdr:spPr>
        <a:xfrm>
          <a:off x="6438900" y="976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65" cy="172227"/>
    <xdr:sp macro="" textlink="">
      <xdr:nvSpPr>
        <xdr:cNvPr id="598" name="TextBox 597"/>
        <xdr:cNvSpPr txBox="1"/>
      </xdr:nvSpPr>
      <xdr:spPr>
        <a:xfrm>
          <a:off x="6438900" y="976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65" cy="172227"/>
    <xdr:sp macro="" textlink="">
      <xdr:nvSpPr>
        <xdr:cNvPr id="599" name="TextBox 598"/>
        <xdr:cNvSpPr txBox="1"/>
      </xdr:nvSpPr>
      <xdr:spPr>
        <a:xfrm>
          <a:off x="6438900" y="976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1257300</xdr:colOff>
      <xdr:row>38</xdr:row>
      <xdr:rowOff>0</xdr:rowOff>
    </xdr:from>
    <xdr:ext cx="65" cy="172227"/>
    <xdr:sp macro="" textlink="">
      <xdr:nvSpPr>
        <xdr:cNvPr id="600" name="TextBox 599"/>
        <xdr:cNvSpPr txBox="1"/>
      </xdr:nvSpPr>
      <xdr:spPr>
        <a:xfrm>
          <a:off x="6438900" y="976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65" cy="172227"/>
    <xdr:sp macro="" textlink="">
      <xdr:nvSpPr>
        <xdr:cNvPr id="601" name="TextBox 600"/>
        <xdr:cNvSpPr txBox="1"/>
      </xdr:nvSpPr>
      <xdr:spPr>
        <a:xfrm>
          <a:off x="6438900" y="976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65" cy="172227"/>
    <xdr:sp macro="" textlink="">
      <xdr:nvSpPr>
        <xdr:cNvPr id="602" name="TextBox 601"/>
        <xdr:cNvSpPr txBox="1"/>
      </xdr:nvSpPr>
      <xdr:spPr>
        <a:xfrm>
          <a:off x="6438900" y="976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1257300</xdr:colOff>
      <xdr:row>38</xdr:row>
      <xdr:rowOff>0</xdr:rowOff>
    </xdr:from>
    <xdr:ext cx="65" cy="172227"/>
    <xdr:sp macro="" textlink="">
      <xdr:nvSpPr>
        <xdr:cNvPr id="603" name="TextBox 602"/>
        <xdr:cNvSpPr txBox="1"/>
      </xdr:nvSpPr>
      <xdr:spPr>
        <a:xfrm>
          <a:off x="6438900" y="976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65" cy="172227"/>
    <xdr:sp macro="" textlink="">
      <xdr:nvSpPr>
        <xdr:cNvPr id="604" name="TextBox 603"/>
        <xdr:cNvSpPr txBox="1"/>
      </xdr:nvSpPr>
      <xdr:spPr>
        <a:xfrm>
          <a:off x="6438900" y="976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65" cy="172227"/>
    <xdr:sp macro="" textlink="">
      <xdr:nvSpPr>
        <xdr:cNvPr id="605" name="TextBox 604"/>
        <xdr:cNvSpPr txBox="1"/>
      </xdr:nvSpPr>
      <xdr:spPr>
        <a:xfrm>
          <a:off x="6438900" y="976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1257300</xdr:colOff>
      <xdr:row>38</xdr:row>
      <xdr:rowOff>0</xdr:rowOff>
    </xdr:from>
    <xdr:ext cx="65" cy="172227"/>
    <xdr:sp macro="" textlink="">
      <xdr:nvSpPr>
        <xdr:cNvPr id="606" name="TextBox 605"/>
        <xdr:cNvSpPr txBox="1"/>
      </xdr:nvSpPr>
      <xdr:spPr>
        <a:xfrm>
          <a:off x="6438900" y="976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65" cy="172227"/>
    <xdr:sp macro="" textlink="">
      <xdr:nvSpPr>
        <xdr:cNvPr id="607" name="TextBox 606"/>
        <xdr:cNvSpPr txBox="1"/>
      </xdr:nvSpPr>
      <xdr:spPr>
        <a:xfrm>
          <a:off x="6438900" y="976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65" cy="172227"/>
    <xdr:sp macro="" textlink="">
      <xdr:nvSpPr>
        <xdr:cNvPr id="608" name="TextBox 607"/>
        <xdr:cNvSpPr txBox="1"/>
      </xdr:nvSpPr>
      <xdr:spPr>
        <a:xfrm>
          <a:off x="6438900" y="976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1257300</xdr:colOff>
      <xdr:row>38</xdr:row>
      <xdr:rowOff>0</xdr:rowOff>
    </xdr:from>
    <xdr:ext cx="65" cy="172227"/>
    <xdr:sp macro="" textlink="">
      <xdr:nvSpPr>
        <xdr:cNvPr id="609" name="TextBox 608"/>
        <xdr:cNvSpPr txBox="1"/>
      </xdr:nvSpPr>
      <xdr:spPr>
        <a:xfrm>
          <a:off x="6438900" y="976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65" cy="172227"/>
    <xdr:sp macro="" textlink="">
      <xdr:nvSpPr>
        <xdr:cNvPr id="610" name="TextBox 609"/>
        <xdr:cNvSpPr txBox="1"/>
      </xdr:nvSpPr>
      <xdr:spPr>
        <a:xfrm>
          <a:off x="6438900" y="976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65" cy="172227"/>
    <xdr:sp macro="" textlink="">
      <xdr:nvSpPr>
        <xdr:cNvPr id="611" name="TextBox 610"/>
        <xdr:cNvSpPr txBox="1"/>
      </xdr:nvSpPr>
      <xdr:spPr>
        <a:xfrm>
          <a:off x="6438900" y="976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1257300</xdr:colOff>
      <xdr:row>38</xdr:row>
      <xdr:rowOff>0</xdr:rowOff>
    </xdr:from>
    <xdr:ext cx="65" cy="172227"/>
    <xdr:sp macro="" textlink="">
      <xdr:nvSpPr>
        <xdr:cNvPr id="612" name="TextBox 611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/>
      </xdr:nvSpPr>
      <xdr:spPr>
        <a:xfrm>
          <a:off x="6438900" y="976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65" cy="172227"/>
    <xdr:sp macro="" textlink="">
      <xdr:nvSpPr>
        <xdr:cNvPr id="613" name="TextBox 612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6438900" y="976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65" cy="172227"/>
    <xdr:sp macro="" textlink="">
      <xdr:nvSpPr>
        <xdr:cNvPr id="614" name="TextBox 613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 txBox="1"/>
      </xdr:nvSpPr>
      <xdr:spPr>
        <a:xfrm>
          <a:off x="6438900" y="976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65" cy="172227"/>
    <xdr:sp macro="" textlink="">
      <xdr:nvSpPr>
        <xdr:cNvPr id="615" name="TextBox 614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 txBox="1"/>
      </xdr:nvSpPr>
      <xdr:spPr>
        <a:xfrm>
          <a:off x="6438900" y="976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1257300</xdr:colOff>
      <xdr:row>38</xdr:row>
      <xdr:rowOff>0</xdr:rowOff>
    </xdr:from>
    <xdr:ext cx="65" cy="172227"/>
    <xdr:sp macro="" textlink="">
      <xdr:nvSpPr>
        <xdr:cNvPr id="616" name="TextBox 615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 txBox="1"/>
      </xdr:nvSpPr>
      <xdr:spPr>
        <a:xfrm>
          <a:off x="6438900" y="976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65" cy="172227"/>
    <xdr:sp macro="" textlink="">
      <xdr:nvSpPr>
        <xdr:cNvPr id="617" name="TextBox 616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 txBox="1"/>
      </xdr:nvSpPr>
      <xdr:spPr>
        <a:xfrm>
          <a:off x="6438900" y="976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65" cy="172227"/>
    <xdr:sp macro="" textlink="">
      <xdr:nvSpPr>
        <xdr:cNvPr id="618" name="TextBox 617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/>
      </xdr:nvSpPr>
      <xdr:spPr>
        <a:xfrm>
          <a:off x="6438900" y="976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1257300</xdr:colOff>
      <xdr:row>38</xdr:row>
      <xdr:rowOff>0</xdr:rowOff>
    </xdr:from>
    <xdr:ext cx="65" cy="172227"/>
    <xdr:sp macro="" textlink="">
      <xdr:nvSpPr>
        <xdr:cNvPr id="619" name="TextBox 618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/>
      </xdr:nvSpPr>
      <xdr:spPr>
        <a:xfrm>
          <a:off x="6438900" y="976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65" cy="172227"/>
    <xdr:sp macro="" textlink="">
      <xdr:nvSpPr>
        <xdr:cNvPr id="620" name="TextBox 619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/>
      </xdr:nvSpPr>
      <xdr:spPr>
        <a:xfrm>
          <a:off x="6438900" y="976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65" cy="172227"/>
    <xdr:sp macro="" textlink="">
      <xdr:nvSpPr>
        <xdr:cNvPr id="621" name="TextBox 620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/>
      </xdr:nvSpPr>
      <xdr:spPr>
        <a:xfrm>
          <a:off x="6438900" y="976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1257300</xdr:colOff>
      <xdr:row>38</xdr:row>
      <xdr:rowOff>0</xdr:rowOff>
    </xdr:from>
    <xdr:ext cx="65" cy="172227"/>
    <xdr:sp macro="" textlink="">
      <xdr:nvSpPr>
        <xdr:cNvPr id="622" name="TextBox 621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 txBox="1"/>
      </xdr:nvSpPr>
      <xdr:spPr>
        <a:xfrm>
          <a:off x="6438900" y="976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65" cy="172227"/>
    <xdr:sp macro="" textlink="">
      <xdr:nvSpPr>
        <xdr:cNvPr id="623" name="TextBox 622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 txBox="1"/>
      </xdr:nvSpPr>
      <xdr:spPr>
        <a:xfrm>
          <a:off x="6438900" y="976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65" cy="172227"/>
    <xdr:sp macro="" textlink="">
      <xdr:nvSpPr>
        <xdr:cNvPr id="624" name="TextBox 623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 txBox="1"/>
      </xdr:nvSpPr>
      <xdr:spPr>
        <a:xfrm>
          <a:off x="6438900" y="976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1257300</xdr:colOff>
      <xdr:row>38</xdr:row>
      <xdr:rowOff>0</xdr:rowOff>
    </xdr:from>
    <xdr:ext cx="65" cy="172227"/>
    <xdr:sp macro="" textlink="">
      <xdr:nvSpPr>
        <xdr:cNvPr id="625" name="TextBox 624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 txBox="1"/>
      </xdr:nvSpPr>
      <xdr:spPr>
        <a:xfrm>
          <a:off x="6438900" y="976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65" cy="172227"/>
    <xdr:sp macro="" textlink="">
      <xdr:nvSpPr>
        <xdr:cNvPr id="626" name="TextBox 625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 txBox="1"/>
      </xdr:nvSpPr>
      <xdr:spPr>
        <a:xfrm>
          <a:off x="6438900" y="976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65" cy="172227"/>
    <xdr:sp macro="" textlink="">
      <xdr:nvSpPr>
        <xdr:cNvPr id="627" name="TextBox 626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 txBox="1"/>
      </xdr:nvSpPr>
      <xdr:spPr>
        <a:xfrm>
          <a:off x="6438900" y="976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1257300</xdr:colOff>
      <xdr:row>38</xdr:row>
      <xdr:rowOff>0</xdr:rowOff>
    </xdr:from>
    <xdr:ext cx="65" cy="172227"/>
    <xdr:sp macro="" textlink="">
      <xdr:nvSpPr>
        <xdr:cNvPr id="628" name="TextBox 627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/>
      </xdr:nvSpPr>
      <xdr:spPr>
        <a:xfrm>
          <a:off x="6438900" y="976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65" cy="172227"/>
    <xdr:sp macro="" textlink="">
      <xdr:nvSpPr>
        <xdr:cNvPr id="629" name="TextBox 628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/>
      </xdr:nvSpPr>
      <xdr:spPr>
        <a:xfrm>
          <a:off x="6438900" y="976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65" cy="172227"/>
    <xdr:sp macro="" textlink="">
      <xdr:nvSpPr>
        <xdr:cNvPr id="630" name="TextBox 629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/>
      </xdr:nvSpPr>
      <xdr:spPr>
        <a:xfrm>
          <a:off x="6438900" y="976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1257300</xdr:colOff>
      <xdr:row>38</xdr:row>
      <xdr:rowOff>0</xdr:rowOff>
    </xdr:from>
    <xdr:ext cx="65" cy="172227"/>
    <xdr:sp macro="" textlink="">
      <xdr:nvSpPr>
        <xdr:cNvPr id="631" name="TextBox 630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/>
      </xdr:nvSpPr>
      <xdr:spPr>
        <a:xfrm>
          <a:off x="6438900" y="976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65" cy="172227"/>
    <xdr:sp macro="" textlink="">
      <xdr:nvSpPr>
        <xdr:cNvPr id="632" name="TextBox 631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/>
      </xdr:nvSpPr>
      <xdr:spPr>
        <a:xfrm>
          <a:off x="6438900" y="976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65" cy="172227"/>
    <xdr:sp macro="" textlink="">
      <xdr:nvSpPr>
        <xdr:cNvPr id="633" name="TextBox 632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/>
      </xdr:nvSpPr>
      <xdr:spPr>
        <a:xfrm>
          <a:off x="6438900" y="976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1257300</xdr:colOff>
      <xdr:row>38</xdr:row>
      <xdr:rowOff>0</xdr:rowOff>
    </xdr:from>
    <xdr:ext cx="65" cy="172227"/>
    <xdr:sp macro="" textlink="">
      <xdr:nvSpPr>
        <xdr:cNvPr id="634" name="TextBox 633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/>
      </xdr:nvSpPr>
      <xdr:spPr>
        <a:xfrm>
          <a:off x="6438900" y="976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65" cy="172227"/>
    <xdr:sp macro="" textlink="">
      <xdr:nvSpPr>
        <xdr:cNvPr id="635" name="TextBox 634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/>
      </xdr:nvSpPr>
      <xdr:spPr>
        <a:xfrm>
          <a:off x="6438900" y="976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65" cy="172227"/>
    <xdr:sp macro="" textlink="">
      <xdr:nvSpPr>
        <xdr:cNvPr id="636" name="TextBox 635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/>
      </xdr:nvSpPr>
      <xdr:spPr>
        <a:xfrm>
          <a:off x="6438900" y="976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1257300</xdr:colOff>
      <xdr:row>38</xdr:row>
      <xdr:rowOff>0</xdr:rowOff>
    </xdr:from>
    <xdr:ext cx="65" cy="172227"/>
    <xdr:sp macro="" textlink="">
      <xdr:nvSpPr>
        <xdr:cNvPr id="637" name="TextBox 636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/>
      </xdr:nvSpPr>
      <xdr:spPr>
        <a:xfrm>
          <a:off x="6438900" y="976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65" cy="172227"/>
    <xdr:sp macro="" textlink="">
      <xdr:nvSpPr>
        <xdr:cNvPr id="638" name="TextBox 637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/>
      </xdr:nvSpPr>
      <xdr:spPr>
        <a:xfrm>
          <a:off x="6438900" y="976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65" cy="172227"/>
    <xdr:sp macro="" textlink="">
      <xdr:nvSpPr>
        <xdr:cNvPr id="639" name="TextBox 638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/>
      </xdr:nvSpPr>
      <xdr:spPr>
        <a:xfrm>
          <a:off x="6438900" y="976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1257300</xdr:colOff>
      <xdr:row>38</xdr:row>
      <xdr:rowOff>0</xdr:rowOff>
    </xdr:from>
    <xdr:ext cx="65" cy="172227"/>
    <xdr:sp macro="" textlink="">
      <xdr:nvSpPr>
        <xdr:cNvPr id="640" name="TextBox 639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/>
      </xdr:nvSpPr>
      <xdr:spPr>
        <a:xfrm>
          <a:off x="6438900" y="976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65" cy="172227"/>
    <xdr:sp macro="" textlink="">
      <xdr:nvSpPr>
        <xdr:cNvPr id="641" name="TextBox 640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/>
      </xdr:nvSpPr>
      <xdr:spPr>
        <a:xfrm>
          <a:off x="6438900" y="976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65" cy="172227"/>
    <xdr:sp macro="" textlink="">
      <xdr:nvSpPr>
        <xdr:cNvPr id="642" name="TextBox 641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/>
      </xdr:nvSpPr>
      <xdr:spPr>
        <a:xfrm>
          <a:off x="6438900" y="976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1257300</xdr:colOff>
      <xdr:row>38</xdr:row>
      <xdr:rowOff>0</xdr:rowOff>
    </xdr:from>
    <xdr:ext cx="65" cy="172227"/>
    <xdr:sp macro="" textlink="">
      <xdr:nvSpPr>
        <xdr:cNvPr id="643" name="TextBox 642">
          <a:extLst>
            <a:ext uri="{FF2B5EF4-FFF2-40B4-BE49-F238E27FC236}">
              <a16:creationId xmlns:a16="http://schemas.microsoft.com/office/drawing/2014/main" xmlns="" id="{00000000-0008-0000-0000-000042000000}"/>
            </a:ext>
          </a:extLst>
        </xdr:cNvPr>
        <xdr:cNvSpPr txBox="1"/>
      </xdr:nvSpPr>
      <xdr:spPr>
        <a:xfrm>
          <a:off x="6438900" y="976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65" cy="172227"/>
    <xdr:sp macro="" textlink="">
      <xdr:nvSpPr>
        <xdr:cNvPr id="644" name="TextBox 643">
          <a:extLst>
            <a:ext uri="{FF2B5EF4-FFF2-40B4-BE49-F238E27FC236}">
              <a16:creationId xmlns:a16="http://schemas.microsoft.com/office/drawing/2014/main" xmlns="" id="{00000000-0008-0000-0000-000043000000}"/>
            </a:ext>
          </a:extLst>
        </xdr:cNvPr>
        <xdr:cNvSpPr txBox="1"/>
      </xdr:nvSpPr>
      <xdr:spPr>
        <a:xfrm>
          <a:off x="6438900" y="976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65" cy="172227"/>
    <xdr:sp macro="" textlink="">
      <xdr:nvSpPr>
        <xdr:cNvPr id="645" name="TextBox 644">
          <a:extLst>
            <a:ext uri="{FF2B5EF4-FFF2-40B4-BE49-F238E27FC236}">
              <a16:creationId xmlns:a16="http://schemas.microsoft.com/office/drawing/2014/main" xmlns="" id="{00000000-0008-0000-0000-000044000000}"/>
            </a:ext>
          </a:extLst>
        </xdr:cNvPr>
        <xdr:cNvSpPr txBox="1"/>
      </xdr:nvSpPr>
      <xdr:spPr>
        <a:xfrm>
          <a:off x="6438900" y="976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1257300</xdr:colOff>
      <xdr:row>38</xdr:row>
      <xdr:rowOff>0</xdr:rowOff>
    </xdr:from>
    <xdr:ext cx="65" cy="172227"/>
    <xdr:sp macro="" textlink="">
      <xdr:nvSpPr>
        <xdr:cNvPr id="646" name="TextBox 645">
          <a:extLst>
            <a:ext uri="{FF2B5EF4-FFF2-40B4-BE49-F238E27FC236}">
              <a16:creationId xmlns:a16="http://schemas.microsoft.com/office/drawing/2014/main" xmlns="" id="{00000000-0008-0000-0000-00004C000000}"/>
            </a:ext>
          </a:extLst>
        </xdr:cNvPr>
        <xdr:cNvSpPr txBox="1"/>
      </xdr:nvSpPr>
      <xdr:spPr>
        <a:xfrm>
          <a:off x="6438900" y="976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65" cy="172227"/>
    <xdr:sp macro="" textlink="">
      <xdr:nvSpPr>
        <xdr:cNvPr id="647" name="TextBox 646">
          <a:extLst>
            <a:ext uri="{FF2B5EF4-FFF2-40B4-BE49-F238E27FC236}">
              <a16:creationId xmlns:a16="http://schemas.microsoft.com/office/drawing/2014/main" xmlns="" id="{00000000-0008-0000-0000-00004D000000}"/>
            </a:ext>
          </a:extLst>
        </xdr:cNvPr>
        <xdr:cNvSpPr txBox="1"/>
      </xdr:nvSpPr>
      <xdr:spPr>
        <a:xfrm>
          <a:off x="6438900" y="976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65" cy="172227"/>
    <xdr:sp macro="" textlink="">
      <xdr:nvSpPr>
        <xdr:cNvPr id="648" name="TextBox 647">
          <a:extLst>
            <a:ext uri="{FF2B5EF4-FFF2-40B4-BE49-F238E27FC236}">
              <a16:creationId xmlns:a16="http://schemas.microsoft.com/office/drawing/2014/main" xmlns="" id="{00000000-0008-0000-0000-00004E000000}"/>
            </a:ext>
          </a:extLst>
        </xdr:cNvPr>
        <xdr:cNvSpPr txBox="1"/>
      </xdr:nvSpPr>
      <xdr:spPr>
        <a:xfrm>
          <a:off x="6438900" y="976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1257300</xdr:colOff>
      <xdr:row>38</xdr:row>
      <xdr:rowOff>0</xdr:rowOff>
    </xdr:from>
    <xdr:ext cx="65" cy="172227"/>
    <xdr:sp macro="" textlink="">
      <xdr:nvSpPr>
        <xdr:cNvPr id="649" name="TextBox 648">
          <a:extLst>
            <a:ext uri="{FF2B5EF4-FFF2-40B4-BE49-F238E27FC236}">
              <a16:creationId xmlns:a16="http://schemas.microsoft.com/office/drawing/2014/main" xmlns="" id="{00000000-0008-0000-0000-000047000000}"/>
            </a:ext>
          </a:extLst>
        </xdr:cNvPr>
        <xdr:cNvSpPr txBox="1"/>
      </xdr:nvSpPr>
      <xdr:spPr>
        <a:xfrm>
          <a:off x="6438900" y="976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65" cy="172227"/>
    <xdr:sp macro="" textlink="">
      <xdr:nvSpPr>
        <xdr:cNvPr id="650" name="TextBox 649">
          <a:extLst>
            <a:ext uri="{FF2B5EF4-FFF2-40B4-BE49-F238E27FC236}">
              <a16:creationId xmlns:a16="http://schemas.microsoft.com/office/drawing/2014/main" xmlns="" id="{00000000-0008-0000-0000-000048000000}"/>
            </a:ext>
          </a:extLst>
        </xdr:cNvPr>
        <xdr:cNvSpPr txBox="1"/>
      </xdr:nvSpPr>
      <xdr:spPr>
        <a:xfrm>
          <a:off x="6438900" y="976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65" cy="172227"/>
    <xdr:sp macro="" textlink="">
      <xdr:nvSpPr>
        <xdr:cNvPr id="651" name="TextBox 650">
          <a:extLst>
            <a:ext uri="{FF2B5EF4-FFF2-40B4-BE49-F238E27FC236}">
              <a16:creationId xmlns:a16="http://schemas.microsoft.com/office/drawing/2014/main" xmlns="" id="{00000000-0008-0000-0000-000049000000}"/>
            </a:ext>
          </a:extLst>
        </xdr:cNvPr>
        <xdr:cNvSpPr txBox="1"/>
      </xdr:nvSpPr>
      <xdr:spPr>
        <a:xfrm>
          <a:off x="6438900" y="976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1257300</xdr:colOff>
      <xdr:row>38</xdr:row>
      <xdr:rowOff>0</xdr:rowOff>
    </xdr:from>
    <xdr:ext cx="65" cy="172227"/>
    <xdr:sp macro="" textlink="">
      <xdr:nvSpPr>
        <xdr:cNvPr id="652" name="TextBox 651">
          <a:extLst>
            <a:ext uri="{FF2B5EF4-FFF2-40B4-BE49-F238E27FC236}">
              <a16:creationId xmlns:a16="http://schemas.microsoft.com/office/drawing/2014/main" xmlns="" id="{00000000-0008-0000-0000-000051000000}"/>
            </a:ext>
          </a:extLst>
        </xdr:cNvPr>
        <xdr:cNvSpPr txBox="1"/>
      </xdr:nvSpPr>
      <xdr:spPr>
        <a:xfrm>
          <a:off x="6438900" y="976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65" cy="172227"/>
    <xdr:sp macro="" textlink="">
      <xdr:nvSpPr>
        <xdr:cNvPr id="653" name="TextBox 652">
          <a:extLst>
            <a:ext uri="{FF2B5EF4-FFF2-40B4-BE49-F238E27FC236}">
              <a16:creationId xmlns:a16="http://schemas.microsoft.com/office/drawing/2014/main" xmlns="" id="{00000000-0008-0000-0000-000052000000}"/>
            </a:ext>
          </a:extLst>
        </xdr:cNvPr>
        <xdr:cNvSpPr txBox="1"/>
      </xdr:nvSpPr>
      <xdr:spPr>
        <a:xfrm>
          <a:off x="6438900" y="976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65" cy="172227"/>
    <xdr:sp macro="" textlink="">
      <xdr:nvSpPr>
        <xdr:cNvPr id="654" name="TextBox 653">
          <a:extLst>
            <a:ext uri="{FF2B5EF4-FFF2-40B4-BE49-F238E27FC236}">
              <a16:creationId xmlns:a16="http://schemas.microsoft.com/office/drawing/2014/main" xmlns="" id="{00000000-0008-0000-0000-000053000000}"/>
            </a:ext>
          </a:extLst>
        </xdr:cNvPr>
        <xdr:cNvSpPr txBox="1"/>
      </xdr:nvSpPr>
      <xdr:spPr>
        <a:xfrm>
          <a:off x="6438900" y="976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1257300</xdr:colOff>
      <xdr:row>38</xdr:row>
      <xdr:rowOff>0</xdr:rowOff>
    </xdr:from>
    <xdr:ext cx="65" cy="172227"/>
    <xdr:sp macro="" textlink="">
      <xdr:nvSpPr>
        <xdr:cNvPr id="655" name="TextBox 654">
          <a:extLst>
            <a:ext uri="{FF2B5EF4-FFF2-40B4-BE49-F238E27FC236}">
              <a16:creationId xmlns:a16="http://schemas.microsoft.com/office/drawing/2014/main" xmlns="" id="{00000000-0008-0000-0000-000056000000}"/>
            </a:ext>
          </a:extLst>
        </xdr:cNvPr>
        <xdr:cNvSpPr txBox="1"/>
      </xdr:nvSpPr>
      <xdr:spPr>
        <a:xfrm>
          <a:off x="6438900" y="976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65" cy="172227"/>
    <xdr:sp macro="" textlink="">
      <xdr:nvSpPr>
        <xdr:cNvPr id="656" name="TextBox 655">
          <a:extLst>
            <a:ext uri="{FF2B5EF4-FFF2-40B4-BE49-F238E27FC236}">
              <a16:creationId xmlns:a16="http://schemas.microsoft.com/office/drawing/2014/main" xmlns="" id="{00000000-0008-0000-0000-000057000000}"/>
            </a:ext>
          </a:extLst>
        </xdr:cNvPr>
        <xdr:cNvSpPr txBox="1"/>
      </xdr:nvSpPr>
      <xdr:spPr>
        <a:xfrm>
          <a:off x="6438900" y="976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65" cy="172227"/>
    <xdr:sp macro="" textlink="">
      <xdr:nvSpPr>
        <xdr:cNvPr id="657" name="TextBox 656">
          <a:extLst>
            <a:ext uri="{FF2B5EF4-FFF2-40B4-BE49-F238E27FC236}">
              <a16:creationId xmlns:a16="http://schemas.microsoft.com/office/drawing/2014/main" xmlns="" id="{00000000-0008-0000-0000-000058000000}"/>
            </a:ext>
          </a:extLst>
        </xdr:cNvPr>
        <xdr:cNvSpPr txBox="1"/>
      </xdr:nvSpPr>
      <xdr:spPr>
        <a:xfrm>
          <a:off x="6438900" y="976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1257300</xdr:colOff>
      <xdr:row>80</xdr:row>
      <xdr:rowOff>0</xdr:rowOff>
    </xdr:from>
    <xdr:ext cx="65" cy="172227"/>
    <xdr:sp macro="" textlink="">
      <xdr:nvSpPr>
        <xdr:cNvPr id="689" name="TextBox 688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267200" y="47377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1257300</xdr:colOff>
      <xdr:row>80</xdr:row>
      <xdr:rowOff>0</xdr:rowOff>
    </xdr:from>
    <xdr:ext cx="65" cy="172227"/>
    <xdr:sp macro="" textlink="">
      <xdr:nvSpPr>
        <xdr:cNvPr id="690" name="TextBox 689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267200" y="47377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1257300</xdr:colOff>
      <xdr:row>80</xdr:row>
      <xdr:rowOff>0</xdr:rowOff>
    </xdr:from>
    <xdr:ext cx="65" cy="172227"/>
    <xdr:sp macro="" textlink="">
      <xdr:nvSpPr>
        <xdr:cNvPr id="691" name="TextBox 690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4267200" y="47377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1257300</xdr:colOff>
      <xdr:row>80</xdr:row>
      <xdr:rowOff>0</xdr:rowOff>
    </xdr:from>
    <xdr:ext cx="65" cy="172227"/>
    <xdr:sp macro="" textlink="">
      <xdr:nvSpPr>
        <xdr:cNvPr id="692" name="TextBox 691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4267200" y="47377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1257300</xdr:colOff>
      <xdr:row>80</xdr:row>
      <xdr:rowOff>0</xdr:rowOff>
    </xdr:from>
    <xdr:ext cx="65" cy="172227"/>
    <xdr:sp macro="" textlink="">
      <xdr:nvSpPr>
        <xdr:cNvPr id="693" name="TextBox 692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4267200" y="47377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1257300</xdr:colOff>
      <xdr:row>80</xdr:row>
      <xdr:rowOff>0</xdr:rowOff>
    </xdr:from>
    <xdr:ext cx="65" cy="172227"/>
    <xdr:sp macro="" textlink="">
      <xdr:nvSpPr>
        <xdr:cNvPr id="694" name="TextBox 693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4267200" y="47377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1257300</xdr:colOff>
      <xdr:row>80</xdr:row>
      <xdr:rowOff>0</xdr:rowOff>
    </xdr:from>
    <xdr:ext cx="65" cy="172227"/>
    <xdr:sp macro="" textlink="">
      <xdr:nvSpPr>
        <xdr:cNvPr id="695" name="TextBox 694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267200" y="47377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1257300</xdr:colOff>
      <xdr:row>80</xdr:row>
      <xdr:rowOff>0</xdr:rowOff>
    </xdr:from>
    <xdr:ext cx="65" cy="172227"/>
    <xdr:sp macro="" textlink="">
      <xdr:nvSpPr>
        <xdr:cNvPr id="696" name="TextBox 695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4267200" y="47377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1257300</xdr:colOff>
      <xdr:row>80</xdr:row>
      <xdr:rowOff>0</xdr:rowOff>
    </xdr:from>
    <xdr:ext cx="65" cy="172227"/>
    <xdr:sp macro="" textlink="">
      <xdr:nvSpPr>
        <xdr:cNvPr id="697" name="TextBox 696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4267200" y="47377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1257300</xdr:colOff>
      <xdr:row>80</xdr:row>
      <xdr:rowOff>0</xdr:rowOff>
    </xdr:from>
    <xdr:ext cx="65" cy="172227"/>
    <xdr:sp macro="" textlink="">
      <xdr:nvSpPr>
        <xdr:cNvPr id="698" name="TextBox 697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4267200" y="47377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1257300</xdr:colOff>
      <xdr:row>80</xdr:row>
      <xdr:rowOff>0</xdr:rowOff>
    </xdr:from>
    <xdr:ext cx="65" cy="172227"/>
    <xdr:sp macro="" textlink="">
      <xdr:nvSpPr>
        <xdr:cNvPr id="699" name="TextBox 698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4267200" y="47377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1257300</xdr:colOff>
      <xdr:row>80</xdr:row>
      <xdr:rowOff>0</xdr:rowOff>
    </xdr:from>
    <xdr:ext cx="65" cy="172227"/>
    <xdr:sp macro="" textlink="">
      <xdr:nvSpPr>
        <xdr:cNvPr id="700" name="TextBox 699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4267200" y="47377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1257300</xdr:colOff>
      <xdr:row>80</xdr:row>
      <xdr:rowOff>0</xdr:rowOff>
    </xdr:from>
    <xdr:ext cx="65" cy="172227"/>
    <xdr:sp macro="" textlink="">
      <xdr:nvSpPr>
        <xdr:cNvPr id="701" name="TextBox 700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4267200" y="47377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1257300</xdr:colOff>
      <xdr:row>80</xdr:row>
      <xdr:rowOff>0</xdr:rowOff>
    </xdr:from>
    <xdr:ext cx="65" cy="172227"/>
    <xdr:sp macro="" textlink="">
      <xdr:nvSpPr>
        <xdr:cNvPr id="702" name="TextBox 701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/>
      </xdr:nvSpPr>
      <xdr:spPr>
        <a:xfrm>
          <a:off x="4267200" y="47377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1257300</xdr:colOff>
      <xdr:row>80</xdr:row>
      <xdr:rowOff>0</xdr:rowOff>
    </xdr:from>
    <xdr:ext cx="65" cy="172227"/>
    <xdr:sp macro="" textlink="">
      <xdr:nvSpPr>
        <xdr:cNvPr id="703" name="TextBox 702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/>
      </xdr:nvSpPr>
      <xdr:spPr>
        <a:xfrm>
          <a:off x="4267200" y="47377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1257300</xdr:colOff>
      <xdr:row>80</xdr:row>
      <xdr:rowOff>0</xdr:rowOff>
    </xdr:from>
    <xdr:ext cx="65" cy="172227"/>
    <xdr:sp macro="" textlink="">
      <xdr:nvSpPr>
        <xdr:cNvPr id="704" name="TextBox 703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/>
      </xdr:nvSpPr>
      <xdr:spPr>
        <a:xfrm>
          <a:off x="4267200" y="47377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1257300</xdr:colOff>
      <xdr:row>80</xdr:row>
      <xdr:rowOff>0</xdr:rowOff>
    </xdr:from>
    <xdr:ext cx="65" cy="172227"/>
    <xdr:sp macro="" textlink="">
      <xdr:nvSpPr>
        <xdr:cNvPr id="705" name="TextBox 704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/>
      </xdr:nvSpPr>
      <xdr:spPr>
        <a:xfrm>
          <a:off x="4267200" y="47377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1257300</xdr:colOff>
      <xdr:row>80</xdr:row>
      <xdr:rowOff>0</xdr:rowOff>
    </xdr:from>
    <xdr:ext cx="65" cy="172227"/>
    <xdr:sp macro="" textlink="">
      <xdr:nvSpPr>
        <xdr:cNvPr id="706" name="TextBox 70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/>
      </xdr:nvSpPr>
      <xdr:spPr>
        <a:xfrm>
          <a:off x="4267200" y="47377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1257300</xdr:colOff>
      <xdr:row>80</xdr:row>
      <xdr:rowOff>0</xdr:rowOff>
    </xdr:from>
    <xdr:ext cx="65" cy="172227"/>
    <xdr:sp macro="" textlink="">
      <xdr:nvSpPr>
        <xdr:cNvPr id="707" name="TextBox 706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/>
      </xdr:nvSpPr>
      <xdr:spPr>
        <a:xfrm>
          <a:off x="4267200" y="47377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1257300</xdr:colOff>
      <xdr:row>80</xdr:row>
      <xdr:rowOff>0</xdr:rowOff>
    </xdr:from>
    <xdr:ext cx="65" cy="172227"/>
    <xdr:sp macro="" textlink="">
      <xdr:nvSpPr>
        <xdr:cNvPr id="708" name="TextBox 707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/>
      </xdr:nvSpPr>
      <xdr:spPr>
        <a:xfrm>
          <a:off x="4267200" y="47377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1257300</xdr:colOff>
      <xdr:row>80</xdr:row>
      <xdr:rowOff>0</xdr:rowOff>
    </xdr:from>
    <xdr:ext cx="65" cy="172227"/>
    <xdr:sp macro="" textlink="">
      <xdr:nvSpPr>
        <xdr:cNvPr id="709" name="TextBox 708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/>
      </xdr:nvSpPr>
      <xdr:spPr>
        <a:xfrm>
          <a:off x="4267200" y="47377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1257300</xdr:colOff>
      <xdr:row>80</xdr:row>
      <xdr:rowOff>0</xdr:rowOff>
    </xdr:from>
    <xdr:ext cx="65" cy="172227"/>
    <xdr:sp macro="" textlink="">
      <xdr:nvSpPr>
        <xdr:cNvPr id="710" name="TextBox 709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/>
      </xdr:nvSpPr>
      <xdr:spPr>
        <a:xfrm>
          <a:off x="4267200" y="47377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1257300</xdr:colOff>
      <xdr:row>80</xdr:row>
      <xdr:rowOff>0</xdr:rowOff>
    </xdr:from>
    <xdr:ext cx="65" cy="172227"/>
    <xdr:sp macro="" textlink="">
      <xdr:nvSpPr>
        <xdr:cNvPr id="711" name="TextBox 710">
          <a:extLst>
            <a:ext uri="{FF2B5EF4-FFF2-40B4-BE49-F238E27FC236}">
              <a16:creationId xmlns="" xmlns:a16="http://schemas.microsoft.com/office/drawing/2014/main" id="{00000000-0008-0000-0000-000041000000}"/>
            </a:ext>
          </a:extLst>
        </xdr:cNvPr>
        <xdr:cNvSpPr txBox="1"/>
      </xdr:nvSpPr>
      <xdr:spPr>
        <a:xfrm>
          <a:off x="4267200" y="47377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1257300</xdr:colOff>
      <xdr:row>80</xdr:row>
      <xdr:rowOff>0</xdr:rowOff>
    </xdr:from>
    <xdr:ext cx="65" cy="172227"/>
    <xdr:sp macro="" textlink="">
      <xdr:nvSpPr>
        <xdr:cNvPr id="712" name="TextBox 711">
          <a:extLst>
            <a:ext uri="{FF2B5EF4-FFF2-40B4-BE49-F238E27FC236}">
              <a16:creationId xmlns="" xmlns:a16="http://schemas.microsoft.com/office/drawing/2014/main" id="{00000000-0008-0000-0000-00004A000000}"/>
            </a:ext>
          </a:extLst>
        </xdr:cNvPr>
        <xdr:cNvSpPr txBox="1"/>
      </xdr:nvSpPr>
      <xdr:spPr>
        <a:xfrm>
          <a:off x="4267200" y="47377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1257300</xdr:colOff>
      <xdr:row>80</xdr:row>
      <xdr:rowOff>0</xdr:rowOff>
    </xdr:from>
    <xdr:ext cx="65" cy="172227"/>
    <xdr:sp macro="" textlink="">
      <xdr:nvSpPr>
        <xdr:cNvPr id="713" name="TextBox 712">
          <a:extLst>
            <a:ext uri="{FF2B5EF4-FFF2-40B4-BE49-F238E27FC236}">
              <a16:creationId xmlns="" xmlns:a16="http://schemas.microsoft.com/office/drawing/2014/main" id="{00000000-0008-0000-0000-00004B000000}"/>
            </a:ext>
          </a:extLst>
        </xdr:cNvPr>
        <xdr:cNvSpPr txBox="1"/>
      </xdr:nvSpPr>
      <xdr:spPr>
        <a:xfrm>
          <a:off x="4267200" y="47377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1257300</xdr:colOff>
      <xdr:row>80</xdr:row>
      <xdr:rowOff>0</xdr:rowOff>
    </xdr:from>
    <xdr:ext cx="65" cy="172227"/>
    <xdr:sp macro="" textlink="">
      <xdr:nvSpPr>
        <xdr:cNvPr id="714" name="TextBox 713">
          <a:extLst>
            <a:ext uri="{FF2B5EF4-FFF2-40B4-BE49-F238E27FC236}">
              <a16:creationId xmlns="" xmlns:a16="http://schemas.microsoft.com/office/drawing/2014/main" id="{00000000-0008-0000-0000-000045000000}"/>
            </a:ext>
          </a:extLst>
        </xdr:cNvPr>
        <xdr:cNvSpPr txBox="1"/>
      </xdr:nvSpPr>
      <xdr:spPr>
        <a:xfrm>
          <a:off x="4267200" y="47377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1257300</xdr:colOff>
      <xdr:row>80</xdr:row>
      <xdr:rowOff>0</xdr:rowOff>
    </xdr:from>
    <xdr:ext cx="65" cy="172227"/>
    <xdr:sp macro="" textlink="">
      <xdr:nvSpPr>
        <xdr:cNvPr id="715" name="TextBox 714">
          <a:extLst>
            <a:ext uri="{FF2B5EF4-FFF2-40B4-BE49-F238E27FC236}">
              <a16:creationId xmlns="" xmlns:a16="http://schemas.microsoft.com/office/drawing/2014/main" id="{00000000-0008-0000-0000-000046000000}"/>
            </a:ext>
          </a:extLst>
        </xdr:cNvPr>
        <xdr:cNvSpPr txBox="1"/>
      </xdr:nvSpPr>
      <xdr:spPr>
        <a:xfrm>
          <a:off x="4267200" y="47377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1257300</xdr:colOff>
      <xdr:row>80</xdr:row>
      <xdr:rowOff>0</xdr:rowOff>
    </xdr:from>
    <xdr:ext cx="65" cy="172227"/>
    <xdr:sp macro="" textlink="">
      <xdr:nvSpPr>
        <xdr:cNvPr id="716" name="TextBox 715">
          <a:extLst>
            <a:ext uri="{FF2B5EF4-FFF2-40B4-BE49-F238E27FC236}">
              <a16:creationId xmlns="" xmlns:a16="http://schemas.microsoft.com/office/drawing/2014/main" id="{00000000-0008-0000-0000-00004F000000}"/>
            </a:ext>
          </a:extLst>
        </xdr:cNvPr>
        <xdr:cNvSpPr txBox="1"/>
      </xdr:nvSpPr>
      <xdr:spPr>
        <a:xfrm>
          <a:off x="4267200" y="47377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1257300</xdr:colOff>
      <xdr:row>80</xdr:row>
      <xdr:rowOff>0</xdr:rowOff>
    </xdr:from>
    <xdr:ext cx="65" cy="172227"/>
    <xdr:sp macro="" textlink="">
      <xdr:nvSpPr>
        <xdr:cNvPr id="717" name="TextBox 716">
          <a:extLst>
            <a:ext uri="{FF2B5EF4-FFF2-40B4-BE49-F238E27FC236}">
              <a16:creationId xmlns="" xmlns:a16="http://schemas.microsoft.com/office/drawing/2014/main" id="{00000000-0008-0000-0000-000050000000}"/>
            </a:ext>
          </a:extLst>
        </xdr:cNvPr>
        <xdr:cNvSpPr txBox="1"/>
      </xdr:nvSpPr>
      <xdr:spPr>
        <a:xfrm>
          <a:off x="4267200" y="47377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1257300</xdr:colOff>
      <xdr:row>80</xdr:row>
      <xdr:rowOff>0</xdr:rowOff>
    </xdr:from>
    <xdr:ext cx="65" cy="172227"/>
    <xdr:sp macro="" textlink="">
      <xdr:nvSpPr>
        <xdr:cNvPr id="718" name="TextBox 717">
          <a:extLst>
            <a:ext uri="{FF2B5EF4-FFF2-40B4-BE49-F238E27FC236}">
              <a16:creationId xmlns="" xmlns:a16="http://schemas.microsoft.com/office/drawing/2014/main" id="{00000000-0008-0000-0000-000054000000}"/>
            </a:ext>
          </a:extLst>
        </xdr:cNvPr>
        <xdr:cNvSpPr txBox="1"/>
      </xdr:nvSpPr>
      <xdr:spPr>
        <a:xfrm>
          <a:off x="4267200" y="47377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1257300</xdr:colOff>
      <xdr:row>80</xdr:row>
      <xdr:rowOff>0</xdr:rowOff>
    </xdr:from>
    <xdr:ext cx="65" cy="172227"/>
    <xdr:sp macro="" textlink="">
      <xdr:nvSpPr>
        <xdr:cNvPr id="719" name="TextBox 718">
          <a:extLst>
            <a:ext uri="{FF2B5EF4-FFF2-40B4-BE49-F238E27FC236}">
              <a16:creationId xmlns="" xmlns:a16="http://schemas.microsoft.com/office/drawing/2014/main" id="{00000000-0008-0000-0000-000055000000}"/>
            </a:ext>
          </a:extLst>
        </xdr:cNvPr>
        <xdr:cNvSpPr txBox="1"/>
      </xdr:nvSpPr>
      <xdr:spPr>
        <a:xfrm>
          <a:off x="4267200" y="47377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1257300</xdr:colOff>
      <xdr:row>80</xdr:row>
      <xdr:rowOff>0</xdr:rowOff>
    </xdr:from>
    <xdr:ext cx="65" cy="172227"/>
    <xdr:sp macro="" textlink="">
      <xdr:nvSpPr>
        <xdr:cNvPr id="720" name="TextBox 719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267200" y="47377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1257300</xdr:colOff>
      <xdr:row>80</xdr:row>
      <xdr:rowOff>0</xdr:rowOff>
    </xdr:from>
    <xdr:ext cx="65" cy="172227"/>
    <xdr:sp macro="" textlink="">
      <xdr:nvSpPr>
        <xdr:cNvPr id="721" name="TextBox 720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267200" y="47377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1257300</xdr:colOff>
      <xdr:row>80</xdr:row>
      <xdr:rowOff>0</xdr:rowOff>
    </xdr:from>
    <xdr:ext cx="65" cy="172227"/>
    <xdr:sp macro="" textlink="">
      <xdr:nvSpPr>
        <xdr:cNvPr id="722" name="TextBox 721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4267200" y="47377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1257300</xdr:colOff>
      <xdr:row>80</xdr:row>
      <xdr:rowOff>0</xdr:rowOff>
    </xdr:from>
    <xdr:ext cx="65" cy="172227"/>
    <xdr:sp macro="" textlink="">
      <xdr:nvSpPr>
        <xdr:cNvPr id="723" name="TextBox 722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4267200" y="47377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1257300</xdr:colOff>
      <xdr:row>80</xdr:row>
      <xdr:rowOff>0</xdr:rowOff>
    </xdr:from>
    <xdr:ext cx="65" cy="172227"/>
    <xdr:sp macro="" textlink="">
      <xdr:nvSpPr>
        <xdr:cNvPr id="724" name="TextBox 723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4267200" y="47377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1257300</xdr:colOff>
      <xdr:row>80</xdr:row>
      <xdr:rowOff>0</xdr:rowOff>
    </xdr:from>
    <xdr:ext cx="65" cy="172227"/>
    <xdr:sp macro="" textlink="">
      <xdr:nvSpPr>
        <xdr:cNvPr id="725" name="TextBox 724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4267200" y="47377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1257300</xdr:colOff>
      <xdr:row>80</xdr:row>
      <xdr:rowOff>0</xdr:rowOff>
    </xdr:from>
    <xdr:ext cx="65" cy="172227"/>
    <xdr:sp macro="" textlink="">
      <xdr:nvSpPr>
        <xdr:cNvPr id="726" name="TextBox 725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267200" y="47377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1257300</xdr:colOff>
      <xdr:row>80</xdr:row>
      <xdr:rowOff>0</xdr:rowOff>
    </xdr:from>
    <xdr:ext cx="65" cy="172227"/>
    <xdr:sp macro="" textlink="">
      <xdr:nvSpPr>
        <xdr:cNvPr id="727" name="TextBox 726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4267200" y="47377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1257300</xdr:colOff>
      <xdr:row>80</xdr:row>
      <xdr:rowOff>0</xdr:rowOff>
    </xdr:from>
    <xdr:ext cx="65" cy="172227"/>
    <xdr:sp macro="" textlink="">
      <xdr:nvSpPr>
        <xdr:cNvPr id="728" name="TextBox 727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4267200" y="47377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1257300</xdr:colOff>
      <xdr:row>80</xdr:row>
      <xdr:rowOff>0</xdr:rowOff>
    </xdr:from>
    <xdr:ext cx="65" cy="172227"/>
    <xdr:sp macro="" textlink="">
      <xdr:nvSpPr>
        <xdr:cNvPr id="729" name="TextBox 728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4267200" y="47377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1257300</xdr:colOff>
      <xdr:row>80</xdr:row>
      <xdr:rowOff>0</xdr:rowOff>
    </xdr:from>
    <xdr:ext cx="65" cy="172227"/>
    <xdr:sp macro="" textlink="">
      <xdr:nvSpPr>
        <xdr:cNvPr id="730" name="TextBox 729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4267200" y="47377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1257300</xdr:colOff>
      <xdr:row>80</xdr:row>
      <xdr:rowOff>0</xdr:rowOff>
    </xdr:from>
    <xdr:ext cx="65" cy="172227"/>
    <xdr:sp macro="" textlink="">
      <xdr:nvSpPr>
        <xdr:cNvPr id="731" name="TextBox 730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4267200" y="47377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1257300</xdr:colOff>
      <xdr:row>80</xdr:row>
      <xdr:rowOff>0</xdr:rowOff>
    </xdr:from>
    <xdr:ext cx="65" cy="172227"/>
    <xdr:sp macro="" textlink="">
      <xdr:nvSpPr>
        <xdr:cNvPr id="732" name="TextBox 731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4267200" y="47377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1257300</xdr:colOff>
      <xdr:row>80</xdr:row>
      <xdr:rowOff>0</xdr:rowOff>
    </xdr:from>
    <xdr:ext cx="65" cy="172227"/>
    <xdr:sp macro="" textlink="">
      <xdr:nvSpPr>
        <xdr:cNvPr id="733" name="TextBox 732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/>
      </xdr:nvSpPr>
      <xdr:spPr>
        <a:xfrm>
          <a:off x="4267200" y="47377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1257300</xdr:colOff>
      <xdr:row>80</xdr:row>
      <xdr:rowOff>0</xdr:rowOff>
    </xdr:from>
    <xdr:ext cx="65" cy="172227"/>
    <xdr:sp macro="" textlink="">
      <xdr:nvSpPr>
        <xdr:cNvPr id="734" name="TextBox 733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/>
      </xdr:nvSpPr>
      <xdr:spPr>
        <a:xfrm>
          <a:off x="4267200" y="47377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1257300</xdr:colOff>
      <xdr:row>80</xdr:row>
      <xdr:rowOff>0</xdr:rowOff>
    </xdr:from>
    <xdr:ext cx="65" cy="172227"/>
    <xdr:sp macro="" textlink="">
      <xdr:nvSpPr>
        <xdr:cNvPr id="735" name="TextBox 734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/>
      </xdr:nvSpPr>
      <xdr:spPr>
        <a:xfrm>
          <a:off x="4267200" y="47377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1257300</xdr:colOff>
      <xdr:row>80</xdr:row>
      <xdr:rowOff>0</xdr:rowOff>
    </xdr:from>
    <xdr:ext cx="65" cy="172227"/>
    <xdr:sp macro="" textlink="">
      <xdr:nvSpPr>
        <xdr:cNvPr id="736" name="TextBox 73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/>
      </xdr:nvSpPr>
      <xdr:spPr>
        <a:xfrm>
          <a:off x="4267200" y="47377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1257300</xdr:colOff>
      <xdr:row>80</xdr:row>
      <xdr:rowOff>0</xdr:rowOff>
    </xdr:from>
    <xdr:ext cx="65" cy="172227"/>
    <xdr:sp macro="" textlink="">
      <xdr:nvSpPr>
        <xdr:cNvPr id="737" name="TextBox 736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/>
      </xdr:nvSpPr>
      <xdr:spPr>
        <a:xfrm>
          <a:off x="4267200" y="47377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1257300</xdr:colOff>
      <xdr:row>80</xdr:row>
      <xdr:rowOff>0</xdr:rowOff>
    </xdr:from>
    <xdr:ext cx="65" cy="172227"/>
    <xdr:sp macro="" textlink="">
      <xdr:nvSpPr>
        <xdr:cNvPr id="738" name="TextBox 737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/>
      </xdr:nvSpPr>
      <xdr:spPr>
        <a:xfrm>
          <a:off x="4267200" y="47377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1257300</xdr:colOff>
      <xdr:row>80</xdr:row>
      <xdr:rowOff>0</xdr:rowOff>
    </xdr:from>
    <xdr:ext cx="65" cy="172227"/>
    <xdr:sp macro="" textlink="">
      <xdr:nvSpPr>
        <xdr:cNvPr id="739" name="TextBox 738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/>
      </xdr:nvSpPr>
      <xdr:spPr>
        <a:xfrm>
          <a:off x="4267200" y="47377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1257300</xdr:colOff>
      <xdr:row>80</xdr:row>
      <xdr:rowOff>0</xdr:rowOff>
    </xdr:from>
    <xdr:ext cx="65" cy="172227"/>
    <xdr:sp macro="" textlink="">
      <xdr:nvSpPr>
        <xdr:cNvPr id="740" name="TextBox 739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/>
      </xdr:nvSpPr>
      <xdr:spPr>
        <a:xfrm>
          <a:off x="4267200" y="47377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1257300</xdr:colOff>
      <xdr:row>80</xdr:row>
      <xdr:rowOff>0</xdr:rowOff>
    </xdr:from>
    <xdr:ext cx="65" cy="172227"/>
    <xdr:sp macro="" textlink="">
      <xdr:nvSpPr>
        <xdr:cNvPr id="741" name="TextBox 740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/>
      </xdr:nvSpPr>
      <xdr:spPr>
        <a:xfrm>
          <a:off x="4267200" y="47377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1257300</xdr:colOff>
      <xdr:row>80</xdr:row>
      <xdr:rowOff>0</xdr:rowOff>
    </xdr:from>
    <xdr:ext cx="65" cy="172227"/>
    <xdr:sp macro="" textlink="">
      <xdr:nvSpPr>
        <xdr:cNvPr id="742" name="TextBox 741">
          <a:extLst>
            <a:ext uri="{FF2B5EF4-FFF2-40B4-BE49-F238E27FC236}">
              <a16:creationId xmlns="" xmlns:a16="http://schemas.microsoft.com/office/drawing/2014/main" id="{00000000-0008-0000-0000-000041000000}"/>
            </a:ext>
          </a:extLst>
        </xdr:cNvPr>
        <xdr:cNvSpPr txBox="1"/>
      </xdr:nvSpPr>
      <xdr:spPr>
        <a:xfrm>
          <a:off x="4267200" y="47377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1257300</xdr:colOff>
      <xdr:row>80</xdr:row>
      <xdr:rowOff>0</xdr:rowOff>
    </xdr:from>
    <xdr:ext cx="65" cy="172227"/>
    <xdr:sp macro="" textlink="">
      <xdr:nvSpPr>
        <xdr:cNvPr id="743" name="TextBox 742">
          <a:extLst>
            <a:ext uri="{FF2B5EF4-FFF2-40B4-BE49-F238E27FC236}">
              <a16:creationId xmlns="" xmlns:a16="http://schemas.microsoft.com/office/drawing/2014/main" id="{00000000-0008-0000-0000-00004A000000}"/>
            </a:ext>
          </a:extLst>
        </xdr:cNvPr>
        <xdr:cNvSpPr txBox="1"/>
      </xdr:nvSpPr>
      <xdr:spPr>
        <a:xfrm>
          <a:off x="4267200" y="47377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1257300</xdr:colOff>
      <xdr:row>80</xdr:row>
      <xdr:rowOff>0</xdr:rowOff>
    </xdr:from>
    <xdr:ext cx="65" cy="172227"/>
    <xdr:sp macro="" textlink="">
      <xdr:nvSpPr>
        <xdr:cNvPr id="744" name="TextBox 743">
          <a:extLst>
            <a:ext uri="{FF2B5EF4-FFF2-40B4-BE49-F238E27FC236}">
              <a16:creationId xmlns="" xmlns:a16="http://schemas.microsoft.com/office/drawing/2014/main" id="{00000000-0008-0000-0000-00004B000000}"/>
            </a:ext>
          </a:extLst>
        </xdr:cNvPr>
        <xdr:cNvSpPr txBox="1"/>
      </xdr:nvSpPr>
      <xdr:spPr>
        <a:xfrm>
          <a:off x="4267200" y="47377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1257300</xdr:colOff>
      <xdr:row>80</xdr:row>
      <xdr:rowOff>0</xdr:rowOff>
    </xdr:from>
    <xdr:ext cx="65" cy="172227"/>
    <xdr:sp macro="" textlink="">
      <xdr:nvSpPr>
        <xdr:cNvPr id="745" name="TextBox 744">
          <a:extLst>
            <a:ext uri="{FF2B5EF4-FFF2-40B4-BE49-F238E27FC236}">
              <a16:creationId xmlns="" xmlns:a16="http://schemas.microsoft.com/office/drawing/2014/main" id="{00000000-0008-0000-0000-000045000000}"/>
            </a:ext>
          </a:extLst>
        </xdr:cNvPr>
        <xdr:cNvSpPr txBox="1"/>
      </xdr:nvSpPr>
      <xdr:spPr>
        <a:xfrm>
          <a:off x="4267200" y="47377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1257300</xdr:colOff>
      <xdr:row>80</xdr:row>
      <xdr:rowOff>0</xdr:rowOff>
    </xdr:from>
    <xdr:ext cx="65" cy="172227"/>
    <xdr:sp macro="" textlink="">
      <xdr:nvSpPr>
        <xdr:cNvPr id="746" name="TextBox 745">
          <a:extLst>
            <a:ext uri="{FF2B5EF4-FFF2-40B4-BE49-F238E27FC236}">
              <a16:creationId xmlns="" xmlns:a16="http://schemas.microsoft.com/office/drawing/2014/main" id="{00000000-0008-0000-0000-000046000000}"/>
            </a:ext>
          </a:extLst>
        </xdr:cNvPr>
        <xdr:cNvSpPr txBox="1"/>
      </xdr:nvSpPr>
      <xdr:spPr>
        <a:xfrm>
          <a:off x="4267200" y="47377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1257300</xdr:colOff>
      <xdr:row>80</xdr:row>
      <xdr:rowOff>0</xdr:rowOff>
    </xdr:from>
    <xdr:ext cx="65" cy="172227"/>
    <xdr:sp macro="" textlink="">
      <xdr:nvSpPr>
        <xdr:cNvPr id="747" name="TextBox 746">
          <a:extLst>
            <a:ext uri="{FF2B5EF4-FFF2-40B4-BE49-F238E27FC236}">
              <a16:creationId xmlns="" xmlns:a16="http://schemas.microsoft.com/office/drawing/2014/main" id="{00000000-0008-0000-0000-00004F000000}"/>
            </a:ext>
          </a:extLst>
        </xdr:cNvPr>
        <xdr:cNvSpPr txBox="1"/>
      </xdr:nvSpPr>
      <xdr:spPr>
        <a:xfrm>
          <a:off x="4267200" y="47377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1257300</xdr:colOff>
      <xdr:row>80</xdr:row>
      <xdr:rowOff>0</xdr:rowOff>
    </xdr:from>
    <xdr:ext cx="65" cy="172227"/>
    <xdr:sp macro="" textlink="">
      <xdr:nvSpPr>
        <xdr:cNvPr id="748" name="TextBox 747">
          <a:extLst>
            <a:ext uri="{FF2B5EF4-FFF2-40B4-BE49-F238E27FC236}">
              <a16:creationId xmlns="" xmlns:a16="http://schemas.microsoft.com/office/drawing/2014/main" id="{00000000-0008-0000-0000-000050000000}"/>
            </a:ext>
          </a:extLst>
        </xdr:cNvPr>
        <xdr:cNvSpPr txBox="1"/>
      </xdr:nvSpPr>
      <xdr:spPr>
        <a:xfrm>
          <a:off x="4267200" y="47377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1257300</xdr:colOff>
      <xdr:row>80</xdr:row>
      <xdr:rowOff>0</xdr:rowOff>
    </xdr:from>
    <xdr:ext cx="65" cy="172227"/>
    <xdr:sp macro="" textlink="">
      <xdr:nvSpPr>
        <xdr:cNvPr id="749" name="TextBox 748">
          <a:extLst>
            <a:ext uri="{FF2B5EF4-FFF2-40B4-BE49-F238E27FC236}">
              <a16:creationId xmlns="" xmlns:a16="http://schemas.microsoft.com/office/drawing/2014/main" id="{00000000-0008-0000-0000-000054000000}"/>
            </a:ext>
          </a:extLst>
        </xdr:cNvPr>
        <xdr:cNvSpPr txBox="1"/>
      </xdr:nvSpPr>
      <xdr:spPr>
        <a:xfrm>
          <a:off x="4267200" y="47377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1257300</xdr:colOff>
      <xdr:row>80</xdr:row>
      <xdr:rowOff>0</xdr:rowOff>
    </xdr:from>
    <xdr:ext cx="65" cy="172227"/>
    <xdr:sp macro="" textlink="">
      <xdr:nvSpPr>
        <xdr:cNvPr id="750" name="TextBox 749">
          <a:extLst>
            <a:ext uri="{FF2B5EF4-FFF2-40B4-BE49-F238E27FC236}">
              <a16:creationId xmlns="" xmlns:a16="http://schemas.microsoft.com/office/drawing/2014/main" id="{00000000-0008-0000-0000-000055000000}"/>
            </a:ext>
          </a:extLst>
        </xdr:cNvPr>
        <xdr:cNvSpPr txBox="1"/>
      </xdr:nvSpPr>
      <xdr:spPr>
        <a:xfrm>
          <a:off x="4267200" y="47377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1257300</xdr:colOff>
      <xdr:row>403</xdr:row>
      <xdr:rowOff>0</xdr:rowOff>
    </xdr:from>
    <xdr:ext cx="65" cy="172227"/>
    <xdr:sp macro="" textlink="">
      <xdr:nvSpPr>
        <xdr:cNvPr id="751" name="TextBox 750"/>
        <xdr:cNvSpPr txBox="1"/>
      </xdr:nvSpPr>
      <xdr:spPr>
        <a:xfrm>
          <a:off x="5391150" y="3638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403</xdr:row>
      <xdr:rowOff>0</xdr:rowOff>
    </xdr:from>
    <xdr:ext cx="65" cy="172227"/>
    <xdr:sp macro="" textlink="">
      <xdr:nvSpPr>
        <xdr:cNvPr id="752" name="TextBox 751"/>
        <xdr:cNvSpPr txBox="1"/>
      </xdr:nvSpPr>
      <xdr:spPr>
        <a:xfrm>
          <a:off x="5391150" y="3638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403</xdr:row>
      <xdr:rowOff>0</xdr:rowOff>
    </xdr:from>
    <xdr:ext cx="65" cy="172227"/>
    <xdr:sp macro="" textlink="">
      <xdr:nvSpPr>
        <xdr:cNvPr id="753" name="TextBox 752"/>
        <xdr:cNvSpPr txBox="1"/>
      </xdr:nvSpPr>
      <xdr:spPr>
        <a:xfrm>
          <a:off x="5391150" y="3638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1257300</xdr:colOff>
      <xdr:row>403</xdr:row>
      <xdr:rowOff>0</xdr:rowOff>
    </xdr:from>
    <xdr:ext cx="65" cy="172227"/>
    <xdr:sp macro="" textlink="">
      <xdr:nvSpPr>
        <xdr:cNvPr id="754" name="TextBox 753"/>
        <xdr:cNvSpPr txBox="1"/>
      </xdr:nvSpPr>
      <xdr:spPr>
        <a:xfrm>
          <a:off x="6438900" y="3638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403</xdr:row>
      <xdr:rowOff>0</xdr:rowOff>
    </xdr:from>
    <xdr:ext cx="65" cy="172227"/>
    <xdr:sp macro="" textlink="">
      <xdr:nvSpPr>
        <xdr:cNvPr id="755" name="TextBox 754"/>
        <xdr:cNvSpPr txBox="1"/>
      </xdr:nvSpPr>
      <xdr:spPr>
        <a:xfrm>
          <a:off x="6438900" y="3638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403</xdr:row>
      <xdr:rowOff>0</xdr:rowOff>
    </xdr:from>
    <xdr:ext cx="65" cy="172227"/>
    <xdr:sp macro="" textlink="">
      <xdr:nvSpPr>
        <xdr:cNvPr id="756" name="TextBox 755"/>
        <xdr:cNvSpPr txBox="1"/>
      </xdr:nvSpPr>
      <xdr:spPr>
        <a:xfrm>
          <a:off x="6438900" y="3638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403</xdr:row>
      <xdr:rowOff>0</xdr:rowOff>
    </xdr:from>
    <xdr:ext cx="65" cy="172227"/>
    <xdr:sp macro="" textlink="">
      <xdr:nvSpPr>
        <xdr:cNvPr id="757" name="TextBox 756"/>
        <xdr:cNvSpPr txBox="1"/>
      </xdr:nvSpPr>
      <xdr:spPr>
        <a:xfrm>
          <a:off x="6438900" y="3638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403</xdr:row>
      <xdr:rowOff>0</xdr:rowOff>
    </xdr:from>
    <xdr:ext cx="65" cy="172227"/>
    <xdr:sp macro="" textlink="">
      <xdr:nvSpPr>
        <xdr:cNvPr id="758" name="TextBox 757"/>
        <xdr:cNvSpPr txBox="1"/>
      </xdr:nvSpPr>
      <xdr:spPr>
        <a:xfrm>
          <a:off x="5391150" y="3638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403</xdr:row>
      <xdr:rowOff>0</xdr:rowOff>
    </xdr:from>
    <xdr:ext cx="65" cy="172227"/>
    <xdr:sp macro="" textlink="">
      <xdr:nvSpPr>
        <xdr:cNvPr id="759" name="TextBox 758"/>
        <xdr:cNvSpPr txBox="1"/>
      </xdr:nvSpPr>
      <xdr:spPr>
        <a:xfrm>
          <a:off x="5391150" y="3638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1257300</xdr:colOff>
      <xdr:row>403</xdr:row>
      <xdr:rowOff>0</xdr:rowOff>
    </xdr:from>
    <xdr:ext cx="65" cy="172227"/>
    <xdr:sp macro="" textlink="">
      <xdr:nvSpPr>
        <xdr:cNvPr id="760" name="TextBox 759"/>
        <xdr:cNvSpPr txBox="1"/>
      </xdr:nvSpPr>
      <xdr:spPr>
        <a:xfrm>
          <a:off x="6438900" y="3638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403</xdr:row>
      <xdr:rowOff>0</xdr:rowOff>
    </xdr:from>
    <xdr:ext cx="65" cy="172227"/>
    <xdr:sp macro="" textlink="">
      <xdr:nvSpPr>
        <xdr:cNvPr id="761" name="TextBox 760"/>
        <xdr:cNvSpPr txBox="1"/>
      </xdr:nvSpPr>
      <xdr:spPr>
        <a:xfrm>
          <a:off x="6438900" y="3638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403</xdr:row>
      <xdr:rowOff>0</xdr:rowOff>
    </xdr:from>
    <xdr:ext cx="65" cy="172227"/>
    <xdr:sp macro="" textlink="">
      <xdr:nvSpPr>
        <xdr:cNvPr id="762" name="TextBox 761"/>
        <xdr:cNvSpPr txBox="1"/>
      </xdr:nvSpPr>
      <xdr:spPr>
        <a:xfrm>
          <a:off x="6438900" y="3638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403</xdr:row>
      <xdr:rowOff>0</xdr:rowOff>
    </xdr:from>
    <xdr:ext cx="65" cy="172227"/>
    <xdr:sp macro="" textlink="">
      <xdr:nvSpPr>
        <xdr:cNvPr id="763" name="TextBox 762"/>
        <xdr:cNvSpPr txBox="1"/>
      </xdr:nvSpPr>
      <xdr:spPr>
        <a:xfrm>
          <a:off x="5391150" y="3638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403</xdr:row>
      <xdr:rowOff>0</xdr:rowOff>
    </xdr:from>
    <xdr:ext cx="65" cy="172227"/>
    <xdr:sp macro="" textlink="">
      <xdr:nvSpPr>
        <xdr:cNvPr id="764" name="TextBox 763"/>
        <xdr:cNvSpPr txBox="1"/>
      </xdr:nvSpPr>
      <xdr:spPr>
        <a:xfrm>
          <a:off x="5391150" y="3638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1257300</xdr:colOff>
      <xdr:row>403</xdr:row>
      <xdr:rowOff>0</xdr:rowOff>
    </xdr:from>
    <xdr:ext cx="65" cy="172227"/>
    <xdr:sp macro="" textlink="">
      <xdr:nvSpPr>
        <xdr:cNvPr id="765" name="TextBox 764"/>
        <xdr:cNvSpPr txBox="1"/>
      </xdr:nvSpPr>
      <xdr:spPr>
        <a:xfrm>
          <a:off x="6438900" y="3638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403</xdr:row>
      <xdr:rowOff>0</xdr:rowOff>
    </xdr:from>
    <xdr:ext cx="65" cy="172227"/>
    <xdr:sp macro="" textlink="">
      <xdr:nvSpPr>
        <xdr:cNvPr id="766" name="TextBox 765"/>
        <xdr:cNvSpPr txBox="1"/>
      </xdr:nvSpPr>
      <xdr:spPr>
        <a:xfrm>
          <a:off x="6438900" y="3638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403</xdr:row>
      <xdr:rowOff>0</xdr:rowOff>
    </xdr:from>
    <xdr:ext cx="65" cy="172227"/>
    <xdr:sp macro="" textlink="">
      <xdr:nvSpPr>
        <xdr:cNvPr id="767" name="TextBox 766"/>
        <xdr:cNvSpPr txBox="1"/>
      </xdr:nvSpPr>
      <xdr:spPr>
        <a:xfrm>
          <a:off x="6438900" y="3638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403</xdr:row>
      <xdr:rowOff>0</xdr:rowOff>
    </xdr:from>
    <xdr:ext cx="65" cy="172227"/>
    <xdr:sp macro="" textlink="">
      <xdr:nvSpPr>
        <xdr:cNvPr id="768" name="TextBox 767"/>
        <xdr:cNvSpPr txBox="1"/>
      </xdr:nvSpPr>
      <xdr:spPr>
        <a:xfrm>
          <a:off x="5391150" y="3638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403</xdr:row>
      <xdr:rowOff>0</xdr:rowOff>
    </xdr:from>
    <xdr:ext cx="65" cy="172227"/>
    <xdr:sp macro="" textlink="">
      <xdr:nvSpPr>
        <xdr:cNvPr id="769" name="TextBox 768"/>
        <xdr:cNvSpPr txBox="1"/>
      </xdr:nvSpPr>
      <xdr:spPr>
        <a:xfrm>
          <a:off x="5391150" y="3638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1257300</xdr:colOff>
      <xdr:row>403</xdr:row>
      <xdr:rowOff>0</xdr:rowOff>
    </xdr:from>
    <xdr:ext cx="65" cy="172227"/>
    <xdr:sp macro="" textlink="">
      <xdr:nvSpPr>
        <xdr:cNvPr id="770" name="TextBox 769"/>
        <xdr:cNvSpPr txBox="1"/>
      </xdr:nvSpPr>
      <xdr:spPr>
        <a:xfrm>
          <a:off x="6438900" y="3638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403</xdr:row>
      <xdr:rowOff>0</xdr:rowOff>
    </xdr:from>
    <xdr:ext cx="65" cy="172227"/>
    <xdr:sp macro="" textlink="">
      <xdr:nvSpPr>
        <xdr:cNvPr id="771" name="TextBox 770"/>
        <xdr:cNvSpPr txBox="1"/>
      </xdr:nvSpPr>
      <xdr:spPr>
        <a:xfrm>
          <a:off x="6438900" y="3638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403</xdr:row>
      <xdr:rowOff>0</xdr:rowOff>
    </xdr:from>
    <xdr:ext cx="65" cy="172227"/>
    <xdr:sp macro="" textlink="">
      <xdr:nvSpPr>
        <xdr:cNvPr id="772" name="TextBox 771"/>
        <xdr:cNvSpPr txBox="1"/>
      </xdr:nvSpPr>
      <xdr:spPr>
        <a:xfrm>
          <a:off x="6438900" y="3638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403</xdr:row>
      <xdr:rowOff>0</xdr:rowOff>
    </xdr:from>
    <xdr:ext cx="65" cy="172227"/>
    <xdr:sp macro="" textlink="">
      <xdr:nvSpPr>
        <xdr:cNvPr id="773" name="TextBox 772"/>
        <xdr:cNvSpPr txBox="1"/>
      </xdr:nvSpPr>
      <xdr:spPr>
        <a:xfrm>
          <a:off x="5391150" y="3638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403</xdr:row>
      <xdr:rowOff>0</xdr:rowOff>
    </xdr:from>
    <xdr:ext cx="65" cy="172227"/>
    <xdr:sp macro="" textlink="">
      <xdr:nvSpPr>
        <xdr:cNvPr id="774" name="TextBox 773"/>
        <xdr:cNvSpPr txBox="1"/>
      </xdr:nvSpPr>
      <xdr:spPr>
        <a:xfrm>
          <a:off x="5391150" y="3638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1257300</xdr:colOff>
      <xdr:row>403</xdr:row>
      <xdr:rowOff>0</xdr:rowOff>
    </xdr:from>
    <xdr:ext cx="65" cy="172227"/>
    <xdr:sp macro="" textlink="">
      <xdr:nvSpPr>
        <xdr:cNvPr id="775" name="TextBox 774"/>
        <xdr:cNvSpPr txBox="1"/>
      </xdr:nvSpPr>
      <xdr:spPr>
        <a:xfrm>
          <a:off x="6438900" y="3638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403</xdr:row>
      <xdr:rowOff>0</xdr:rowOff>
    </xdr:from>
    <xdr:ext cx="65" cy="172227"/>
    <xdr:sp macro="" textlink="">
      <xdr:nvSpPr>
        <xdr:cNvPr id="776" name="TextBox 775"/>
        <xdr:cNvSpPr txBox="1"/>
      </xdr:nvSpPr>
      <xdr:spPr>
        <a:xfrm>
          <a:off x="6438900" y="3638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403</xdr:row>
      <xdr:rowOff>0</xdr:rowOff>
    </xdr:from>
    <xdr:ext cx="65" cy="172227"/>
    <xdr:sp macro="" textlink="">
      <xdr:nvSpPr>
        <xdr:cNvPr id="777" name="TextBox 776"/>
        <xdr:cNvSpPr txBox="1"/>
      </xdr:nvSpPr>
      <xdr:spPr>
        <a:xfrm>
          <a:off x="6438900" y="3638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403</xdr:row>
      <xdr:rowOff>0</xdr:rowOff>
    </xdr:from>
    <xdr:ext cx="65" cy="172227"/>
    <xdr:sp macro="" textlink="">
      <xdr:nvSpPr>
        <xdr:cNvPr id="778" name="TextBox 777"/>
        <xdr:cNvSpPr txBox="1"/>
      </xdr:nvSpPr>
      <xdr:spPr>
        <a:xfrm>
          <a:off x="5391150" y="3638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403</xdr:row>
      <xdr:rowOff>0</xdr:rowOff>
    </xdr:from>
    <xdr:ext cx="65" cy="172227"/>
    <xdr:sp macro="" textlink="">
      <xdr:nvSpPr>
        <xdr:cNvPr id="779" name="TextBox 778"/>
        <xdr:cNvSpPr txBox="1"/>
      </xdr:nvSpPr>
      <xdr:spPr>
        <a:xfrm>
          <a:off x="5391150" y="3638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1257300</xdr:colOff>
      <xdr:row>403</xdr:row>
      <xdr:rowOff>0</xdr:rowOff>
    </xdr:from>
    <xdr:ext cx="65" cy="172227"/>
    <xdr:sp macro="" textlink="">
      <xdr:nvSpPr>
        <xdr:cNvPr id="780" name="TextBox 779"/>
        <xdr:cNvSpPr txBox="1"/>
      </xdr:nvSpPr>
      <xdr:spPr>
        <a:xfrm>
          <a:off x="6438900" y="3638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403</xdr:row>
      <xdr:rowOff>0</xdr:rowOff>
    </xdr:from>
    <xdr:ext cx="65" cy="172227"/>
    <xdr:sp macro="" textlink="">
      <xdr:nvSpPr>
        <xdr:cNvPr id="781" name="TextBox 780"/>
        <xdr:cNvSpPr txBox="1"/>
      </xdr:nvSpPr>
      <xdr:spPr>
        <a:xfrm>
          <a:off x="6438900" y="3638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403</xdr:row>
      <xdr:rowOff>0</xdr:rowOff>
    </xdr:from>
    <xdr:ext cx="65" cy="172227"/>
    <xdr:sp macro="" textlink="">
      <xdr:nvSpPr>
        <xdr:cNvPr id="782" name="TextBox 781"/>
        <xdr:cNvSpPr txBox="1"/>
      </xdr:nvSpPr>
      <xdr:spPr>
        <a:xfrm>
          <a:off x="6438900" y="3638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403</xdr:row>
      <xdr:rowOff>0</xdr:rowOff>
    </xdr:from>
    <xdr:ext cx="65" cy="172227"/>
    <xdr:sp macro="" textlink="">
      <xdr:nvSpPr>
        <xdr:cNvPr id="783" name="TextBox 782"/>
        <xdr:cNvSpPr txBox="1"/>
      </xdr:nvSpPr>
      <xdr:spPr>
        <a:xfrm>
          <a:off x="5391150" y="3638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403</xdr:row>
      <xdr:rowOff>0</xdr:rowOff>
    </xdr:from>
    <xdr:ext cx="65" cy="172227"/>
    <xdr:sp macro="" textlink="">
      <xdr:nvSpPr>
        <xdr:cNvPr id="784" name="TextBox 783"/>
        <xdr:cNvSpPr txBox="1"/>
      </xdr:nvSpPr>
      <xdr:spPr>
        <a:xfrm>
          <a:off x="5391150" y="3638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1257300</xdr:colOff>
      <xdr:row>403</xdr:row>
      <xdr:rowOff>0</xdr:rowOff>
    </xdr:from>
    <xdr:ext cx="65" cy="172227"/>
    <xdr:sp macro="" textlink="">
      <xdr:nvSpPr>
        <xdr:cNvPr id="785" name="TextBox 784"/>
        <xdr:cNvSpPr txBox="1"/>
      </xdr:nvSpPr>
      <xdr:spPr>
        <a:xfrm>
          <a:off x="6438900" y="3638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403</xdr:row>
      <xdr:rowOff>0</xdr:rowOff>
    </xdr:from>
    <xdr:ext cx="65" cy="172227"/>
    <xdr:sp macro="" textlink="">
      <xdr:nvSpPr>
        <xdr:cNvPr id="786" name="TextBox 785"/>
        <xdr:cNvSpPr txBox="1"/>
      </xdr:nvSpPr>
      <xdr:spPr>
        <a:xfrm>
          <a:off x="6438900" y="3638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403</xdr:row>
      <xdr:rowOff>0</xdr:rowOff>
    </xdr:from>
    <xdr:ext cx="65" cy="172227"/>
    <xdr:sp macro="" textlink="">
      <xdr:nvSpPr>
        <xdr:cNvPr id="787" name="TextBox 786"/>
        <xdr:cNvSpPr txBox="1"/>
      </xdr:nvSpPr>
      <xdr:spPr>
        <a:xfrm>
          <a:off x="6438900" y="3638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403</xdr:row>
      <xdr:rowOff>0</xdr:rowOff>
    </xdr:from>
    <xdr:ext cx="65" cy="172227"/>
    <xdr:sp macro="" textlink="">
      <xdr:nvSpPr>
        <xdr:cNvPr id="788" name="TextBox 787"/>
        <xdr:cNvSpPr txBox="1"/>
      </xdr:nvSpPr>
      <xdr:spPr>
        <a:xfrm>
          <a:off x="5391150" y="3638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403</xdr:row>
      <xdr:rowOff>0</xdr:rowOff>
    </xdr:from>
    <xdr:ext cx="65" cy="172227"/>
    <xdr:sp macro="" textlink="">
      <xdr:nvSpPr>
        <xdr:cNvPr id="789" name="TextBox 788"/>
        <xdr:cNvSpPr txBox="1"/>
      </xdr:nvSpPr>
      <xdr:spPr>
        <a:xfrm>
          <a:off x="5391150" y="3638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1257300</xdr:colOff>
      <xdr:row>403</xdr:row>
      <xdr:rowOff>0</xdr:rowOff>
    </xdr:from>
    <xdr:ext cx="65" cy="172227"/>
    <xdr:sp macro="" textlink="">
      <xdr:nvSpPr>
        <xdr:cNvPr id="790" name="TextBox 789"/>
        <xdr:cNvSpPr txBox="1"/>
      </xdr:nvSpPr>
      <xdr:spPr>
        <a:xfrm>
          <a:off x="6438900" y="3638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403</xdr:row>
      <xdr:rowOff>0</xdr:rowOff>
    </xdr:from>
    <xdr:ext cx="65" cy="172227"/>
    <xdr:sp macro="" textlink="">
      <xdr:nvSpPr>
        <xdr:cNvPr id="791" name="TextBox 790"/>
        <xdr:cNvSpPr txBox="1"/>
      </xdr:nvSpPr>
      <xdr:spPr>
        <a:xfrm>
          <a:off x="6438900" y="3638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403</xdr:row>
      <xdr:rowOff>0</xdr:rowOff>
    </xdr:from>
    <xdr:ext cx="65" cy="172227"/>
    <xdr:sp macro="" textlink="">
      <xdr:nvSpPr>
        <xdr:cNvPr id="792" name="TextBox 791"/>
        <xdr:cNvSpPr txBox="1"/>
      </xdr:nvSpPr>
      <xdr:spPr>
        <a:xfrm>
          <a:off x="6438900" y="3638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403</xdr:row>
      <xdr:rowOff>0</xdr:rowOff>
    </xdr:from>
    <xdr:ext cx="65" cy="172227"/>
    <xdr:sp macro="" textlink="">
      <xdr:nvSpPr>
        <xdr:cNvPr id="793" name="TextBox 792"/>
        <xdr:cNvSpPr txBox="1"/>
      </xdr:nvSpPr>
      <xdr:spPr>
        <a:xfrm>
          <a:off x="5391150" y="3638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403</xdr:row>
      <xdr:rowOff>0</xdr:rowOff>
    </xdr:from>
    <xdr:ext cx="65" cy="172227"/>
    <xdr:sp macro="" textlink="">
      <xdr:nvSpPr>
        <xdr:cNvPr id="794" name="TextBox 793"/>
        <xdr:cNvSpPr txBox="1"/>
      </xdr:nvSpPr>
      <xdr:spPr>
        <a:xfrm>
          <a:off x="5391150" y="3638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1257300</xdr:colOff>
      <xdr:row>403</xdr:row>
      <xdr:rowOff>0</xdr:rowOff>
    </xdr:from>
    <xdr:ext cx="65" cy="172227"/>
    <xdr:sp macro="" textlink="">
      <xdr:nvSpPr>
        <xdr:cNvPr id="795" name="TextBox 794"/>
        <xdr:cNvSpPr txBox="1"/>
      </xdr:nvSpPr>
      <xdr:spPr>
        <a:xfrm>
          <a:off x="6438900" y="3638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403</xdr:row>
      <xdr:rowOff>0</xdr:rowOff>
    </xdr:from>
    <xdr:ext cx="65" cy="172227"/>
    <xdr:sp macro="" textlink="">
      <xdr:nvSpPr>
        <xdr:cNvPr id="796" name="TextBox 795"/>
        <xdr:cNvSpPr txBox="1"/>
      </xdr:nvSpPr>
      <xdr:spPr>
        <a:xfrm>
          <a:off x="6438900" y="3638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403</xdr:row>
      <xdr:rowOff>0</xdr:rowOff>
    </xdr:from>
    <xdr:ext cx="65" cy="172227"/>
    <xdr:sp macro="" textlink="">
      <xdr:nvSpPr>
        <xdr:cNvPr id="797" name="TextBox 796"/>
        <xdr:cNvSpPr txBox="1"/>
      </xdr:nvSpPr>
      <xdr:spPr>
        <a:xfrm>
          <a:off x="6438900" y="3638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403</xdr:row>
      <xdr:rowOff>0</xdr:rowOff>
    </xdr:from>
    <xdr:ext cx="65" cy="172227"/>
    <xdr:sp macro="" textlink="">
      <xdr:nvSpPr>
        <xdr:cNvPr id="798" name="TextBox 797"/>
        <xdr:cNvSpPr txBox="1"/>
      </xdr:nvSpPr>
      <xdr:spPr>
        <a:xfrm>
          <a:off x="5391150" y="3638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403</xdr:row>
      <xdr:rowOff>0</xdr:rowOff>
    </xdr:from>
    <xdr:ext cx="65" cy="172227"/>
    <xdr:sp macro="" textlink="">
      <xdr:nvSpPr>
        <xdr:cNvPr id="799" name="TextBox 798"/>
        <xdr:cNvSpPr txBox="1"/>
      </xdr:nvSpPr>
      <xdr:spPr>
        <a:xfrm>
          <a:off x="5391150" y="3638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1257300</xdr:colOff>
      <xdr:row>403</xdr:row>
      <xdr:rowOff>0</xdr:rowOff>
    </xdr:from>
    <xdr:ext cx="65" cy="172227"/>
    <xdr:sp macro="" textlink="">
      <xdr:nvSpPr>
        <xdr:cNvPr id="800" name="TextBox 799"/>
        <xdr:cNvSpPr txBox="1"/>
      </xdr:nvSpPr>
      <xdr:spPr>
        <a:xfrm>
          <a:off x="6438900" y="3638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403</xdr:row>
      <xdr:rowOff>0</xdr:rowOff>
    </xdr:from>
    <xdr:ext cx="65" cy="172227"/>
    <xdr:sp macro="" textlink="">
      <xdr:nvSpPr>
        <xdr:cNvPr id="801" name="TextBox 800"/>
        <xdr:cNvSpPr txBox="1"/>
      </xdr:nvSpPr>
      <xdr:spPr>
        <a:xfrm>
          <a:off x="6438900" y="3638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403</xdr:row>
      <xdr:rowOff>0</xdr:rowOff>
    </xdr:from>
    <xdr:ext cx="65" cy="172227"/>
    <xdr:sp macro="" textlink="">
      <xdr:nvSpPr>
        <xdr:cNvPr id="802" name="TextBox 801"/>
        <xdr:cNvSpPr txBox="1"/>
      </xdr:nvSpPr>
      <xdr:spPr>
        <a:xfrm>
          <a:off x="6438900" y="3638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403</xdr:row>
      <xdr:rowOff>0</xdr:rowOff>
    </xdr:from>
    <xdr:ext cx="65" cy="172227"/>
    <xdr:sp macro="" textlink="">
      <xdr:nvSpPr>
        <xdr:cNvPr id="803" name="TextBox 802"/>
        <xdr:cNvSpPr txBox="1"/>
      </xdr:nvSpPr>
      <xdr:spPr>
        <a:xfrm>
          <a:off x="5391150" y="3638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403</xdr:row>
      <xdr:rowOff>0</xdr:rowOff>
    </xdr:from>
    <xdr:ext cx="65" cy="172227"/>
    <xdr:sp macro="" textlink="">
      <xdr:nvSpPr>
        <xdr:cNvPr id="804" name="TextBox 803"/>
        <xdr:cNvSpPr txBox="1"/>
      </xdr:nvSpPr>
      <xdr:spPr>
        <a:xfrm>
          <a:off x="5391150" y="3638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1257300</xdr:colOff>
      <xdr:row>403</xdr:row>
      <xdr:rowOff>0</xdr:rowOff>
    </xdr:from>
    <xdr:ext cx="65" cy="172227"/>
    <xdr:sp macro="" textlink="">
      <xdr:nvSpPr>
        <xdr:cNvPr id="805" name="TextBox 804"/>
        <xdr:cNvSpPr txBox="1"/>
      </xdr:nvSpPr>
      <xdr:spPr>
        <a:xfrm>
          <a:off x="6438900" y="3638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403</xdr:row>
      <xdr:rowOff>0</xdr:rowOff>
    </xdr:from>
    <xdr:ext cx="65" cy="172227"/>
    <xdr:sp macro="" textlink="">
      <xdr:nvSpPr>
        <xdr:cNvPr id="806" name="TextBox 805"/>
        <xdr:cNvSpPr txBox="1"/>
      </xdr:nvSpPr>
      <xdr:spPr>
        <a:xfrm>
          <a:off x="6438900" y="3638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403</xdr:row>
      <xdr:rowOff>0</xdr:rowOff>
    </xdr:from>
    <xdr:ext cx="65" cy="172227"/>
    <xdr:sp macro="" textlink="">
      <xdr:nvSpPr>
        <xdr:cNvPr id="807" name="TextBox 806"/>
        <xdr:cNvSpPr txBox="1"/>
      </xdr:nvSpPr>
      <xdr:spPr>
        <a:xfrm>
          <a:off x="6438900" y="3638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403</xdr:row>
      <xdr:rowOff>0</xdr:rowOff>
    </xdr:from>
    <xdr:ext cx="65" cy="172227"/>
    <xdr:sp macro="" textlink="">
      <xdr:nvSpPr>
        <xdr:cNvPr id="808" name="TextBox 807"/>
        <xdr:cNvSpPr txBox="1"/>
      </xdr:nvSpPr>
      <xdr:spPr>
        <a:xfrm>
          <a:off x="5391150" y="3638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403</xdr:row>
      <xdr:rowOff>0</xdr:rowOff>
    </xdr:from>
    <xdr:ext cx="65" cy="172227"/>
    <xdr:sp macro="" textlink="">
      <xdr:nvSpPr>
        <xdr:cNvPr id="809" name="TextBox 808"/>
        <xdr:cNvSpPr txBox="1"/>
      </xdr:nvSpPr>
      <xdr:spPr>
        <a:xfrm>
          <a:off x="5391150" y="3638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1257300</xdr:colOff>
      <xdr:row>403</xdr:row>
      <xdr:rowOff>0</xdr:rowOff>
    </xdr:from>
    <xdr:ext cx="65" cy="172227"/>
    <xdr:sp macro="" textlink="">
      <xdr:nvSpPr>
        <xdr:cNvPr id="810" name="TextBox 809"/>
        <xdr:cNvSpPr txBox="1"/>
      </xdr:nvSpPr>
      <xdr:spPr>
        <a:xfrm>
          <a:off x="6438900" y="3638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403</xdr:row>
      <xdr:rowOff>0</xdr:rowOff>
    </xdr:from>
    <xdr:ext cx="65" cy="172227"/>
    <xdr:sp macro="" textlink="">
      <xdr:nvSpPr>
        <xdr:cNvPr id="811" name="TextBox 810"/>
        <xdr:cNvSpPr txBox="1"/>
      </xdr:nvSpPr>
      <xdr:spPr>
        <a:xfrm>
          <a:off x="6438900" y="3638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403</xdr:row>
      <xdr:rowOff>0</xdr:rowOff>
    </xdr:from>
    <xdr:ext cx="65" cy="172227"/>
    <xdr:sp macro="" textlink="">
      <xdr:nvSpPr>
        <xdr:cNvPr id="812" name="TextBox 811"/>
        <xdr:cNvSpPr txBox="1"/>
      </xdr:nvSpPr>
      <xdr:spPr>
        <a:xfrm>
          <a:off x="6438900" y="3638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403</xdr:row>
      <xdr:rowOff>0</xdr:rowOff>
    </xdr:from>
    <xdr:ext cx="65" cy="172227"/>
    <xdr:sp macro="" textlink="">
      <xdr:nvSpPr>
        <xdr:cNvPr id="813" name="TextBox 812"/>
        <xdr:cNvSpPr txBox="1"/>
      </xdr:nvSpPr>
      <xdr:spPr>
        <a:xfrm>
          <a:off x="5391150" y="3638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403</xdr:row>
      <xdr:rowOff>0</xdr:rowOff>
    </xdr:from>
    <xdr:ext cx="65" cy="172227"/>
    <xdr:sp macro="" textlink="">
      <xdr:nvSpPr>
        <xdr:cNvPr id="814" name="TextBox 813"/>
        <xdr:cNvSpPr txBox="1"/>
      </xdr:nvSpPr>
      <xdr:spPr>
        <a:xfrm>
          <a:off x="5391150" y="3638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1257300</xdr:colOff>
      <xdr:row>403</xdr:row>
      <xdr:rowOff>0</xdr:rowOff>
    </xdr:from>
    <xdr:ext cx="65" cy="172227"/>
    <xdr:sp macro="" textlink="">
      <xdr:nvSpPr>
        <xdr:cNvPr id="815" name="TextBox 814"/>
        <xdr:cNvSpPr txBox="1"/>
      </xdr:nvSpPr>
      <xdr:spPr>
        <a:xfrm>
          <a:off x="6438900" y="3638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403</xdr:row>
      <xdr:rowOff>0</xdr:rowOff>
    </xdr:from>
    <xdr:ext cx="65" cy="172227"/>
    <xdr:sp macro="" textlink="">
      <xdr:nvSpPr>
        <xdr:cNvPr id="816" name="TextBox 815"/>
        <xdr:cNvSpPr txBox="1"/>
      </xdr:nvSpPr>
      <xdr:spPr>
        <a:xfrm>
          <a:off x="6438900" y="3638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403</xdr:row>
      <xdr:rowOff>0</xdr:rowOff>
    </xdr:from>
    <xdr:ext cx="65" cy="172227"/>
    <xdr:sp macro="" textlink="">
      <xdr:nvSpPr>
        <xdr:cNvPr id="817" name="TextBox 816"/>
        <xdr:cNvSpPr txBox="1"/>
      </xdr:nvSpPr>
      <xdr:spPr>
        <a:xfrm>
          <a:off x="6438900" y="3638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403</xdr:row>
      <xdr:rowOff>0</xdr:rowOff>
    </xdr:from>
    <xdr:ext cx="65" cy="172227"/>
    <xdr:sp macro="" textlink="">
      <xdr:nvSpPr>
        <xdr:cNvPr id="818" name="TextBox 817"/>
        <xdr:cNvSpPr txBox="1"/>
      </xdr:nvSpPr>
      <xdr:spPr>
        <a:xfrm>
          <a:off x="5391150" y="3638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403</xdr:row>
      <xdr:rowOff>0</xdr:rowOff>
    </xdr:from>
    <xdr:ext cx="65" cy="172227"/>
    <xdr:sp macro="" textlink="">
      <xdr:nvSpPr>
        <xdr:cNvPr id="819" name="TextBox 818"/>
        <xdr:cNvSpPr txBox="1"/>
      </xdr:nvSpPr>
      <xdr:spPr>
        <a:xfrm>
          <a:off x="5391150" y="3638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1257300</xdr:colOff>
      <xdr:row>403</xdr:row>
      <xdr:rowOff>0</xdr:rowOff>
    </xdr:from>
    <xdr:ext cx="65" cy="172227"/>
    <xdr:sp macro="" textlink="">
      <xdr:nvSpPr>
        <xdr:cNvPr id="820" name="TextBox 819"/>
        <xdr:cNvSpPr txBox="1"/>
      </xdr:nvSpPr>
      <xdr:spPr>
        <a:xfrm>
          <a:off x="6438900" y="3638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403</xdr:row>
      <xdr:rowOff>0</xdr:rowOff>
    </xdr:from>
    <xdr:ext cx="65" cy="172227"/>
    <xdr:sp macro="" textlink="">
      <xdr:nvSpPr>
        <xdr:cNvPr id="821" name="TextBox 820"/>
        <xdr:cNvSpPr txBox="1"/>
      </xdr:nvSpPr>
      <xdr:spPr>
        <a:xfrm>
          <a:off x="6438900" y="3638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403</xdr:row>
      <xdr:rowOff>0</xdr:rowOff>
    </xdr:from>
    <xdr:ext cx="65" cy="172227"/>
    <xdr:sp macro="" textlink="">
      <xdr:nvSpPr>
        <xdr:cNvPr id="822" name="TextBox 821"/>
        <xdr:cNvSpPr txBox="1"/>
      </xdr:nvSpPr>
      <xdr:spPr>
        <a:xfrm>
          <a:off x="6438900" y="3638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403</xdr:row>
      <xdr:rowOff>0</xdr:rowOff>
    </xdr:from>
    <xdr:ext cx="65" cy="172227"/>
    <xdr:sp macro="" textlink="">
      <xdr:nvSpPr>
        <xdr:cNvPr id="823" name="TextBox 822"/>
        <xdr:cNvSpPr txBox="1"/>
      </xdr:nvSpPr>
      <xdr:spPr>
        <a:xfrm>
          <a:off x="5391150" y="3638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403</xdr:row>
      <xdr:rowOff>0</xdr:rowOff>
    </xdr:from>
    <xdr:ext cx="65" cy="172227"/>
    <xdr:sp macro="" textlink="">
      <xdr:nvSpPr>
        <xdr:cNvPr id="824" name="TextBox 823"/>
        <xdr:cNvSpPr txBox="1"/>
      </xdr:nvSpPr>
      <xdr:spPr>
        <a:xfrm>
          <a:off x="5391150" y="3638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1257300</xdr:colOff>
      <xdr:row>403</xdr:row>
      <xdr:rowOff>0</xdr:rowOff>
    </xdr:from>
    <xdr:ext cx="65" cy="172227"/>
    <xdr:sp macro="" textlink="">
      <xdr:nvSpPr>
        <xdr:cNvPr id="825" name="TextBox 824"/>
        <xdr:cNvSpPr txBox="1"/>
      </xdr:nvSpPr>
      <xdr:spPr>
        <a:xfrm>
          <a:off x="6438900" y="3638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403</xdr:row>
      <xdr:rowOff>0</xdr:rowOff>
    </xdr:from>
    <xdr:ext cx="65" cy="172227"/>
    <xdr:sp macro="" textlink="">
      <xdr:nvSpPr>
        <xdr:cNvPr id="826" name="TextBox 825"/>
        <xdr:cNvSpPr txBox="1"/>
      </xdr:nvSpPr>
      <xdr:spPr>
        <a:xfrm>
          <a:off x="6438900" y="3638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403</xdr:row>
      <xdr:rowOff>0</xdr:rowOff>
    </xdr:from>
    <xdr:ext cx="65" cy="172227"/>
    <xdr:sp macro="" textlink="">
      <xdr:nvSpPr>
        <xdr:cNvPr id="827" name="TextBox 826"/>
        <xdr:cNvSpPr txBox="1"/>
      </xdr:nvSpPr>
      <xdr:spPr>
        <a:xfrm>
          <a:off x="6438900" y="3638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403</xdr:row>
      <xdr:rowOff>0</xdr:rowOff>
    </xdr:from>
    <xdr:ext cx="65" cy="172227"/>
    <xdr:sp macro="" textlink="">
      <xdr:nvSpPr>
        <xdr:cNvPr id="828" name="TextBox 827"/>
        <xdr:cNvSpPr txBox="1"/>
      </xdr:nvSpPr>
      <xdr:spPr>
        <a:xfrm>
          <a:off x="5391150" y="3638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403</xdr:row>
      <xdr:rowOff>0</xdr:rowOff>
    </xdr:from>
    <xdr:ext cx="65" cy="172227"/>
    <xdr:sp macro="" textlink="">
      <xdr:nvSpPr>
        <xdr:cNvPr id="829" name="TextBox 828"/>
        <xdr:cNvSpPr txBox="1"/>
      </xdr:nvSpPr>
      <xdr:spPr>
        <a:xfrm>
          <a:off x="5391150" y="3638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1257300</xdr:colOff>
      <xdr:row>403</xdr:row>
      <xdr:rowOff>0</xdr:rowOff>
    </xdr:from>
    <xdr:ext cx="65" cy="172227"/>
    <xdr:sp macro="" textlink="">
      <xdr:nvSpPr>
        <xdr:cNvPr id="830" name="TextBox 829"/>
        <xdr:cNvSpPr txBox="1"/>
      </xdr:nvSpPr>
      <xdr:spPr>
        <a:xfrm>
          <a:off x="6438900" y="3638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403</xdr:row>
      <xdr:rowOff>0</xdr:rowOff>
    </xdr:from>
    <xdr:ext cx="65" cy="172227"/>
    <xdr:sp macro="" textlink="">
      <xdr:nvSpPr>
        <xdr:cNvPr id="831" name="TextBox 830"/>
        <xdr:cNvSpPr txBox="1"/>
      </xdr:nvSpPr>
      <xdr:spPr>
        <a:xfrm>
          <a:off x="6438900" y="3638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403</xdr:row>
      <xdr:rowOff>0</xdr:rowOff>
    </xdr:from>
    <xdr:ext cx="65" cy="172227"/>
    <xdr:sp macro="" textlink="">
      <xdr:nvSpPr>
        <xdr:cNvPr id="832" name="TextBox 831"/>
        <xdr:cNvSpPr txBox="1"/>
      </xdr:nvSpPr>
      <xdr:spPr>
        <a:xfrm>
          <a:off x="6438900" y="3638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1257300</xdr:colOff>
      <xdr:row>403</xdr:row>
      <xdr:rowOff>0</xdr:rowOff>
    </xdr:from>
    <xdr:ext cx="65" cy="172227"/>
    <xdr:sp macro="" textlink="">
      <xdr:nvSpPr>
        <xdr:cNvPr id="833" name="TextBox 83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5391150" y="3638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403</xdr:row>
      <xdr:rowOff>0</xdr:rowOff>
    </xdr:from>
    <xdr:ext cx="65" cy="172227"/>
    <xdr:sp macro="" textlink="">
      <xdr:nvSpPr>
        <xdr:cNvPr id="834" name="TextBox 833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/>
      </xdr:nvSpPr>
      <xdr:spPr>
        <a:xfrm>
          <a:off x="5391150" y="3638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403</xdr:row>
      <xdr:rowOff>0</xdr:rowOff>
    </xdr:from>
    <xdr:ext cx="65" cy="172227"/>
    <xdr:sp macro="" textlink="">
      <xdr:nvSpPr>
        <xdr:cNvPr id="835" name="TextBox 834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/>
      </xdr:nvSpPr>
      <xdr:spPr>
        <a:xfrm>
          <a:off x="5391150" y="3638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1257300</xdr:colOff>
      <xdr:row>403</xdr:row>
      <xdr:rowOff>0</xdr:rowOff>
    </xdr:from>
    <xdr:ext cx="65" cy="172227"/>
    <xdr:sp macro="" textlink="">
      <xdr:nvSpPr>
        <xdr:cNvPr id="836" name="TextBox 835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/>
      </xdr:nvSpPr>
      <xdr:spPr>
        <a:xfrm>
          <a:off x="6438900" y="3638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403</xdr:row>
      <xdr:rowOff>0</xdr:rowOff>
    </xdr:from>
    <xdr:ext cx="65" cy="172227"/>
    <xdr:sp macro="" textlink="">
      <xdr:nvSpPr>
        <xdr:cNvPr id="837" name="TextBox 836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6438900" y="3638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403</xdr:row>
      <xdr:rowOff>0</xdr:rowOff>
    </xdr:from>
    <xdr:ext cx="65" cy="172227"/>
    <xdr:sp macro="" textlink="">
      <xdr:nvSpPr>
        <xdr:cNvPr id="838" name="TextBox 83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 txBox="1"/>
      </xdr:nvSpPr>
      <xdr:spPr>
        <a:xfrm>
          <a:off x="6438900" y="3638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403</xdr:row>
      <xdr:rowOff>0</xdr:rowOff>
    </xdr:from>
    <xdr:ext cx="65" cy="172227"/>
    <xdr:sp macro="" textlink="">
      <xdr:nvSpPr>
        <xdr:cNvPr id="839" name="TextBox 83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 txBox="1"/>
      </xdr:nvSpPr>
      <xdr:spPr>
        <a:xfrm>
          <a:off x="6438900" y="3638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403</xdr:row>
      <xdr:rowOff>0</xdr:rowOff>
    </xdr:from>
    <xdr:ext cx="65" cy="172227"/>
    <xdr:sp macro="" textlink="">
      <xdr:nvSpPr>
        <xdr:cNvPr id="840" name="TextBox 83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 txBox="1"/>
      </xdr:nvSpPr>
      <xdr:spPr>
        <a:xfrm>
          <a:off x="5391150" y="3638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403</xdr:row>
      <xdr:rowOff>0</xdr:rowOff>
    </xdr:from>
    <xdr:ext cx="65" cy="172227"/>
    <xdr:sp macro="" textlink="">
      <xdr:nvSpPr>
        <xdr:cNvPr id="841" name="TextBox 840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 txBox="1"/>
      </xdr:nvSpPr>
      <xdr:spPr>
        <a:xfrm>
          <a:off x="5391150" y="3638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1257300</xdr:colOff>
      <xdr:row>403</xdr:row>
      <xdr:rowOff>0</xdr:rowOff>
    </xdr:from>
    <xdr:ext cx="65" cy="172227"/>
    <xdr:sp macro="" textlink="">
      <xdr:nvSpPr>
        <xdr:cNvPr id="842" name="TextBox 841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 txBox="1"/>
      </xdr:nvSpPr>
      <xdr:spPr>
        <a:xfrm>
          <a:off x="6438900" y="3638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403</xdr:row>
      <xdr:rowOff>0</xdr:rowOff>
    </xdr:from>
    <xdr:ext cx="65" cy="172227"/>
    <xdr:sp macro="" textlink="">
      <xdr:nvSpPr>
        <xdr:cNvPr id="843" name="TextBox 842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 txBox="1"/>
      </xdr:nvSpPr>
      <xdr:spPr>
        <a:xfrm>
          <a:off x="6438900" y="3638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403</xdr:row>
      <xdr:rowOff>0</xdr:rowOff>
    </xdr:from>
    <xdr:ext cx="65" cy="172227"/>
    <xdr:sp macro="" textlink="">
      <xdr:nvSpPr>
        <xdr:cNvPr id="844" name="TextBox 843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/>
      </xdr:nvSpPr>
      <xdr:spPr>
        <a:xfrm>
          <a:off x="6438900" y="3638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403</xdr:row>
      <xdr:rowOff>0</xdr:rowOff>
    </xdr:from>
    <xdr:ext cx="65" cy="172227"/>
    <xdr:sp macro="" textlink="">
      <xdr:nvSpPr>
        <xdr:cNvPr id="845" name="TextBox 844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/>
      </xdr:nvSpPr>
      <xdr:spPr>
        <a:xfrm>
          <a:off x="5391150" y="3638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403</xdr:row>
      <xdr:rowOff>0</xdr:rowOff>
    </xdr:from>
    <xdr:ext cx="65" cy="172227"/>
    <xdr:sp macro="" textlink="">
      <xdr:nvSpPr>
        <xdr:cNvPr id="846" name="TextBox 845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/>
      </xdr:nvSpPr>
      <xdr:spPr>
        <a:xfrm>
          <a:off x="5391150" y="3638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1257300</xdr:colOff>
      <xdr:row>403</xdr:row>
      <xdr:rowOff>0</xdr:rowOff>
    </xdr:from>
    <xdr:ext cx="65" cy="172227"/>
    <xdr:sp macro="" textlink="">
      <xdr:nvSpPr>
        <xdr:cNvPr id="847" name="TextBox 846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/>
      </xdr:nvSpPr>
      <xdr:spPr>
        <a:xfrm>
          <a:off x="6438900" y="3638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403</xdr:row>
      <xdr:rowOff>0</xdr:rowOff>
    </xdr:from>
    <xdr:ext cx="65" cy="172227"/>
    <xdr:sp macro="" textlink="">
      <xdr:nvSpPr>
        <xdr:cNvPr id="848" name="TextBox 847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/>
      </xdr:nvSpPr>
      <xdr:spPr>
        <a:xfrm>
          <a:off x="6438900" y="3638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403</xdr:row>
      <xdr:rowOff>0</xdr:rowOff>
    </xdr:from>
    <xdr:ext cx="65" cy="172227"/>
    <xdr:sp macro="" textlink="">
      <xdr:nvSpPr>
        <xdr:cNvPr id="849" name="TextBox 848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/>
      </xdr:nvSpPr>
      <xdr:spPr>
        <a:xfrm>
          <a:off x="6438900" y="3638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403</xdr:row>
      <xdr:rowOff>0</xdr:rowOff>
    </xdr:from>
    <xdr:ext cx="65" cy="172227"/>
    <xdr:sp macro="" textlink="">
      <xdr:nvSpPr>
        <xdr:cNvPr id="850" name="TextBox 849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/>
      </xdr:nvSpPr>
      <xdr:spPr>
        <a:xfrm>
          <a:off x="5391150" y="3638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403</xdr:row>
      <xdr:rowOff>0</xdr:rowOff>
    </xdr:from>
    <xdr:ext cx="65" cy="172227"/>
    <xdr:sp macro="" textlink="">
      <xdr:nvSpPr>
        <xdr:cNvPr id="851" name="TextBox 850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 txBox="1"/>
      </xdr:nvSpPr>
      <xdr:spPr>
        <a:xfrm>
          <a:off x="5391150" y="3638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1257300</xdr:colOff>
      <xdr:row>403</xdr:row>
      <xdr:rowOff>0</xdr:rowOff>
    </xdr:from>
    <xdr:ext cx="65" cy="172227"/>
    <xdr:sp macro="" textlink="">
      <xdr:nvSpPr>
        <xdr:cNvPr id="852" name="TextBox 851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 txBox="1"/>
      </xdr:nvSpPr>
      <xdr:spPr>
        <a:xfrm>
          <a:off x="6438900" y="3638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403</xdr:row>
      <xdr:rowOff>0</xdr:rowOff>
    </xdr:from>
    <xdr:ext cx="65" cy="172227"/>
    <xdr:sp macro="" textlink="">
      <xdr:nvSpPr>
        <xdr:cNvPr id="853" name="TextBox 852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 txBox="1"/>
      </xdr:nvSpPr>
      <xdr:spPr>
        <a:xfrm>
          <a:off x="6438900" y="3638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403</xdr:row>
      <xdr:rowOff>0</xdr:rowOff>
    </xdr:from>
    <xdr:ext cx="65" cy="172227"/>
    <xdr:sp macro="" textlink="">
      <xdr:nvSpPr>
        <xdr:cNvPr id="854" name="TextBox 853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 txBox="1"/>
      </xdr:nvSpPr>
      <xdr:spPr>
        <a:xfrm>
          <a:off x="6438900" y="3638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403</xdr:row>
      <xdr:rowOff>0</xdr:rowOff>
    </xdr:from>
    <xdr:ext cx="65" cy="172227"/>
    <xdr:sp macro="" textlink="">
      <xdr:nvSpPr>
        <xdr:cNvPr id="855" name="TextBox 854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 txBox="1"/>
      </xdr:nvSpPr>
      <xdr:spPr>
        <a:xfrm>
          <a:off x="5391150" y="3638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403</xdr:row>
      <xdr:rowOff>0</xdr:rowOff>
    </xdr:from>
    <xdr:ext cx="65" cy="172227"/>
    <xdr:sp macro="" textlink="">
      <xdr:nvSpPr>
        <xdr:cNvPr id="856" name="TextBox 855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 txBox="1"/>
      </xdr:nvSpPr>
      <xdr:spPr>
        <a:xfrm>
          <a:off x="5391150" y="3638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1257300</xdr:colOff>
      <xdr:row>403</xdr:row>
      <xdr:rowOff>0</xdr:rowOff>
    </xdr:from>
    <xdr:ext cx="65" cy="172227"/>
    <xdr:sp macro="" textlink="">
      <xdr:nvSpPr>
        <xdr:cNvPr id="857" name="TextBox 856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 txBox="1"/>
      </xdr:nvSpPr>
      <xdr:spPr>
        <a:xfrm>
          <a:off x="6438900" y="3638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403</xdr:row>
      <xdr:rowOff>0</xdr:rowOff>
    </xdr:from>
    <xdr:ext cx="65" cy="172227"/>
    <xdr:sp macro="" textlink="">
      <xdr:nvSpPr>
        <xdr:cNvPr id="858" name="TextBox 857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 txBox="1"/>
      </xdr:nvSpPr>
      <xdr:spPr>
        <a:xfrm>
          <a:off x="6438900" y="3638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403</xdr:row>
      <xdr:rowOff>0</xdr:rowOff>
    </xdr:from>
    <xdr:ext cx="65" cy="172227"/>
    <xdr:sp macro="" textlink="">
      <xdr:nvSpPr>
        <xdr:cNvPr id="859" name="TextBox 858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 txBox="1"/>
      </xdr:nvSpPr>
      <xdr:spPr>
        <a:xfrm>
          <a:off x="6438900" y="3638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403</xdr:row>
      <xdr:rowOff>0</xdr:rowOff>
    </xdr:from>
    <xdr:ext cx="65" cy="172227"/>
    <xdr:sp macro="" textlink="">
      <xdr:nvSpPr>
        <xdr:cNvPr id="860" name="TextBox 859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/>
      </xdr:nvSpPr>
      <xdr:spPr>
        <a:xfrm>
          <a:off x="5391150" y="3638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403</xdr:row>
      <xdr:rowOff>0</xdr:rowOff>
    </xdr:from>
    <xdr:ext cx="65" cy="172227"/>
    <xdr:sp macro="" textlink="">
      <xdr:nvSpPr>
        <xdr:cNvPr id="861" name="TextBox 860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/>
      </xdr:nvSpPr>
      <xdr:spPr>
        <a:xfrm>
          <a:off x="5391150" y="3638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1257300</xdr:colOff>
      <xdr:row>403</xdr:row>
      <xdr:rowOff>0</xdr:rowOff>
    </xdr:from>
    <xdr:ext cx="65" cy="172227"/>
    <xdr:sp macro="" textlink="">
      <xdr:nvSpPr>
        <xdr:cNvPr id="862" name="TextBox 861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/>
      </xdr:nvSpPr>
      <xdr:spPr>
        <a:xfrm>
          <a:off x="6438900" y="3638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403</xdr:row>
      <xdr:rowOff>0</xdr:rowOff>
    </xdr:from>
    <xdr:ext cx="65" cy="172227"/>
    <xdr:sp macro="" textlink="">
      <xdr:nvSpPr>
        <xdr:cNvPr id="863" name="TextBox 862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/>
      </xdr:nvSpPr>
      <xdr:spPr>
        <a:xfrm>
          <a:off x="6438900" y="3638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403</xdr:row>
      <xdr:rowOff>0</xdr:rowOff>
    </xdr:from>
    <xdr:ext cx="65" cy="172227"/>
    <xdr:sp macro="" textlink="">
      <xdr:nvSpPr>
        <xdr:cNvPr id="864" name="TextBox 863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/>
      </xdr:nvSpPr>
      <xdr:spPr>
        <a:xfrm>
          <a:off x="6438900" y="3638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403</xdr:row>
      <xdr:rowOff>0</xdr:rowOff>
    </xdr:from>
    <xdr:ext cx="65" cy="172227"/>
    <xdr:sp macro="" textlink="">
      <xdr:nvSpPr>
        <xdr:cNvPr id="865" name="TextBox 864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/>
      </xdr:nvSpPr>
      <xdr:spPr>
        <a:xfrm>
          <a:off x="5391150" y="3638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403</xdr:row>
      <xdr:rowOff>0</xdr:rowOff>
    </xdr:from>
    <xdr:ext cx="65" cy="172227"/>
    <xdr:sp macro="" textlink="">
      <xdr:nvSpPr>
        <xdr:cNvPr id="866" name="TextBox 865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 txBox="1"/>
      </xdr:nvSpPr>
      <xdr:spPr>
        <a:xfrm>
          <a:off x="5391150" y="3638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1257300</xdr:colOff>
      <xdr:row>403</xdr:row>
      <xdr:rowOff>0</xdr:rowOff>
    </xdr:from>
    <xdr:ext cx="65" cy="172227"/>
    <xdr:sp macro="" textlink="">
      <xdr:nvSpPr>
        <xdr:cNvPr id="867" name="TextBox 866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/>
      </xdr:nvSpPr>
      <xdr:spPr>
        <a:xfrm>
          <a:off x="6438900" y="3638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403</xdr:row>
      <xdr:rowOff>0</xdr:rowOff>
    </xdr:from>
    <xdr:ext cx="65" cy="172227"/>
    <xdr:sp macro="" textlink="">
      <xdr:nvSpPr>
        <xdr:cNvPr id="868" name="TextBox 867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/>
      </xdr:nvSpPr>
      <xdr:spPr>
        <a:xfrm>
          <a:off x="6438900" y="3638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403</xdr:row>
      <xdr:rowOff>0</xdr:rowOff>
    </xdr:from>
    <xdr:ext cx="65" cy="172227"/>
    <xdr:sp macro="" textlink="">
      <xdr:nvSpPr>
        <xdr:cNvPr id="869" name="TextBox 868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/>
      </xdr:nvSpPr>
      <xdr:spPr>
        <a:xfrm>
          <a:off x="6438900" y="3638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403</xdr:row>
      <xdr:rowOff>0</xdr:rowOff>
    </xdr:from>
    <xdr:ext cx="65" cy="172227"/>
    <xdr:sp macro="" textlink="">
      <xdr:nvSpPr>
        <xdr:cNvPr id="870" name="TextBox 869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/>
      </xdr:nvSpPr>
      <xdr:spPr>
        <a:xfrm>
          <a:off x="5391150" y="3638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403</xdr:row>
      <xdr:rowOff>0</xdr:rowOff>
    </xdr:from>
    <xdr:ext cx="65" cy="172227"/>
    <xdr:sp macro="" textlink="">
      <xdr:nvSpPr>
        <xdr:cNvPr id="871" name="TextBox 870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 txBox="1"/>
      </xdr:nvSpPr>
      <xdr:spPr>
        <a:xfrm>
          <a:off x="5391150" y="3638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1257300</xdr:colOff>
      <xdr:row>403</xdr:row>
      <xdr:rowOff>0</xdr:rowOff>
    </xdr:from>
    <xdr:ext cx="65" cy="172227"/>
    <xdr:sp macro="" textlink="">
      <xdr:nvSpPr>
        <xdr:cNvPr id="872" name="TextBox 871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/>
      </xdr:nvSpPr>
      <xdr:spPr>
        <a:xfrm>
          <a:off x="6438900" y="3638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403</xdr:row>
      <xdr:rowOff>0</xdr:rowOff>
    </xdr:from>
    <xdr:ext cx="65" cy="172227"/>
    <xdr:sp macro="" textlink="">
      <xdr:nvSpPr>
        <xdr:cNvPr id="873" name="TextBox 872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/>
      </xdr:nvSpPr>
      <xdr:spPr>
        <a:xfrm>
          <a:off x="6438900" y="3638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403</xdr:row>
      <xdr:rowOff>0</xdr:rowOff>
    </xdr:from>
    <xdr:ext cx="65" cy="172227"/>
    <xdr:sp macro="" textlink="">
      <xdr:nvSpPr>
        <xdr:cNvPr id="874" name="TextBox 873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/>
      </xdr:nvSpPr>
      <xdr:spPr>
        <a:xfrm>
          <a:off x="6438900" y="3638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403</xdr:row>
      <xdr:rowOff>0</xdr:rowOff>
    </xdr:from>
    <xdr:ext cx="65" cy="172227"/>
    <xdr:sp macro="" textlink="">
      <xdr:nvSpPr>
        <xdr:cNvPr id="875" name="TextBox 874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 txBox="1"/>
      </xdr:nvSpPr>
      <xdr:spPr>
        <a:xfrm>
          <a:off x="5391150" y="3638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403</xdr:row>
      <xdr:rowOff>0</xdr:rowOff>
    </xdr:from>
    <xdr:ext cx="65" cy="172227"/>
    <xdr:sp macro="" textlink="">
      <xdr:nvSpPr>
        <xdr:cNvPr id="876" name="TextBox 875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/>
      </xdr:nvSpPr>
      <xdr:spPr>
        <a:xfrm>
          <a:off x="5391150" y="3638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1257300</xdr:colOff>
      <xdr:row>403</xdr:row>
      <xdr:rowOff>0</xdr:rowOff>
    </xdr:from>
    <xdr:ext cx="65" cy="172227"/>
    <xdr:sp macro="" textlink="">
      <xdr:nvSpPr>
        <xdr:cNvPr id="877" name="TextBox 876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/>
      </xdr:nvSpPr>
      <xdr:spPr>
        <a:xfrm>
          <a:off x="6438900" y="3638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403</xdr:row>
      <xdr:rowOff>0</xdr:rowOff>
    </xdr:from>
    <xdr:ext cx="65" cy="172227"/>
    <xdr:sp macro="" textlink="">
      <xdr:nvSpPr>
        <xdr:cNvPr id="878" name="TextBox 877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/>
      </xdr:nvSpPr>
      <xdr:spPr>
        <a:xfrm>
          <a:off x="6438900" y="3638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403</xdr:row>
      <xdr:rowOff>0</xdr:rowOff>
    </xdr:from>
    <xdr:ext cx="65" cy="172227"/>
    <xdr:sp macro="" textlink="">
      <xdr:nvSpPr>
        <xdr:cNvPr id="879" name="TextBox 878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/>
      </xdr:nvSpPr>
      <xdr:spPr>
        <a:xfrm>
          <a:off x="6438900" y="3638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403</xdr:row>
      <xdr:rowOff>0</xdr:rowOff>
    </xdr:from>
    <xdr:ext cx="65" cy="172227"/>
    <xdr:sp macro="" textlink="">
      <xdr:nvSpPr>
        <xdr:cNvPr id="880" name="TextBox 879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 txBox="1"/>
      </xdr:nvSpPr>
      <xdr:spPr>
        <a:xfrm>
          <a:off x="5391150" y="3638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403</xdr:row>
      <xdr:rowOff>0</xdr:rowOff>
    </xdr:from>
    <xdr:ext cx="65" cy="172227"/>
    <xdr:sp macro="" textlink="">
      <xdr:nvSpPr>
        <xdr:cNvPr id="881" name="TextBox 880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/>
      </xdr:nvSpPr>
      <xdr:spPr>
        <a:xfrm>
          <a:off x="5391150" y="3638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1257300</xdr:colOff>
      <xdr:row>403</xdr:row>
      <xdr:rowOff>0</xdr:rowOff>
    </xdr:from>
    <xdr:ext cx="65" cy="172227"/>
    <xdr:sp macro="" textlink="">
      <xdr:nvSpPr>
        <xdr:cNvPr id="882" name="TextBox 881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/>
      </xdr:nvSpPr>
      <xdr:spPr>
        <a:xfrm>
          <a:off x="6438900" y="3638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403</xdr:row>
      <xdr:rowOff>0</xdr:rowOff>
    </xdr:from>
    <xdr:ext cx="65" cy="172227"/>
    <xdr:sp macro="" textlink="">
      <xdr:nvSpPr>
        <xdr:cNvPr id="883" name="TextBox 882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/>
      </xdr:nvSpPr>
      <xdr:spPr>
        <a:xfrm>
          <a:off x="6438900" y="3638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403</xdr:row>
      <xdr:rowOff>0</xdr:rowOff>
    </xdr:from>
    <xdr:ext cx="65" cy="172227"/>
    <xdr:sp macro="" textlink="">
      <xdr:nvSpPr>
        <xdr:cNvPr id="884" name="TextBox 883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/>
      </xdr:nvSpPr>
      <xdr:spPr>
        <a:xfrm>
          <a:off x="6438900" y="3638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403</xdr:row>
      <xdr:rowOff>0</xdr:rowOff>
    </xdr:from>
    <xdr:ext cx="65" cy="172227"/>
    <xdr:sp macro="" textlink="">
      <xdr:nvSpPr>
        <xdr:cNvPr id="885" name="TextBox 884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 txBox="1"/>
      </xdr:nvSpPr>
      <xdr:spPr>
        <a:xfrm>
          <a:off x="5391150" y="3638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403</xdr:row>
      <xdr:rowOff>0</xdr:rowOff>
    </xdr:from>
    <xdr:ext cx="65" cy="172227"/>
    <xdr:sp macro="" textlink="">
      <xdr:nvSpPr>
        <xdr:cNvPr id="886" name="TextBox 885">
          <a:extLst>
            <a:ext uri="{FF2B5EF4-FFF2-40B4-BE49-F238E27FC236}">
              <a16:creationId xmlns:a16="http://schemas.microsoft.com/office/drawing/2014/main" xmlns="" id="{00000000-0008-0000-0000-000041000000}"/>
            </a:ext>
          </a:extLst>
        </xdr:cNvPr>
        <xdr:cNvSpPr txBox="1"/>
      </xdr:nvSpPr>
      <xdr:spPr>
        <a:xfrm>
          <a:off x="5391150" y="3638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1257300</xdr:colOff>
      <xdr:row>403</xdr:row>
      <xdr:rowOff>0</xdr:rowOff>
    </xdr:from>
    <xdr:ext cx="65" cy="172227"/>
    <xdr:sp macro="" textlink="">
      <xdr:nvSpPr>
        <xdr:cNvPr id="887" name="TextBox 886">
          <a:extLst>
            <a:ext uri="{FF2B5EF4-FFF2-40B4-BE49-F238E27FC236}">
              <a16:creationId xmlns:a16="http://schemas.microsoft.com/office/drawing/2014/main" xmlns="" id="{00000000-0008-0000-0000-000042000000}"/>
            </a:ext>
          </a:extLst>
        </xdr:cNvPr>
        <xdr:cNvSpPr txBox="1"/>
      </xdr:nvSpPr>
      <xdr:spPr>
        <a:xfrm>
          <a:off x="6438900" y="3638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403</xdr:row>
      <xdr:rowOff>0</xdr:rowOff>
    </xdr:from>
    <xdr:ext cx="65" cy="172227"/>
    <xdr:sp macro="" textlink="">
      <xdr:nvSpPr>
        <xdr:cNvPr id="888" name="TextBox 887">
          <a:extLst>
            <a:ext uri="{FF2B5EF4-FFF2-40B4-BE49-F238E27FC236}">
              <a16:creationId xmlns:a16="http://schemas.microsoft.com/office/drawing/2014/main" xmlns="" id="{00000000-0008-0000-0000-000043000000}"/>
            </a:ext>
          </a:extLst>
        </xdr:cNvPr>
        <xdr:cNvSpPr txBox="1"/>
      </xdr:nvSpPr>
      <xdr:spPr>
        <a:xfrm>
          <a:off x="6438900" y="3638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403</xdr:row>
      <xdr:rowOff>0</xdr:rowOff>
    </xdr:from>
    <xdr:ext cx="65" cy="172227"/>
    <xdr:sp macro="" textlink="">
      <xdr:nvSpPr>
        <xdr:cNvPr id="889" name="TextBox 888">
          <a:extLst>
            <a:ext uri="{FF2B5EF4-FFF2-40B4-BE49-F238E27FC236}">
              <a16:creationId xmlns:a16="http://schemas.microsoft.com/office/drawing/2014/main" xmlns="" id="{00000000-0008-0000-0000-000044000000}"/>
            </a:ext>
          </a:extLst>
        </xdr:cNvPr>
        <xdr:cNvSpPr txBox="1"/>
      </xdr:nvSpPr>
      <xdr:spPr>
        <a:xfrm>
          <a:off x="6438900" y="3638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403</xdr:row>
      <xdr:rowOff>0</xdr:rowOff>
    </xdr:from>
    <xdr:ext cx="65" cy="172227"/>
    <xdr:sp macro="" textlink="">
      <xdr:nvSpPr>
        <xdr:cNvPr id="890" name="TextBox 889">
          <a:extLst>
            <a:ext uri="{FF2B5EF4-FFF2-40B4-BE49-F238E27FC236}">
              <a16:creationId xmlns:a16="http://schemas.microsoft.com/office/drawing/2014/main" xmlns="" id="{00000000-0008-0000-0000-00004A000000}"/>
            </a:ext>
          </a:extLst>
        </xdr:cNvPr>
        <xdr:cNvSpPr txBox="1"/>
      </xdr:nvSpPr>
      <xdr:spPr>
        <a:xfrm>
          <a:off x="5391150" y="3638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403</xdr:row>
      <xdr:rowOff>0</xdr:rowOff>
    </xdr:from>
    <xdr:ext cx="65" cy="172227"/>
    <xdr:sp macro="" textlink="">
      <xdr:nvSpPr>
        <xdr:cNvPr id="891" name="TextBox 890">
          <a:extLst>
            <a:ext uri="{FF2B5EF4-FFF2-40B4-BE49-F238E27FC236}">
              <a16:creationId xmlns:a16="http://schemas.microsoft.com/office/drawing/2014/main" xmlns="" id="{00000000-0008-0000-0000-00004B000000}"/>
            </a:ext>
          </a:extLst>
        </xdr:cNvPr>
        <xdr:cNvSpPr txBox="1"/>
      </xdr:nvSpPr>
      <xdr:spPr>
        <a:xfrm>
          <a:off x="5391150" y="3638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1257300</xdr:colOff>
      <xdr:row>403</xdr:row>
      <xdr:rowOff>0</xdr:rowOff>
    </xdr:from>
    <xdr:ext cx="65" cy="172227"/>
    <xdr:sp macro="" textlink="">
      <xdr:nvSpPr>
        <xdr:cNvPr id="892" name="TextBox 891">
          <a:extLst>
            <a:ext uri="{FF2B5EF4-FFF2-40B4-BE49-F238E27FC236}">
              <a16:creationId xmlns:a16="http://schemas.microsoft.com/office/drawing/2014/main" xmlns="" id="{00000000-0008-0000-0000-00004C000000}"/>
            </a:ext>
          </a:extLst>
        </xdr:cNvPr>
        <xdr:cNvSpPr txBox="1"/>
      </xdr:nvSpPr>
      <xdr:spPr>
        <a:xfrm>
          <a:off x="6438900" y="3638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403</xdr:row>
      <xdr:rowOff>0</xdr:rowOff>
    </xdr:from>
    <xdr:ext cx="65" cy="172227"/>
    <xdr:sp macro="" textlink="">
      <xdr:nvSpPr>
        <xdr:cNvPr id="893" name="TextBox 892">
          <a:extLst>
            <a:ext uri="{FF2B5EF4-FFF2-40B4-BE49-F238E27FC236}">
              <a16:creationId xmlns:a16="http://schemas.microsoft.com/office/drawing/2014/main" xmlns="" id="{00000000-0008-0000-0000-00004D000000}"/>
            </a:ext>
          </a:extLst>
        </xdr:cNvPr>
        <xdr:cNvSpPr txBox="1"/>
      </xdr:nvSpPr>
      <xdr:spPr>
        <a:xfrm>
          <a:off x="6438900" y="3638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403</xdr:row>
      <xdr:rowOff>0</xdr:rowOff>
    </xdr:from>
    <xdr:ext cx="65" cy="172227"/>
    <xdr:sp macro="" textlink="">
      <xdr:nvSpPr>
        <xdr:cNvPr id="894" name="TextBox 893">
          <a:extLst>
            <a:ext uri="{FF2B5EF4-FFF2-40B4-BE49-F238E27FC236}">
              <a16:creationId xmlns:a16="http://schemas.microsoft.com/office/drawing/2014/main" xmlns="" id="{00000000-0008-0000-0000-00004E000000}"/>
            </a:ext>
          </a:extLst>
        </xdr:cNvPr>
        <xdr:cNvSpPr txBox="1"/>
      </xdr:nvSpPr>
      <xdr:spPr>
        <a:xfrm>
          <a:off x="6438900" y="3638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403</xdr:row>
      <xdr:rowOff>0</xdr:rowOff>
    </xdr:from>
    <xdr:ext cx="65" cy="172227"/>
    <xdr:sp macro="" textlink="">
      <xdr:nvSpPr>
        <xdr:cNvPr id="895" name="TextBox 894">
          <a:extLst>
            <a:ext uri="{FF2B5EF4-FFF2-40B4-BE49-F238E27FC236}">
              <a16:creationId xmlns:a16="http://schemas.microsoft.com/office/drawing/2014/main" xmlns="" id="{00000000-0008-0000-0000-000045000000}"/>
            </a:ext>
          </a:extLst>
        </xdr:cNvPr>
        <xdr:cNvSpPr txBox="1"/>
      </xdr:nvSpPr>
      <xdr:spPr>
        <a:xfrm>
          <a:off x="5391150" y="3638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403</xdr:row>
      <xdr:rowOff>0</xdr:rowOff>
    </xdr:from>
    <xdr:ext cx="65" cy="172227"/>
    <xdr:sp macro="" textlink="">
      <xdr:nvSpPr>
        <xdr:cNvPr id="896" name="TextBox 895">
          <a:extLst>
            <a:ext uri="{FF2B5EF4-FFF2-40B4-BE49-F238E27FC236}">
              <a16:creationId xmlns:a16="http://schemas.microsoft.com/office/drawing/2014/main" xmlns="" id="{00000000-0008-0000-0000-000046000000}"/>
            </a:ext>
          </a:extLst>
        </xdr:cNvPr>
        <xdr:cNvSpPr txBox="1"/>
      </xdr:nvSpPr>
      <xdr:spPr>
        <a:xfrm>
          <a:off x="5391150" y="3638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1257300</xdr:colOff>
      <xdr:row>403</xdr:row>
      <xdr:rowOff>0</xdr:rowOff>
    </xdr:from>
    <xdr:ext cx="65" cy="172227"/>
    <xdr:sp macro="" textlink="">
      <xdr:nvSpPr>
        <xdr:cNvPr id="897" name="TextBox 896">
          <a:extLst>
            <a:ext uri="{FF2B5EF4-FFF2-40B4-BE49-F238E27FC236}">
              <a16:creationId xmlns:a16="http://schemas.microsoft.com/office/drawing/2014/main" xmlns="" id="{00000000-0008-0000-0000-000047000000}"/>
            </a:ext>
          </a:extLst>
        </xdr:cNvPr>
        <xdr:cNvSpPr txBox="1"/>
      </xdr:nvSpPr>
      <xdr:spPr>
        <a:xfrm>
          <a:off x="6438900" y="3638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403</xdr:row>
      <xdr:rowOff>0</xdr:rowOff>
    </xdr:from>
    <xdr:ext cx="65" cy="172227"/>
    <xdr:sp macro="" textlink="">
      <xdr:nvSpPr>
        <xdr:cNvPr id="898" name="TextBox 897">
          <a:extLst>
            <a:ext uri="{FF2B5EF4-FFF2-40B4-BE49-F238E27FC236}">
              <a16:creationId xmlns:a16="http://schemas.microsoft.com/office/drawing/2014/main" xmlns="" id="{00000000-0008-0000-0000-000048000000}"/>
            </a:ext>
          </a:extLst>
        </xdr:cNvPr>
        <xdr:cNvSpPr txBox="1"/>
      </xdr:nvSpPr>
      <xdr:spPr>
        <a:xfrm>
          <a:off x="6438900" y="3638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403</xdr:row>
      <xdr:rowOff>0</xdr:rowOff>
    </xdr:from>
    <xdr:ext cx="65" cy="172227"/>
    <xdr:sp macro="" textlink="">
      <xdr:nvSpPr>
        <xdr:cNvPr id="899" name="TextBox 898">
          <a:extLst>
            <a:ext uri="{FF2B5EF4-FFF2-40B4-BE49-F238E27FC236}">
              <a16:creationId xmlns:a16="http://schemas.microsoft.com/office/drawing/2014/main" xmlns="" id="{00000000-0008-0000-0000-000049000000}"/>
            </a:ext>
          </a:extLst>
        </xdr:cNvPr>
        <xdr:cNvSpPr txBox="1"/>
      </xdr:nvSpPr>
      <xdr:spPr>
        <a:xfrm>
          <a:off x="6438900" y="3638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403</xdr:row>
      <xdr:rowOff>0</xdr:rowOff>
    </xdr:from>
    <xdr:ext cx="65" cy="172227"/>
    <xdr:sp macro="" textlink="">
      <xdr:nvSpPr>
        <xdr:cNvPr id="900" name="TextBox 899">
          <a:extLst>
            <a:ext uri="{FF2B5EF4-FFF2-40B4-BE49-F238E27FC236}">
              <a16:creationId xmlns:a16="http://schemas.microsoft.com/office/drawing/2014/main" xmlns="" id="{00000000-0008-0000-0000-00004F000000}"/>
            </a:ext>
          </a:extLst>
        </xdr:cNvPr>
        <xdr:cNvSpPr txBox="1"/>
      </xdr:nvSpPr>
      <xdr:spPr>
        <a:xfrm>
          <a:off x="5391150" y="3638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403</xdr:row>
      <xdr:rowOff>0</xdr:rowOff>
    </xdr:from>
    <xdr:ext cx="65" cy="172227"/>
    <xdr:sp macro="" textlink="">
      <xdr:nvSpPr>
        <xdr:cNvPr id="901" name="TextBox 900">
          <a:extLst>
            <a:ext uri="{FF2B5EF4-FFF2-40B4-BE49-F238E27FC236}">
              <a16:creationId xmlns:a16="http://schemas.microsoft.com/office/drawing/2014/main" xmlns="" id="{00000000-0008-0000-0000-000050000000}"/>
            </a:ext>
          </a:extLst>
        </xdr:cNvPr>
        <xdr:cNvSpPr txBox="1"/>
      </xdr:nvSpPr>
      <xdr:spPr>
        <a:xfrm>
          <a:off x="5391150" y="3638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1257300</xdr:colOff>
      <xdr:row>403</xdr:row>
      <xdr:rowOff>0</xdr:rowOff>
    </xdr:from>
    <xdr:ext cx="65" cy="172227"/>
    <xdr:sp macro="" textlink="">
      <xdr:nvSpPr>
        <xdr:cNvPr id="902" name="TextBox 901">
          <a:extLst>
            <a:ext uri="{FF2B5EF4-FFF2-40B4-BE49-F238E27FC236}">
              <a16:creationId xmlns:a16="http://schemas.microsoft.com/office/drawing/2014/main" xmlns="" id="{00000000-0008-0000-0000-000051000000}"/>
            </a:ext>
          </a:extLst>
        </xdr:cNvPr>
        <xdr:cNvSpPr txBox="1"/>
      </xdr:nvSpPr>
      <xdr:spPr>
        <a:xfrm>
          <a:off x="6438900" y="3638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403</xdr:row>
      <xdr:rowOff>0</xdr:rowOff>
    </xdr:from>
    <xdr:ext cx="65" cy="172227"/>
    <xdr:sp macro="" textlink="">
      <xdr:nvSpPr>
        <xdr:cNvPr id="903" name="TextBox 902">
          <a:extLst>
            <a:ext uri="{FF2B5EF4-FFF2-40B4-BE49-F238E27FC236}">
              <a16:creationId xmlns:a16="http://schemas.microsoft.com/office/drawing/2014/main" xmlns="" id="{00000000-0008-0000-0000-000052000000}"/>
            </a:ext>
          </a:extLst>
        </xdr:cNvPr>
        <xdr:cNvSpPr txBox="1"/>
      </xdr:nvSpPr>
      <xdr:spPr>
        <a:xfrm>
          <a:off x="6438900" y="3638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403</xdr:row>
      <xdr:rowOff>0</xdr:rowOff>
    </xdr:from>
    <xdr:ext cx="65" cy="172227"/>
    <xdr:sp macro="" textlink="">
      <xdr:nvSpPr>
        <xdr:cNvPr id="904" name="TextBox 903">
          <a:extLst>
            <a:ext uri="{FF2B5EF4-FFF2-40B4-BE49-F238E27FC236}">
              <a16:creationId xmlns:a16="http://schemas.microsoft.com/office/drawing/2014/main" xmlns="" id="{00000000-0008-0000-0000-000053000000}"/>
            </a:ext>
          </a:extLst>
        </xdr:cNvPr>
        <xdr:cNvSpPr txBox="1"/>
      </xdr:nvSpPr>
      <xdr:spPr>
        <a:xfrm>
          <a:off x="6438900" y="3638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403</xdr:row>
      <xdr:rowOff>0</xdr:rowOff>
    </xdr:from>
    <xdr:ext cx="65" cy="172227"/>
    <xdr:sp macro="" textlink="">
      <xdr:nvSpPr>
        <xdr:cNvPr id="905" name="TextBox 904">
          <a:extLst>
            <a:ext uri="{FF2B5EF4-FFF2-40B4-BE49-F238E27FC236}">
              <a16:creationId xmlns:a16="http://schemas.microsoft.com/office/drawing/2014/main" xmlns="" id="{00000000-0008-0000-0000-000054000000}"/>
            </a:ext>
          </a:extLst>
        </xdr:cNvPr>
        <xdr:cNvSpPr txBox="1"/>
      </xdr:nvSpPr>
      <xdr:spPr>
        <a:xfrm>
          <a:off x="5391150" y="3638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403</xdr:row>
      <xdr:rowOff>0</xdr:rowOff>
    </xdr:from>
    <xdr:ext cx="65" cy="172227"/>
    <xdr:sp macro="" textlink="">
      <xdr:nvSpPr>
        <xdr:cNvPr id="906" name="TextBox 905">
          <a:extLst>
            <a:ext uri="{FF2B5EF4-FFF2-40B4-BE49-F238E27FC236}">
              <a16:creationId xmlns:a16="http://schemas.microsoft.com/office/drawing/2014/main" xmlns="" id="{00000000-0008-0000-0000-000055000000}"/>
            </a:ext>
          </a:extLst>
        </xdr:cNvPr>
        <xdr:cNvSpPr txBox="1"/>
      </xdr:nvSpPr>
      <xdr:spPr>
        <a:xfrm>
          <a:off x="5391150" y="3638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1257300</xdr:colOff>
      <xdr:row>403</xdr:row>
      <xdr:rowOff>0</xdr:rowOff>
    </xdr:from>
    <xdr:ext cx="65" cy="172227"/>
    <xdr:sp macro="" textlink="">
      <xdr:nvSpPr>
        <xdr:cNvPr id="907" name="TextBox 906">
          <a:extLst>
            <a:ext uri="{FF2B5EF4-FFF2-40B4-BE49-F238E27FC236}">
              <a16:creationId xmlns:a16="http://schemas.microsoft.com/office/drawing/2014/main" xmlns="" id="{00000000-0008-0000-0000-000056000000}"/>
            </a:ext>
          </a:extLst>
        </xdr:cNvPr>
        <xdr:cNvSpPr txBox="1"/>
      </xdr:nvSpPr>
      <xdr:spPr>
        <a:xfrm>
          <a:off x="6438900" y="3638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403</xdr:row>
      <xdr:rowOff>0</xdr:rowOff>
    </xdr:from>
    <xdr:ext cx="65" cy="172227"/>
    <xdr:sp macro="" textlink="">
      <xdr:nvSpPr>
        <xdr:cNvPr id="908" name="TextBox 907">
          <a:extLst>
            <a:ext uri="{FF2B5EF4-FFF2-40B4-BE49-F238E27FC236}">
              <a16:creationId xmlns:a16="http://schemas.microsoft.com/office/drawing/2014/main" xmlns="" id="{00000000-0008-0000-0000-000057000000}"/>
            </a:ext>
          </a:extLst>
        </xdr:cNvPr>
        <xdr:cNvSpPr txBox="1"/>
      </xdr:nvSpPr>
      <xdr:spPr>
        <a:xfrm>
          <a:off x="6438900" y="3638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403</xdr:row>
      <xdr:rowOff>0</xdr:rowOff>
    </xdr:from>
    <xdr:ext cx="65" cy="172227"/>
    <xdr:sp macro="" textlink="">
      <xdr:nvSpPr>
        <xdr:cNvPr id="909" name="TextBox 908">
          <a:extLst>
            <a:ext uri="{FF2B5EF4-FFF2-40B4-BE49-F238E27FC236}">
              <a16:creationId xmlns:a16="http://schemas.microsoft.com/office/drawing/2014/main" xmlns="" id="{00000000-0008-0000-0000-000058000000}"/>
            </a:ext>
          </a:extLst>
        </xdr:cNvPr>
        <xdr:cNvSpPr txBox="1"/>
      </xdr:nvSpPr>
      <xdr:spPr>
        <a:xfrm>
          <a:off x="6438900" y="3638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578"/>
  <sheetViews>
    <sheetView tabSelected="1" topLeftCell="A97" zoomScaleNormal="100" zoomScaleSheetLayoutView="84" zoomScalePageLayoutView="70" workbookViewId="0">
      <selection activeCell="D104" sqref="D104"/>
    </sheetView>
  </sheetViews>
  <sheetFormatPr defaultRowHeight="15.75" x14ac:dyDescent="0.25"/>
  <cols>
    <col min="1" max="1" width="7.7109375" style="2" customWidth="1"/>
    <col min="2" max="2" width="56.28515625" style="4" customWidth="1"/>
    <col min="3" max="3" width="16.85546875" style="3" customWidth="1"/>
    <col min="4" max="4" width="15.7109375" style="3" customWidth="1"/>
    <col min="5" max="5" width="12.85546875" customWidth="1"/>
    <col min="6" max="6" width="49.5703125" style="33" customWidth="1"/>
    <col min="28" max="16384" width="9.140625" style="1"/>
  </cols>
  <sheetData>
    <row r="1" spans="1:27" s="11" customFormat="1" ht="51" customHeight="1" x14ac:dyDescent="0.2">
      <c r="A1" s="5"/>
      <c r="B1" s="6"/>
      <c r="C1" s="7"/>
      <c r="D1" s="8"/>
      <c r="E1" s="9"/>
      <c r="F1" s="10" t="s">
        <v>156</v>
      </c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s="11" customFormat="1" ht="13.5" customHeight="1" x14ac:dyDescent="0.2">
      <c r="A2" s="5"/>
      <c r="B2" s="6"/>
      <c r="C2" s="7"/>
      <c r="D2" s="7"/>
      <c r="E2" s="9"/>
      <c r="F2" s="31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</row>
    <row r="3" spans="1:27" s="11" customFormat="1" ht="54" customHeight="1" x14ac:dyDescent="0.2">
      <c r="A3" s="60" t="s">
        <v>175</v>
      </c>
      <c r="B3" s="61"/>
      <c r="C3" s="61"/>
      <c r="D3" s="61"/>
      <c r="E3" s="61"/>
      <c r="F3" s="61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</row>
    <row r="4" spans="1:27" s="11" customFormat="1" ht="13.5" customHeight="1" x14ac:dyDescent="0.2">
      <c r="A4" s="12"/>
      <c r="B4" s="13"/>
      <c r="C4" s="13"/>
      <c r="D4" s="13"/>
      <c r="E4" s="9"/>
      <c r="F4" s="31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</row>
    <row r="5" spans="1:27" s="11" customFormat="1" ht="48.75" customHeight="1" x14ac:dyDescent="0.2">
      <c r="A5" s="58" t="s">
        <v>10</v>
      </c>
      <c r="B5" s="58" t="s">
        <v>22</v>
      </c>
      <c r="C5" s="59" t="s">
        <v>23</v>
      </c>
      <c r="D5" s="59"/>
      <c r="E5" s="59"/>
      <c r="F5" s="58" t="s">
        <v>24</v>
      </c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</row>
    <row r="6" spans="1:27" s="11" customFormat="1" ht="76.5" customHeight="1" x14ac:dyDescent="0.2">
      <c r="A6" s="58"/>
      <c r="B6" s="58"/>
      <c r="C6" s="14" t="s">
        <v>26</v>
      </c>
      <c r="D6" s="14" t="s">
        <v>25</v>
      </c>
      <c r="E6" s="39" t="s">
        <v>27</v>
      </c>
      <c r="F6" s="58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</row>
    <row r="7" spans="1:27" s="5" customFormat="1" ht="15" x14ac:dyDescent="0.2">
      <c r="A7" s="40">
        <v>1</v>
      </c>
      <c r="B7" s="40">
        <v>2</v>
      </c>
      <c r="C7" s="15">
        <v>3</v>
      </c>
      <c r="D7" s="15">
        <v>3</v>
      </c>
      <c r="E7" s="40">
        <v>5</v>
      </c>
      <c r="F7" s="40">
        <v>6</v>
      </c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</row>
    <row r="8" spans="1:27" s="11" customFormat="1" ht="15" customHeight="1" x14ac:dyDescent="0.2">
      <c r="A8" s="16">
        <v>1</v>
      </c>
      <c r="B8" s="17" t="s">
        <v>32</v>
      </c>
      <c r="C8" s="27">
        <f>SUM(C9:C13)-C11</f>
        <v>6708083.5999999996</v>
      </c>
      <c r="D8" s="27">
        <f>SUM(D9:D13)-D11</f>
        <v>1032028.2535199999</v>
      </c>
      <c r="E8" s="27">
        <f>D8/C8*100</f>
        <v>15.384844838844883</v>
      </c>
      <c r="F8" s="27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</row>
    <row r="9" spans="1:27" s="19" customFormat="1" ht="18" customHeight="1" x14ac:dyDescent="0.2">
      <c r="A9" s="16">
        <v>2</v>
      </c>
      <c r="B9" s="20" t="s">
        <v>33</v>
      </c>
      <c r="C9" s="27">
        <f t="shared" ref="C9:D13" si="0">C16+C47+C126+C181+C200+C213+C406+C473+C486</f>
        <v>0</v>
      </c>
      <c r="D9" s="27">
        <f t="shared" si="0"/>
        <v>0</v>
      </c>
      <c r="E9" s="27"/>
      <c r="F9" s="27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</row>
    <row r="10" spans="1:27" s="11" customFormat="1" ht="15" x14ac:dyDescent="0.2">
      <c r="A10" s="16">
        <v>3</v>
      </c>
      <c r="B10" s="20" t="s">
        <v>9</v>
      </c>
      <c r="C10" s="27">
        <f t="shared" si="0"/>
        <v>3193812.9</v>
      </c>
      <c r="D10" s="27">
        <f t="shared" si="0"/>
        <v>341264.86050999997</v>
      </c>
      <c r="E10" s="27">
        <f t="shared" ref="E10:E13" si="1">D10/C10*100</f>
        <v>10.685186364861886</v>
      </c>
      <c r="F10" s="27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</row>
    <row r="11" spans="1:27" s="11" customFormat="1" ht="15" x14ac:dyDescent="0.2">
      <c r="A11" s="16">
        <v>4</v>
      </c>
      <c r="B11" s="20" t="s">
        <v>34</v>
      </c>
      <c r="C11" s="27">
        <f t="shared" si="0"/>
        <v>1507819.6</v>
      </c>
      <c r="D11" s="27">
        <f t="shared" si="0"/>
        <v>30672.100000000002</v>
      </c>
      <c r="E11" s="27">
        <f t="shared" si="1"/>
        <v>2.0342022348031557</v>
      </c>
      <c r="F11" s="27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</row>
    <row r="12" spans="1:27" s="11" customFormat="1" ht="15" x14ac:dyDescent="0.2">
      <c r="A12" s="16">
        <v>5</v>
      </c>
      <c r="B12" s="20" t="s">
        <v>35</v>
      </c>
      <c r="C12" s="27">
        <f t="shared" si="0"/>
        <v>940760.50000000012</v>
      </c>
      <c r="D12" s="27">
        <f t="shared" si="0"/>
        <v>76094.63</v>
      </c>
      <c r="E12" s="27">
        <f t="shared" si="1"/>
        <v>8.0886293589069691</v>
      </c>
      <c r="F12" s="27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</row>
    <row r="13" spans="1:27" s="11" customFormat="1" ht="15" x14ac:dyDescent="0.2">
      <c r="A13" s="41">
        <v>6</v>
      </c>
      <c r="B13" s="42" t="s">
        <v>1</v>
      </c>
      <c r="C13" s="27">
        <f t="shared" si="0"/>
        <v>2573510.2000000002</v>
      </c>
      <c r="D13" s="27">
        <f t="shared" si="0"/>
        <v>614668.76301</v>
      </c>
      <c r="E13" s="27">
        <f t="shared" si="1"/>
        <v>23.884450234935922</v>
      </c>
      <c r="F13" s="43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</row>
    <row r="14" spans="1:27" s="38" customFormat="1" ht="15.75" customHeight="1" x14ac:dyDescent="0.2">
      <c r="A14" s="16">
        <v>7</v>
      </c>
      <c r="B14" s="62" t="s">
        <v>36</v>
      </c>
      <c r="C14" s="63"/>
      <c r="D14" s="63"/>
      <c r="E14" s="63"/>
      <c r="F14" s="64"/>
      <c r="G14" s="44"/>
      <c r="H14" s="44"/>
      <c r="I14" s="44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</row>
    <row r="15" spans="1:27" s="19" customFormat="1" ht="16.5" customHeight="1" x14ac:dyDescent="0.2">
      <c r="A15" s="16">
        <v>8</v>
      </c>
      <c r="B15" s="17" t="s">
        <v>37</v>
      </c>
      <c r="C15" s="27">
        <f t="shared" ref="C15:D15" si="2">SUM(C16:C20)-C18</f>
        <v>2369668.2999999998</v>
      </c>
      <c r="D15" s="27">
        <f t="shared" si="2"/>
        <v>572857.16301000002</v>
      </c>
      <c r="E15" s="27">
        <f t="shared" ref="E15:E43" si="3">D15/C15*100</f>
        <v>24.174571732676682</v>
      </c>
      <c r="F15" s="27"/>
      <c r="G15" s="9"/>
      <c r="H15" s="9"/>
      <c r="I15" s="9"/>
      <c r="J15" s="9"/>
      <c r="K15" s="9"/>
      <c r="L15" s="9"/>
      <c r="M15" s="9"/>
      <c r="N15" s="9"/>
      <c r="O15" s="9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</row>
    <row r="16" spans="1:27" s="11" customFormat="1" ht="15" x14ac:dyDescent="0.2">
      <c r="A16" s="16">
        <v>9</v>
      </c>
      <c r="B16" s="20" t="s">
        <v>33</v>
      </c>
      <c r="C16" s="23">
        <f t="shared" ref="C16:D20" si="4">C22+C28+C34+C40</f>
        <v>0</v>
      </c>
      <c r="D16" s="23">
        <f t="shared" si="4"/>
        <v>0</v>
      </c>
      <c r="E16" s="23"/>
      <c r="F16" s="23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</row>
    <row r="17" spans="1:27" s="11" customFormat="1" ht="15" x14ac:dyDescent="0.2">
      <c r="A17" s="16">
        <v>10</v>
      </c>
      <c r="B17" s="20" t="s">
        <v>9</v>
      </c>
      <c r="C17" s="23">
        <f t="shared" si="4"/>
        <v>16234.2</v>
      </c>
      <c r="D17" s="23">
        <f t="shared" si="4"/>
        <v>0</v>
      </c>
      <c r="E17" s="23">
        <f t="shared" si="3"/>
        <v>0</v>
      </c>
      <c r="F17" s="23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</row>
    <row r="18" spans="1:27" s="11" customFormat="1" ht="15" x14ac:dyDescent="0.2">
      <c r="A18" s="16">
        <v>11</v>
      </c>
      <c r="B18" s="20" t="s">
        <v>34</v>
      </c>
      <c r="C18" s="23">
        <f t="shared" si="4"/>
        <v>16234.2</v>
      </c>
      <c r="D18" s="23">
        <f t="shared" si="4"/>
        <v>0</v>
      </c>
      <c r="E18" s="23">
        <f t="shared" si="3"/>
        <v>0</v>
      </c>
      <c r="F18" s="23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</row>
    <row r="19" spans="1:27" s="11" customFormat="1" ht="15" x14ac:dyDescent="0.2">
      <c r="A19" s="16">
        <v>12</v>
      </c>
      <c r="B19" s="20" t="s">
        <v>35</v>
      </c>
      <c r="C19" s="23">
        <f t="shared" si="4"/>
        <v>160374</v>
      </c>
      <c r="D19" s="23">
        <f t="shared" si="4"/>
        <v>19726</v>
      </c>
      <c r="E19" s="23">
        <f t="shared" si="3"/>
        <v>12.299998752915062</v>
      </c>
      <c r="F19" s="23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</row>
    <row r="20" spans="1:27" s="11" customFormat="1" ht="15" x14ac:dyDescent="0.2">
      <c r="A20" s="16">
        <v>13</v>
      </c>
      <c r="B20" s="20" t="s">
        <v>1</v>
      </c>
      <c r="C20" s="23">
        <f t="shared" si="4"/>
        <v>2193060.1</v>
      </c>
      <c r="D20" s="23">
        <f t="shared" si="4"/>
        <v>553131.16301000002</v>
      </c>
      <c r="E20" s="23">
        <f t="shared" si="3"/>
        <v>25.22188803717691</v>
      </c>
      <c r="F20" s="23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</row>
    <row r="21" spans="1:27" s="19" customFormat="1" ht="303" customHeight="1" x14ac:dyDescent="0.2">
      <c r="A21" s="16">
        <v>14</v>
      </c>
      <c r="B21" s="17" t="s">
        <v>38</v>
      </c>
      <c r="C21" s="27">
        <f t="shared" ref="C21" si="5">SUM(C22:C26)-C24</f>
        <v>2193060.1</v>
      </c>
      <c r="D21" s="27">
        <f t="shared" ref="D21" si="6">SUM(D22:D26)-D24</f>
        <v>553131.16301000002</v>
      </c>
      <c r="E21" s="27">
        <f t="shared" si="3"/>
        <v>25.22188803717691</v>
      </c>
      <c r="F21" s="65" t="s">
        <v>157</v>
      </c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</row>
    <row r="22" spans="1:27" s="11" customFormat="1" ht="15" x14ac:dyDescent="0.2">
      <c r="A22" s="16">
        <v>15</v>
      </c>
      <c r="B22" s="20" t="s">
        <v>33</v>
      </c>
      <c r="C22" s="23">
        <v>0</v>
      </c>
      <c r="D22" s="23">
        <v>0</v>
      </c>
      <c r="E22" s="23"/>
      <c r="F22" s="66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</row>
    <row r="23" spans="1:27" s="11" customFormat="1" ht="15" x14ac:dyDescent="0.2">
      <c r="A23" s="16">
        <v>16</v>
      </c>
      <c r="B23" s="20" t="s">
        <v>0</v>
      </c>
      <c r="C23" s="23">
        <v>0</v>
      </c>
      <c r="D23" s="23">
        <v>0</v>
      </c>
      <c r="E23" s="23"/>
      <c r="F23" s="66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</row>
    <row r="24" spans="1:27" s="11" customFormat="1" ht="15" x14ac:dyDescent="0.2">
      <c r="A24" s="16">
        <v>17</v>
      </c>
      <c r="B24" s="20" t="s">
        <v>34</v>
      </c>
      <c r="C24" s="23">
        <v>0</v>
      </c>
      <c r="D24" s="23">
        <v>0</v>
      </c>
      <c r="E24" s="23"/>
      <c r="F24" s="66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</row>
    <row r="25" spans="1:27" s="11" customFormat="1" ht="15" x14ac:dyDescent="0.2">
      <c r="A25" s="16">
        <v>18</v>
      </c>
      <c r="B25" s="20" t="s">
        <v>35</v>
      </c>
      <c r="C25" s="23">
        <v>0</v>
      </c>
      <c r="D25" s="23">
        <v>0</v>
      </c>
      <c r="E25" s="23"/>
      <c r="F25" s="66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</row>
    <row r="26" spans="1:27" s="11" customFormat="1" ht="15" x14ac:dyDescent="0.2">
      <c r="A26" s="16">
        <v>19</v>
      </c>
      <c r="B26" s="20" t="s">
        <v>1</v>
      </c>
      <c r="C26" s="26">
        <f>696000+532000+400000+565060.1</f>
        <v>2193060.1</v>
      </c>
      <c r="D26" s="26">
        <f>107740+75813.5+89085.86301+280491.8</f>
        <v>553131.16301000002</v>
      </c>
      <c r="E26" s="23">
        <f t="shared" si="3"/>
        <v>25.22188803717691</v>
      </c>
      <c r="F26" s="67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</row>
    <row r="27" spans="1:27" s="19" customFormat="1" ht="64.5" customHeight="1" x14ac:dyDescent="0.2">
      <c r="A27" s="16">
        <v>20</v>
      </c>
      <c r="B27" s="17" t="s">
        <v>39</v>
      </c>
      <c r="C27" s="27">
        <f t="shared" ref="C27" si="7">SUM(C28:C32)-C30</f>
        <v>32468.400000000005</v>
      </c>
      <c r="D27" s="27">
        <f t="shared" ref="D27" si="8">SUM(D28:D32)-D30</f>
        <v>0</v>
      </c>
      <c r="E27" s="27">
        <f t="shared" si="3"/>
        <v>0</v>
      </c>
      <c r="F27" s="65" t="s">
        <v>153</v>
      </c>
      <c r="G27" s="9"/>
      <c r="H27" s="9"/>
      <c r="I27" s="9"/>
      <c r="J27" s="9"/>
      <c r="K27" s="9"/>
      <c r="L27" s="9"/>
      <c r="M27" s="9"/>
      <c r="N27" s="9"/>
      <c r="O27" s="9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</row>
    <row r="28" spans="1:27" s="11" customFormat="1" ht="15" x14ac:dyDescent="0.2">
      <c r="A28" s="16">
        <v>21</v>
      </c>
      <c r="B28" s="20" t="s">
        <v>33</v>
      </c>
      <c r="C28" s="23">
        <v>0</v>
      </c>
      <c r="D28" s="23">
        <v>0</v>
      </c>
      <c r="E28" s="23"/>
      <c r="F28" s="66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</row>
    <row r="29" spans="1:27" s="11" customFormat="1" ht="18.75" customHeight="1" x14ac:dyDescent="0.2">
      <c r="A29" s="16">
        <v>22</v>
      </c>
      <c r="B29" s="20" t="s">
        <v>9</v>
      </c>
      <c r="C29" s="23">
        <v>16234.2</v>
      </c>
      <c r="D29" s="23">
        <v>0</v>
      </c>
      <c r="E29" s="23">
        <f t="shared" si="3"/>
        <v>0</v>
      </c>
      <c r="F29" s="66"/>
      <c r="G29" s="9"/>
      <c r="H29" s="9"/>
      <c r="I29" s="9"/>
      <c r="J29" s="9"/>
      <c r="K29" s="9"/>
      <c r="L29" s="9"/>
      <c r="M29" s="9"/>
      <c r="N29" s="9"/>
      <c r="O29" s="9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</row>
    <row r="30" spans="1:27" s="11" customFormat="1" ht="15" x14ac:dyDescent="0.2">
      <c r="A30" s="16">
        <v>23</v>
      </c>
      <c r="B30" s="20" t="s">
        <v>34</v>
      </c>
      <c r="C30" s="23">
        <v>16234.2</v>
      </c>
      <c r="D30" s="23">
        <v>0</v>
      </c>
      <c r="E30" s="23">
        <f t="shared" si="3"/>
        <v>0</v>
      </c>
      <c r="F30" s="66"/>
      <c r="G30" s="9"/>
      <c r="H30" s="9"/>
      <c r="I30" s="9"/>
      <c r="J30" s="9"/>
      <c r="K30" s="9"/>
      <c r="L30" s="9"/>
      <c r="M30" s="9"/>
      <c r="N30" s="9"/>
      <c r="O30" s="9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</row>
    <row r="31" spans="1:27" s="11" customFormat="1" ht="15" x14ac:dyDescent="0.2">
      <c r="A31" s="16">
        <v>24</v>
      </c>
      <c r="B31" s="20" t="s">
        <v>35</v>
      </c>
      <c r="C31" s="23">
        <v>16234.2</v>
      </c>
      <c r="D31" s="23">
        <v>0</v>
      </c>
      <c r="E31" s="23">
        <f t="shared" si="3"/>
        <v>0</v>
      </c>
      <c r="F31" s="66"/>
      <c r="G31" s="9"/>
      <c r="H31" s="9"/>
      <c r="I31" s="9"/>
      <c r="J31" s="9"/>
      <c r="K31" s="9"/>
      <c r="L31" s="9"/>
      <c r="M31" s="9"/>
      <c r="N31" s="9"/>
      <c r="O31" s="9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</row>
    <row r="32" spans="1:27" s="11" customFormat="1" ht="15" x14ac:dyDescent="0.2">
      <c r="A32" s="16">
        <v>25</v>
      </c>
      <c r="B32" s="20" t="s">
        <v>1</v>
      </c>
      <c r="C32" s="23">
        <v>0</v>
      </c>
      <c r="D32" s="23">
        <v>0</v>
      </c>
      <c r="E32" s="23"/>
      <c r="F32" s="67"/>
      <c r="G32" s="9"/>
      <c r="H32" s="9"/>
      <c r="I32" s="9"/>
      <c r="J32" s="9"/>
      <c r="K32" s="9"/>
      <c r="L32" s="9"/>
      <c r="M32" s="9"/>
      <c r="N32" s="9"/>
      <c r="O32" s="9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</row>
    <row r="33" spans="1:27" s="11" customFormat="1" ht="75" x14ac:dyDescent="0.2">
      <c r="A33" s="16">
        <v>32</v>
      </c>
      <c r="B33" s="17" t="s">
        <v>40</v>
      </c>
      <c r="C33" s="27">
        <f t="shared" ref="C33:D33" si="9">SUM(C34:C38)-C36</f>
        <v>5412.9</v>
      </c>
      <c r="D33" s="27">
        <f t="shared" si="9"/>
        <v>0</v>
      </c>
      <c r="E33" s="27">
        <f t="shared" si="3"/>
        <v>0</v>
      </c>
      <c r="F33" s="65" t="s">
        <v>124</v>
      </c>
      <c r="G33" s="9"/>
      <c r="H33" s="9"/>
      <c r="I33" s="9"/>
      <c r="J33" s="9"/>
      <c r="K33" s="9"/>
      <c r="L33" s="9"/>
      <c r="M33" s="9"/>
      <c r="N33" s="9"/>
      <c r="O33" s="9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</row>
    <row r="34" spans="1:27" s="11" customFormat="1" ht="15" x14ac:dyDescent="0.2">
      <c r="A34" s="16">
        <v>33</v>
      </c>
      <c r="B34" s="20" t="s">
        <v>33</v>
      </c>
      <c r="C34" s="23">
        <v>0</v>
      </c>
      <c r="D34" s="23">
        <v>0</v>
      </c>
      <c r="E34" s="23"/>
      <c r="F34" s="66"/>
      <c r="G34" s="9"/>
      <c r="H34" s="9"/>
      <c r="I34" s="9"/>
      <c r="J34" s="9"/>
      <c r="K34" s="9"/>
      <c r="L34" s="9"/>
      <c r="M34" s="9"/>
      <c r="N34" s="9"/>
      <c r="O34" s="9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</row>
    <row r="35" spans="1:27" s="11" customFormat="1" ht="15" x14ac:dyDescent="0.2">
      <c r="A35" s="16">
        <v>34</v>
      </c>
      <c r="B35" s="20" t="s">
        <v>0</v>
      </c>
      <c r="C35" s="23">
        <v>0</v>
      </c>
      <c r="D35" s="23">
        <v>0</v>
      </c>
      <c r="E35" s="23"/>
      <c r="F35" s="66"/>
      <c r="G35" s="9"/>
      <c r="H35" s="9"/>
      <c r="I35" s="9"/>
      <c r="J35" s="9"/>
      <c r="K35" s="9"/>
      <c r="L35" s="9"/>
      <c r="M35" s="9"/>
      <c r="N35" s="9"/>
      <c r="O35" s="9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</row>
    <row r="36" spans="1:27" s="11" customFormat="1" ht="15" x14ac:dyDescent="0.2">
      <c r="A36" s="16">
        <v>35</v>
      </c>
      <c r="B36" s="20" t="s">
        <v>34</v>
      </c>
      <c r="C36" s="23">
        <v>0</v>
      </c>
      <c r="D36" s="23">
        <v>0</v>
      </c>
      <c r="E36" s="23"/>
      <c r="F36" s="66"/>
      <c r="G36" s="9"/>
      <c r="H36" s="9"/>
      <c r="I36" s="9"/>
      <c r="J36" s="9"/>
      <c r="K36" s="9"/>
      <c r="L36" s="9"/>
      <c r="M36" s="9"/>
      <c r="N36" s="9"/>
      <c r="O36" s="9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</row>
    <row r="37" spans="1:27" s="11" customFormat="1" ht="15" x14ac:dyDescent="0.2">
      <c r="A37" s="16">
        <v>36</v>
      </c>
      <c r="B37" s="20" t="s">
        <v>35</v>
      </c>
      <c r="C37" s="23">
        <v>5412.9</v>
      </c>
      <c r="D37" s="23">
        <v>0</v>
      </c>
      <c r="E37" s="23">
        <f t="shared" si="3"/>
        <v>0</v>
      </c>
      <c r="F37" s="66"/>
      <c r="G37" s="9"/>
      <c r="H37" s="9"/>
      <c r="I37" s="9"/>
      <c r="J37" s="9"/>
      <c r="K37" s="9"/>
      <c r="L37" s="9"/>
      <c r="M37" s="9"/>
      <c r="N37" s="9"/>
      <c r="O37" s="9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</row>
    <row r="38" spans="1:27" s="11" customFormat="1" ht="15" x14ac:dyDescent="0.2">
      <c r="A38" s="16">
        <v>37</v>
      </c>
      <c r="B38" s="20" t="s">
        <v>1</v>
      </c>
      <c r="C38" s="23">
        <v>0</v>
      </c>
      <c r="D38" s="23">
        <v>0</v>
      </c>
      <c r="E38" s="23"/>
      <c r="F38" s="67"/>
      <c r="G38" s="9"/>
      <c r="H38" s="9"/>
      <c r="I38" s="9"/>
      <c r="J38" s="9"/>
      <c r="K38" s="9"/>
      <c r="L38" s="9"/>
      <c r="M38" s="9"/>
      <c r="N38" s="9"/>
      <c r="O38" s="9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</row>
    <row r="39" spans="1:27" s="11" customFormat="1" ht="78.75" customHeight="1" x14ac:dyDescent="0.2">
      <c r="A39" s="16">
        <v>44</v>
      </c>
      <c r="B39" s="17" t="s">
        <v>41</v>
      </c>
      <c r="C39" s="27">
        <f t="shared" ref="C39:D39" si="10">SUM(C40:C44)-C42</f>
        <v>138726.9</v>
      </c>
      <c r="D39" s="27">
        <f t="shared" si="10"/>
        <v>19726</v>
      </c>
      <c r="E39" s="27">
        <f t="shared" si="3"/>
        <v>14.219304258943291</v>
      </c>
      <c r="F39" s="65" t="s">
        <v>121</v>
      </c>
      <c r="G39" s="9"/>
      <c r="H39" s="9"/>
      <c r="I39" s="9"/>
      <c r="J39" s="9"/>
      <c r="K39" s="9"/>
      <c r="L39" s="9"/>
      <c r="M39" s="9"/>
      <c r="N39" s="9"/>
      <c r="O39" s="9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</row>
    <row r="40" spans="1:27" s="11" customFormat="1" ht="15" x14ac:dyDescent="0.2">
      <c r="A40" s="16">
        <v>45</v>
      </c>
      <c r="B40" s="20" t="s">
        <v>33</v>
      </c>
      <c r="C40" s="23">
        <v>0</v>
      </c>
      <c r="D40" s="23">
        <v>0</v>
      </c>
      <c r="E40" s="23"/>
      <c r="F40" s="66"/>
      <c r="G40" s="9"/>
      <c r="H40" s="9"/>
      <c r="I40" s="9"/>
      <c r="J40" s="9"/>
      <c r="K40" s="9"/>
      <c r="L40" s="9"/>
      <c r="M40" s="9"/>
      <c r="N40" s="9"/>
      <c r="O40" s="9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</row>
    <row r="41" spans="1:27" s="11" customFormat="1" ht="15" x14ac:dyDescent="0.2">
      <c r="A41" s="16">
        <v>46</v>
      </c>
      <c r="B41" s="20" t="s">
        <v>0</v>
      </c>
      <c r="C41" s="23">
        <f t="shared" ref="C41:D42" si="11">SUM(D41:G41)</f>
        <v>0</v>
      </c>
      <c r="D41" s="23">
        <f t="shared" si="11"/>
        <v>0</v>
      </c>
      <c r="E41" s="23"/>
      <c r="F41" s="66"/>
      <c r="G41" s="9"/>
      <c r="H41" s="9"/>
      <c r="I41" s="9"/>
      <c r="J41" s="9"/>
      <c r="K41" s="9"/>
      <c r="L41" s="9"/>
      <c r="M41" s="9"/>
      <c r="N41" s="9"/>
      <c r="O41" s="9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</row>
    <row r="42" spans="1:27" s="11" customFormat="1" ht="15" x14ac:dyDescent="0.2">
      <c r="A42" s="16">
        <v>47</v>
      </c>
      <c r="B42" s="20" t="s">
        <v>4</v>
      </c>
      <c r="C42" s="23">
        <f t="shared" si="11"/>
        <v>0</v>
      </c>
      <c r="D42" s="23">
        <f t="shared" si="11"/>
        <v>0</v>
      </c>
      <c r="E42" s="23"/>
      <c r="F42" s="66"/>
      <c r="G42" s="9"/>
      <c r="H42" s="9"/>
      <c r="I42" s="9"/>
      <c r="J42" s="9"/>
      <c r="K42" s="9"/>
      <c r="L42" s="9"/>
      <c r="M42" s="9"/>
      <c r="N42" s="9"/>
      <c r="O42" s="9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</row>
    <row r="43" spans="1:27" s="11" customFormat="1" ht="15" x14ac:dyDescent="0.2">
      <c r="A43" s="16">
        <v>48</v>
      </c>
      <c r="B43" s="20" t="s">
        <v>2</v>
      </c>
      <c r="C43" s="23">
        <v>138726.9</v>
      </c>
      <c r="D43" s="23">
        <v>19726</v>
      </c>
      <c r="E43" s="23">
        <f t="shared" si="3"/>
        <v>14.219304258943291</v>
      </c>
      <c r="F43" s="66"/>
      <c r="G43" s="9"/>
      <c r="H43" s="9"/>
      <c r="I43" s="9"/>
      <c r="J43" s="9"/>
      <c r="K43" s="9"/>
      <c r="L43" s="9"/>
      <c r="M43" s="9"/>
      <c r="N43" s="9"/>
      <c r="O43" s="9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</row>
    <row r="44" spans="1:27" s="11" customFormat="1" ht="15" x14ac:dyDescent="0.2">
      <c r="A44" s="16">
        <v>49</v>
      </c>
      <c r="B44" s="42" t="s">
        <v>1</v>
      </c>
      <c r="C44" s="45">
        <v>0</v>
      </c>
      <c r="D44" s="45">
        <v>0</v>
      </c>
      <c r="E44" s="45"/>
      <c r="F44" s="67"/>
      <c r="G44" s="9"/>
      <c r="H44" s="9"/>
      <c r="I44" s="9"/>
      <c r="J44" s="9"/>
      <c r="K44" s="9"/>
      <c r="L44" s="9"/>
      <c r="M44" s="9"/>
      <c r="N44" s="9"/>
      <c r="O44" s="9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</row>
    <row r="45" spans="1:27" s="11" customFormat="1" ht="15" x14ac:dyDescent="0.2">
      <c r="A45" s="46">
        <v>50</v>
      </c>
      <c r="B45" s="62" t="s">
        <v>42</v>
      </c>
      <c r="C45" s="63"/>
      <c r="D45" s="63"/>
      <c r="E45" s="63"/>
      <c r="F45" s="64"/>
      <c r="G45" s="44"/>
      <c r="H45" s="44"/>
      <c r="I45" s="44"/>
      <c r="J45" s="44"/>
      <c r="K45" s="9"/>
      <c r="L45" s="9"/>
      <c r="M45" s="9"/>
      <c r="N45" s="9"/>
      <c r="O45" s="9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</row>
    <row r="46" spans="1:27" s="11" customFormat="1" ht="30" x14ac:dyDescent="0.2">
      <c r="A46" s="16">
        <v>51</v>
      </c>
      <c r="B46" s="17" t="s">
        <v>43</v>
      </c>
      <c r="C46" s="27">
        <f t="shared" ref="C46" si="12">SUM(C48:C51)-C49</f>
        <v>1263055.7999999998</v>
      </c>
      <c r="D46" s="27">
        <f t="shared" ref="D46" si="13">SUM(D48:D51)-D49</f>
        <v>136758.88159999999</v>
      </c>
      <c r="E46" s="27">
        <f t="shared" ref="E46:E96" si="14">D46/C46*100</f>
        <v>10.827619935714639</v>
      </c>
      <c r="F46" s="47"/>
      <c r="G46" s="9"/>
      <c r="H46" s="9"/>
      <c r="I46" s="9"/>
      <c r="J46" s="9"/>
      <c r="K46" s="9"/>
      <c r="L46" s="9"/>
      <c r="M46" s="9"/>
      <c r="N46" s="9"/>
      <c r="O46" s="9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</row>
    <row r="47" spans="1:27" s="11" customFormat="1" ht="15" x14ac:dyDescent="0.2">
      <c r="A47" s="16">
        <v>52</v>
      </c>
      <c r="B47" s="20" t="s">
        <v>33</v>
      </c>
      <c r="C47" s="23">
        <f t="shared" ref="C47:D51" si="15">C53+C59+C65+C71+C77+C83+C89+C95+C101+C107+C113+C119</f>
        <v>0</v>
      </c>
      <c r="D47" s="23">
        <f t="shared" si="15"/>
        <v>0</v>
      </c>
      <c r="E47" s="23"/>
      <c r="F47" s="45"/>
      <c r="G47" s="9"/>
      <c r="H47" s="9"/>
      <c r="I47" s="9"/>
      <c r="J47" s="9"/>
      <c r="K47" s="9"/>
      <c r="L47" s="9"/>
      <c r="M47" s="9"/>
      <c r="N47" s="9"/>
      <c r="O47" s="9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</row>
    <row r="48" spans="1:27" s="11" customFormat="1" ht="15" x14ac:dyDescent="0.2">
      <c r="A48" s="16">
        <v>53</v>
      </c>
      <c r="B48" s="20" t="s">
        <v>9</v>
      </c>
      <c r="C48" s="23">
        <f t="shared" si="15"/>
        <v>1075263.5</v>
      </c>
      <c r="D48" s="23">
        <f t="shared" si="15"/>
        <v>103954.4516</v>
      </c>
      <c r="E48" s="23">
        <f t="shared" si="14"/>
        <v>9.6678118061293805</v>
      </c>
      <c r="F48" s="45"/>
      <c r="G48" s="9"/>
      <c r="H48" s="9"/>
      <c r="I48" s="9"/>
      <c r="J48" s="9"/>
      <c r="K48" s="9"/>
      <c r="L48" s="9"/>
      <c r="M48" s="9"/>
      <c r="N48" s="9"/>
      <c r="O48" s="9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</row>
    <row r="49" spans="1:27" s="11" customFormat="1" ht="15" x14ac:dyDescent="0.2">
      <c r="A49" s="16">
        <v>54</v>
      </c>
      <c r="B49" s="20" t="s">
        <v>34</v>
      </c>
      <c r="C49" s="23">
        <f t="shared" si="15"/>
        <v>971129.5</v>
      </c>
      <c r="D49" s="23">
        <f t="shared" si="15"/>
        <v>28816.400000000001</v>
      </c>
      <c r="E49" s="23">
        <f t="shared" si="14"/>
        <v>2.9673076556731104</v>
      </c>
      <c r="F49" s="45"/>
      <c r="G49" s="9"/>
      <c r="H49" s="9"/>
      <c r="I49" s="9"/>
      <c r="J49" s="9"/>
      <c r="K49" s="9"/>
      <c r="L49" s="9"/>
      <c r="M49" s="9"/>
      <c r="N49" s="9"/>
      <c r="O49" s="9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</row>
    <row r="50" spans="1:27" s="11" customFormat="1" ht="15" x14ac:dyDescent="0.2">
      <c r="A50" s="16">
        <v>55</v>
      </c>
      <c r="B50" s="20" t="s">
        <v>3</v>
      </c>
      <c r="C50" s="23">
        <f t="shared" si="15"/>
        <v>177792.3</v>
      </c>
      <c r="D50" s="23">
        <f t="shared" si="15"/>
        <v>32804.43</v>
      </c>
      <c r="E50" s="23">
        <f t="shared" si="14"/>
        <v>18.450984660190571</v>
      </c>
      <c r="F50" s="45"/>
      <c r="G50" s="9"/>
      <c r="H50" s="9"/>
      <c r="I50" s="9"/>
      <c r="J50" s="9"/>
      <c r="K50" s="9"/>
      <c r="L50" s="9"/>
      <c r="M50" s="9"/>
      <c r="N50" s="9"/>
      <c r="O50" s="9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</row>
    <row r="51" spans="1:27" s="11" customFormat="1" ht="15" x14ac:dyDescent="0.2">
      <c r="A51" s="16">
        <v>56</v>
      </c>
      <c r="B51" s="20" t="s">
        <v>1</v>
      </c>
      <c r="C51" s="23">
        <f t="shared" si="15"/>
        <v>10000</v>
      </c>
      <c r="D51" s="23">
        <f t="shared" si="15"/>
        <v>0</v>
      </c>
      <c r="E51" s="23">
        <f t="shared" si="14"/>
        <v>0</v>
      </c>
      <c r="F51" s="45"/>
      <c r="G51" s="9"/>
      <c r="H51" s="9"/>
      <c r="I51" s="9"/>
      <c r="J51" s="9"/>
      <c r="K51" s="9"/>
      <c r="L51" s="9"/>
      <c r="M51" s="9"/>
      <c r="N51" s="9"/>
      <c r="O51" s="9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</row>
    <row r="52" spans="1:27" s="11" customFormat="1" ht="93" customHeight="1" x14ac:dyDescent="0.2">
      <c r="A52" s="16">
        <v>57</v>
      </c>
      <c r="B52" s="17" t="s">
        <v>44</v>
      </c>
      <c r="C52" s="27">
        <f t="shared" ref="C52:D52" si="16">SUM(C53:C57)-C55</f>
        <v>92606.400000000009</v>
      </c>
      <c r="D52" s="27">
        <f t="shared" si="16"/>
        <v>9427.73</v>
      </c>
      <c r="E52" s="27">
        <f t="shared" si="14"/>
        <v>10.180430294234522</v>
      </c>
      <c r="F52" s="65" t="s">
        <v>122</v>
      </c>
      <c r="G52" s="9"/>
      <c r="H52" s="9"/>
      <c r="I52" s="9"/>
      <c r="J52" s="9"/>
      <c r="K52" s="9"/>
      <c r="L52" s="9"/>
      <c r="M52" s="9"/>
      <c r="N52" s="9"/>
      <c r="O52" s="9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</row>
    <row r="53" spans="1:27" s="11" customFormat="1" ht="15" x14ac:dyDescent="0.2">
      <c r="A53" s="16">
        <v>58</v>
      </c>
      <c r="B53" s="20" t="s">
        <v>33</v>
      </c>
      <c r="C53" s="23">
        <v>0</v>
      </c>
      <c r="D53" s="23">
        <v>0</v>
      </c>
      <c r="E53" s="23"/>
      <c r="F53" s="66"/>
      <c r="G53" s="9"/>
      <c r="H53" s="9"/>
      <c r="I53" s="9"/>
      <c r="J53" s="9"/>
      <c r="K53" s="9"/>
      <c r="L53" s="9"/>
      <c r="M53" s="9"/>
      <c r="N53" s="9"/>
      <c r="O53" s="9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</row>
    <row r="54" spans="1:27" s="11" customFormat="1" ht="15" x14ac:dyDescent="0.2">
      <c r="A54" s="16">
        <v>59</v>
      </c>
      <c r="B54" s="48" t="s">
        <v>45</v>
      </c>
      <c r="C54" s="23">
        <v>83345.7</v>
      </c>
      <c r="D54" s="23">
        <v>8469.7000000000007</v>
      </c>
      <c r="E54" s="23">
        <f t="shared" si="14"/>
        <v>10.162131939620162</v>
      </c>
      <c r="F54" s="66"/>
      <c r="G54" s="9"/>
      <c r="H54" s="9"/>
      <c r="I54" s="9"/>
      <c r="J54" s="9"/>
      <c r="K54" s="9"/>
      <c r="L54" s="9"/>
      <c r="M54" s="9"/>
      <c r="N54" s="9"/>
      <c r="O54" s="9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</row>
    <row r="55" spans="1:27" s="11" customFormat="1" ht="15" x14ac:dyDescent="0.2">
      <c r="A55" s="16">
        <v>60</v>
      </c>
      <c r="B55" s="48" t="s">
        <v>46</v>
      </c>
      <c r="C55" s="23">
        <f>C54</f>
        <v>83345.7</v>
      </c>
      <c r="D55" s="23">
        <v>8469.7000000000007</v>
      </c>
      <c r="E55" s="23">
        <f t="shared" si="14"/>
        <v>10.162131939620162</v>
      </c>
      <c r="F55" s="66"/>
      <c r="G55" s="9"/>
      <c r="H55" s="9"/>
      <c r="I55" s="9"/>
      <c r="J55" s="9"/>
      <c r="K55" s="9"/>
      <c r="L55" s="9"/>
      <c r="M55" s="9"/>
      <c r="N55" s="9"/>
      <c r="O55" s="9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</row>
    <row r="56" spans="1:27" s="11" customFormat="1" ht="15" x14ac:dyDescent="0.2">
      <c r="A56" s="16">
        <v>61</v>
      </c>
      <c r="B56" s="20" t="s">
        <v>47</v>
      </c>
      <c r="C56" s="23">
        <v>9260.7000000000007</v>
      </c>
      <c r="D56" s="23">
        <v>958.03</v>
      </c>
      <c r="E56" s="23">
        <f t="shared" si="14"/>
        <v>10.345114300214886</v>
      </c>
      <c r="F56" s="66"/>
      <c r="G56" s="9"/>
      <c r="H56" s="9"/>
      <c r="I56" s="9"/>
      <c r="J56" s="9"/>
      <c r="K56" s="9"/>
      <c r="L56" s="9"/>
      <c r="M56" s="9"/>
      <c r="N56" s="9"/>
      <c r="O56" s="9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</row>
    <row r="57" spans="1:27" s="11" customFormat="1" ht="15" x14ac:dyDescent="0.2">
      <c r="A57" s="16">
        <v>62</v>
      </c>
      <c r="B57" s="20" t="s">
        <v>1</v>
      </c>
      <c r="C57" s="26">
        <v>0</v>
      </c>
      <c r="D57" s="26">
        <v>0</v>
      </c>
      <c r="E57" s="23"/>
      <c r="F57" s="67"/>
      <c r="G57" s="9"/>
      <c r="H57" s="9"/>
      <c r="I57" s="9"/>
      <c r="J57" s="9"/>
      <c r="K57" s="9"/>
      <c r="L57" s="9"/>
      <c r="M57" s="9"/>
      <c r="N57" s="9"/>
      <c r="O57" s="9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</row>
    <row r="58" spans="1:27" s="11" customFormat="1" ht="141.75" customHeight="1" x14ac:dyDescent="0.2">
      <c r="A58" s="16">
        <v>63</v>
      </c>
      <c r="B58" s="17" t="s">
        <v>48</v>
      </c>
      <c r="C58" s="27">
        <f t="shared" ref="C58:D58" si="17">SUM(C59:C63)-C61</f>
        <v>295531.99999999994</v>
      </c>
      <c r="D58" s="27">
        <f t="shared" si="17"/>
        <v>4826.2</v>
      </c>
      <c r="E58" s="27">
        <f t="shared" si="14"/>
        <v>1.6330549652829478</v>
      </c>
      <c r="F58" s="65" t="s">
        <v>123</v>
      </c>
      <c r="G58" s="9"/>
      <c r="H58" s="9"/>
      <c r="I58" s="9"/>
      <c r="J58" s="9"/>
      <c r="K58" s="9"/>
      <c r="L58" s="9"/>
      <c r="M58" s="9"/>
      <c r="N58" s="9"/>
      <c r="O58" s="9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</row>
    <row r="59" spans="1:27" s="11" customFormat="1" ht="15" x14ac:dyDescent="0.2">
      <c r="A59" s="16">
        <v>64</v>
      </c>
      <c r="B59" s="20" t="s">
        <v>33</v>
      </c>
      <c r="C59" s="23">
        <v>0</v>
      </c>
      <c r="D59" s="23">
        <v>0</v>
      </c>
      <c r="E59" s="23"/>
      <c r="F59" s="66"/>
      <c r="G59" s="9"/>
      <c r="H59" s="9"/>
      <c r="I59" s="9"/>
      <c r="J59" s="9"/>
      <c r="K59" s="9"/>
      <c r="L59" s="9"/>
      <c r="M59" s="9"/>
      <c r="N59" s="9"/>
      <c r="O59" s="9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</row>
    <row r="60" spans="1:27" s="11" customFormat="1" ht="15" x14ac:dyDescent="0.2">
      <c r="A60" s="16">
        <v>65</v>
      </c>
      <c r="B60" s="20" t="s">
        <v>49</v>
      </c>
      <c r="C60" s="26">
        <v>265978.8</v>
      </c>
      <c r="D60" s="23">
        <v>4826.2</v>
      </c>
      <c r="E60" s="23">
        <f t="shared" si="14"/>
        <v>1.8145055169810527</v>
      </c>
      <c r="F60" s="66"/>
      <c r="G60" s="9"/>
      <c r="H60" s="9"/>
      <c r="I60" s="9"/>
      <c r="J60" s="9"/>
      <c r="K60" s="9"/>
      <c r="L60" s="9"/>
      <c r="M60" s="9"/>
      <c r="N60" s="9"/>
      <c r="O60" s="9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</row>
    <row r="61" spans="1:27" s="11" customFormat="1" ht="15" x14ac:dyDescent="0.2">
      <c r="A61" s="16">
        <v>66</v>
      </c>
      <c r="B61" s="20" t="s">
        <v>34</v>
      </c>
      <c r="C61" s="26">
        <f>C60</f>
        <v>265978.8</v>
      </c>
      <c r="D61" s="23">
        <v>4826.2</v>
      </c>
      <c r="E61" s="23">
        <f t="shared" si="14"/>
        <v>1.8145055169810527</v>
      </c>
      <c r="F61" s="66"/>
      <c r="G61" s="9"/>
      <c r="H61" s="9"/>
      <c r="I61" s="9"/>
      <c r="J61" s="9"/>
      <c r="K61" s="9"/>
      <c r="L61" s="9"/>
      <c r="M61" s="9"/>
      <c r="N61" s="9"/>
      <c r="O61" s="9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</row>
    <row r="62" spans="1:27" s="11" customFormat="1" ht="15" x14ac:dyDescent="0.2">
      <c r="A62" s="16">
        <v>67</v>
      </c>
      <c r="B62" s="20" t="s">
        <v>3</v>
      </c>
      <c r="C62" s="26">
        <v>29553.200000000001</v>
      </c>
      <c r="D62" s="26">
        <v>0</v>
      </c>
      <c r="E62" s="23">
        <f t="shared" si="14"/>
        <v>0</v>
      </c>
      <c r="F62" s="66"/>
      <c r="G62" s="9"/>
      <c r="H62" s="9"/>
      <c r="I62" s="9"/>
      <c r="J62" s="9"/>
      <c r="K62" s="9"/>
      <c r="L62" s="9"/>
      <c r="M62" s="9"/>
      <c r="N62" s="9"/>
      <c r="O62" s="9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</row>
    <row r="63" spans="1:27" s="11" customFormat="1" ht="15" x14ac:dyDescent="0.2">
      <c r="A63" s="16">
        <v>68</v>
      </c>
      <c r="B63" s="20" t="s">
        <v>1</v>
      </c>
      <c r="C63" s="26">
        <v>0</v>
      </c>
      <c r="D63" s="26">
        <v>0</v>
      </c>
      <c r="E63" s="23"/>
      <c r="F63" s="67"/>
      <c r="G63" s="9"/>
      <c r="H63" s="9"/>
      <c r="I63" s="9"/>
      <c r="J63" s="9"/>
      <c r="K63" s="9"/>
      <c r="L63" s="9"/>
      <c r="M63" s="9"/>
      <c r="N63" s="9"/>
      <c r="O63" s="9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</row>
    <row r="64" spans="1:27" s="11" customFormat="1" ht="90" x14ac:dyDescent="0.2">
      <c r="A64" s="16">
        <v>69</v>
      </c>
      <c r="B64" s="17" t="s">
        <v>50</v>
      </c>
      <c r="C64" s="27">
        <f t="shared" ref="C64:D64" si="18">SUM(C65:C69)-C67</f>
        <v>10000</v>
      </c>
      <c r="D64" s="27">
        <f t="shared" si="18"/>
        <v>0</v>
      </c>
      <c r="E64" s="27">
        <f t="shared" si="14"/>
        <v>0</v>
      </c>
      <c r="F64" s="65" t="s">
        <v>124</v>
      </c>
      <c r="G64" s="9"/>
      <c r="H64" s="9"/>
      <c r="I64" s="9"/>
      <c r="J64" s="9"/>
      <c r="K64" s="9"/>
      <c r="L64" s="9"/>
      <c r="M64" s="9"/>
      <c r="N64" s="9"/>
      <c r="O64" s="9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</row>
    <row r="65" spans="1:27" s="11" customFormat="1" ht="15" x14ac:dyDescent="0.2">
      <c r="A65" s="16">
        <v>70</v>
      </c>
      <c r="B65" s="20" t="s">
        <v>33</v>
      </c>
      <c r="C65" s="23">
        <v>0</v>
      </c>
      <c r="D65" s="23">
        <v>0</v>
      </c>
      <c r="E65" s="23"/>
      <c r="F65" s="66"/>
      <c r="G65" s="9"/>
      <c r="H65" s="9"/>
      <c r="I65" s="9"/>
      <c r="J65" s="9"/>
      <c r="K65" s="9"/>
      <c r="L65" s="9"/>
      <c r="M65" s="9"/>
      <c r="N65" s="9"/>
      <c r="O65" s="9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</row>
    <row r="66" spans="1:27" s="11" customFormat="1" ht="15" x14ac:dyDescent="0.2">
      <c r="A66" s="16">
        <v>71</v>
      </c>
      <c r="B66" s="20" t="s">
        <v>0</v>
      </c>
      <c r="C66" s="23">
        <v>0</v>
      </c>
      <c r="D66" s="23">
        <v>0</v>
      </c>
      <c r="E66" s="23"/>
      <c r="F66" s="66"/>
      <c r="G66" s="9"/>
      <c r="H66" s="9"/>
      <c r="I66" s="9"/>
      <c r="J66" s="9"/>
      <c r="K66" s="9"/>
      <c r="L66" s="9"/>
      <c r="M66" s="9"/>
      <c r="N66" s="9"/>
      <c r="O66" s="9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</row>
    <row r="67" spans="1:27" s="11" customFormat="1" ht="15" x14ac:dyDescent="0.2">
      <c r="A67" s="16">
        <v>72</v>
      </c>
      <c r="B67" s="20" t="s">
        <v>34</v>
      </c>
      <c r="C67" s="23">
        <v>0</v>
      </c>
      <c r="D67" s="23">
        <v>0</v>
      </c>
      <c r="E67" s="23"/>
      <c r="F67" s="66"/>
      <c r="G67" s="9"/>
      <c r="H67" s="9"/>
      <c r="I67" s="9"/>
      <c r="J67" s="9"/>
      <c r="K67" s="9"/>
      <c r="L67" s="9"/>
      <c r="M67" s="9"/>
      <c r="N67" s="9"/>
      <c r="O67" s="9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</row>
    <row r="68" spans="1:27" s="11" customFormat="1" ht="15" x14ac:dyDescent="0.2">
      <c r="A68" s="16">
        <v>73</v>
      </c>
      <c r="B68" s="20" t="s">
        <v>3</v>
      </c>
      <c r="C68" s="23">
        <v>0</v>
      </c>
      <c r="D68" s="23">
        <v>0</v>
      </c>
      <c r="E68" s="23"/>
      <c r="F68" s="66"/>
      <c r="G68" s="9"/>
      <c r="H68" s="9"/>
      <c r="I68" s="9"/>
      <c r="J68" s="9"/>
      <c r="K68" s="9"/>
      <c r="L68" s="9"/>
      <c r="M68" s="9"/>
      <c r="N68" s="9"/>
      <c r="O68" s="9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</row>
    <row r="69" spans="1:27" s="11" customFormat="1" ht="15" x14ac:dyDescent="0.2">
      <c r="A69" s="16">
        <v>74</v>
      </c>
      <c r="B69" s="20" t="s">
        <v>1</v>
      </c>
      <c r="C69" s="23">
        <v>10000</v>
      </c>
      <c r="D69" s="23">
        <v>0</v>
      </c>
      <c r="E69" s="23">
        <f t="shared" si="14"/>
        <v>0</v>
      </c>
      <c r="F69" s="67"/>
      <c r="G69" s="9"/>
      <c r="H69" s="9"/>
      <c r="I69" s="9"/>
      <c r="J69" s="9"/>
      <c r="K69" s="9"/>
      <c r="L69" s="9"/>
      <c r="M69" s="9"/>
      <c r="N69" s="9"/>
      <c r="O69" s="9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</row>
    <row r="70" spans="1:27" s="11" customFormat="1" ht="96" customHeight="1" x14ac:dyDescent="0.2">
      <c r="A70" s="16">
        <v>117</v>
      </c>
      <c r="B70" s="17" t="s">
        <v>51</v>
      </c>
      <c r="C70" s="27">
        <f t="shared" ref="C70:D70" si="19">SUM(C71:C75)-C73</f>
        <v>293333.40000000002</v>
      </c>
      <c r="D70" s="27">
        <f t="shared" si="19"/>
        <v>0</v>
      </c>
      <c r="E70" s="27">
        <f t="shared" si="14"/>
        <v>0</v>
      </c>
      <c r="F70" s="65" t="s">
        <v>125</v>
      </c>
      <c r="G70" s="9"/>
      <c r="H70" s="9"/>
      <c r="I70" s="9"/>
      <c r="J70" s="9"/>
      <c r="K70" s="9"/>
      <c r="L70" s="9"/>
      <c r="M70" s="9"/>
      <c r="N70" s="9"/>
      <c r="O70" s="9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</row>
    <row r="71" spans="1:27" s="11" customFormat="1" ht="15" x14ac:dyDescent="0.2">
      <c r="A71" s="16">
        <v>118</v>
      </c>
      <c r="B71" s="20" t="s">
        <v>33</v>
      </c>
      <c r="C71" s="23">
        <v>0</v>
      </c>
      <c r="D71" s="23">
        <v>0</v>
      </c>
      <c r="E71" s="23"/>
      <c r="F71" s="66"/>
      <c r="G71" s="9"/>
      <c r="H71" s="9"/>
      <c r="I71" s="9"/>
      <c r="J71" s="9"/>
      <c r="K71" s="9"/>
      <c r="L71" s="9"/>
      <c r="M71" s="9"/>
      <c r="N71" s="9"/>
      <c r="O71" s="9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</row>
    <row r="72" spans="1:27" s="11" customFormat="1" ht="15" x14ac:dyDescent="0.2">
      <c r="A72" s="16">
        <v>119</v>
      </c>
      <c r="B72" s="20" t="s">
        <v>9</v>
      </c>
      <c r="C72" s="26">
        <v>264000</v>
      </c>
      <c r="D72" s="26">
        <v>0</v>
      </c>
      <c r="E72" s="23">
        <f t="shared" si="14"/>
        <v>0</v>
      </c>
      <c r="F72" s="66"/>
      <c r="G72" s="9"/>
      <c r="H72" s="9"/>
      <c r="I72" s="9"/>
      <c r="J72" s="9"/>
      <c r="K72" s="9"/>
      <c r="L72" s="9"/>
      <c r="M72" s="9"/>
      <c r="N72" s="9"/>
      <c r="O72" s="9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</row>
    <row r="73" spans="1:27" s="11" customFormat="1" ht="15" x14ac:dyDescent="0.2">
      <c r="A73" s="16">
        <v>120</v>
      </c>
      <c r="B73" s="20" t="s">
        <v>4</v>
      </c>
      <c r="C73" s="26">
        <f t="shared" ref="C73" si="20">C72</f>
        <v>264000</v>
      </c>
      <c r="D73" s="26">
        <v>0</v>
      </c>
      <c r="E73" s="23">
        <f t="shared" si="14"/>
        <v>0</v>
      </c>
      <c r="F73" s="66"/>
      <c r="G73" s="9"/>
      <c r="H73" s="9"/>
      <c r="I73" s="9"/>
      <c r="J73" s="9"/>
      <c r="K73" s="9"/>
      <c r="L73" s="9"/>
      <c r="M73" s="9"/>
      <c r="N73" s="9"/>
      <c r="O73" s="9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</row>
    <row r="74" spans="1:27" s="11" customFormat="1" ht="15" x14ac:dyDescent="0.2">
      <c r="A74" s="16">
        <v>121</v>
      </c>
      <c r="B74" s="20" t="s">
        <v>2</v>
      </c>
      <c r="C74" s="26">
        <v>29333.4</v>
      </c>
      <c r="D74" s="26">
        <v>0</v>
      </c>
      <c r="E74" s="23">
        <f t="shared" si="14"/>
        <v>0</v>
      </c>
      <c r="F74" s="66"/>
      <c r="G74" s="9"/>
      <c r="H74" s="9"/>
      <c r="I74" s="9"/>
      <c r="J74" s="9"/>
      <c r="K74" s="9"/>
      <c r="L74" s="9"/>
      <c r="M74" s="9"/>
      <c r="N74" s="9"/>
      <c r="O74" s="9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</row>
    <row r="75" spans="1:27" s="11" customFormat="1" ht="15" x14ac:dyDescent="0.2">
      <c r="A75" s="16">
        <v>122</v>
      </c>
      <c r="B75" s="20" t="s">
        <v>1</v>
      </c>
      <c r="C75" s="26">
        <v>0</v>
      </c>
      <c r="D75" s="26">
        <v>0</v>
      </c>
      <c r="E75" s="23"/>
      <c r="F75" s="67"/>
      <c r="G75" s="9"/>
      <c r="H75" s="9"/>
      <c r="I75" s="9"/>
      <c r="J75" s="9"/>
      <c r="K75" s="9"/>
      <c r="L75" s="9"/>
      <c r="M75" s="9"/>
      <c r="N75" s="9"/>
      <c r="O75" s="9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</row>
    <row r="76" spans="1:27" s="11" customFormat="1" ht="90" x14ac:dyDescent="0.2">
      <c r="A76" s="16">
        <v>129</v>
      </c>
      <c r="B76" s="17" t="s">
        <v>52</v>
      </c>
      <c r="C76" s="27">
        <f t="shared" ref="C76:D76" si="21">SUM(C77:C81)-C79</f>
        <v>10000</v>
      </c>
      <c r="D76" s="27">
        <f t="shared" si="21"/>
        <v>0</v>
      </c>
      <c r="E76" s="27">
        <f t="shared" si="14"/>
        <v>0</v>
      </c>
      <c r="F76" s="65" t="s">
        <v>124</v>
      </c>
      <c r="G76" s="9"/>
      <c r="H76" s="9"/>
      <c r="I76" s="9"/>
      <c r="J76" s="9"/>
      <c r="K76" s="9"/>
      <c r="L76" s="9"/>
      <c r="M76" s="9"/>
      <c r="N76" s="9"/>
      <c r="O76" s="9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</row>
    <row r="77" spans="1:27" s="11" customFormat="1" ht="15" x14ac:dyDescent="0.2">
      <c r="A77" s="16">
        <v>130</v>
      </c>
      <c r="B77" s="20" t="s">
        <v>33</v>
      </c>
      <c r="C77" s="23">
        <v>0</v>
      </c>
      <c r="D77" s="23">
        <v>0</v>
      </c>
      <c r="E77" s="23"/>
      <c r="F77" s="66"/>
      <c r="G77" s="9"/>
      <c r="H77" s="9"/>
      <c r="I77" s="9"/>
      <c r="J77" s="9"/>
      <c r="K77" s="9"/>
      <c r="L77" s="9"/>
      <c r="M77" s="9"/>
      <c r="N77" s="9"/>
      <c r="O77" s="9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</row>
    <row r="78" spans="1:27" s="11" customFormat="1" ht="15" x14ac:dyDescent="0.2">
      <c r="A78" s="16">
        <v>131</v>
      </c>
      <c r="B78" s="20" t="s">
        <v>0</v>
      </c>
      <c r="C78" s="23">
        <v>0</v>
      </c>
      <c r="D78" s="23">
        <v>0</v>
      </c>
      <c r="E78" s="23"/>
      <c r="F78" s="66"/>
      <c r="G78" s="9"/>
      <c r="H78" s="9"/>
      <c r="I78" s="9"/>
      <c r="J78" s="9"/>
      <c r="K78" s="9"/>
      <c r="L78" s="9"/>
      <c r="M78" s="9"/>
      <c r="N78" s="9"/>
      <c r="O78" s="9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</row>
    <row r="79" spans="1:27" s="11" customFormat="1" ht="15" x14ac:dyDescent="0.2">
      <c r="A79" s="16">
        <v>132</v>
      </c>
      <c r="B79" s="20" t="s">
        <v>4</v>
      </c>
      <c r="C79" s="23">
        <v>0</v>
      </c>
      <c r="D79" s="23">
        <v>0</v>
      </c>
      <c r="E79" s="23"/>
      <c r="F79" s="66"/>
      <c r="G79" s="9"/>
      <c r="H79" s="9"/>
      <c r="I79" s="9"/>
      <c r="J79" s="9"/>
      <c r="K79" s="9"/>
      <c r="L79" s="9"/>
      <c r="M79" s="9"/>
      <c r="N79" s="9"/>
      <c r="O79" s="9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</row>
    <row r="80" spans="1:27" s="11" customFormat="1" ht="15" x14ac:dyDescent="0.2">
      <c r="A80" s="16">
        <v>133</v>
      </c>
      <c r="B80" s="20" t="s">
        <v>2</v>
      </c>
      <c r="C80" s="23">
        <v>10000</v>
      </c>
      <c r="D80" s="23">
        <v>0</v>
      </c>
      <c r="E80" s="23">
        <f t="shared" si="14"/>
        <v>0</v>
      </c>
      <c r="F80" s="66"/>
      <c r="G80" s="9"/>
      <c r="H80" s="9"/>
      <c r="I80" s="9"/>
      <c r="J80" s="9"/>
      <c r="K80" s="9"/>
      <c r="L80" s="9"/>
      <c r="M80" s="9"/>
      <c r="N80" s="9"/>
      <c r="O80" s="9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</row>
    <row r="81" spans="1:27" s="11" customFormat="1" ht="15" x14ac:dyDescent="0.2">
      <c r="A81" s="16">
        <v>134</v>
      </c>
      <c r="B81" s="20" t="s">
        <v>1</v>
      </c>
      <c r="C81" s="23">
        <v>0</v>
      </c>
      <c r="D81" s="23">
        <v>0</v>
      </c>
      <c r="E81" s="23"/>
      <c r="F81" s="67"/>
      <c r="G81" s="9"/>
      <c r="H81" s="9"/>
      <c r="I81" s="9"/>
      <c r="J81" s="9"/>
      <c r="K81" s="9"/>
      <c r="L81" s="9"/>
      <c r="M81" s="9"/>
      <c r="N81" s="9"/>
      <c r="O81" s="9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</row>
    <row r="82" spans="1:27" s="11" customFormat="1" ht="95.25" customHeight="1" x14ac:dyDescent="0.2">
      <c r="A82" s="16">
        <v>141</v>
      </c>
      <c r="B82" s="17" t="s">
        <v>53</v>
      </c>
      <c r="C82" s="27">
        <f t="shared" ref="C82:D82" si="22">SUM(C83:C87)-C85</f>
        <v>17000</v>
      </c>
      <c r="D82" s="27">
        <f t="shared" si="22"/>
        <v>0</v>
      </c>
      <c r="E82" s="27">
        <f t="shared" si="14"/>
        <v>0</v>
      </c>
      <c r="F82" s="65" t="s">
        <v>125</v>
      </c>
      <c r="G82" s="9"/>
      <c r="H82" s="9"/>
      <c r="I82" s="9"/>
      <c r="J82" s="9"/>
      <c r="K82" s="9"/>
      <c r="L82" s="9"/>
      <c r="M82" s="9"/>
      <c r="N82" s="9"/>
      <c r="O82" s="9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</row>
    <row r="83" spans="1:27" s="11" customFormat="1" ht="15" x14ac:dyDescent="0.2">
      <c r="A83" s="16">
        <v>142</v>
      </c>
      <c r="B83" s="20" t="s">
        <v>33</v>
      </c>
      <c r="C83" s="23">
        <v>0</v>
      </c>
      <c r="D83" s="23">
        <v>0</v>
      </c>
      <c r="E83" s="23"/>
      <c r="F83" s="66"/>
      <c r="G83" s="9"/>
      <c r="H83" s="9"/>
      <c r="I83" s="9"/>
      <c r="J83" s="9"/>
      <c r="K83" s="9"/>
      <c r="L83" s="9"/>
      <c r="M83" s="9"/>
      <c r="N83" s="9"/>
      <c r="O83" s="9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</row>
    <row r="84" spans="1:27" s="11" customFormat="1" ht="15" x14ac:dyDescent="0.2">
      <c r="A84" s="16">
        <v>143</v>
      </c>
      <c r="B84" s="20" t="s">
        <v>9</v>
      </c>
      <c r="C84" s="26">
        <v>0</v>
      </c>
      <c r="D84" s="26">
        <v>0</v>
      </c>
      <c r="E84" s="23"/>
      <c r="F84" s="66"/>
      <c r="G84" s="9"/>
      <c r="H84" s="9"/>
      <c r="I84" s="9"/>
      <c r="J84" s="9"/>
      <c r="K84" s="9"/>
      <c r="L84" s="9"/>
      <c r="M84" s="9"/>
      <c r="N84" s="9"/>
      <c r="O84" s="9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</row>
    <row r="85" spans="1:27" s="11" customFormat="1" ht="15" x14ac:dyDescent="0.2">
      <c r="A85" s="16">
        <v>144</v>
      </c>
      <c r="B85" s="20" t="s">
        <v>4</v>
      </c>
      <c r="C85" s="26">
        <v>0</v>
      </c>
      <c r="D85" s="26">
        <v>0</v>
      </c>
      <c r="E85" s="23"/>
      <c r="F85" s="66"/>
      <c r="G85" s="9"/>
      <c r="H85" s="9"/>
      <c r="I85" s="9"/>
      <c r="J85" s="9"/>
      <c r="K85" s="9"/>
      <c r="L85" s="9"/>
      <c r="M85" s="9"/>
      <c r="N85" s="9"/>
      <c r="O85" s="9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</row>
    <row r="86" spans="1:27" s="11" customFormat="1" ht="15" x14ac:dyDescent="0.2">
      <c r="A86" s="16">
        <v>145</v>
      </c>
      <c r="B86" s="20" t="s">
        <v>2</v>
      </c>
      <c r="C86" s="26">
        <v>17000</v>
      </c>
      <c r="D86" s="26">
        <v>0</v>
      </c>
      <c r="E86" s="23">
        <f t="shared" si="14"/>
        <v>0</v>
      </c>
      <c r="F86" s="66"/>
      <c r="G86" s="9"/>
      <c r="H86" s="9"/>
      <c r="I86" s="9"/>
      <c r="J86" s="9"/>
      <c r="K86" s="9"/>
      <c r="L86" s="9"/>
      <c r="M86" s="9"/>
      <c r="N86" s="9"/>
      <c r="O86" s="9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</row>
    <row r="87" spans="1:27" s="11" customFormat="1" ht="15" x14ac:dyDescent="0.2">
      <c r="A87" s="16">
        <v>146</v>
      </c>
      <c r="B87" s="20" t="s">
        <v>1</v>
      </c>
      <c r="C87" s="26">
        <v>0</v>
      </c>
      <c r="D87" s="26">
        <v>0</v>
      </c>
      <c r="E87" s="23"/>
      <c r="F87" s="67"/>
      <c r="G87" s="9"/>
      <c r="H87" s="9"/>
      <c r="I87" s="9"/>
      <c r="J87" s="9"/>
      <c r="K87" s="9"/>
      <c r="L87" s="9"/>
      <c r="M87" s="9"/>
      <c r="N87" s="9"/>
      <c r="O87" s="9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</row>
    <row r="88" spans="1:27" s="11" customFormat="1" ht="90" x14ac:dyDescent="0.2">
      <c r="A88" s="16">
        <v>147</v>
      </c>
      <c r="B88" s="17" t="s">
        <v>54</v>
      </c>
      <c r="C88" s="27">
        <f t="shared" ref="C88:D88" si="23">SUM(C89:C93)-C91</f>
        <v>5000</v>
      </c>
      <c r="D88" s="27">
        <f t="shared" si="23"/>
        <v>0</v>
      </c>
      <c r="E88" s="27">
        <f t="shared" si="14"/>
        <v>0</v>
      </c>
      <c r="F88" s="65" t="s">
        <v>124</v>
      </c>
      <c r="G88" s="9"/>
      <c r="H88" s="9"/>
      <c r="I88" s="9"/>
      <c r="J88" s="9"/>
      <c r="K88" s="9"/>
      <c r="L88" s="9"/>
      <c r="M88" s="9"/>
      <c r="N88" s="9"/>
      <c r="O88" s="9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</row>
    <row r="89" spans="1:27" s="11" customFormat="1" ht="15" x14ac:dyDescent="0.2">
      <c r="A89" s="16">
        <v>148</v>
      </c>
      <c r="B89" s="20" t="s">
        <v>33</v>
      </c>
      <c r="C89" s="23">
        <v>0</v>
      </c>
      <c r="D89" s="23">
        <v>0</v>
      </c>
      <c r="E89" s="23"/>
      <c r="F89" s="66"/>
      <c r="G89" s="9"/>
      <c r="H89" s="9"/>
      <c r="I89" s="9"/>
      <c r="J89" s="9"/>
      <c r="K89" s="9"/>
      <c r="L89" s="9"/>
      <c r="M89" s="9"/>
      <c r="N89" s="9"/>
      <c r="O89" s="9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</row>
    <row r="90" spans="1:27" s="11" customFormat="1" ht="15" x14ac:dyDescent="0.2">
      <c r="A90" s="16">
        <v>149</v>
      </c>
      <c r="B90" s="20" t="s">
        <v>0</v>
      </c>
      <c r="C90" s="26">
        <v>0</v>
      </c>
      <c r="D90" s="26">
        <v>0</v>
      </c>
      <c r="E90" s="23"/>
      <c r="F90" s="66"/>
      <c r="G90" s="9"/>
      <c r="H90" s="9"/>
      <c r="I90" s="9"/>
      <c r="J90" s="9"/>
      <c r="K90" s="9"/>
      <c r="L90" s="9"/>
      <c r="M90" s="9"/>
      <c r="N90" s="9"/>
      <c r="O90" s="9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</row>
    <row r="91" spans="1:27" s="11" customFormat="1" ht="15" x14ac:dyDescent="0.2">
      <c r="A91" s="16">
        <v>150</v>
      </c>
      <c r="B91" s="20" t="s">
        <v>4</v>
      </c>
      <c r="C91" s="26">
        <f t="shared" ref="C91:D91" si="24">C90</f>
        <v>0</v>
      </c>
      <c r="D91" s="26">
        <f t="shared" si="24"/>
        <v>0</v>
      </c>
      <c r="E91" s="23"/>
      <c r="F91" s="66"/>
      <c r="G91" s="9"/>
      <c r="H91" s="9"/>
      <c r="I91" s="9"/>
      <c r="J91" s="9"/>
      <c r="K91" s="9"/>
      <c r="L91" s="9"/>
      <c r="M91" s="9"/>
      <c r="N91" s="9"/>
      <c r="O91" s="9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</row>
    <row r="92" spans="1:27" s="11" customFormat="1" ht="15" x14ac:dyDescent="0.2">
      <c r="A92" s="16">
        <v>151</v>
      </c>
      <c r="B92" s="20" t="s">
        <v>2</v>
      </c>
      <c r="C92" s="23">
        <v>5000</v>
      </c>
      <c r="D92" s="23"/>
      <c r="E92" s="23">
        <f t="shared" si="14"/>
        <v>0</v>
      </c>
      <c r="F92" s="66"/>
      <c r="G92" s="9"/>
      <c r="H92" s="9"/>
      <c r="I92" s="9"/>
      <c r="J92" s="9"/>
      <c r="K92" s="9"/>
      <c r="L92" s="9"/>
      <c r="M92" s="9"/>
      <c r="N92" s="9"/>
      <c r="O92" s="9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</row>
    <row r="93" spans="1:27" s="11" customFormat="1" ht="15" x14ac:dyDescent="0.2">
      <c r="A93" s="16">
        <v>152</v>
      </c>
      <c r="B93" s="20" t="s">
        <v>1</v>
      </c>
      <c r="C93" s="26">
        <v>0</v>
      </c>
      <c r="D93" s="26">
        <v>0</v>
      </c>
      <c r="E93" s="23"/>
      <c r="F93" s="67"/>
      <c r="G93" s="9"/>
      <c r="H93" s="9"/>
      <c r="I93" s="9"/>
      <c r="J93" s="9"/>
      <c r="K93" s="9"/>
      <c r="L93" s="9"/>
      <c r="M93" s="9"/>
      <c r="N93" s="9"/>
      <c r="O93" s="9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</row>
    <row r="94" spans="1:27" s="11" customFormat="1" ht="201" customHeight="1" x14ac:dyDescent="0.2">
      <c r="A94" s="16">
        <v>159</v>
      </c>
      <c r="B94" s="17" t="s">
        <v>55</v>
      </c>
      <c r="C94" s="27">
        <f t="shared" ref="C94:D94" si="25">SUM(C95:C99)-C97</f>
        <v>104134</v>
      </c>
      <c r="D94" s="27">
        <f t="shared" si="25"/>
        <v>75138.051600000006</v>
      </c>
      <c r="E94" s="27">
        <f t="shared" si="14"/>
        <v>72.155157393358564</v>
      </c>
      <c r="F94" s="65" t="s">
        <v>126</v>
      </c>
      <c r="G94" s="9"/>
      <c r="H94" s="9"/>
      <c r="I94" s="9"/>
      <c r="J94" s="9"/>
      <c r="K94" s="9"/>
      <c r="L94" s="9"/>
      <c r="M94" s="9"/>
      <c r="N94" s="9"/>
      <c r="O94" s="9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</row>
    <row r="95" spans="1:27" s="11" customFormat="1" ht="15" x14ac:dyDescent="0.2">
      <c r="A95" s="16">
        <v>160</v>
      </c>
      <c r="B95" s="20" t="s">
        <v>33</v>
      </c>
      <c r="C95" s="23">
        <v>0</v>
      </c>
      <c r="D95" s="23">
        <v>0</v>
      </c>
      <c r="E95" s="23"/>
      <c r="F95" s="66"/>
      <c r="G95" s="9"/>
      <c r="H95" s="9"/>
      <c r="I95" s="9"/>
      <c r="J95" s="9"/>
      <c r="K95" s="9"/>
      <c r="L95" s="9"/>
      <c r="M95" s="9"/>
      <c r="N95" s="9"/>
      <c r="O95" s="9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</row>
    <row r="96" spans="1:27" s="11" customFormat="1" ht="15" x14ac:dyDescent="0.2">
      <c r="A96" s="16">
        <v>161</v>
      </c>
      <c r="B96" s="20" t="s">
        <v>9</v>
      </c>
      <c r="C96" s="23">
        <v>104134</v>
      </c>
      <c r="D96" s="23">
        <v>75138.051600000006</v>
      </c>
      <c r="E96" s="23">
        <f t="shared" si="14"/>
        <v>72.155157393358564</v>
      </c>
      <c r="F96" s="66"/>
      <c r="G96" s="9"/>
      <c r="H96" s="9"/>
      <c r="I96" s="9"/>
      <c r="J96" s="9"/>
      <c r="K96" s="9"/>
      <c r="L96" s="9"/>
      <c r="M96" s="9"/>
      <c r="N96" s="9"/>
      <c r="O96" s="9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</row>
    <row r="97" spans="1:27" s="11" customFormat="1" ht="15" x14ac:dyDescent="0.2">
      <c r="A97" s="16">
        <v>162</v>
      </c>
      <c r="B97" s="20" t="s">
        <v>4</v>
      </c>
      <c r="C97" s="23">
        <v>0</v>
      </c>
      <c r="D97" s="23">
        <v>0</v>
      </c>
      <c r="E97" s="23"/>
      <c r="F97" s="66"/>
      <c r="G97" s="9"/>
      <c r="H97" s="9"/>
      <c r="I97" s="9"/>
      <c r="J97" s="9"/>
      <c r="K97" s="9"/>
      <c r="L97" s="9"/>
      <c r="M97" s="9"/>
      <c r="N97" s="9"/>
      <c r="O97" s="9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</row>
    <row r="98" spans="1:27" s="11" customFormat="1" ht="15" x14ac:dyDescent="0.2">
      <c r="A98" s="16">
        <v>163</v>
      </c>
      <c r="B98" s="20" t="s">
        <v>2</v>
      </c>
      <c r="C98" s="23">
        <v>0</v>
      </c>
      <c r="D98" s="23">
        <v>0</v>
      </c>
      <c r="E98" s="23"/>
      <c r="F98" s="66"/>
      <c r="G98" s="9"/>
      <c r="H98" s="9"/>
      <c r="I98" s="9"/>
      <c r="J98" s="9"/>
      <c r="K98" s="9"/>
      <c r="L98" s="9"/>
      <c r="M98" s="9"/>
      <c r="N98" s="9"/>
      <c r="O98" s="9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</row>
    <row r="99" spans="1:27" s="11" customFormat="1" ht="15" x14ac:dyDescent="0.2">
      <c r="A99" s="16">
        <v>164</v>
      </c>
      <c r="B99" s="20" t="s">
        <v>1</v>
      </c>
      <c r="C99" s="23">
        <v>0</v>
      </c>
      <c r="D99" s="23">
        <v>0</v>
      </c>
      <c r="E99" s="23"/>
      <c r="F99" s="67"/>
      <c r="G99" s="9"/>
      <c r="H99" s="9"/>
      <c r="I99" s="9"/>
      <c r="J99" s="9"/>
      <c r="K99" s="9"/>
      <c r="L99" s="9"/>
      <c r="M99" s="9"/>
      <c r="N99" s="9"/>
      <c r="O99" s="9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</row>
    <row r="100" spans="1:27" s="11" customFormat="1" ht="90" x14ac:dyDescent="0.2">
      <c r="A100" s="16">
        <v>177</v>
      </c>
      <c r="B100" s="17" t="s">
        <v>56</v>
      </c>
      <c r="C100" s="27">
        <f t="shared" ref="C100:D100" si="26">SUM(C101:C105)-C103</f>
        <v>8570</v>
      </c>
      <c r="D100" s="27">
        <f t="shared" si="26"/>
        <v>538.6</v>
      </c>
      <c r="E100" s="27">
        <f t="shared" ref="E100:E122" si="27">D100/C100*100</f>
        <v>6.2847141190198368</v>
      </c>
      <c r="F100" s="65" t="s">
        <v>154</v>
      </c>
      <c r="G100" s="9"/>
      <c r="H100" s="9"/>
      <c r="I100" s="9"/>
      <c r="J100" s="9"/>
      <c r="K100" s="9"/>
      <c r="L100" s="9"/>
      <c r="M100" s="9"/>
      <c r="N100" s="9"/>
      <c r="O100" s="9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</row>
    <row r="101" spans="1:27" s="11" customFormat="1" ht="15" x14ac:dyDescent="0.2">
      <c r="A101" s="16">
        <v>178</v>
      </c>
      <c r="B101" s="20" t="s">
        <v>33</v>
      </c>
      <c r="C101" s="23">
        <v>0</v>
      </c>
      <c r="D101" s="23">
        <v>0</v>
      </c>
      <c r="E101" s="23"/>
      <c r="F101" s="66"/>
      <c r="G101" s="9"/>
      <c r="H101" s="9"/>
      <c r="I101" s="9"/>
      <c r="J101" s="9"/>
      <c r="K101" s="9"/>
      <c r="L101" s="9"/>
      <c r="M101" s="9"/>
      <c r="N101" s="9"/>
      <c r="O101" s="9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</row>
    <row r="102" spans="1:27" s="11" customFormat="1" ht="15" x14ac:dyDescent="0.2">
      <c r="A102" s="16">
        <v>179</v>
      </c>
      <c r="B102" s="20" t="s">
        <v>9</v>
      </c>
      <c r="C102" s="26">
        <v>4285</v>
      </c>
      <c r="D102" s="26">
        <v>0</v>
      </c>
      <c r="E102" s="23">
        <f t="shared" si="27"/>
        <v>0</v>
      </c>
      <c r="F102" s="66"/>
      <c r="G102" s="9"/>
      <c r="H102" s="9"/>
      <c r="I102" s="9"/>
      <c r="J102" s="9"/>
      <c r="K102" s="9"/>
      <c r="L102" s="9"/>
      <c r="M102" s="9"/>
      <c r="N102" s="9"/>
      <c r="O102" s="9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</row>
    <row r="103" spans="1:27" s="11" customFormat="1" ht="15" x14ac:dyDescent="0.2">
      <c r="A103" s="16">
        <v>180</v>
      </c>
      <c r="B103" s="20" t="s">
        <v>4</v>
      </c>
      <c r="C103" s="26">
        <f t="shared" ref="C103" si="28">C102</f>
        <v>4285</v>
      </c>
      <c r="D103" s="26">
        <v>0</v>
      </c>
      <c r="E103" s="23">
        <f t="shared" si="27"/>
        <v>0</v>
      </c>
      <c r="F103" s="66"/>
      <c r="G103" s="9"/>
      <c r="H103" s="9"/>
      <c r="I103" s="9"/>
      <c r="J103" s="9"/>
      <c r="K103" s="9"/>
      <c r="L103" s="9"/>
      <c r="M103" s="9"/>
      <c r="N103" s="9"/>
      <c r="O103" s="9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</row>
    <row r="104" spans="1:27" s="11" customFormat="1" ht="15" x14ac:dyDescent="0.2">
      <c r="A104" s="16">
        <v>181</v>
      </c>
      <c r="B104" s="20" t="s">
        <v>2</v>
      </c>
      <c r="C104" s="26">
        <v>4285</v>
      </c>
      <c r="D104" s="26">
        <v>538.6</v>
      </c>
      <c r="E104" s="23">
        <f t="shared" si="27"/>
        <v>12.569428238039674</v>
      </c>
      <c r="F104" s="66"/>
      <c r="G104" s="9"/>
      <c r="H104" s="9"/>
      <c r="I104" s="9"/>
      <c r="J104" s="9"/>
      <c r="K104" s="9"/>
      <c r="L104" s="9"/>
      <c r="M104" s="9"/>
      <c r="N104" s="9"/>
      <c r="O104" s="9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</row>
    <row r="105" spans="1:27" s="11" customFormat="1" ht="15" x14ac:dyDescent="0.2">
      <c r="A105" s="16">
        <v>182</v>
      </c>
      <c r="B105" s="20" t="s">
        <v>1</v>
      </c>
      <c r="C105" s="26">
        <v>0</v>
      </c>
      <c r="D105" s="26">
        <v>0</v>
      </c>
      <c r="E105" s="23"/>
      <c r="F105" s="67"/>
      <c r="G105" s="9"/>
      <c r="H105" s="9"/>
      <c r="I105" s="9"/>
      <c r="J105" s="9"/>
      <c r="K105" s="9"/>
      <c r="L105" s="9"/>
      <c r="M105" s="9"/>
      <c r="N105" s="9"/>
      <c r="O105" s="9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</row>
    <row r="106" spans="1:27" s="11" customFormat="1" ht="90" x14ac:dyDescent="0.2">
      <c r="A106" s="16">
        <v>183</v>
      </c>
      <c r="B106" s="17" t="s">
        <v>57</v>
      </c>
      <c r="C106" s="27">
        <f t="shared" ref="C106:D106" si="29">SUM(C107:C111)-C109</f>
        <v>300000</v>
      </c>
      <c r="D106" s="27">
        <f t="shared" si="29"/>
        <v>46803.3</v>
      </c>
      <c r="E106" s="27">
        <f t="shared" si="27"/>
        <v>15.601100000000001</v>
      </c>
      <c r="F106" s="65" t="s">
        <v>127</v>
      </c>
      <c r="G106" s="9"/>
      <c r="H106" s="9"/>
      <c r="I106" s="9"/>
      <c r="J106" s="9"/>
      <c r="K106" s="9"/>
      <c r="L106" s="9"/>
      <c r="M106" s="9"/>
      <c r="N106" s="9"/>
      <c r="O106" s="9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</row>
    <row r="107" spans="1:27" s="11" customFormat="1" ht="15" x14ac:dyDescent="0.2">
      <c r="A107" s="16">
        <v>184</v>
      </c>
      <c r="B107" s="20" t="s">
        <v>33</v>
      </c>
      <c r="C107" s="23">
        <v>0</v>
      </c>
      <c r="D107" s="23">
        <v>0</v>
      </c>
      <c r="E107" s="23"/>
      <c r="F107" s="66"/>
      <c r="G107" s="9"/>
      <c r="H107" s="9"/>
      <c r="I107" s="9"/>
      <c r="J107" s="9"/>
      <c r="K107" s="9"/>
      <c r="L107" s="9"/>
      <c r="M107" s="9"/>
      <c r="N107" s="9"/>
      <c r="O107" s="9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</row>
    <row r="108" spans="1:27" s="11" customFormat="1" ht="15" x14ac:dyDescent="0.2">
      <c r="A108" s="16">
        <v>185</v>
      </c>
      <c r="B108" s="20" t="s">
        <v>9</v>
      </c>
      <c r="C108" s="26">
        <v>270000</v>
      </c>
      <c r="D108" s="26">
        <v>15520.5</v>
      </c>
      <c r="E108" s="23">
        <f t="shared" si="27"/>
        <v>5.7483333333333331</v>
      </c>
      <c r="F108" s="66"/>
      <c r="G108" s="9"/>
      <c r="H108" s="9"/>
      <c r="I108" s="9"/>
      <c r="J108" s="9"/>
      <c r="K108" s="9"/>
      <c r="L108" s="9"/>
      <c r="M108" s="9"/>
      <c r="N108" s="9"/>
      <c r="O108" s="9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</row>
    <row r="109" spans="1:27" s="11" customFormat="1" ht="15" x14ac:dyDescent="0.2">
      <c r="A109" s="16">
        <v>186</v>
      </c>
      <c r="B109" s="20" t="s">
        <v>4</v>
      </c>
      <c r="C109" s="26">
        <f>C108</f>
        <v>270000</v>
      </c>
      <c r="D109" s="26">
        <v>15520.5</v>
      </c>
      <c r="E109" s="23">
        <f t="shared" si="27"/>
        <v>5.7483333333333331</v>
      </c>
      <c r="F109" s="66"/>
      <c r="G109" s="9"/>
      <c r="H109" s="9"/>
      <c r="I109" s="9"/>
      <c r="J109" s="9"/>
      <c r="K109" s="9"/>
      <c r="L109" s="9"/>
      <c r="M109" s="9"/>
      <c r="N109" s="9"/>
      <c r="O109" s="9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</row>
    <row r="110" spans="1:27" s="11" customFormat="1" ht="15" x14ac:dyDescent="0.2">
      <c r="A110" s="16">
        <v>187</v>
      </c>
      <c r="B110" s="20" t="s">
        <v>2</v>
      </c>
      <c r="C110" s="26">
        <v>30000</v>
      </c>
      <c r="D110" s="26">
        <v>31282.799999999999</v>
      </c>
      <c r="E110" s="23">
        <f t="shared" si="27"/>
        <v>104.276</v>
      </c>
      <c r="F110" s="66"/>
      <c r="G110" s="9"/>
      <c r="H110" s="9"/>
      <c r="I110" s="9"/>
      <c r="J110" s="9"/>
      <c r="K110" s="9"/>
      <c r="L110" s="9"/>
      <c r="M110" s="9"/>
      <c r="N110" s="9"/>
      <c r="O110" s="9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</row>
    <row r="111" spans="1:27" s="11" customFormat="1" ht="15" x14ac:dyDescent="0.2">
      <c r="A111" s="16">
        <v>188</v>
      </c>
      <c r="B111" s="20" t="s">
        <v>1</v>
      </c>
      <c r="C111" s="26">
        <v>0</v>
      </c>
      <c r="D111" s="26">
        <v>0</v>
      </c>
      <c r="E111" s="23"/>
      <c r="F111" s="67"/>
      <c r="G111" s="9"/>
      <c r="H111" s="9"/>
      <c r="I111" s="9"/>
      <c r="J111" s="9"/>
      <c r="K111" s="9"/>
      <c r="L111" s="9"/>
      <c r="M111" s="9"/>
      <c r="N111" s="9"/>
      <c r="O111" s="9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</row>
    <row r="112" spans="1:27" s="11" customFormat="1" ht="63" customHeight="1" x14ac:dyDescent="0.2">
      <c r="A112" s="16">
        <v>189</v>
      </c>
      <c r="B112" s="17" t="s">
        <v>159</v>
      </c>
      <c r="C112" s="27">
        <f t="shared" ref="C112:D112" si="30">SUM(C113:C117)-C115</f>
        <v>96880</v>
      </c>
      <c r="D112" s="27">
        <f t="shared" si="30"/>
        <v>25</v>
      </c>
      <c r="E112" s="27">
        <f t="shared" si="27"/>
        <v>2.5805119735755572E-2</v>
      </c>
      <c r="F112" s="65" t="s">
        <v>158</v>
      </c>
      <c r="G112" s="9"/>
      <c r="H112" s="9"/>
      <c r="I112" s="9"/>
      <c r="J112" s="9"/>
      <c r="K112" s="9"/>
      <c r="L112" s="9"/>
      <c r="M112" s="9"/>
      <c r="N112" s="9"/>
      <c r="O112" s="9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</row>
    <row r="113" spans="1:27" s="11" customFormat="1" ht="15" x14ac:dyDescent="0.2">
      <c r="A113" s="16">
        <v>190</v>
      </c>
      <c r="B113" s="20" t="s">
        <v>33</v>
      </c>
      <c r="C113" s="23">
        <v>0</v>
      </c>
      <c r="D113" s="23">
        <v>0</v>
      </c>
      <c r="E113" s="23"/>
      <c r="F113" s="66"/>
      <c r="G113" s="9"/>
      <c r="H113" s="9"/>
      <c r="I113" s="9"/>
      <c r="J113" s="9"/>
      <c r="K113" s="9"/>
      <c r="L113" s="9"/>
      <c r="M113" s="9"/>
      <c r="N113" s="9"/>
      <c r="O113" s="9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</row>
    <row r="114" spans="1:27" s="11" customFormat="1" ht="15" x14ac:dyDescent="0.2">
      <c r="A114" s="16">
        <v>191</v>
      </c>
      <c r="B114" s="20" t="s">
        <v>9</v>
      </c>
      <c r="C114" s="26">
        <v>83520</v>
      </c>
      <c r="D114" s="26">
        <v>0</v>
      </c>
      <c r="E114" s="23">
        <f t="shared" si="27"/>
        <v>0</v>
      </c>
      <c r="F114" s="66"/>
      <c r="G114" s="9"/>
      <c r="H114" s="9"/>
      <c r="I114" s="9"/>
      <c r="J114" s="9"/>
      <c r="K114" s="9"/>
      <c r="L114" s="9"/>
      <c r="M114" s="9"/>
      <c r="N114" s="9"/>
      <c r="O114" s="9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</row>
    <row r="115" spans="1:27" s="11" customFormat="1" ht="15" x14ac:dyDescent="0.2">
      <c r="A115" s="16">
        <v>192</v>
      </c>
      <c r="B115" s="20" t="s">
        <v>4</v>
      </c>
      <c r="C115" s="26">
        <f t="shared" ref="C115" si="31">C114</f>
        <v>83520</v>
      </c>
      <c r="D115" s="26">
        <v>0</v>
      </c>
      <c r="E115" s="23">
        <f t="shared" si="27"/>
        <v>0</v>
      </c>
      <c r="F115" s="66"/>
      <c r="G115" s="9"/>
      <c r="H115" s="9"/>
      <c r="I115" s="9"/>
      <c r="J115" s="9"/>
      <c r="K115" s="9"/>
      <c r="L115" s="9"/>
      <c r="M115" s="9"/>
      <c r="N115" s="9"/>
      <c r="O115" s="9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</row>
    <row r="116" spans="1:27" s="11" customFormat="1" ht="15" x14ac:dyDescent="0.2">
      <c r="A116" s="16">
        <v>193</v>
      </c>
      <c r="B116" s="20" t="s">
        <v>2</v>
      </c>
      <c r="C116" s="26">
        <v>13360</v>
      </c>
      <c r="D116" s="26">
        <v>25</v>
      </c>
      <c r="E116" s="23">
        <f t="shared" si="27"/>
        <v>0.18712574850299402</v>
      </c>
      <c r="F116" s="66"/>
      <c r="G116" s="9"/>
      <c r="H116" s="9"/>
      <c r="I116" s="9"/>
      <c r="J116" s="9"/>
      <c r="K116" s="9"/>
      <c r="L116" s="9"/>
      <c r="M116" s="9"/>
      <c r="N116" s="9"/>
      <c r="O116" s="9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</row>
    <row r="117" spans="1:27" s="11" customFormat="1" ht="15" x14ac:dyDescent="0.2">
      <c r="A117" s="16">
        <v>194</v>
      </c>
      <c r="B117" s="20" t="s">
        <v>1</v>
      </c>
      <c r="C117" s="26">
        <v>0</v>
      </c>
      <c r="D117" s="26">
        <v>0</v>
      </c>
      <c r="E117" s="23"/>
      <c r="F117" s="67"/>
      <c r="G117" s="9"/>
      <c r="H117" s="9"/>
      <c r="I117" s="9"/>
      <c r="J117" s="9"/>
      <c r="K117" s="9"/>
      <c r="L117" s="9"/>
      <c r="M117" s="9"/>
      <c r="N117" s="9"/>
      <c r="O117" s="9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</row>
    <row r="118" spans="1:27" s="11" customFormat="1" ht="105" x14ac:dyDescent="0.2">
      <c r="A118" s="16">
        <v>195</v>
      </c>
      <c r="B118" s="17" t="s">
        <v>58</v>
      </c>
      <c r="C118" s="27">
        <f t="shared" ref="C118:D118" si="32">SUM(C119:C123)-C121</f>
        <v>30000</v>
      </c>
      <c r="D118" s="27">
        <f t="shared" si="32"/>
        <v>0</v>
      </c>
      <c r="E118" s="27">
        <f t="shared" si="27"/>
        <v>0</v>
      </c>
      <c r="F118" s="65" t="s">
        <v>128</v>
      </c>
      <c r="G118" s="9"/>
      <c r="H118" s="9"/>
      <c r="I118" s="9"/>
      <c r="J118" s="9"/>
      <c r="K118" s="9"/>
      <c r="L118" s="9"/>
      <c r="M118" s="9"/>
      <c r="N118" s="9"/>
      <c r="O118" s="9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</row>
    <row r="119" spans="1:27" s="11" customFormat="1" ht="15" x14ac:dyDescent="0.2">
      <c r="A119" s="16">
        <v>196</v>
      </c>
      <c r="B119" s="20" t="s">
        <v>33</v>
      </c>
      <c r="C119" s="23">
        <v>0</v>
      </c>
      <c r="D119" s="23">
        <v>0</v>
      </c>
      <c r="E119" s="23"/>
      <c r="F119" s="66"/>
      <c r="G119" s="9"/>
      <c r="H119" s="9"/>
      <c r="I119" s="9"/>
      <c r="J119" s="9"/>
      <c r="K119" s="9"/>
      <c r="L119" s="9"/>
      <c r="M119" s="9"/>
      <c r="N119" s="9"/>
      <c r="O119" s="9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</row>
    <row r="120" spans="1:27" s="11" customFormat="1" ht="15" x14ac:dyDescent="0.2">
      <c r="A120" s="16">
        <v>197</v>
      </c>
      <c r="B120" s="20" t="s">
        <v>0</v>
      </c>
      <c r="C120" s="26">
        <v>0</v>
      </c>
      <c r="D120" s="26">
        <v>0</v>
      </c>
      <c r="E120" s="23"/>
      <c r="F120" s="66"/>
      <c r="G120" s="9"/>
      <c r="H120" s="9"/>
      <c r="I120" s="9"/>
      <c r="J120" s="9"/>
      <c r="K120" s="9"/>
      <c r="L120" s="9"/>
      <c r="M120" s="9"/>
      <c r="N120" s="9"/>
      <c r="O120" s="9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</row>
    <row r="121" spans="1:27" s="11" customFormat="1" ht="15" x14ac:dyDescent="0.2">
      <c r="A121" s="16">
        <v>198</v>
      </c>
      <c r="B121" s="20" t="s">
        <v>4</v>
      </c>
      <c r="C121" s="26">
        <v>0</v>
      </c>
      <c r="D121" s="26">
        <v>0</v>
      </c>
      <c r="E121" s="23"/>
      <c r="F121" s="66"/>
      <c r="G121" s="9"/>
      <c r="H121" s="9"/>
      <c r="I121" s="9"/>
      <c r="J121" s="9"/>
      <c r="K121" s="9"/>
      <c r="L121" s="9"/>
      <c r="M121" s="9"/>
      <c r="N121" s="9"/>
      <c r="O121" s="9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</row>
    <row r="122" spans="1:27" s="11" customFormat="1" ht="15" x14ac:dyDescent="0.2">
      <c r="A122" s="16">
        <v>199</v>
      </c>
      <c r="B122" s="20" t="s">
        <v>2</v>
      </c>
      <c r="C122" s="26">
        <v>30000</v>
      </c>
      <c r="D122" s="26">
        <v>0</v>
      </c>
      <c r="E122" s="23">
        <f t="shared" si="27"/>
        <v>0</v>
      </c>
      <c r="F122" s="66"/>
      <c r="G122" s="9"/>
      <c r="H122" s="9"/>
      <c r="I122" s="9"/>
      <c r="J122" s="9"/>
      <c r="K122" s="9"/>
      <c r="L122" s="9"/>
      <c r="M122" s="9"/>
      <c r="N122" s="9"/>
      <c r="O122" s="9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</row>
    <row r="123" spans="1:27" s="11" customFormat="1" ht="15" x14ac:dyDescent="0.2">
      <c r="A123" s="16">
        <v>200</v>
      </c>
      <c r="B123" s="20" t="s">
        <v>1</v>
      </c>
      <c r="C123" s="26">
        <v>0</v>
      </c>
      <c r="D123" s="26">
        <v>0</v>
      </c>
      <c r="E123" s="23"/>
      <c r="F123" s="67"/>
      <c r="G123" s="9"/>
      <c r="H123" s="9"/>
      <c r="I123" s="9"/>
      <c r="J123" s="9"/>
      <c r="K123" s="9"/>
      <c r="L123" s="9"/>
      <c r="M123" s="9"/>
      <c r="N123" s="9"/>
      <c r="O123" s="9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</row>
    <row r="124" spans="1:27" s="11" customFormat="1" ht="17.25" customHeight="1" x14ac:dyDescent="0.2">
      <c r="A124" s="16">
        <v>201</v>
      </c>
      <c r="B124" s="68" t="s">
        <v>59</v>
      </c>
      <c r="C124" s="69"/>
      <c r="D124" s="69"/>
      <c r="E124" s="69"/>
      <c r="F124" s="70"/>
      <c r="G124" s="9"/>
      <c r="H124" s="9"/>
      <c r="I124" s="9"/>
      <c r="J124" s="9"/>
      <c r="K124" s="9"/>
      <c r="L124" s="9"/>
      <c r="M124" s="9"/>
      <c r="N124" s="9"/>
      <c r="O124" s="9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</row>
    <row r="125" spans="1:27" s="11" customFormat="1" ht="45" x14ac:dyDescent="0.2">
      <c r="A125" s="16">
        <v>202</v>
      </c>
      <c r="B125" s="17" t="s">
        <v>60</v>
      </c>
      <c r="C125" s="27">
        <f t="shared" ref="C125" si="33">SUM(C126:C130)-C128</f>
        <v>338178.1</v>
      </c>
      <c r="D125" s="27">
        <f t="shared" ref="D125" si="34">SUM(D126:D130)-D128</f>
        <v>34716</v>
      </c>
      <c r="E125" s="27">
        <f t="shared" ref="E125:E188" si="35">D125/C125*100</f>
        <v>10.265596737340472</v>
      </c>
      <c r="F125" s="23"/>
      <c r="G125" s="9"/>
      <c r="H125" s="9"/>
      <c r="I125" s="9"/>
      <c r="J125" s="9"/>
      <c r="K125" s="9"/>
      <c r="L125" s="9"/>
      <c r="M125" s="9"/>
      <c r="N125" s="9"/>
      <c r="O125" s="9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</row>
    <row r="126" spans="1:27" s="11" customFormat="1" ht="15" x14ac:dyDescent="0.2">
      <c r="A126" s="16">
        <v>203</v>
      </c>
      <c r="B126" s="20" t="s">
        <v>33</v>
      </c>
      <c r="C126" s="23">
        <f t="shared" ref="C126:D130" si="36">C132+C138+C144+C150+C156+C162+C168+C174</f>
        <v>0</v>
      </c>
      <c r="D126" s="23">
        <f t="shared" si="36"/>
        <v>0</v>
      </c>
      <c r="E126" s="23"/>
      <c r="F126" s="23"/>
      <c r="G126" s="9"/>
      <c r="H126" s="9"/>
      <c r="I126" s="9"/>
      <c r="J126" s="9"/>
      <c r="K126" s="9"/>
      <c r="L126" s="9"/>
      <c r="M126" s="9"/>
      <c r="N126" s="9"/>
      <c r="O126" s="9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</row>
    <row r="127" spans="1:27" s="11" customFormat="1" ht="15" x14ac:dyDescent="0.2">
      <c r="A127" s="16">
        <v>204</v>
      </c>
      <c r="B127" s="20" t="s">
        <v>9</v>
      </c>
      <c r="C127" s="23">
        <f t="shared" si="36"/>
        <v>149500</v>
      </c>
      <c r="D127" s="23">
        <f t="shared" si="36"/>
        <v>0</v>
      </c>
      <c r="E127" s="23">
        <f t="shared" si="35"/>
        <v>0</v>
      </c>
      <c r="F127" s="23"/>
      <c r="G127" s="9"/>
      <c r="H127" s="9"/>
      <c r="I127" s="9"/>
      <c r="J127" s="9"/>
      <c r="K127" s="9"/>
      <c r="L127" s="9"/>
      <c r="M127" s="9"/>
      <c r="N127" s="9"/>
      <c r="O127" s="9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</row>
    <row r="128" spans="1:27" s="11" customFormat="1" ht="15" x14ac:dyDescent="0.2">
      <c r="A128" s="16">
        <v>205</v>
      </c>
      <c r="B128" s="20" t="s">
        <v>34</v>
      </c>
      <c r="C128" s="23">
        <f t="shared" si="36"/>
        <v>149500</v>
      </c>
      <c r="D128" s="23">
        <f t="shared" si="36"/>
        <v>0</v>
      </c>
      <c r="E128" s="23"/>
      <c r="F128" s="23"/>
      <c r="G128" s="9"/>
      <c r="H128" s="9"/>
      <c r="I128" s="9"/>
      <c r="J128" s="9"/>
      <c r="K128" s="9"/>
      <c r="L128" s="9"/>
      <c r="M128" s="9"/>
      <c r="N128" s="9"/>
      <c r="O128" s="9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</row>
    <row r="129" spans="1:27" s="11" customFormat="1" ht="15" x14ac:dyDescent="0.2">
      <c r="A129" s="16">
        <v>206</v>
      </c>
      <c r="B129" s="20" t="s">
        <v>3</v>
      </c>
      <c r="C129" s="23">
        <f t="shared" si="36"/>
        <v>164238.1</v>
      </c>
      <c r="D129" s="23">
        <f t="shared" si="36"/>
        <v>0</v>
      </c>
      <c r="E129" s="23">
        <f t="shared" si="35"/>
        <v>0</v>
      </c>
      <c r="F129" s="23"/>
      <c r="G129" s="9"/>
      <c r="H129" s="9"/>
      <c r="I129" s="9"/>
      <c r="J129" s="9"/>
      <c r="K129" s="9"/>
      <c r="L129" s="9"/>
      <c r="M129" s="9"/>
      <c r="N129" s="9"/>
      <c r="O129" s="9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</row>
    <row r="130" spans="1:27" s="11" customFormat="1" ht="15" x14ac:dyDescent="0.2">
      <c r="A130" s="16">
        <v>207</v>
      </c>
      <c r="B130" s="20" t="s">
        <v>1</v>
      </c>
      <c r="C130" s="23">
        <f t="shared" si="36"/>
        <v>24440</v>
      </c>
      <c r="D130" s="23">
        <f t="shared" si="36"/>
        <v>34716</v>
      </c>
      <c r="E130" s="23">
        <f t="shared" si="35"/>
        <v>142.04582651391163</v>
      </c>
      <c r="F130" s="45"/>
      <c r="G130" s="9"/>
      <c r="H130" s="9"/>
      <c r="I130" s="9"/>
      <c r="J130" s="9"/>
      <c r="K130" s="9"/>
      <c r="L130" s="9"/>
      <c r="M130" s="9"/>
      <c r="N130" s="9"/>
      <c r="O130" s="9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</row>
    <row r="131" spans="1:27" s="11" customFormat="1" ht="80.25" customHeight="1" x14ac:dyDescent="0.2">
      <c r="A131" s="16">
        <v>220</v>
      </c>
      <c r="B131" s="17" t="s">
        <v>61</v>
      </c>
      <c r="C131" s="27">
        <f t="shared" ref="C131:D131" si="37">SUM(C132:C136)-C134</f>
        <v>3200</v>
      </c>
      <c r="D131" s="27">
        <f t="shared" si="37"/>
        <v>650</v>
      </c>
      <c r="E131" s="27">
        <f t="shared" si="35"/>
        <v>20.3125</v>
      </c>
      <c r="F131" s="65" t="s">
        <v>131</v>
      </c>
      <c r="G131" s="9"/>
      <c r="H131" s="9"/>
      <c r="I131" s="9"/>
      <c r="J131" s="9"/>
      <c r="K131" s="9"/>
      <c r="L131" s="9"/>
      <c r="M131" s="9"/>
      <c r="N131" s="9"/>
      <c r="O131" s="9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</row>
    <row r="132" spans="1:27" s="11" customFormat="1" ht="15" x14ac:dyDescent="0.2">
      <c r="A132" s="16">
        <v>221</v>
      </c>
      <c r="B132" s="20" t="s">
        <v>33</v>
      </c>
      <c r="C132" s="23">
        <v>0</v>
      </c>
      <c r="D132" s="23">
        <v>0</v>
      </c>
      <c r="E132" s="23"/>
      <c r="F132" s="66"/>
      <c r="G132" s="9"/>
      <c r="H132" s="9"/>
      <c r="I132" s="9"/>
      <c r="J132" s="9"/>
      <c r="K132" s="9"/>
      <c r="L132" s="9"/>
      <c r="M132" s="9"/>
      <c r="N132" s="9"/>
      <c r="O132" s="9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</row>
    <row r="133" spans="1:27" s="11" customFormat="1" ht="15" x14ac:dyDescent="0.2">
      <c r="A133" s="16">
        <v>222</v>
      </c>
      <c r="B133" s="20" t="s">
        <v>0</v>
      </c>
      <c r="C133" s="23">
        <v>0</v>
      </c>
      <c r="D133" s="23">
        <v>0</v>
      </c>
      <c r="E133" s="23"/>
      <c r="F133" s="66"/>
      <c r="G133" s="9"/>
      <c r="H133" s="9"/>
      <c r="I133" s="9"/>
      <c r="J133" s="9"/>
      <c r="K133" s="9"/>
      <c r="L133" s="9"/>
      <c r="M133" s="9"/>
      <c r="N133" s="9"/>
      <c r="O133" s="9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</row>
    <row r="134" spans="1:27" s="11" customFormat="1" ht="15" x14ac:dyDescent="0.2">
      <c r="A134" s="16">
        <v>223</v>
      </c>
      <c r="B134" s="20" t="s">
        <v>4</v>
      </c>
      <c r="C134" s="23">
        <v>0</v>
      </c>
      <c r="D134" s="23">
        <v>0</v>
      </c>
      <c r="E134" s="23"/>
      <c r="F134" s="66"/>
      <c r="G134" s="9"/>
      <c r="H134" s="9"/>
      <c r="I134" s="9"/>
      <c r="J134" s="9"/>
      <c r="K134" s="9"/>
      <c r="L134" s="9"/>
      <c r="M134" s="9"/>
      <c r="N134" s="9"/>
      <c r="O134" s="9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</row>
    <row r="135" spans="1:27" s="11" customFormat="1" ht="15" x14ac:dyDescent="0.2">
      <c r="A135" s="16">
        <v>224</v>
      </c>
      <c r="B135" s="20" t="s">
        <v>2</v>
      </c>
      <c r="C135" s="23">
        <v>0</v>
      </c>
      <c r="D135" s="23">
        <v>0</v>
      </c>
      <c r="E135" s="23"/>
      <c r="F135" s="66"/>
      <c r="G135" s="9"/>
      <c r="H135" s="9"/>
      <c r="I135" s="9"/>
      <c r="J135" s="9"/>
      <c r="K135" s="9"/>
      <c r="L135" s="9"/>
      <c r="M135" s="9"/>
      <c r="N135" s="9"/>
      <c r="O135" s="9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</row>
    <row r="136" spans="1:27" s="11" customFormat="1" ht="15" x14ac:dyDescent="0.2">
      <c r="A136" s="16">
        <v>225</v>
      </c>
      <c r="B136" s="20" t="s">
        <v>1</v>
      </c>
      <c r="C136" s="23">
        <v>3200</v>
      </c>
      <c r="D136" s="23">
        <v>650</v>
      </c>
      <c r="E136" s="23">
        <f t="shared" si="35"/>
        <v>20.3125</v>
      </c>
      <c r="F136" s="67"/>
      <c r="G136" s="9"/>
      <c r="H136" s="9"/>
      <c r="I136" s="9"/>
      <c r="J136" s="9"/>
      <c r="K136" s="9"/>
      <c r="L136" s="9"/>
      <c r="M136" s="9"/>
      <c r="N136" s="9"/>
      <c r="O136" s="9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</row>
    <row r="137" spans="1:27" s="11" customFormat="1" ht="65.25" customHeight="1" x14ac:dyDescent="0.2">
      <c r="A137" s="16">
        <v>226</v>
      </c>
      <c r="B137" s="17" t="s">
        <v>62</v>
      </c>
      <c r="C137" s="27">
        <f t="shared" ref="C137:D137" si="38">SUM(C138:C142)-C140</f>
        <v>100000</v>
      </c>
      <c r="D137" s="27">
        <f t="shared" si="38"/>
        <v>0</v>
      </c>
      <c r="E137" s="27">
        <f t="shared" si="35"/>
        <v>0</v>
      </c>
      <c r="F137" s="65" t="s">
        <v>129</v>
      </c>
      <c r="G137" s="9"/>
      <c r="H137" s="9"/>
      <c r="I137" s="9"/>
      <c r="J137" s="9"/>
      <c r="K137" s="9"/>
      <c r="L137" s="9"/>
      <c r="M137" s="9"/>
      <c r="N137" s="9"/>
      <c r="O137" s="9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</row>
    <row r="138" spans="1:27" s="11" customFormat="1" ht="15" x14ac:dyDescent="0.2">
      <c r="A138" s="16">
        <v>227</v>
      </c>
      <c r="B138" s="20" t="s">
        <v>33</v>
      </c>
      <c r="C138" s="23">
        <v>0</v>
      </c>
      <c r="D138" s="23">
        <v>0</v>
      </c>
      <c r="E138" s="23"/>
      <c r="F138" s="66"/>
      <c r="G138" s="9"/>
      <c r="H138" s="9"/>
      <c r="I138" s="9"/>
      <c r="J138" s="9"/>
      <c r="K138" s="9"/>
      <c r="L138" s="9"/>
      <c r="M138" s="9"/>
      <c r="N138" s="9"/>
      <c r="O138" s="9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</row>
    <row r="139" spans="1:27" s="11" customFormat="1" ht="15" x14ac:dyDescent="0.2">
      <c r="A139" s="16">
        <v>228</v>
      </c>
      <c r="B139" s="20" t="s">
        <v>0</v>
      </c>
      <c r="C139" s="26">
        <v>0</v>
      </c>
      <c r="D139" s="26">
        <v>0</v>
      </c>
      <c r="E139" s="23"/>
      <c r="F139" s="66"/>
      <c r="G139" s="9"/>
      <c r="H139" s="9"/>
      <c r="I139" s="9"/>
      <c r="J139" s="9"/>
      <c r="K139" s="9"/>
      <c r="L139" s="9"/>
      <c r="M139" s="9"/>
      <c r="N139" s="9"/>
      <c r="O139" s="9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</row>
    <row r="140" spans="1:27" s="11" customFormat="1" ht="15" x14ac:dyDescent="0.2">
      <c r="A140" s="16">
        <v>229</v>
      </c>
      <c r="B140" s="20" t="s">
        <v>4</v>
      </c>
      <c r="C140" s="26">
        <v>0</v>
      </c>
      <c r="D140" s="26">
        <v>0</v>
      </c>
      <c r="E140" s="23"/>
      <c r="F140" s="66"/>
      <c r="G140" s="9"/>
      <c r="H140" s="9"/>
      <c r="I140" s="9"/>
      <c r="J140" s="9"/>
      <c r="K140" s="9"/>
      <c r="L140" s="9"/>
      <c r="M140" s="9"/>
      <c r="N140" s="9"/>
      <c r="O140" s="9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</row>
    <row r="141" spans="1:27" s="11" customFormat="1" ht="15" x14ac:dyDescent="0.2">
      <c r="A141" s="16">
        <v>230</v>
      </c>
      <c r="B141" s="20" t="s">
        <v>2</v>
      </c>
      <c r="C141" s="26">
        <v>100000</v>
      </c>
      <c r="D141" s="26">
        <v>0</v>
      </c>
      <c r="E141" s="23">
        <f t="shared" si="35"/>
        <v>0</v>
      </c>
      <c r="F141" s="66"/>
      <c r="G141" s="9"/>
      <c r="H141" s="9"/>
      <c r="I141" s="9"/>
      <c r="J141" s="9"/>
      <c r="K141" s="9"/>
      <c r="L141" s="9"/>
      <c r="M141" s="9"/>
      <c r="N141" s="9"/>
      <c r="O141" s="9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</row>
    <row r="142" spans="1:27" s="11" customFormat="1" ht="15" x14ac:dyDescent="0.2">
      <c r="A142" s="16">
        <v>231</v>
      </c>
      <c r="B142" s="20" t="s">
        <v>1</v>
      </c>
      <c r="C142" s="26">
        <v>0</v>
      </c>
      <c r="D142" s="26">
        <v>0</v>
      </c>
      <c r="E142" s="23"/>
      <c r="F142" s="67"/>
      <c r="G142" s="9"/>
      <c r="H142" s="9"/>
      <c r="I142" s="9"/>
      <c r="J142" s="9"/>
      <c r="K142" s="9"/>
      <c r="L142" s="9"/>
      <c r="M142" s="9"/>
      <c r="N142" s="9"/>
      <c r="O142" s="9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</row>
    <row r="143" spans="1:27" s="11" customFormat="1" ht="60" x14ac:dyDescent="0.2">
      <c r="A143" s="16">
        <v>250</v>
      </c>
      <c r="B143" s="17" t="s">
        <v>63</v>
      </c>
      <c r="C143" s="27">
        <f t="shared" ref="C143:D143" si="39">SUM(C144:C148)-C146</f>
        <v>35000</v>
      </c>
      <c r="D143" s="27">
        <f t="shared" si="39"/>
        <v>0</v>
      </c>
      <c r="E143" s="27">
        <f t="shared" si="35"/>
        <v>0</v>
      </c>
      <c r="F143" s="65" t="s">
        <v>130</v>
      </c>
      <c r="G143" s="9"/>
      <c r="H143" s="9"/>
      <c r="I143" s="9"/>
      <c r="J143" s="9"/>
      <c r="K143" s="9"/>
      <c r="L143" s="9"/>
      <c r="M143" s="9"/>
      <c r="N143" s="9"/>
      <c r="O143" s="9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</row>
    <row r="144" spans="1:27" s="11" customFormat="1" ht="15" x14ac:dyDescent="0.2">
      <c r="A144" s="16">
        <v>251</v>
      </c>
      <c r="B144" s="20" t="s">
        <v>33</v>
      </c>
      <c r="C144" s="23">
        <v>0</v>
      </c>
      <c r="D144" s="23">
        <v>0</v>
      </c>
      <c r="E144" s="23"/>
      <c r="F144" s="66"/>
      <c r="G144" s="9"/>
      <c r="H144" s="9"/>
      <c r="I144" s="9"/>
      <c r="J144" s="9"/>
      <c r="K144" s="9"/>
      <c r="L144" s="9"/>
      <c r="M144" s="9"/>
      <c r="N144" s="9"/>
      <c r="O144" s="9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</row>
    <row r="145" spans="1:27" s="11" customFormat="1" ht="15" x14ac:dyDescent="0.2">
      <c r="A145" s="16">
        <v>252</v>
      </c>
      <c r="B145" s="20" t="s">
        <v>9</v>
      </c>
      <c r="C145" s="26">
        <v>0</v>
      </c>
      <c r="D145" s="26">
        <v>0</v>
      </c>
      <c r="E145" s="23"/>
      <c r="F145" s="66"/>
      <c r="G145" s="9"/>
      <c r="H145" s="9"/>
      <c r="I145" s="9"/>
      <c r="J145" s="9"/>
      <c r="K145" s="9"/>
      <c r="L145" s="9"/>
      <c r="M145" s="9"/>
      <c r="N145" s="9"/>
      <c r="O145" s="9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</row>
    <row r="146" spans="1:27" s="11" customFormat="1" ht="15" x14ac:dyDescent="0.2">
      <c r="A146" s="16">
        <v>253</v>
      </c>
      <c r="B146" s="20" t="s">
        <v>4</v>
      </c>
      <c r="C146" s="26">
        <f>C145</f>
        <v>0</v>
      </c>
      <c r="D146" s="26">
        <f>D145</f>
        <v>0</v>
      </c>
      <c r="E146" s="23"/>
      <c r="F146" s="66"/>
      <c r="G146" s="9"/>
      <c r="H146" s="9"/>
      <c r="I146" s="9"/>
      <c r="J146" s="9"/>
      <c r="K146" s="9"/>
      <c r="L146" s="9"/>
      <c r="M146" s="9"/>
      <c r="N146" s="9"/>
      <c r="O146" s="9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</row>
    <row r="147" spans="1:27" s="11" customFormat="1" ht="15" x14ac:dyDescent="0.2">
      <c r="A147" s="16">
        <v>254</v>
      </c>
      <c r="B147" s="20" t="s">
        <v>2</v>
      </c>
      <c r="C147" s="26">
        <v>35000</v>
      </c>
      <c r="D147" s="26">
        <v>0</v>
      </c>
      <c r="E147" s="23">
        <f t="shared" si="35"/>
        <v>0</v>
      </c>
      <c r="F147" s="66"/>
      <c r="G147" s="9"/>
      <c r="H147" s="9"/>
      <c r="I147" s="9"/>
      <c r="J147" s="9"/>
      <c r="K147" s="9"/>
      <c r="L147" s="9"/>
      <c r="M147" s="9"/>
      <c r="N147" s="9"/>
      <c r="O147" s="9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</row>
    <row r="148" spans="1:27" s="11" customFormat="1" ht="15" x14ac:dyDescent="0.2">
      <c r="A148" s="16">
        <v>255</v>
      </c>
      <c r="B148" s="20" t="s">
        <v>1</v>
      </c>
      <c r="C148" s="26">
        <v>0</v>
      </c>
      <c r="D148" s="26">
        <v>0</v>
      </c>
      <c r="E148" s="23"/>
      <c r="F148" s="67"/>
      <c r="G148" s="9"/>
      <c r="H148" s="9"/>
      <c r="I148" s="9"/>
      <c r="J148" s="9"/>
      <c r="K148" s="9"/>
      <c r="L148" s="9"/>
      <c r="M148" s="9"/>
      <c r="N148" s="9"/>
      <c r="O148" s="9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</row>
    <row r="149" spans="1:27" s="11" customFormat="1" ht="60" x14ac:dyDescent="0.2">
      <c r="A149" s="16">
        <v>256</v>
      </c>
      <c r="B149" s="17" t="s">
        <v>64</v>
      </c>
      <c r="C149" s="27">
        <f t="shared" ref="C149:D149" si="40">SUM(C150:C154)-C152</f>
        <v>1500</v>
      </c>
      <c r="D149" s="27">
        <f t="shared" si="40"/>
        <v>0</v>
      </c>
      <c r="E149" s="27">
        <f t="shared" si="35"/>
        <v>0</v>
      </c>
      <c r="F149" s="65" t="s">
        <v>132</v>
      </c>
      <c r="G149" s="9"/>
      <c r="H149" s="9"/>
      <c r="I149" s="9"/>
      <c r="J149" s="9"/>
      <c r="K149" s="9"/>
      <c r="L149" s="9"/>
      <c r="M149" s="9"/>
      <c r="N149" s="9"/>
      <c r="O149" s="9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</row>
    <row r="150" spans="1:27" s="11" customFormat="1" ht="15" x14ac:dyDescent="0.2">
      <c r="A150" s="16">
        <v>257</v>
      </c>
      <c r="B150" s="20" t="s">
        <v>33</v>
      </c>
      <c r="C150" s="23">
        <v>0</v>
      </c>
      <c r="D150" s="23">
        <v>0</v>
      </c>
      <c r="E150" s="23"/>
      <c r="F150" s="66"/>
      <c r="G150" s="9"/>
      <c r="H150" s="9"/>
      <c r="I150" s="9"/>
      <c r="J150" s="9"/>
      <c r="K150" s="9"/>
      <c r="L150" s="9"/>
      <c r="M150" s="9"/>
      <c r="N150" s="9"/>
      <c r="O150" s="9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</row>
    <row r="151" spans="1:27" s="11" customFormat="1" ht="15" x14ac:dyDescent="0.2">
      <c r="A151" s="16">
        <v>258</v>
      </c>
      <c r="B151" s="20" t="s">
        <v>0</v>
      </c>
      <c r="C151" s="23">
        <v>0</v>
      </c>
      <c r="D151" s="23">
        <v>0</v>
      </c>
      <c r="E151" s="23"/>
      <c r="F151" s="66"/>
      <c r="G151" s="9"/>
      <c r="H151" s="9"/>
      <c r="I151" s="9"/>
      <c r="J151" s="9"/>
      <c r="K151" s="9"/>
      <c r="L151" s="9"/>
      <c r="M151" s="9"/>
      <c r="N151" s="9"/>
      <c r="O151" s="9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</row>
    <row r="152" spans="1:27" s="11" customFormat="1" ht="15" x14ac:dyDescent="0.2">
      <c r="A152" s="16">
        <v>259</v>
      </c>
      <c r="B152" s="20" t="s">
        <v>4</v>
      </c>
      <c r="C152" s="23">
        <v>0</v>
      </c>
      <c r="D152" s="23">
        <v>0</v>
      </c>
      <c r="E152" s="23"/>
      <c r="F152" s="66"/>
      <c r="G152" s="9"/>
      <c r="H152" s="9"/>
      <c r="I152" s="9"/>
      <c r="J152" s="9"/>
      <c r="K152" s="9"/>
      <c r="L152" s="9"/>
      <c r="M152" s="9"/>
      <c r="N152" s="9"/>
      <c r="O152" s="9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</row>
    <row r="153" spans="1:27" s="11" customFormat="1" ht="15" x14ac:dyDescent="0.2">
      <c r="A153" s="16">
        <v>260</v>
      </c>
      <c r="B153" s="20" t="s">
        <v>2</v>
      </c>
      <c r="C153" s="23">
        <v>1500</v>
      </c>
      <c r="D153" s="23">
        <v>0</v>
      </c>
      <c r="E153" s="23">
        <f t="shared" si="35"/>
        <v>0</v>
      </c>
      <c r="F153" s="66"/>
      <c r="G153" s="9"/>
      <c r="H153" s="9"/>
      <c r="I153" s="9"/>
      <c r="J153" s="9"/>
      <c r="K153" s="9"/>
      <c r="L153" s="9"/>
      <c r="M153" s="9"/>
      <c r="N153" s="9"/>
      <c r="O153" s="9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</row>
    <row r="154" spans="1:27" s="11" customFormat="1" ht="15" x14ac:dyDescent="0.2">
      <c r="A154" s="16">
        <v>261</v>
      </c>
      <c r="B154" s="20" t="s">
        <v>1</v>
      </c>
      <c r="C154" s="23">
        <v>0</v>
      </c>
      <c r="D154" s="23">
        <v>0</v>
      </c>
      <c r="E154" s="23"/>
      <c r="F154" s="67"/>
      <c r="G154" s="9"/>
      <c r="H154" s="9"/>
      <c r="I154" s="9"/>
      <c r="J154" s="9"/>
      <c r="K154" s="9"/>
      <c r="L154" s="9"/>
      <c r="M154" s="9"/>
      <c r="N154" s="9"/>
      <c r="O154" s="9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</row>
    <row r="155" spans="1:27" s="11" customFormat="1" ht="45" x14ac:dyDescent="0.2">
      <c r="A155" s="16">
        <v>292</v>
      </c>
      <c r="B155" s="17" t="s">
        <v>65</v>
      </c>
      <c r="C155" s="49">
        <f t="shared" ref="C155:D155" si="41">SUM(C156:C160)-C158</f>
        <v>166738.09999999998</v>
      </c>
      <c r="D155" s="49">
        <f t="shared" si="41"/>
        <v>0</v>
      </c>
      <c r="E155" s="27">
        <f t="shared" si="35"/>
        <v>0</v>
      </c>
      <c r="F155" s="65" t="s">
        <v>133</v>
      </c>
      <c r="G155" s="9"/>
      <c r="H155" s="9"/>
      <c r="I155" s="9"/>
      <c r="J155" s="9"/>
      <c r="K155" s="9"/>
      <c r="L155" s="9"/>
      <c r="M155" s="9"/>
      <c r="N155" s="9"/>
      <c r="O155" s="9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</row>
    <row r="156" spans="1:27" s="11" customFormat="1" ht="15" x14ac:dyDescent="0.2">
      <c r="A156" s="16">
        <v>293</v>
      </c>
      <c r="B156" s="20" t="s">
        <v>33</v>
      </c>
      <c r="C156" s="26">
        <v>0</v>
      </c>
      <c r="D156" s="26">
        <v>0</v>
      </c>
      <c r="E156" s="23"/>
      <c r="F156" s="66"/>
      <c r="G156" s="9"/>
      <c r="H156" s="9"/>
      <c r="I156" s="9"/>
      <c r="J156" s="9"/>
      <c r="K156" s="9"/>
      <c r="L156" s="9"/>
      <c r="M156" s="9"/>
      <c r="N156" s="9"/>
      <c r="O156" s="9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</row>
    <row r="157" spans="1:27" s="11" customFormat="1" ht="18" x14ac:dyDescent="0.2">
      <c r="A157" s="16">
        <v>294</v>
      </c>
      <c r="B157" s="20" t="s">
        <v>152</v>
      </c>
      <c r="C157" s="26">
        <v>149500</v>
      </c>
      <c r="D157" s="26">
        <v>0</v>
      </c>
      <c r="E157" s="23">
        <f t="shared" si="35"/>
        <v>0</v>
      </c>
      <c r="F157" s="66"/>
      <c r="G157" s="9"/>
      <c r="H157" s="9"/>
      <c r="I157" s="9"/>
      <c r="J157" s="9"/>
      <c r="K157" s="9"/>
      <c r="L157" s="9"/>
      <c r="M157" s="9"/>
      <c r="N157" s="9"/>
      <c r="O157" s="9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</row>
    <row r="158" spans="1:27" s="11" customFormat="1" ht="15" x14ac:dyDescent="0.2">
      <c r="A158" s="16">
        <v>295</v>
      </c>
      <c r="B158" s="20" t="s">
        <v>4</v>
      </c>
      <c r="C158" s="26">
        <f>C157</f>
        <v>149500</v>
      </c>
      <c r="D158" s="26">
        <v>0</v>
      </c>
      <c r="E158" s="23">
        <f t="shared" si="35"/>
        <v>0</v>
      </c>
      <c r="F158" s="66"/>
      <c r="G158" s="9"/>
      <c r="H158" s="9"/>
      <c r="I158" s="9"/>
      <c r="J158" s="9"/>
      <c r="K158" s="9"/>
      <c r="L158" s="9"/>
      <c r="M158" s="9"/>
      <c r="N158" s="9"/>
      <c r="O158" s="9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</row>
    <row r="159" spans="1:27" s="11" customFormat="1" ht="15" x14ac:dyDescent="0.2">
      <c r="A159" s="16">
        <v>296</v>
      </c>
      <c r="B159" s="20" t="s">
        <v>2</v>
      </c>
      <c r="C159" s="26">
        <v>17238.099999999999</v>
      </c>
      <c r="D159" s="26">
        <v>0</v>
      </c>
      <c r="E159" s="23">
        <f t="shared" si="35"/>
        <v>0</v>
      </c>
      <c r="F159" s="66"/>
      <c r="G159" s="9"/>
      <c r="H159" s="9"/>
      <c r="I159" s="9"/>
      <c r="J159" s="9"/>
      <c r="K159" s="9"/>
      <c r="L159" s="9"/>
      <c r="M159" s="9"/>
      <c r="N159" s="9"/>
      <c r="O159" s="9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</row>
    <row r="160" spans="1:27" s="11" customFormat="1" ht="15" x14ac:dyDescent="0.2">
      <c r="A160" s="16">
        <v>297</v>
      </c>
      <c r="B160" s="20" t="s">
        <v>1</v>
      </c>
      <c r="C160" s="26">
        <v>0</v>
      </c>
      <c r="D160" s="26">
        <v>0</v>
      </c>
      <c r="E160" s="23"/>
      <c r="F160" s="67"/>
      <c r="G160" s="9"/>
      <c r="H160" s="9"/>
      <c r="I160" s="9"/>
      <c r="J160" s="9"/>
      <c r="K160" s="9"/>
      <c r="L160" s="9"/>
      <c r="M160" s="9"/>
      <c r="N160" s="9"/>
      <c r="O160" s="9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</row>
    <row r="161" spans="1:27" s="11" customFormat="1" ht="60" x14ac:dyDescent="0.2">
      <c r="A161" s="16">
        <v>298</v>
      </c>
      <c r="B161" s="17" t="s">
        <v>66</v>
      </c>
      <c r="C161" s="27">
        <f t="shared" ref="C161:D161" si="42">SUM(C162:C166)-C164</f>
        <v>500</v>
      </c>
      <c r="D161" s="27">
        <f t="shared" si="42"/>
        <v>0</v>
      </c>
      <c r="E161" s="27">
        <f t="shared" si="35"/>
        <v>0</v>
      </c>
      <c r="F161" s="65" t="s">
        <v>162</v>
      </c>
      <c r="G161" s="9"/>
      <c r="H161" s="9"/>
      <c r="I161" s="9"/>
      <c r="J161" s="9"/>
      <c r="K161" s="9"/>
      <c r="L161" s="9"/>
      <c r="M161" s="9"/>
      <c r="N161" s="9"/>
      <c r="O161" s="9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</row>
    <row r="162" spans="1:27" s="11" customFormat="1" ht="15" x14ac:dyDescent="0.2">
      <c r="A162" s="16">
        <v>299</v>
      </c>
      <c r="B162" s="20" t="s">
        <v>33</v>
      </c>
      <c r="C162" s="23">
        <v>0</v>
      </c>
      <c r="D162" s="23">
        <v>0</v>
      </c>
      <c r="E162" s="23"/>
      <c r="F162" s="66"/>
      <c r="G162" s="9"/>
      <c r="H162" s="9"/>
      <c r="I162" s="9"/>
      <c r="J162" s="9"/>
      <c r="K162" s="9"/>
      <c r="L162" s="9"/>
      <c r="M162" s="9"/>
      <c r="N162" s="9"/>
      <c r="O162" s="9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</row>
    <row r="163" spans="1:27" s="11" customFormat="1" ht="15" x14ac:dyDescent="0.2">
      <c r="A163" s="16">
        <v>300</v>
      </c>
      <c r="B163" s="20" t="s">
        <v>9</v>
      </c>
      <c r="C163" s="23">
        <v>0</v>
      </c>
      <c r="D163" s="23">
        <v>0</v>
      </c>
      <c r="E163" s="23"/>
      <c r="F163" s="66"/>
      <c r="G163" s="9"/>
      <c r="H163" s="9"/>
      <c r="I163" s="9"/>
      <c r="J163" s="9"/>
      <c r="K163" s="9"/>
      <c r="L163" s="9"/>
      <c r="M163" s="9"/>
      <c r="N163" s="9"/>
      <c r="O163" s="9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</row>
    <row r="164" spans="1:27" s="11" customFormat="1" ht="15" x14ac:dyDescent="0.2">
      <c r="A164" s="16">
        <v>301</v>
      </c>
      <c r="B164" s="20" t="s">
        <v>4</v>
      </c>
      <c r="C164" s="23">
        <v>0</v>
      </c>
      <c r="D164" s="23">
        <v>0</v>
      </c>
      <c r="E164" s="23"/>
      <c r="F164" s="66"/>
      <c r="G164" s="9"/>
      <c r="H164" s="9"/>
      <c r="I164" s="9"/>
      <c r="J164" s="9"/>
      <c r="K164" s="9"/>
      <c r="L164" s="9"/>
      <c r="M164" s="9"/>
      <c r="N164" s="9"/>
      <c r="O164" s="9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</row>
    <row r="165" spans="1:27" s="11" customFormat="1" ht="15" x14ac:dyDescent="0.2">
      <c r="A165" s="16">
        <v>302</v>
      </c>
      <c r="B165" s="20" t="s">
        <v>2</v>
      </c>
      <c r="C165" s="23">
        <v>500</v>
      </c>
      <c r="D165" s="23">
        <v>0</v>
      </c>
      <c r="E165" s="23">
        <f t="shared" si="35"/>
        <v>0</v>
      </c>
      <c r="F165" s="66"/>
      <c r="G165" s="9"/>
      <c r="H165" s="9"/>
      <c r="I165" s="9"/>
      <c r="J165" s="9"/>
      <c r="K165" s="9"/>
      <c r="L165" s="9"/>
      <c r="M165" s="9"/>
      <c r="N165" s="9"/>
      <c r="O165" s="9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</row>
    <row r="166" spans="1:27" s="11" customFormat="1" ht="15" x14ac:dyDescent="0.2">
      <c r="A166" s="16">
        <v>303</v>
      </c>
      <c r="B166" s="20" t="s">
        <v>1</v>
      </c>
      <c r="C166" s="26">
        <v>0</v>
      </c>
      <c r="D166" s="26">
        <v>0</v>
      </c>
      <c r="E166" s="23"/>
      <c r="F166" s="67"/>
      <c r="G166" s="9"/>
      <c r="H166" s="9"/>
      <c r="I166" s="9"/>
      <c r="J166" s="9"/>
      <c r="K166" s="9"/>
      <c r="L166" s="9"/>
      <c r="M166" s="9"/>
      <c r="N166" s="9"/>
      <c r="O166" s="9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</row>
    <row r="167" spans="1:27" s="11" customFormat="1" ht="62.25" customHeight="1" x14ac:dyDescent="0.2">
      <c r="A167" s="16">
        <v>304</v>
      </c>
      <c r="B167" s="17" t="s">
        <v>67</v>
      </c>
      <c r="C167" s="27">
        <f t="shared" ref="C167:D167" si="43">SUM(C168:C172)-C170</f>
        <v>21240</v>
      </c>
      <c r="D167" s="27">
        <f t="shared" si="43"/>
        <v>34066</v>
      </c>
      <c r="E167" s="27">
        <f t="shared" si="35"/>
        <v>160.38606403013182</v>
      </c>
      <c r="F167" s="65" t="s">
        <v>134</v>
      </c>
      <c r="G167" s="9"/>
      <c r="H167" s="9"/>
      <c r="I167" s="9"/>
      <c r="J167" s="9"/>
      <c r="K167" s="9"/>
      <c r="L167" s="9"/>
      <c r="M167" s="9"/>
      <c r="N167" s="9"/>
      <c r="O167" s="9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</row>
    <row r="168" spans="1:27" s="11" customFormat="1" ht="15" x14ac:dyDescent="0.2">
      <c r="A168" s="16">
        <v>305</v>
      </c>
      <c r="B168" s="20" t="s">
        <v>33</v>
      </c>
      <c r="C168" s="23">
        <v>0</v>
      </c>
      <c r="D168" s="23">
        <v>0</v>
      </c>
      <c r="E168" s="23"/>
      <c r="F168" s="66"/>
      <c r="G168" s="9"/>
      <c r="H168" s="9"/>
      <c r="I168" s="9"/>
      <c r="J168" s="9"/>
      <c r="K168" s="9"/>
      <c r="L168" s="9"/>
      <c r="M168" s="9"/>
      <c r="N168" s="9"/>
      <c r="O168" s="9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</row>
    <row r="169" spans="1:27" s="11" customFormat="1" ht="15" x14ac:dyDescent="0.2">
      <c r="A169" s="16">
        <v>306</v>
      </c>
      <c r="B169" s="20" t="s">
        <v>0</v>
      </c>
      <c r="C169" s="26">
        <v>0</v>
      </c>
      <c r="D169" s="26">
        <v>0</v>
      </c>
      <c r="E169" s="23"/>
      <c r="F169" s="66"/>
      <c r="G169" s="9"/>
      <c r="H169" s="9"/>
      <c r="I169" s="9"/>
      <c r="J169" s="9"/>
      <c r="K169" s="9"/>
      <c r="L169" s="9"/>
      <c r="M169" s="9"/>
      <c r="N169" s="9"/>
      <c r="O169" s="9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</row>
    <row r="170" spans="1:27" s="11" customFormat="1" ht="15" x14ac:dyDescent="0.2">
      <c r="A170" s="16">
        <v>307</v>
      </c>
      <c r="B170" s="20" t="s">
        <v>4</v>
      </c>
      <c r="C170" s="26">
        <v>0</v>
      </c>
      <c r="D170" s="26">
        <v>0</v>
      </c>
      <c r="E170" s="23"/>
      <c r="F170" s="66"/>
      <c r="G170" s="9"/>
      <c r="H170" s="9"/>
      <c r="I170" s="9"/>
      <c r="J170" s="9"/>
      <c r="K170" s="9"/>
      <c r="L170" s="9"/>
      <c r="M170" s="9"/>
      <c r="N170" s="9"/>
      <c r="O170" s="9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</row>
    <row r="171" spans="1:27" s="11" customFormat="1" ht="15" x14ac:dyDescent="0.2">
      <c r="A171" s="16">
        <v>308</v>
      </c>
      <c r="B171" s="20" t="s">
        <v>2</v>
      </c>
      <c r="C171" s="26">
        <v>0</v>
      </c>
      <c r="D171" s="26">
        <v>0</v>
      </c>
      <c r="E171" s="23"/>
      <c r="F171" s="66"/>
      <c r="G171" s="9"/>
      <c r="H171" s="9"/>
      <c r="I171" s="9"/>
      <c r="J171" s="9"/>
      <c r="K171" s="9"/>
      <c r="L171" s="9"/>
      <c r="M171" s="9"/>
      <c r="N171" s="9"/>
      <c r="O171" s="9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</row>
    <row r="172" spans="1:27" s="11" customFormat="1" ht="15" x14ac:dyDescent="0.2">
      <c r="A172" s="16">
        <v>309</v>
      </c>
      <c r="B172" s="20" t="s">
        <v>1</v>
      </c>
      <c r="C172" s="23">
        <v>21240</v>
      </c>
      <c r="D172" s="23">
        <v>34066</v>
      </c>
      <c r="E172" s="23">
        <f t="shared" si="35"/>
        <v>160.38606403013182</v>
      </c>
      <c r="F172" s="67"/>
      <c r="G172" s="9"/>
      <c r="H172" s="9"/>
      <c r="I172" s="9"/>
      <c r="J172" s="9"/>
      <c r="K172" s="9"/>
      <c r="L172" s="9"/>
      <c r="M172" s="9"/>
      <c r="N172" s="9"/>
      <c r="O172" s="9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</row>
    <row r="173" spans="1:27" s="11" customFormat="1" ht="135" x14ac:dyDescent="0.2">
      <c r="A173" s="16">
        <v>316</v>
      </c>
      <c r="B173" s="17" t="s">
        <v>68</v>
      </c>
      <c r="C173" s="27">
        <f t="shared" ref="C173:D173" si="44">SUM(C174:C178)-C176</f>
        <v>10000</v>
      </c>
      <c r="D173" s="27">
        <f t="shared" si="44"/>
        <v>0</v>
      </c>
      <c r="E173" s="27">
        <f t="shared" si="35"/>
        <v>0</v>
      </c>
      <c r="F173" s="65" t="s">
        <v>150</v>
      </c>
      <c r="G173" s="9"/>
      <c r="H173" s="9"/>
      <c r="I173" s="9"/>
      <c r="J173" s="9"/>
      <c r="K173" s="9"/>
      <c r="L173" s="9"/>
      <c r="M173" s="9"/>
      <c r="N173" s="9"/>
      <c r="O173" s="9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</row>
    <row r="174" spans="1:27" s="11" customFormat="1" ht="15" x14ac:dyDescent="0.2">
      <c r="A174" s="16">
        <v>317</v>
      </c>
      <c r="B174" s="20" t="s">
        <v>33</v>
      </c>
      <c r="C174" s="23">
        <v>0</v>
      </c>
      <c r="D174" s="23">
        <v>0</v>
      </c>
      <c r="E174" s="23"/>
      <c r="F174" s="66"/>
      <c r="G174" s="9"/>
      <c r="H174" s="9"/>
      <c r="I174" s="9"/>
      <c r="J174" s="9"/>
      <c r="K174" s="9"/>
      <c r="L174" s="9"/>
      <c r="M174" s="9"/>
      <c r="N174" s="9"/>
      <c r="O174" s="9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</row>
    <row r="175" spans="1:27" s="11" customFormat="1" ht="15" x14ac:dyDescent="0.2">
      <c r="A175" s="16">
        <v>318</v>
      </c>
      <c r="B175" s="20" t="s">
        <v>0</v>
      </c>
      <c r="C175" s="23">
        <v>0</v>
      </c>
      <c r="D175" s="23">
        <v>0</v>
      </c>
      <c r="E175" s="23"/>
      <c r="F175" s="66"/>
      <c r="G175" s="9"/>
      <c r="H175" s="9"/>
      <c r="I175" s="9"/>
      <c r="J175" s="9"/>
      <c r="K175" s="9"/>
      <c r="L175" s="9"/>
      <c r="M175" s="9"/>
      <c r="N175" s="9"/>
      <c r="O175" s="9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</row>
    <row r="176" spans="1:27" s="11" customFormat="1" ht="15" x14ac:dyDescent="0.2">
      <c r="A176" s="16">
        <v>319</v>
      </c>
      <c r="B176" s="20" t="s">
        <v>4</v>
      </c>
      <c r="C176" s="26">
        <v>0</v>
      </c>
      <c r="D176" s="26">
        <v>0</v>
      </c>
      <c r="E176" s="23"/>
      <c r="F176" s="66"/>
      <c r="G176" s="9"/>
      <c r="H176" s="9"/>
      <c r="I176" s="9"/>
      <c r="J176" s="9"/>
      <c r="K176" s="9"/>
      <c r="L176" s="9"/>
      <c r="M176" s="9"/>
      <c r="N176" s="9"/>
      <c r="O176" s="9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</row>
    <row r="177" spans="1:27" s="11" customFormat="1" ht="15" x14ac:dyDescent="0.2">
      <c r="A177" s="16">
        <v>320</v>
      </c>
      <c r="B177" s="20" t="s">
        <v>2</v>
      </c>
      <c r="C177" s="26">
        <v>10000</v>
      </c>
      <c r="D177" s="26">
        <v>0</v>
      </c>
      <c r="E177" s="23">
        <f t="shared" si="35"/>
        <v>0</v>
      </c>
      <c r="F177" s="66"/>
      <c r="G177" s="9"/>
      <c r="H177" s="9"/>
      <c r="I177" s="9"/>
      <c r="J177" s="9"/>
      <c r="K177" s="9"/>
      <c r="L177" s="9"/>
      <c r="M177" s="9"/>
      <c r="N177" s="9"/>
      <c r="O177" s="9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</row>
    <row r="178" spans="1:27" s="11" customFormat="1" ht="15" x14ac:dyDescent="0.2">
      <c r="A178" s="16">
        <v>321</v>
      </c>
      <c r="B178" s="20" t="s">
        <v>1</v>
      </c>
      <c r="C178" s="23">
        <v>0</v>
      </c>
      <c r="D178" s="23">
        <v>0</v>
      </c>
      <c r="E178" s="23"/>
      <c r="F178" s="67"/>
      <c r="G178" s="9"/>
      <c r="H178" s="9"/>
      <c r="I178" s="9"/>
      <c r="J178" s="9"/>
      <c r="K178" s="9"/>
      <c r="L178" s="9"/>
      <c r="M178" s="9"/>
      <c r="N178" s="9"/>
      <c r="O178" s="9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</row>
    <row r="179" spans="1:27" s="11" customFormat="1" ht="15" x14ac:dyDescent="0.2">
      <c r="A179" s="16">
        <v>322</v>
      </c>
      <c r="B179" s="62" t="s">
        <v>69</v>
      </c>
      <c r="C179" s="63"/>
      <c r="D179" s="63"/>
      <c r="E179" s="63"/>
      <c r="F179" s="64"/>
      <c r="G179" s="9"/>
      <c r="H179" s="9"/>
      <c r="I179" s="9"/>
      <c r="J179" s="9"/>
      <c r="K179" s="9"/>
      <c r="L179" s="9"/>
      <c r="M179" s="9"/>
      <c r="N179" s="9"/>
      <c r="O179" s="9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</row>
    <row r="180" spans="1:27" s="11" customFormat="1" ht="33.75" customHeight="1" x14ac:dyDescent="0.2">
      <c r="A180" s="16">
        <v>323</v>
      </c>
      <c r="B180" s="17" t="s">
        <v>70</v>
      </c>
      <c r="C180" s="27">
        <f t="shared" ref="C180" si="45">SUM(C181:C185)-C183</f>
        <v>1576526.3</v>
      </c>
      <c r="D180" s="27">
        <f t="shared" ref="D180" si="46">SUM(D181:D185)-D183</f>
        <v>235454.70890999999</v>
      </c>
      <c r="E180" s="27">
        <f t="shared" si="35"/>
        <v>14.935032096197823</v>
      </c>
      <c r="F180" s="45"/>
      <c r="G180" s="9"/>
      <c r="H180" s="9"/>
      <c r="I180" s="9"/>
      <c r="J180" s="9"/>
      <c r="K180" s="9"/>
      <c r="L180" s="9"/>
      <c r="M180" s="9"/>
      <c r="N180" s="9"/>
      <c r="O180" s="9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</row>
    <row r="181" spans="1:27" s="11" customFormat="1" ht="15" x14ac:dyDescent="0.2">
      <c r="A181" s="16">
        <v>324</v>
      </c>
      <c r="B181" s="20" t="s">
        <v>33</v>
      </c>
      <c r="C181" s="23">
        <f t="shared" ref="C181:D185" si="47">C187+C193</f>
        <v>0</v>
      </c>
      <c r="D181" s="23">
        <f t="shared" si="47"/>
        <v>0</v>
      </c>
      <c r="E181" s="23"/>
      <c r="F181" s="45"/>
      <c r="G181" s="9"/>
      <c r="H181" s="9"/>
      <c r="I181" s="9"/>
      <c r="J181" s="9"/>
      <c r="K181" s="9"/>
      <c r="L181" s="9"/>
      <c r="M181" s="9"/>
      <c r="N181" s="9"/>
      <c r="O181" s="9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</row>
    <row r="182" spans="1:27" s="11" customFormat="1" ht="15" x14ac:dyDescent="0.2">
      <c r="A182" s="16">
        <v>325</v>
      </c>
      <c r="B182" s="20" t="s">
        <v>9</v>
      </c>
      <c r="C182" s="23">
        <f t="shared" si="47"/>
        <v>1576526.3</v>
      </c>
      <c r="D182" s="23">
        <f t="shared" si="47"/>
        <v>235454.70890999999</v>
      </c>
      <c r="E182" s="23">
        <f t="shared" si="35"/>
        <v>14.935032096197823</v>
      </c>
      <c r="F182" s="45"/>
      <c r="G182" s="9"/>
      <c r="H182" s="9"/>
      <c r="I182" s="9"/>
      <c r="J182" s="9"/>
      <c r="K182" s="9"/>
      <c r="L182" s="9"/>
      <c r="M182" s="9"/>
      <c r="N182" s="9"/>
      <c r="O182" s="9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</row>
    <row r="183" spans="1:27" s="11" customFormat="1" ht="15" x14ac:dyDescent="0.2">
      <c r="A183" s="16">
        <v>326</v>
      </c>
      <c r="B183" s="20" t="s">
        <v>4</v>
      </c>
      <c r="C183" s="23">
        <f t="shared" si="47"/>
        <v>0</v>
      </c>
      <c r="D183" s="23">
        <f t="shared" si="47"/>
        <v>0</v>
      </c>
      <c r="E183" s="23"/>
      <c r="F183" s="45"/>
      <c r="G183" s="9"/>
      <c r="H183" s="9"/>
      <c r="I183" s="9"/>
      <c r="J183" s="9"/>
      <c r="K183" s="9"/>
      <c r="L183" s="9"/>
      <c r="M183" s="9"/>
      <c r="N183" s="9"/>
      <c r="O183" s="9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</row>
    <row r="184" spans="1:27" s="11" customFormat="1" ht="15" x14ac:dyDescent="0.2">
      <c r="A184" s="16">
        <v>327</v>
      </c>
      <c r="B184" s="20" t="s">
        <v>2</v>
      </c>
      <c r="C184" s="23">
        <f t="shared" si="47"/>
        <v>0</v>
      </c>
      <c r="D184" s="23">
        <f t="shared" si="47"/>
        <v>0</v>
      </c>
      <c r="E184" s="23"/>
      <c r="F184" s="45"/>
      <c r="G184" s="9"/>
      <c r="H184" s="9"/>
      <c r="I184" s="9"/>
      <c r="J184" s="9"/>
      <c r="K184" s="9"/>
      <c r="L184" s="9"/>
      <c r="M184" s="9"/>
      <c r="N184" s="9"/>
      <c r="O184" s="9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</row>
    <row r="185" spans="1:27" s="11" customFormat="1" ht="15" x14ac:dyDescent="0.2">
      <c r="A185" s="16">
        <v>328</v>
      </c>
      <c r="B185" s="20" t="s">
        <v>1</v>
      </c>
      <c r="C185" s="23">
        <f t="shared" si="47"/>
        <v>0</v>
      </c>
      <c r="D185" s="23">
        <f t="shared" si="47"/>
        <v>0</v>
      </c>
      <c r="E185" s="23"/>
      <c r="F185" s="45"/>
      <c r="G185" s="9"/>
      <c r="H185" s="9"/>
      <c r="I185" s="9"/>
      <c r="J185" s="9"/>
      <c r="K185" s="9"/>
      <c r="L185" s="9"/>
      <c r="M185" s="9"/>
      <c r="N185" s="9"/>
      <c r="O185" s="9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</row>
    <row r="186" spans="1:27" s="11" customFormat="1" ht="141.75" customHeight="1" x14ac:dyDescent="0.2">
      <c r="A186" s="16">
        <v>335</v>
      </c>
      <c r="B186" s="17" t="s">
        <v>71</v>
      </c>
      <c r="C186" s="27">
        <f t="shared" ref="C186:D186" si="48">SUM(C187:C191)-C189</f>
        <v>1571526.3</v>
      </c>
      <c r="D186" s="27">
        <f t="shared" si="48"/>
        <v>235454.70890999999</v>
      </c>
      <c r="E186" s="27">
        <f t="shared" si="35"/>
        <v>14.982549697704709</v>
      </c>
      <c r="F186" s="65" t="s">
        <v>135</v>
      </c>
      <c r="G186" s="9"/>
      <c r="H186" s="9"/>
      <c r="I186" s="9"/>
      <c r="J186" s="9"/>
      <c r="K186" s="9"/>
      <c r="L186" s="9"/>
      <c r="M186" s="9"/>
      <c r="N186" s="9"/>
      <c r="O186" s="9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</row>
    <row r="187" spans="1:27" s="11" customFormat="1" ht="15" x14ac:dyDescent="0.2">
      <c r="A187" s="16">
        <v>336</v>
      </c>
      <c r="B187" s="20" t="s">
        <v>33</v>
      </c>
      <c r="C187" s="23">
        <v>0</v>
      </c>
      <c r="D187" s="23">
        <v>0</v>
      </c>
      <c r="E187" s="23"/>
      <c r="F187" s="66"/>
      <c r="G187" s="9"/>
      <c r="H187" s="9"/>
      <c r="I187" s="9"/>
      <c r="J187" s="9"/>
      <c r="K187" s="9"/>
      <c r="L187" s="9"/>
      <c r="M187" s="9"/>
      <c r="N187" s="9"/>
      <c r="O187" s="9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</row>
    <row r="188" spans="1:27" s="11" customFormat="1" ht="15" x14ac:dyDescent="0.2">
      <c r="A188" s="16">
        <v>337</v>
      </c>
      <c r="B188" s="20" t="s">
        <v>9</v>
      </c>
      <c r="C188" s="23">
        <v>1571526.3</v>
      </c>
      <c r="D188" s="23">
        <v>235454.70890999999</v>
      </c>
      <c r="E188" s="23">
        <f t="shared" si="35"/>
        <v>14.982549697704709</v>
      </c>
      <c r="F188" s="66"/>
      <c r="G188" s="9"/>
      <c r="H188" s="9"/>
      <c r="I188" s="9"/>
      <c r="J188" s="9"/>
      <c r="K188" s="9"/>
      <c r="L188" s="9"/>
      <c r="M188" s="9"/>
      <c r="N188" s="9"/>
      <c r="O188" s="9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</row>
    <row r="189" spans="1:27" s="11" customFormat="1" ht="15" x14ac:dyDescent="0.2">
      <c r="A189" s="16">
        <v>338</v>
      </c>
      <c r="B189" s="20" t="s">
        <v>4</v>
      </c>
      <c r="C189" s="29">
        <v>0</v>
      </c>
      <c r="D189" s="29">
        <v>0</v>
      </c>
      <c r="E189" s="23"/>
      <c r="F189" s="66"/>
      <c r="G189" s="9"/>
      <c r="H189" s="9"/>
      <c r="I189" s="9"/>
      <c r="J189" s="9"/>
      <c r="K189" s="9"/>
      <c r="L189" s="9"/>
      <c r="M189" s="9"/>
      <c r="N189" s="9"/>
      <c r="O189" s="9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</row>
    <row r="190" spans="1:27" s="11" customFormat="1" ht="15" x14ac:dyDescent="0.2">
      <c r="A190" s="16">
        <v>339</v>
      </c>
      <c r="B190" s="20" t="s">
        <v>2</v>
      </c>
      <c r="C190" s="29">
        <v>0</v>
      </c>
      <c r="D190" s="29">
        <v>0</v>
      </c>
      <c r="E190" s="23"/>
      <c r="F190" s="66"/>
      <c r="G190" s="9"/>
      <c r="H190" s="9"/>
      <c r="I190" s="9"/>
      <c r="J190" s="9"/>
      <c r="K190" s="9"/>
      <c r="L190" s="9"/>
      <c r="M190" s="9"/>
      <c r="N190" s="9"/>
      <c r="O190" s="9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</row>
    <row r="191" spans="1:27" s="11" customFormat="1" ht="15" x14ac:dyDescent="0.2">
      <c r="A191" s="16">
        <v>340</v>
      </c>
      <c r="B191" s="20" t="s">
        <v>1</v>
      </c>
      <c r="C191" s="29">
        <v>0</v>
      </c>
      <c r="D191" s="29">
        <v>0</v>
      </c>
      <c r="E191" s="23"/>
      <c r="F191" s="67"/>
      <c r="G191" s="9"/>
      <c r="H191" s="9"/>
      <c r="I191" s="9"/>
      <c r="J191" s="9"/>
      <c r="K191" s="9"/>
      <c r="L191" s="9"/>
      <c r="M191" s="9"/>
      <c r="N191" s="9"/>
      <c r="O191" s="9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</row>
    <row r="192" spans="1:27" s="11" customFormat="1" ht="45" x14ac:dyDescent="0.2">
      <c r="A192" s="16">
        <v>353</v>
      </c>
      <c r="B192" s="17" t="s">
        <v>72</v>
      </c>
      <c r="C192" s="27">
        <f t="shared" ref="C192:D192" si="49">SUM(C193:C197)-C195</f>
        <v>5000</v>
      </c>
      <c r="D192" s="27">
        <f t="shared" si="49"/>
        <v>0</v>
      </c>
      <c r="E192" s="27">
        <f t="shared" ref="E192:E194" si="50">D192/C192*100</f>
        <v>0</v>
      </c>
      <c r="F192" s="65" t="s">
        <v>163</v>
      </c>
      <c r="G192" s="9"/>
      <c r="H192" s="9"/>
      <c r="I192" s="9"/>
      <c r="J192" s="9"/>
      <c r="K192" s="9"/>
      <c r="L192" s="9"/>
      <c r="M192" s="9"/>
      <c r="N192" s="9"/>
      <c r="O192" s="9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</row>
    <row r="193" spans="1:27" s="11" customFormat="1" ht="15" x14ac:dyDescent="0.2">
      <c r="A193" s="16">
        <v>354</v>
      </c>
      <c r="B193" s="20" t="s">
        <v>33</v>
      </c>
      <c r="C193" s="50">
        <v>0</v>
      </c>
      <c r="D193" s="50">
        <v>0</v>
      </c>
      <c r="E193" s="23"/>
      <c r="F193" s="66"/>
      <c r="G193" s="9"/>
      <c r="H193" s="9"/>
      <c r="I193" s="9"/>
      <c r="J193" s="9"/>
      <c r="K193" s="9"/>
      <c r="L193" s="9"/>
      <c r="M193" s="9"/>
      <c r="N193" s="9"/>
      <c r="O193" s="9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</row>
    <row r="194" spans="1:27" s="11" customFormat="1" ht="15" x14ac:dyDescent="0.2">
      <c r="A194" s="16">
        <v>355</v>
      </c>
      <c r="B194" s="20" t="s">
        <v>9</v>
      </c>
      <c r="C194" s="50">
        <v>5000</v>
      </c>
      <c r="D194" s="50">
        <v>0</v>
      </c>
      <c r="E194" s="23">
        <f t="shared" si="50"/>
        <v>0</v>
      </c>
      <c r="F194" s="66"/>
      <c r="G194" s="9"/>
      <c r="H194" s="9"/>
      <c r="I194" s="9"/>
      <c r="J194" s="9"/>
      <c r="K194" s="9"/>
      <c r="L194" s="9"/>
      <c r="M194" s="9"/>
      <c r="N194" s="9"/>
      <c r="O194" s="9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</row>
    <row r="195" spans="1:27" s="11" customFormat="1" ht="15" x14ac:dyDescent="0.2">
      <c r="A195" s="16">
        <v>356</v>
      </c>
      <c r="B195" s="20" t="s">
        <v>4</v>
      </c>
      <c r="C195" s="50">
        <v>0</v>
      </c>
      <c r="D195" s="50">
        <v>0</v>
      </c>
      <c r="E195" s="23"/>
      <c r="F195" s="66"/>
      <c r="G195" s="9"/>
      <c r="H195" s="9"/>
      <c r="I195" s="9"/>
      <c r="J195" s="9"/>
      <c r="K195" s="9"/>
      <c r="L195" s="9"/>
      <c r="M195" s="9"/>
      <c r="N195" s="9"/>
      <c r="O195" s="9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</row>
    <row r="196" spans="1:27" s="11" customFormat="1" ht="15" x14ac:dyDescent="0.2">
      <c r="A196" s="16">
        <v>357</v>
      </c>
      <c r="B196" s="20" t="s">
        <v>2</v>
      </c>
      <c r="C196" s="50">
        <v>0</v>
      </c>
      <c r="D196" s="50">
        <v>0</v>
      </c>
      <c r="E196" s="23"/>
      <c r="F196" s="66"/>
      <c r="G196" s="9"/>
      <c r="H196" s="9"/>
      <c r="I196" s="9"/>
      <c r="J196" s="9"/>
      <c r="K196" s="9"/>
      <c r="L196" s="9"/>
      <c r="M196" s="9"/>
      <c r="N196" s="9"/>
      <c r="O196" s="9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</row>
    <row r="197" spans="1:27" s="11" customFormat="1" ht="15" x14ac:dyDescent="0.2">
      <c r="A197" s="16">
        <v>358</v>
      </c>
      <c r="B197" s="20" t="s">
        <v>1</v>
      </c>
      <c r="C197" s="50">
        <v>0</v>
      </c>
      <c r="D197" s="50">
        <v>0</v>
      </c>
      <c r="E197" s="23"/>
      <c r="F197" s="67"/>
      <c r="G197" s="9"/>
      <c r="H197" s="9"/>
      <c r="I197" s="9"/>
      <c r="J197" s="9"/>
      <c r="K197" s="9"/>
      <c r="L197" s="9"/>
      <c r="M197" s="9"/>
      <c r="N197" s="9"/>
      <c r="O197" s="9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</row>
    <row r="198" spans="1:27" s="11" customFormat="1" ht="15" x14ac:dyDescent="0.2">
      <c r="A198" s="16">
        <v>359</v>
      </c>
      <c r="B198" s="62" t="s">
        <v>73</v>
      </c>
      <c r="C198" s="71"/>
      <c r="D198" s="71"/>
      <c r="E198" s="71"/>
      <c r="F198" s="72"/>
      <c r="G198" s="9"/>
      <c r="H198" s="9"/>
      <c r="I198" s="9"/>
      <c r="J198" s="9"/>
      <c r="K198" s="9"/>
      <c r="L198" s="9"/>
      <c r="M198" s="9"/>
      <c r="N198" s="9"/>
      <c r="O198" s="9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</row>
    <row r="199" spans="1:27" s="11" customFormat="1" ht="30" x14ac:dyDescent="0.2">
      <c r="A199" s="16">
        <v>360</v>
      </c>
      <c r="B199" s="17" t="s">
        <v>74</v>
      </c>
      <c r="C199" s="27">
        <f t="shared" ref="C199" si="51">SUM(C201:C204)-C202</f>
        <v>10000</v>
      </c>
      <c r="D199" s="27">
        <f t="shared" ref="D199" si="52">SUM(D201:D204)-D202</f>
        <v>0</v>
      </c>
      <c r="E199" s="27">
        <f t="shared" ref="E199:E209" si="53">D199/C199*100</f>
        <v>0</v>
      </c>
      <c r="F199" s="14"/>
      <c r="G199" s="9"/>
      <c r="H199" s="9"/>
      <c r="I199" s="9"/>
      <c r="J199" s="9"/>
      <c r="K199" s="9"/>
      <c r="L199" s="9"/>
      <c r="M199" s="9"/>
      <c r="N199" s="9"/>
      <c r="O199" s="9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</row>
    <row r="200" spans="1:27" s="11" customFormat="1" ht="15" x14ac:dyDescent="0.2">
      <c r="A200" s="16">
        <v>361</v>
      </c>
      <c r="B200" s="20" t="s">
        <v>33</v>
      </c>
      <c r="C200" s="23">
        <f t="shared" ref="C200:D204" si="54">C206</f>
        <v>0</v>
      </c>
      <c r="D200" s="23">
        <f t="shared" si="54"/>
        <v>0</v>
      </c>
      <c r="E200" s="23"/>
      <c r="F200" s="14"/>
      <c r="G200" s="9"/>
      <c r="H200" s="9"/>
      <c r="I200" s="9"/>
      <c r="J200" s="9"/>
      <c r="K200" s="9"/>
      <c r="L200" s="9"/>
      <c r="M200" s="9"/>
      <c r="N200" s="9"/>
      <c r="O200" s="9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</row>
    <row r="201" spans="1:27" s="11" customFormat="1" ht="15" x14ac:dyDescent="0.2">
      <c r="A201" s="16">
        <v>362</v>
      </c>
      <c r="B201" s="20" t="s">
        <v>0</v>
      </c>
      <c r="C201" s="23">
        <f t="shared" si="54"/>
        <v>0</v>
      </c>
      <c r="D201" s="23">
        <f t="shared" si="54"/>
        <v>0</v>
      </c>
      <c r="E201" s="23"/>
      <c r="F201" s="14"/>
      <c r="G201" s="9"/>
      <c r="H201" s="9"/>
      <c r="I201" s="9"/>
      <c r="J201" s="9"/>
      <c r="K201" s="9"/>
      <c r="L201" s="9"/>
      <c r="M201" s="9"/>
      <c r="N201" s="9"/>
      <c r="O201" s="9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</row>
    <row r="202" spans="1:27" s="11" customFormat="1" ht="15" x14ac:dyDescent="0.2">
      <c r="A202" s="16">
        <v>363</v>
      </c>
      <c r="B202" s="20" t="s">
        <v>4</v>
      </c>
      <c r="C202" s="23">
        <f t="shared" si="54"/>
        <v>0</v>
      </c>
      <c r="D202" s="23">
        <f t="shared" si="54"/>
        <v>0</v>
      </c>
      <c r="E202" s="23"/>
      <c r="F202" s="14"/>
      <c r="G202" s="9"/>
      <c r="H202" s="9"/>
      <c r="I202" s="9"/>
      <c r="J202" s="9"/>
      <c r="K202" s="9"/>
      <c r="L202" s="9"/>
      <c r="M202" s="9"/>
      <c r="N202" s="9"/>
      <c r="O202" s="9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</row>
    <row r="203" spans="1:27" s="11" customFormat="1" ht="15" x14ac:dyDescent="0.2">
      <c r="A203" s="16">
        <v>364</v>
      </c>
      <c r="B203" s="20" t="s">
        <v>2</v>
      </c>
      <c r="C203" s="23">
        <f t="shared" si="54"/>
        <v>10000</v>
      </c>
      <c r="D203" s="23">
        <f t="shared" si="54"/>
        <v>0</v>
      </c>
      <c r="E203" s="23">
        <f t="shared" si="53"/>
        <v>0</v>
      </c>
      <c r="F203" s="14"/>
      <c r="G203" s="9"/>
      <c r="H203" s="9"/>
      <c r="I203" s="9"/>
      <c r="J203" s="9"/>
      <c r="K203" s="9"/>
      <c r="L203" s="9"/>
      <c r="M203" s="9"/>
      <c r="N203" s="9"/>
      <c r="O203" s="9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</row>
    <row r="204" spans="1:27" s="11" customFormat="1" ht="15" x14ac:dyDescent="0.2">
      <c r="A204" s="16">
        <v>365</v>
      </c>
      <c r="B204" s="20" t="s">
        <v>1</v>
      </c>
      <c r="C204" s="23">
        <f t="shared" si="54"/>
        <v>0</v>
      </c>
      <c r="D204" s="23">
        <f t="shared" si="54"/>
        <v>0</v>
      </c>
      <c r="E204" s="23"/>
      <c r="F204" s="14"/>
      <c r="G204" s="9"/>
      <c r="H204" s="9"/>
      <c r="I204" s="9"/>
      <c r="J204" s="9"/>
      <c r="K204" s="9"/>
      <c r="L204" s="9"/>
      <c r="M204" s="9"/>
      <c r="N204" s="9"/>
      <c r="O204" s="9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</row>
    <row r="205" spans="1:27" s="11" customFormat="1" ht="45" x14ac:dyDescent="0.2">
      <c r="A205" s="16">
        <v>366</v>
      </c>
      <c r="B205" s="17" t="s">
        <v>75</v>
      </c>
      <c r="C205" s="27">
        <f>SUM(C206:C210)-C208</f>
        <v>10000</v>
      </c>
      <c r="D205" s="27">
        <f>SUM(D206:D210)-D208</f>
        <v>0</v>
      </c>
      <c r="E205" s="27">
        <f t="shared" si="53"/>
        <v>0</v>
      </c>
      <c r="F205" s="73" t="s">
        <v>164</v>
      </c>
      <c r="G205" s="9"/>
      <c r="H205" s="9"/>
      <c r="I205" s="9"/>
      <c r="J205" s="9"/>
      <c r="K205" s="9"/>
      <c r="L205" s="9"/>
      <c r="M205" s="9"/>
      <c r="N205" s="9"/>
      <c r="O205" s="9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</row>
    <row r="206" spans="1:27" s="11" customFormat="1" ht="15" x14ac:dyDescent="0.2">
      <c r="A206" s="16">
        <v>367</v>
      </c>
      <c r="B206" s="20" t="s">
        <v>33</v>
      </c>
      <c r="C206" s="23">
        <v>0</v>
      </c>
      <c r="D206" s="23">
        <v>0</v>
      </c>
      <c r="E206" s="23"/>
      <c r="F206" s="74"/>
      <c r="G206" s="9"/>
      <c r="H206" s="9"/>
      <c r="I206" s="9"/>
      <c r="J206" s="9"/>
      <c r="K206" s="9"/>
      <c r="L206" s="9"/>
      <c r="M206" s="9"/>
      <c r="N206" s="9"/>
      <c r="O206" s="9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</row>
    <row r="207" spans="1:27" s="11" customFormat="1" ht="15" x14ac:dyDescent="0.2">
      <c r="A207" s="16">
        <v>368</v>
      </c>
      <c r="B207" s="20" t="s">
        <v>0</v>
      </c>
      <c r="C207" s="26">
        <v>0</v>
      </c>
      <c r="D207" s="26">
        <v>0</v>
      </c>
      <c r="E207" s="23"/>
      <c r="F207" s="74"/>
      <c r="G207" s="9"/>
      <c r="H207" s="9"/>
      <c r="I207" s="9"/>
      <c r="J207" s="9"/>
      <c r="K207" s="9"/>
      <c r="L207" s="9"/>
      <c r="M207" s="9"/>
      <c r="N207" s="9"/>
      <c r="O207" s="9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</row>
    <row r="208" spans="1:27" s="11" customFormat="1" ht="15" x14ac:dyDescent="0.2">
      <c r="A208" s="16">
        <v>369</v>
      </c>
      <c r="B208" s="20" t="s">
        <v>4</v>
      </c>
      <c r="C208" s="26">
        <v>0</v>
      </c>
      <c r="D208" s="26">
        <v>0</v>
      </c>
      <c r="E208" s="23"/>
      <c r="F208" s="74"/>
      <c r="G208" s="9"/>
      <c r="H208" s="9"/>
      <c r="I208" s="9"/>
      <c r="J208" s="9"/>
      <c r="K208" s="9"/>
      <c r="L208" s="9"/>
      <c r="M208" s="9"/>
      <c r="N208" s="9"/>
      <c r="O208" s="9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</row>
    <row r="209" spans="1:27" s="11" customFormat="1" ht="15" x14ac:dyDescent="0.2">
      <c r="A209" s="16">
        <v>370</v>
      </c>
      <c r="B209" s="20" t="s">
        <v>2</v>
      </c>
      <c r="C209" s="26">
        <v>10000</v>
      </c>
      <c r="D209" s="26">
        <v>0</v>
      </c>
      <c r="E209" s="23">
        <f t="shared" si="53"/>
        <v>0</v>
      </c>
      <c r="F209" s="74"/>
      <c r="G209" s="9"/>
      <c r="H209" s="9"/>
      <c r="I209" s="9"/>
      <c r="J209" s="9"/>
      <c r="K209" s="9"/>
      <c r="L209" s="9"/>
      <c r="M209" s="9"/>
      <c r="N209" s="9"/>
      <c r="O209" s="9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</row>
    <row r="210" spans="1:27" s="11" customFormat="1" ht="15" x14ac:dyDescent="0.2">
      <c r="A210" s="16">
        <v>371</v>
      </c>
      <c r="B210" s="20" t="s">
        <v>1</v>
      </c>
      <c r="C210" s="26">
        <v>0</v>
      </c>
      <c r="D210" s="26">
        <v>0</v>
      </c>
      <c r="E210" s="23"/>
      <c r="F210" s="75"/>
      <c r="G210" s="9"/>
      <c r="H210" s="9"/>
      <c r="I210" s="9"/>
      <c r="J210" s="9"/>
      <c r="K210" s="9"/>
      <c r="L210" s="9"/>
      <c r="M210" s="9"/>
      <c r="N210" s="9"/>
      <c r="O210" s="9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</row>
    <row r="211" spans="1:27" s="11" customFormat="1" ht="15" x14ac:dyDescent="0.2">
      <c r="A211" s="16">
        <v>384</v>
      </c>
      <c r="B211" s="68" t="s">
        <v>76</v>
      </c>
      <c r="C211" s="69"/>
      <c r="D211" s="69"/>
      <c r="E211" s="69"/>
      <c r="F211" s="70"/>
      <c r="G211" s="9"/>
      <c r="H211" s="9"/>
      <c r="I211" s="9"/>
      <c r="J211" s="9"/>
      <c r="K211" s="9"/>
      <c r="L211" s="9"/>
      <c r="M211" s="9"/>
      <c r="N211" s="9"/>
      <c r="O211" s="9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</row>
    <row r="212" spans="1:27" s="11" customFormat="1" ht="45" x14ac:dyDescent="0.2">
      <c r="A212" s="16">
        <v>385</v>
      </c>
      <c r="B212" s="17" t="s">
        <v>77</v>
      </c>
      <c r="C212" s="27">
        <f t="shared" ref="C212" si="55">SUM(C214:C217)-C215</f>
        <v>268858</v>
      </c>
      <c r="D212" s="27">
        <f t="shared" ref="D212" si="56">SUM(D214:D217)-D215</f>
        <v>110</v>
      </c>
      <c r="E212" s="27">
        <f t="shared" ref="E212:E272" si="57">D212/C212*100</f>
        <v>4.0913790923089513E-2</v>
      </c>
      <c r="F212" s="15"/>
      <c r="G212" s="9"/>
      <c r="H212" s="9"/>
      <c r="I212" s="9"/>
      <c r="J212" s="9"/>
      <c r="K212" s="9"/>
      <c r="L212" s="9"/>
      <c r="M212" s="9"/>
      <c r="N212" s="9"/>
      <c r="O212" s="9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</row>
    <row r="213" spans="1:27" s="11" customFormat="1" ht="15" x14ac:dyDescent="0.2">
      <c r="A213" s="16">
        <v>386</v>
      </c>
      <c r="B213" s="20" t="s">
        <v>5</v>
      </c>
      <c r="C213" s="23">
        <f t="shared" ref="C213:D217" si="58">C219+C225+C231+C237+C243+C249+C255+C261+C267+C273+C279+C285+C291+C297+C303+C309+C315+C321+C327+C333+C339+C345+C351+C357+C363+C369+C375+C381+C387+C393+C399</f>
        <v>0</v>
      </c>
      <c r="D213" s="23">
        <f t="shared" si="58"/>
        <v>0</v>
      </c>
      <c r="E213" s="23"/>
      <c r="F213" s="15"/>
      <c r="G213" s="9"/>
      <c r="H213" s="9"/>
      <c r="I213" s="9"/>
      <c r="J213" s="9"/>
      <c r="K213" s="9"/>
      <c r="L213" s="9"/>
      <c r="M213" s="9"/>
      <c r="N213" s="9"/>
      <c r="O213" s="9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</row>
    <row r="214" spans="1:27" s="11" customFormat="1" ht="15" x14ac:dyDescent="0.2">
      <c r="A214" s="16">
        <v>387</v>
      </c>
      <c r="B214" s="20" t="s">
        <v>9</v>
      </c>
      <c r="C214" s="23">
        <f t="shared" si="58"/>
        <v>44842.1</v>
      </c>
      <c r="D214" s="23">
        <f t="shared" si="58"/>
        <v>0</v>
      </c>
      <c r="E214" s="23">
        <f t="shared" si="57"/>
        <v>0</v>
      </c>
      <c r="F214" s="15"/>
      <c r="G214" s="9"/>
      <c r="H214" s="9"/>
      <c r="I214" s="9"/>
      <c r="J214" s="9"/>
      <c r="K214" s="9"/>
      <c r="L214" s="9"/>
      <c r="M214" s="9"/>
      <c r="N214" s="9"/>
      <c r="O214" s="9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</row>
    <row r="215" spans="1:27" s="11" customFormat="1" ht="15" x14ac:dyDescent="0.2">
      <c r="A215" s="16">
        <v>388</v>
      </c>
      <c r="B215" s="20" t="s">
        <v>34</v>
      </c>
      <c r="C215" s="23">
        <f t="shared" si="58"/>
        <v>44842.1</v>
      </c>
      <c r="D215" s="23">
        <f t="shared" si="58"/>
        <v>0</v>
      </c>
      <c r="E215" s="23">
        <f t="shared" si="57"/>
        <v>0</v>
      </c>
      <c r="F215" s="15"/>
      <c r="G215" s="9"/>
      <c r="H215" s="9"/>
      <c r="I215" s="9"/>
      <c r="J215" s="9"/>
      <c r="K215" s="9"/>
      <c r="L215" s="9"/>
      <c r="M215" s="9"/>
      <c r="N215" s="9"/>
      <c r="O215" s="9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</row>
    <row r="216" spans="1:27" s="11" customFormat="1" ht="15" x14ac:dyDescent="0.2">
      <c r="A216" s="16">
        <v>389</v>
      </c>
      <c r="B216" s="20" t="s">
        <v>3</v>
      </c>
      <c r="C216" s="23">
        <f t="shared" si="58"/>
        <v>56770.8</v>
      </c>
      <c r="D216" s="23">
        <f t="shared" si="58"/>
        <v>110</v>
      </c>
      <c r="E216" s="23">
        <f t="shared" si="57"/>
        <v>0.19376158165817636</v>
      </c>
      <c r="F216" s="15"/>
      <c r="G216" s="9"/>
      <c r="H216" s="9"/>
      <c r="I216" s="9"/>
      <c r="J216" s="9"/>
      <c r="K216" s="9"/>
      <c r="L216" s="9"/>
      <c r="M216" s="9"/>
      <c r="N216" s="9"/>
      <c r="O216" s="9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</row>
    <row r="217" spans="1:27" s="11" customFormat="1" ht="15" x14ac:dyDescent="0.2">
      <c r="A217" s="16">
        <v>390</v>
      </c>
      <c r="B217" s="20" t="s">
        <v>1</v>
      </c>
      <c r="C217" s="23">
        <f t="shared" si="58"/>
        <v>167245.1</v>
      </c>
      <c r="D217" s="23">
        <f t="shared" si="58"/>
        <v>0</v>
      </c>
      <c r="E217" s="23">
        <f t="shared" si="57"/>
        <v>0</v>
      </c>
      <c r="F217" s="15"/>
      <c r="G217" s="9"/>
      <c r="H217" s="9"/>
      <c r="I217" s="9"/>
      <c r="J217" s="9"/>
      <c r="K217" s="9"/>
      <c r="L217" s="9"/>
      <c r="M217" s="9"/>
      <c r="N217" s="9"/>
      <c r="O217" s="9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</row>
    <row r="218" spans="1:27" s="11" customFormat="1" ht="60" x14ac:dyDescent="0.2">
      <c r="A218" s="16">
        <v>403</v>
      </c>
      <c r="B218" s="17" t="s">
        <v>78</v>
      </c>
      <c r="C218" s="27">
        <f>SUM(C219:C223)-C221</f>
        <v>5863.1</v>
      </c>
      <c r="D218" s="27">
        <f>SUM(D219:D223)-D221</f>
        <v>0</v>
      </c>
      <c r="E218" s="27">
        <f t="shared" si="57"/>
        <v>0</v>
      </c>
      <c r="F218" s="73" t="s">
        <v>160</v>
      </c>
      <c r="G218" s="9"/>
      <c r="H218" s="9"/>
      <c r="I218" s="9"/>
      <c r="J218" s="9"/>
      <c r="K218" s="9"/>
      <c r="L218" s="9"/>
      <c r="M218" s="9"/>
      <c r="N218" s="9"/>
      <c r="O218" s="9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</row>
    <row r="219" spans="1:27" s="11" customFormat="1" ht="15" x14ac:dyDescent="0.2">
      <c r="A219" s="16">
        <v>404</v>
      </c>
      <c r="B219" s="20" t="s">
        <v>5</v>
      </c>
      <c r="C219" s="23">
        <v>0</v>
      </c>
      <c r="D219" s="23">
        <v>0</v>
      </c>
      <c r="E219" s="23"/>
      <c r="F219" s="74"/>
      <c r="G219" s="9"/>
      <c r="H219" s="9"/>
      <c r="I219" s="9"/>
      <c r="J219" s="9"/>
      <c r="K219" s="9"/>
      <c r="L219" s="9"/>
      <c r="M219" s="9"/>
      <c r="N219" s="9"/>
      <c r="O219" s="9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</row>
    <row r="220" spans="1:27" s="11" customFormat="1" ht="15" x14ac:dyDescent="0.2">
      <c r="A220" s="16">
        <v>405</v>
      </c>
      <c r="B220" s="20" t="s">
        <v>0</v>
      </c>
      <c r="C220" s="23">
        <v>0</v>
      </c>
      <c r="D220" s="23">
        <v>0</v>
      </c>
      <c r="E220" s="23"/>
      <c r="F220" s="74"/>
      <c r="G220" s="9"/>
      <c r="H220" s="9"/>
      <c r="I220" s="9"/>
      <c r="J220" s="9"/>
      <c r="K220" s="9"/>
      <c r="L220" s="9"/>
      <c r="M220" s="9"/>
      <c r="N220" s="9"/>
      <c r="O220" s="9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</row>
    <row r="221" spans="1:27" s="11" customFormat="1" ht="15" x14ac:dyDescent="0.2">
      <c r="A221" s="16">
        <v>406</v>
      </c>
      <c r="B221" s="20" t="s">
        <v>4</v>
      </c>
      <c r="C221" s="23">
        <v>0</v>
      </c>
      <c r="D221" s="23">
        <v>0</v>
      </c>
      <c r="E221" s="23"/>
      <c r="F221" s="74"/>
      <c r="G221" s="9"/>
      <c r="H221" s="9"/>
      <c r="I221" s="9"/>
      <c r="J221" s="9"/>
      <c r="K221" s="9"/>
      <c r="L221" s="9"/>
      <c r="M221" s="9"/>
      <c r="N221" s="9"/>
      <c r="O221" s="9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</row>
    <row r="222" spans="1:27" s="11" customFormat="1" ht="15" x14ac:dyDescent="0.2">
      <c r="A222" s="16">
        <v>407</v>
      </c>
      <c r="B222" s="20" t="s">
        <v>2</v>
      </c>
      <c r="C222" s="23">
        <v>0</v>
      </c>
      <c r="D222" s="23">
        <v>0</v>
      </c>
      <c r="E222" s="23"/>
      <c r="F222" s="74"/>
      <c r="G222" s="9"/>
      <c r="H222" s="9"/>
      <c r="I222" s="9"/>
      <c r="J222" s="9"/>
      <c r="K222" s="9"/>
      <c r="L222" s="9"/>
      <c r="M222" s="9"/>
      <c r="N222" s="9"/>
      <c r="O222" s="9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</row>
    <row r="223" spans="1:27" s="11" customFormat="1" ht="15" x14ac:dyDescent="0.2">
      <c r="A223" s="16">
        <v>408</v>
      </c>
      <c r="B223" s="20" t="s">
        <v>1</v>
      </c>
      <c r="C223" s="51">
        <v>5863.1</v>
      </c>
      <c r="D223" s="51">
        <v>0</v>
      </c>
      <c r="E223" s="23">
        <f t="shared" si="57"/>
        <v>0</v>
      </c>
      <c r="F223" s="75"/>
      <c r="G223" s="9"/>
      <c r="H223" s="9"/>
      <c r="I223" s="9"/>
      <c r="J223" s="9"/>
      <c r="K223" s="9"/>
      <c r="L223" s="9"/>
      <c r="M223" s="9"/>
      <c r="N223" s="9"/>
      <c r="O223" s="9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</row>
    <row r="224" spans="1:27" s="11" customFormat="1" ht="75" x14ac:dyDescent="0.2">
      <c r="A224" s="16">
        <v>409</v>
      </c>
      <c r="B224" s="17" t="s">
        <v>79</v>
      </c>
      <c r="C224" s="27">
        <f>SUM(C225:C229)-C227</f>
        <v>1404</v>
      </c>
      <c r="D224" s="27">
        <f>SUM(D225:D229)-D227</f>
        <v>0</v>
      </c>
      <c r="E224" s="27">
        <f t="shared" si="57"/>
        <v>0</v>
      </c>
      <c r="F224" s="73" t="s">
        <v>160</v>
      </c>
      <c r="G224" s="9"/>
      <c r="H224" s="9"/>
      <c r="I224" s="9"/>
      <c r="J224" s="9"/>
      <c r="K224" s="9"/>
      <c r="L224" s="9"/>
      <c r="M224" s="9"/>
      <c r="N224" s="9"/>
      <c r="O224" s="9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</row>
    <row r="225" spans="1:27" s="11" customFormat="1" ht="15" x14ac:dyDescent="0.2">
      <c r="A225" s="16">
        <v>410</v>
      </c>
      <c r="B225" s="20" t="s">
        <v>5</v>
      </c>
      <c r="C225" s="23">
        <v>0</v>
      </c>
      <c r="D225" s="23">
        <v>0</v>
      </c>
      <c r="E225" s="23"/>
      <c r="F225" s="74"/>
      <c r="G225" s="9"/>
      <c r="H225" s="9"/>
      <c r="I225" s="9"/>
      <c r="J225" s="9"/>
      <c r="K225" s="9"/>
      <c r="L225" s="9"/>
      <c r="M225" s="9"/>
      <c r="N225" s="9"/>
      <c r="O225" s="9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</row>
    <row r="226" spans="1:27" s="11" customFormat="1" ht="15" x14ac:dyDescent="0.2">
      <c r="A226" s="16">
        <v>411</v>
      </c>
      <c r="B226" s="20" t="s">
        <v>0</v>
      </c>
      <c r="C226" s="23">
        <v>0</v>
      </c>
      <c r="D226" s="23">
        <v>0</v>
      </c>
      <c r="E226" s="23"/>
      <c r="F226" s="74"/>
      <c r="G226" s="9"/>
      <c r="H226" s="9"/>
      <c r="I226" s="9"/>
      <c r="J226" s="9"/>
      <c r="K226" s="9"/>
      <c r="L226" s="9"/>
      <c r="M226" s="9"/>
      <c r="N226" s="9"/>
      <c r="O226" s="9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</row>
    <row r="227" spans="1:27" s="11" customFormat="1" ht="15" x14ac:dyDescent="0.2">
      <c r="A227" s="16">
        <v>412</v>
      </c>
      <c r="B227" s="20" t="s">
        <v>4</v>
      </c>
      <c r="C227" s="23">
        <v>0</v>
      </c>
      <c r="D227" s="23">
        <v>0</v>
      </c>
      <c r="E227" s="23"/>
      <c r="F227" s="74"/>
      <c r="G227" s="9"/>
      <c r="H227" s="9"/>
      <c r="I227" s="9"/>
      <c r="J227" s="9"/>
      <c r="K227" s="9"/>
      <c r="L227" s="9"/>
      <c r="M227" s="9"/>
      <c r="N227" s="9"/>
      <c r="O227" s="9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</row>
    <row r="228" spans="1:27" s="11" customFormat="1" ht="15" x14ac:dyDescent="0.2">
      <c r="A228" s="16">
        <v>413</v>
      </c>
      <c r="B228" s="20" t="s">
        <v>2</v>
      </c>
      <c r="C228" s="23">
        <v>0</v>
      </c>
      <c r="D228" s="23">
        <v>0</v>
      </c>
      <c r="E228" s="23"/>
      <c r="F228" s="74"/>
      <c r="G228" s="9"/>
      <c r="H228" s="9"/>
      <c r="I228" s="9"/>
      <c r="J228" s="9"/>
      <c r="K228" s="9"/>
      <c r="L228" s="9"/>
      <c r="M228" s="9"/>
      <c r="N228" s="9"/>
      <c r="O228" s="9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</row>
    <row r="229" spans="1:27" s="11" customFormat="1" ht="15" x14ac:dyDescent="0.2">
      <c r="A229" s="16">
        <v>414</v>
      </c>
      <c r="B229" s="20" t="s">
        <v>1</v>
      </c>
      <c r="C229" s="51">
        <v>1404</v>
      </c>
      <c r="D229" s="51">
        <v>0</v>
      </c>
      <c r="E229" s="23">
        <f t="shared" si="57"/>
        <v>0</v>
      </c>
      <c r="F229" s="75"/>
      <c r="G229" s="9"/>
      <c r="H229" s="9"/>
      <c r="I229" s="9"/>
      <c r="J229" s="9"/>
      <c r="K229" s="9"/>
      <c r="L229" s="9"/>
      <c r="M229" s="9"/>
      <c r="N229" s="9"/>
      <c r="O229" s="9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</row>
    <row r="230" spans="1:27" s="11" customFormat="1" ht="75" x14ac:dyDescent="0.2">
      <c r="A230" s="16">
        <v>415</v>
      </c>
      <c r="B230" s="17" t="s">
        <v>80</v>
      </c>
      <c r="C230" s="27">
        <f t="shared" ref="C230:D230" si="59">SUM(C231:C235)-C233</f>
        <v>2901.5</v>
      </c>
      <c r="D230" s="27">
        <f t="shared" si="59"/>
        <v>0</v>
      </c>
      <c r="E230" s="27">
        <f t="shared" si="57"/>
        <v>0</v>
      </c>
      <c r="F230" s="73" t="s">
        <v>160</v>
      </c>
      <c r="G230" s="9"/>
      <c r="H230" s="9"/>
      <c r="I230" s="9"/>
      <c r="J230" s="9"/>
      <c r="K230" s="9"/>
      <c r="L230" s="9"/>
      <c r="M230" s="9"/>
      <c r="N230" s="9"/>
      <c r="O230" s="9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</row>
    <row r="231" spans="1:27" s="11" customFormat="1" ht="15" x14ac:dyDescent="0.2">
      <c r="A231" s="16">
        <v>416</v>
      </c>
      <c r="B231" s="20" t="s">
        <v>5</v>
      </c>
      <c r="C231" s="23">
        <v>0</v>
      </c>
      <c r="D231" s="23">
        <v>0</v>
      </c>
      <c r="E231" s="23"/>
      <c r="F231" s="74"/>
      <c r="G231" s="9"/>
      <c r="H231" s="9"/>
      <c r="I231" s="9"/>
      <c r="J231" s="9"/>
      <c r="K231" s="9"/>
      <c r="L231" s="9"/>
      <c r="M231" s="9"/>
      <c r="N231" s="9"/>
      <c r="O231" s="9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</row>
    <row r="232" spans="1:27" s="11" customFormat="1" ht="15" x14ac:dyDescent="0.2">
      <c r="A232" s="16">
        <v>417</v>
      </c>
      <c r="B232" s="20" t="s">
        <v>0</v>
      </c>
      <c r="C232" s="23">
        <v>0</v>
      </c>
      <c r="D232" s="23">
        <v>0</v>
      </c>
      <c r="E232" s="23"/>
      <c r="F232" s="74"/>
      <c r="G232" s="9"/>
      <c r="H232" s="9"/>
      <c r="I232" s="9"/>
      <c r="J232" s="9"/>
      <c r="K232" s="9"/>
      <c r="L232" s="9"/>
      <c r="M232" s="9"/>
      <c r="N232" s="9"/>
      <c r="O232" s="9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</row>
    <row r="233" spans="1:27" s="11" customFormat="1" ht="15" x14ac:dyDescent="0.2">
      <c r="A233" s="16">
        <v>418</v>
      </c>
      <c r="B233" s="20" t="s">
        <v>4</v>
      </c>
      <c r="C233" s="23">
        <v>0</v>
      </c>
      <c r="D233" s="23">
        <v>0</v>
      </c>
      <c r="E233" s="23"/>
      <c r="F233" s="74"/>
      <c r="G233" s="9"/>
      <c r="H233" s="9"/>
      <c r="I233" s="9"/>
      <c r="J233" s="9"/>
      <c r="K233" s="9"/>
      <c r="L233" s="9"/>
      <c r="M233" s="9"/>
      <c r="N233" s="9"/>
      <c r="O233" s="9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</row>
    <row r="234" spans="1:27" s="11" customFormat="1" ht="15" x14ac:dyDescent="0.2">
      <c r="A234" s="16">
        <v>419</v>
      </c>
      <c r="B234" s="20" t="s">
        <v>2</v>
      </c>
      <c r="C234" s="23">
        <v>0</v>
      </c>
      <c r="D234" s="23">
        <v>0</v>
      </c>
      <c r="E234" s="23"/>
      <c r="F234" s="74"/>
      <c r="G234" s="9"/>
      <c r="H234" s="9"/>
      <c r="I234" s="9"/>
      <c r="J234" s="9"/>
      <c r="K234" s="9"/>
      <c r="L234" s="9"/>
      <c r="M234" s="9"/>
      <c r="N234" s="9"/>
      <c r="O234" s="9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</row>
    <row r="235" spans="1:27" s="11" customFormat="1" ht="15" x14ac:dyDescent="0.2">
      <c r="A235" s="16">
        <v>420</v>
      </c>
      <c r="B235" s="20" t="s">
        <v>1</v>
      </c>
      <c r="C235" s="51">
        <v>2901.5</v>
      </c>
      <c r="D235" s="51"/>
      <c r="E235" s="23">
        <f t="shared" si="57"/>
        <v>0</v>
      </c>
      <c r="F235" s="75"/>
      <c r="G235" s="9"/>
      <c r="H235" s="9"/>
      <c r="I235" s="9"/>
      <c r="J235" s="9"/>
      <c r="K235" s="9"/>
      <c r="L235" s="9"/>
      <c r="M235" s="9"/>
      <c r="N235" s="9"/>
      <c r="O235" s="9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</row>
    <row r="236" spans="1:27" s="11" customFormat="1" ht="120" customHeight="1" x14ac:dyDescent="0.2">
      <c r="A236" s="16">
        <v>421</v>
      </c>
      <c r="B236" s="17" t="s">
        <v>81</v>
      </c>
      <c r="C236" s="27">
        <f t="shared" ref="C236:D236" si="60">SUM(C237:C241)-C239</f>
        <v>9220.1</v>
      </c>
      <c r="D236" s="27">
        <f t="shared" si="60"/>
        <v>0</v>
      </c>
      <c r="E236" s="27">
        <f t="shared" si="57"/>
        <v>0</v>
      </c>
      <c r="F236" s="73" t="s">
        <v>161</v>
      </c>
      <c r="G236" s="9"/>
      <c r="H236" s="9"/>
      <c r="I236" s="9"/>
      <c r="J236" s="9"/>
      <c r="K236" s="9"/>
      <c r="L236" s="9"/>
      <c r="M236" s="9"/>
      <c r="N236" s="9"/>
      <c r="O236" s="9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</row>
    <row r="237" spans="1:27" s="11" customFormat="1" ht="15" x14ac:dyDescent="0.2">
      <c r="A237" s="16">
        <v>422</v>
      </c>
      <c r="B237" s="20" t="s">
        <v>5</v>
      </c>
      <c r="C237" s="23">
        <v>0</v>
      </c>
      <c r="D237" s="23">
        <v>0</v>
      </c>
      <c r="E237" s="23"/>
      <c r="F237" s="74"/>
      <c r="G237" s="9"/>
      <c r="H237" s="9"/>
      <c r="I237" s="9"/>
      <c r="J237" s="9"/>
      <c r="K237" s="9"/>
      <c r="L237" s="9"/>
      <c r="M237" s="9"/>
      <c r="N237" s="9"/>
      <c r="O237" s="9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22"/>
    </row>
    <row r="238" spans="1:27" s="11" customFormat="1" ht="15" x14ac:dyDescent="0.2">
      <c r="A238" s="16">
        <v>423</v>
      </c>
      <c r="B238" s="20" t="s">
        <v>0</v>
      </c>
      <c r="C238" s="23">
        <v>0</v>
      </c>
      <c r="D238" s="23">
        <v>0</v>
      </c>
      <c r="E238" s="23"/>
      <c r="F238" s="74"/>
      <c r="G238" s="9"/>
      <c r="H238" s="9"/>
      <c r="I238" s="9"/>
      <c r="J238" s="9"/>
      <c r="K238" s="9"/>
      <c r="L238" s="9"/>
      <c r="M238" s="9"/>
      <c r="N238" s="9"/>
      <c r="O238" s="9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</row>
    <row r="239" spans="1:27" s="11" customFormat="1" ht="15" x14ac:dyDescent="0.2">
      <c r="A239" s="16">
        <v>424</v>
      </c>
      <c r="B239" s="20" t="s">
        <v>4</v>
      </c>
      <c r="C239" s="23">
        <v>0</v>
      </c>
      <c r="D239" s="23">
        <v>0</v>
      </c>
      <c r="E239" s="23"/>
      <c r="F239" s="74"/>
      <c r="G239" s="9"/>
      <c r="H239" s="9"/>
      <c r="I239" s="9"/>
      <c r="J239" s="9"/>
      <c r="K239" s="9"/>
      <c r="L239" s="9"/>
      <c r="M239" s="9"/>
      <c r="N239" s="9"/>
      <c r="O239" s="9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22"/>
    </row>
    <row r="240" spans="1:27" s="11" customFormat="1" ht="15" x14ac:dyDescent="0.2">
      <c r="A240" s="16">
        <v>425</v>
      </c>
      <c r="B240" s="20" t="s">
        <v>2</v>
      </c>
      <c r="C240" s="23">
        <v>0</v>
      </c>
      <c r="D240" s="23">
        <v>0</v>
      </c>
      <c r="E240" s="23"/>
      <c r="F240" s="74"/>
      <c r="G240" s="9"/>
      <c r="H240" s="9"/>
      <c r="I240" s="9"/>
      <c r="J240" s="9"/>
      <c r="K240" s="9"/>
      <c r="L240" s="9"/>
      <c r="M240" s="9"/>
      <c r="N240" s="9"/>
      <c r="O240" s="9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22"/>
    </row>
    <row r="241" spans="1:27" s="11" customFormat="1" ht="15" x14ac:dyDescent="0.2">
      <c r="A241" s="16">
        <v>426</v>
      </c>
      <c r="B241" s="20" t="s">
        <v>1</v>
      </c>
      <c r="C241" s="51">
        <v>9220.1</v>
      </c>
      <c r="D241" s="51">
        <v>0</v>
      </c>
      <c r="E241" s="23">
        <f t="shared" si="57"/>
        <v>0</v>
      </c>
      <c r="F241" s="75"/>
      <c r="G241" s="9"/>
      <c r="H241" s="9"/>
      <c r="I241" s="9"/>
      <c r="J241" s="9"/>
      <c r="K241" s="9"/>
      <c r="L241" s="9"/>
      <c r="M241" s="9"/>
      <c r="N241" s="9"/>
      <c r="O241" s="9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</row>
    <row r="242" spans="1:27" s="11" customFormat="1" ht="61.5" customHeight="1" x14ac:dyDescent="0.2">
      <c r="A242" s="16">
        <v>439</v>
      </c>
      <c r="B242" s="17" t="s">
        <v>82</v>
      </c>
      <c r="C242" s="27">
        <f t="shared" ref="C242:D242" si="61">SUM(C243:C247)-C245</f>
        <v>1000</v>
      </c>
      <c r="D242" s="27">
        <f t="shared" si="61"/>
        <v>0</v>
      </c>
      <c r="E242" s="27">
        <f t="shared" si="57"/>
        <v>0</v>
      </c>
      <c r="F242" s="73" t="s">
        <v>124</v>
      </c>
      <c r="G242" s="9"/>
      <c r="H242" s="9"/>
      <c r="I242" s="9"/>
      <c r="J242" s="9"/>
      <c r="K242" s="9"/>
      <c r="L242" s="9"/>
      <c r="M242" s="9"/>
      <c r="N242" s="9"/>
      <c r="O242" s="9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  <c r="AA242" s="22"/>
    </row>
    <row r="243" spans="1:27" s="11" customFormat="1" ht="15" x14ac:dyDescent="0.2">
      <c r="A243" s="16">
        <v>440</v>
      </c>
      <c r="B243" s="20" t="s">
        <v>5</v>
      </c>
      <c r="C243" s="23">
        <v>0</v>
      </c>
      <c r="D243" s="23">
        <v>0</v>
      </c>
      <c r="E243" s="23"/>
      <c r="F243" s="74"/>
      <c r="G243" s="9"/>
      <c r="H243" s="9"/>
      <c r="I243" s="9"/>
      <c r="J243" s="9"/>
      <c r="K243" s="9"/>
      <c r="L243" s="9"/>
      <c r="M243" s="9"/>
      <c r="N243" s="9"/>
      <c r="O243" s="9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  <c r="AA243" s="22"/>
    </row>
    <row r="244" spans="1:27" s="11" customFormat="1" ht="15" x14ac:dyDescent="0.2">
      <c r="A244" s="16">
        <v>441</v>
      </c>
      <c r="B244" s="20" t="s">
        <v>0</v>
      </c>
      <c r="C244" s="51">
        <v>0</v>
      </c>
      <c r="D244" s="51">
        <v>0</v>
      </c>
      <c r="E244" s="23"/>
      <c r="F244" s="74"/>
      <c r="G244" s="9"/>
      <c r="H244" s="9"/>
      <c r="I244" s="9"/>
      <c r="J244" s="9"/>
      <c r="K244" s="9"/>
      <c r="L244" s="9"/>
      <c r="M244" s="9"/>
      <c r="N244" s="9"/>
      <c r="O244" s="9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  <c r="AA244" s="22"/>
    </row>
    <row r="245" spans="1:27" s="11" customFormat="1" ht="15" x14ac:dyDescent="0.2">
      <c r="A245" s="16">
        <v>442</v>
      </c>
      <c r="B245" s="20" t="s">
        <v>4</v>
      </c>
      <c r="C245" s="51">
        <v>0</v>
      </c>
      <c r="D245" s="51">
        <v>0</v>
      </c>
      <c r="E245" s="23"/>
      <c r="F245" s="74"/>
      <c r="G245" s="9"/>
      <c r="H245" s="9"/>
      <c r="I245" s="9"/>
      <c r="J245" s="9"/>
      <c r="K245" s="9"/>
      <c r="L245" s="9"/>
      <c r="M245" s="9"/>
      <c r="N245" s="9"/>
      <c r="O245" s="9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  <c r="AA245" s="22"/>
    </row>
    <row r="246" spans="1:27" s="11" customFormat="1" ht="15" x14ac:dyDescent="0.2">
      <c r="A246" s="16">
        <v>443</v>
      </c>
      <c r="B246" s="20" t="s">
        <v>2</v>
      </c>
      <c r="C246" s="51">
        <v>0</v>
      </c>
      <c r="D246" s="51">
        <v>0</v>
      </c>
      <c r="E246" s="23"/>
      <c r="F246" s="74"/>
      <c r="G246" s="9"/>
      <c r="H246" s="9"/>
      <c r="I246" s="9"/>
      <c r="J246" s="9"/>
      <c r="K246" s="9"/>
      <c r="L246" s="9"/>
      <c r="M246" s="9"/>
      <c r="N246" s="9"/>
      <c r="O246" s="9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  <c r="AA246" s="22"/>
    </row>
    <row r="247" spans="1:27" s="11" customFormat="1" ht="15" x14ac:dyDescent="0.2">
      <c r="A247" s="16">
        <v>444</v>
      </c>
      <c r="B247" s="20" t="s">
        <v>1</v>
      </c>
      <c r="C247" s="51">
        <v>1000</v>
      </c>
      <c r="D247" s="51">
        <v>0</v>
      </c>
      <c r="E247" s="23">
        <f t="shared" si="57"/>
        <v>0</v>
      </c>
      <c r="F247" s="75"/>
      <c r="G247" s="9"/>
      <c r="H247" s="9"/>
      <c r="I247" s="9"/>
      <c r="J247" s="9"/>
      <c r="K247" s="9"/>
      <c r="L247" s="9"/>
      <c r="M247" s="9"/>
      <c r="N247" s="9"/>
      <c r="O247" s="9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22"/>
    </row>
    <row r="248" spans="1:27" s="11" customFormat="1" ht="60" x14ac:dyDescent="0.2">
      <c r="A248" s="16">
        <v>445</v>
      </c>
      <c r="B248" s="17" t="s">
        <v>83</v>
      </c>
      <c r="C248" s="27">
        <f t="shared" ref="C248:D248" si="62">SUM(C249:C253)-C251</f>
        <v>1000</v>
      </c>
      <c r="D248" s="27">
        <f t="shared" si="62"/>
        <v>0</v>
      </c>
      <c r="E248" s="27">
        <f t="shared" si="57"/>
        <v>0</v>
      </c>
      <c r="F248" s="73" t="s">
        <v>124</v>
      </c>
      <c r="G248" s="9"/>
      <c r="H248" s="9"/>
      <c r="I248" s="9"/>
      <c r="J248" s="9"/>
      <c r="K248" s="9"/>
      <c r="L248" s="9"/>
      <c r="M248" s="9"/>
      <c r="N248" s="9"/>
      <c r="O248" s="9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  <c r="AA248" s="22"/>
    </row>
    <row r="249" spans="1:27" s="11" customFormat="1" ht="15" x14ac:dyDescent="0.2">
      <c r="A249" s="16">
        <v>446</v>
      </c>
      <c r="B249" s="20" t="s">
        <v>5</v>
      </c>
      <c r="C249" s="23">
        <v>0</v>
      </c>
      <c r="D249" s="23">
        <v>0</v>
      </c>
      <c r="E249" s="23"/>
      <c r="F249" s="74"/>
      <c r="G249" s="9"/>
      <c r="H249" s="9"/>
      <c r="I249" s="9"/>
      <c r="J249" s="9"/>
      <c r="K249" s="9"/>
      <c r="L249" s="9"/>
      <c r="M249" s="9"/>
      <c r="N249" s="9"/>
      <c r="O249" s="9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  <c r="AA249" s="22"/>
    </row>
    <row r="250" spans="1:27" s="11" customFormat="1" ht="15" x14ac:dyDescent="0.2">
      <c r="A250" s="16">
        <v>447</v>
      </c>
      <c r="B250" s="20" t="s">
        <v>0</v>
      </c>
      <c r="C250" s="23">
        <v>0</v>
      </c>
      <c r="D250" s="23">
        <v>0</v>
      </c>
      <c r="E250" s="23"/>
      <c r="F250" s="74"/>
      <c r="G250" s="9"/>
      <c r="H250" s="9"/>
      <c r="I250" s="9"/>
      <c r="J250" s="9"/>
      <c r="K250" s="9"/>
      <c r="L250" s="9"/>
      <c r="M250" s="9"/>
      <c r="N250" s="9"/>
      <c r="O250" s="9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  <c r="AA250" s="22"/>
    </row>
    <row r="251" spans="1:27" s="11" customFormat="1" ht="15" x14ac:dyDescent="0.2">
      <c r="A251" s="16">
        <v>448</v>
      </c>
      <c r="B251" s="20" t="s">
        <v>4</v>
      </c>
      <c r="C251" s="51">
        <v>0</v>
      </c>
      <c r="D251" s="51">
        <v>0</v>
      </c>
      <c r="E251" s="23"/>
      <c r="F251" s="74"/>
      <c r="G251" s="9"/>
      <c r="H251" s="9"/>
      <c r="I251" s="9"/>
      <c r="J251" s="9"/>
      <c r="K251" s="9"/>
      <c r="L251" s="9"/>
      <c r="M251" s="9"/>
      <c r="N251" s="9"/>
      <c r="O251" s="9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  <c r="AA251" s="22"/>
    </row>
    <row r="252" spans="1:27" s="11" customFormat="1" ht="15" x14ac:dyDescent="0.2">
      <c r="A252" s="16">
        <v>449</v>
      </c>
      <c r="B252" s="20" t="s">
        <v>2</v>
      </c>
      <c r="C252" s="51">
        <v>0</v>
      </c>
      <c r="D252" s="51">
        <v>0</v>
      </c>
      <c r="E252" s="23"/>
      <c r="F252" s="74"/>
      <c r="G252" s="9"/>
      <c r="H252" s="9"/>
      <c r="I252" s="9"/>
      <c r="J252" s="9"/>
      <c r="K252" s="9"/>
      <c r="L252" s="9"/>
      <c r="M252" s="9"/>
      <c r="N252" s="9"/>
      <c r="O252" s="9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22"/>
    </row>
    <row r="253" spans="1:27" s="11" customFormat="1" ht="15" x14ac:dyDescent="0.2">
      <c r="A253" s="16">
        <v>450</v>
      </c>
      <c r="B253" s="20" t="s">
        <v>1</v>
      </c>
      <c r="C253" s="51">
        <v>1000</v>
      </c>
      <c r="D253" s="51">
        <v>0</v>
      </c>
      <c r="E253" s="23">
        <f t="shared" si="57"/>
        <v>0</v>
      </c>
      <c r="F253" s="75"/>
      <c r="G253" s="9"/>
      <c r="H253" s="9"/>
      <c r="I253" s="9"/>
      <c r="J253" s="9"/>
      <c r="K253" s="9"/>
      <c r="L253" s="9"/>
      <c r="M253" s="9"/>
      <c r="N253" s="9"/>
      <c r="O253" s="9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22"/>
    </row>
    <row r="254" spans="1:27" s="11" customFormat="1" ht="75" x14ac:dyDescent="0.2">
      <c r="A254" s="16">
        <v>451</v>
      </c>
      <c r="B254" s="17" t="s">
        <v>84</v>
      </c>
      <c r="C254" s="27">
        <f t="shared" ref="C254:D254" si="63">SUM(C255:C259)-C257</f>
        <v>200</v>
      </c>
      <c r="D254" s="27">
        <f t="shared" si="63"/>
        <v>0</v>
      </c>
      <c r="E254" s="27">
        <f t="shared" si="57"/>
        <v>0</v>
      </c>
      <c r="F254" s="73" t="s">
        <v>124</v>
      </c>
      <c r="G254" s="9"/>
      <c r="H254" s="9"/>
      <c r="I254" s="9"/>
      <c r="J254" s="9"/>
      <c r="K254" s="9"/>
      <c r="L254" s="9"/>
      <c r="M254" s="9"/>
      <c r="N254" s="9"/>
      <c r="O254" s="9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  <c r="AA254" s="22"/>
    </row>
    <row r="255" spans="1:27" s="11" customFormat="1" ht="15" x14ac:dyDescent="0.2">
      <c r="A255" s="16">
        <v>452</v>
      </c>
      <c r="B255" s="20" t="s">
        <v>5</v>
      </c>
      <c r="C255" s="23">
        <v>0</v>
      </c>
      <c r="D255" s="23">
        <v>0</v>
      </c>
      <c r="E255" s="23"/>
      <c r="F255" s="74"/>
      <c r="G255" s="9"/>
      <c r="H255" s="9"/>
      <c r="I255" s="9"/>
      <c r="J255" s="9"/>
      <c r="K255" s="9"/>
      <c r="L255" s="9"/>
      <c r="M255" s="9"/>
      <c r="N255" s="9"/>
      <c r="O255" s="9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  <c r="AA255" s="22"/>
    </row>
    <row r="256" spans="1:27" s="11" customFormat="1" ht="15" x14ac:dyDescent="0.2">
      <c r="A256" s="16">
        <v>453</v>
      </c>
      <c r="B256" s="20" t="s">
        <v>0</v>
      </c>
      <c r="C256" s="23">
        <v>0</v>
      </c>
      <c r="D256" s="23">
        <v>0</v>
      </c>
      <c r="E256" s="23"/>
      <c r="F256" s="74"/>
      <c r="G256" s="9"/>
      <c r="H256" s="9"/>
      <c r="I256" s="9"/>
      <c r="J256" s="9"/>
      <c r="K256" s="9"/>
      <c r="L256" s="9"/>
      <c r="M256" s="9"/>
      <c r="N256" s="9"/>
      <c r="O256" s="9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22"/>
    </row>
    <row r="257" spans="1:27" s="11" customFormat="1" ht="15" x14ac:dyDescent="0.2">
      <c r="A257" s="16">
        <v>454</v>
      </c>
      <c r="B257" s="20" t="s">
        <v>4</v>
      </c>
      <c r="C257" s="51">
        <v>0</v>
      </c>
      <c r="D257" s="51">
        <v>0</v>
      </c>
      <c r="E257" s="23"/>
      <c r="F257" s="74"/>
      <c r="G257" s="9"/>
      <c r="H257" s="9"/>
      <c r="I257" s="9"/>
      <c r="J257" s="9"/>
      <c r="K257" s="9"/>
      <c r="L257" s="9"/>
      <c r="M257" s="9"/>
      <c r="N257" s="9"/>
      <c r="O257" s="9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  <c r="AA257" s="22"/>
    </row>
    <row r="258" spans="1:27" s="11" customFormat="1" ht="15" x14ac:dyDescent="0.2">
      <c r="A258" s="16">
        <v>455</v>
      </c>
      <c r="B258" s="20" t="s">
        <v>2</v>
      </c>
      <c r="C258" s="51">
        <v>0</v>
      </c>
      <c r="D258" s="51">
        <v>0</v>
      </c>
      <c r="E258" s="23"/>
      <c r="F258" s="74"/>
      <c r="G258" s="9"/>
      <c r="H258" s="9"/>
      <c r="I258" s="9"/>
      <c r="J258" s="9"/>
      <c r="K258" s="9"/>
      <c r="L258" s="9"/>
      <c r="M258" s="9"/>
      <c r="N258" s="9"/>
      <c r="O258" s="9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  <c r="AA258" s="22"/>
    </row>
    <row r="259" spans="1:27" s="11" customFormat="1" ht="15" x14ac:dyDescent="0.2">
      <c r="A259" s="16">
        <v>456</v>
      </c>
      <c r="B259" s="20" t="s">
        <v>1</v>
      </c>
      <c r="C259" s="51">
        <v>200</v>
      </c>
      <c r="D259" s="51">
        <v>0</v>
      </c>
      <c r="E259" s="23">
        <f t="shared" si="57"/>
        <v>0</v>
      </c>
      <c r="F259" s="75"/>
      <c r="G259" s="9"/>
      <c r="H259" s="9"/>
      <c r="I259" s="9"/>
      <c r="J259" s="9"/>
      <c r="K259" s="9"/>
      <c r="L259" s="9"/>
      <c r="M259" s="9"/>
      <c r="N259" s="9"/>
      <c r="O259" s="9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22"/>
    </row>
    <row r="260" spans="1:27" s="11" customFormat="1" ht="60" x14ac:dyDescent="0.2">
      <c r="A260" s="16">
        <v>457</v>
      </c>
      <c r="B260" s="17" t="s">
        <v>85</v>
      </c>
      <c r="C260" s="27">
        <f t="shared" ref="C260:D260" si="64">SUM(C261:C265)-C263</f>
        <v>5000</v>
      </c>
      <c r="D260" s="27">
        <f t="shared" si="64"/>
        <v>0</v>
      </c>
      <c r="E260" s="27">
        <f t="shared" si="57"/>
        <v>0</v>
      </c>
      <c r="F260" s="73" t="s">
        <v>142</v>
      </c>
      <c r="G260" s="9"/>
      <c r="H260" s="9"/>
      <c r="I260" s="9"/>
      <c r="J260" s="9"/>
      <c r="K260" s="9"/>
      <c r="L260" s="9"/>
      <c r="M260" s="9"/>
      <c r="N260" s="9"/>
      <c r="O260" s="9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  <c r="AA260" s="22"/>
    </row>
    <row r="261" spans="1:27" s="11" customFormat="1" ht="15" x14ac:dyDescent="0.2">
      <c r="A261" s="16">
        <v>458</v>
      </c>
      <c r="B261" s="20" t="s">
        <v>5</v>
      </c>
      <c r="C261" s="23">
        <v>0</v>
      </c>
      <c r="D261" s="23">
        <v>0</v>
      </c>
      <c r="E261" s="23"/>
      <c r="F261" s="74"/>
      <c r="G261" s="9"/>
      <c r="H261" s="9"/>
      <c r="I261" s="9"/>
      <c r="J261" s="9"/>
      <c r="K261" s="9"/>
      <c r="L261" s="9"/>
      <c r="M261" s="9"/>
      <c r="N261" s="9"/>
      <c r="O261" s="9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  <c r="AA261" s="22"/>
    </row>
    <row r="262" spans="1:27" s="11" customFormat="1" ht="15" x14ac:dyDescent="0.2">
      <c r="A262" s="16">
        <v>459</v>
      </c>
      <c r="B262" s="20" t="s">
        <v>9</v>
      </c>
      <c r="C262" s="26">
        <v>0</v>
      </c>
      <c r="D262" s="26">
        <v>0</v>
      </c>
      <c r="E262" s="23"/>
      <c r="F262" s="74"/>
      <c r="G262" s="9"/>
      <c r="H262" s="9"/>
      <c r="I262" s="9"/>
      <c r="J262" s="9"/>
      <c r="K262" s="9"/>
      <c r="L262" s="9"/>
      <c r="M262" s="9"/>
      <c r="N262" s="9"/>
      <c r="O262" s="9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  <c r="AA262" s="22"/>
    </row>
    <row r="263" spans="1:27" s="11" customFormat="1" ht="15" x14ac:dyDescent="0.2">
      <c r="A263" s="16">
        <v>460</v>
      </c>
      <c r="B263" s="20" t="s">
        <v>4</v>
      </c>
      <c r="C263" s="26">
        <f t="shared" ref="C263:D263" si="65">C262</f>
        <v>0</v>
      </c>
      <c r="D263" s="26">
        <f t="shared" si="65"/>
        <v>0</v>
      </c>
      <c r="E263" s="23"/>
      <c r="F263" s="74"/>
      <c r="G263" s="9"/>
      <c r="H263" s="9"/>
      <c r="I263" s="9"/>
      <c r="J263" s="9"/>
      <c r="K263" s="9"/>
      <c r="L263" s="9"/>
      <c r="M263" s="9"/>
      <c r="N263" s="9"/>
      <c r="O263" s="9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  <c r="AA263" s="22"/>
    </row>
    <row r="264" spans="1:27" s="11" customFormat="1" ht="15" x14ac:dyDescent="0.2">
      <c r="A264" s="16">
        <v>461</v>
      </c>
      <c r="B264" s="20" t="s">
        <v>2</v>
      </c>
      <c r="C264" s="26">
        <v>5000</v>
      </c>
      <c r="D264" s="26">
        <v>0</v>
      </c>
      <c r="E264" s="23">
        <f t="shared" si="57"/>
        <v>0</v>
      </c>
      <c r="F264" s="74"/>
      <c r="G264" s="9"/>
      <c r="H264" s="9"/>
      <c r="I264" s="9"/>
      <c r="J264" s="9"/>
      <c r="K264" s="9"/>
      <c r="L264" s="9"/>
      <c r="M264" s="9"/>
      <c r="N264" s="9"/>
      <c r="O264" s="9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  <c r="AA264" s="22"/>
    </row>
    <row r="265" spans="1:27" s="11" customFormat="1" ht="15" x14ac:dyDescent="0.2">
      <c r="A265" s="16">
        <v>462</v>
      </c>
      <c r="B265" s="20" t="s">
        <v>1</v>
      </c>
      <c r="C265" s="26">
        <v>0</v>
      </c>
      <c r="D265" s="26">
        <v>0</v>
      </c>
      <c r="E265" s="23"/>
      <c r="F265" s="75"/>
      <c r="G265" s="9"/>
      <c r="H265" s="9"/>
      <c r="I265" s="9"/>
      <c r="J265" s="9"/>
      <c r="K265" s="9"/>
      <c r="L265" s="9"/>
      <c r="M265" s="9"/>
      <c r="N265" s="9"/>
      <c r="O265" s="9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  <c r="AA265" s="22"/>
    </row>
    <row r="266" spans="1:27" s="11" customFormat="1" ht="45" x14ac:dyDescent="0.2">
      <c r="A266" s="16">
        <v>637</v>
      </c>
      <c r="B266" s="52" t="s">
        <v>86</v>
      </c>
      <c r="C266" s="49">
        <f t="shared" ref="C266:D266" si="66">SUM(C267:C271)-C269</f>
        <v>3687</v>
      </c>
      <c r="D266" s="49">
        <f t="shared" si="66"/>
        <v>0</v>
      </c>
      <c r="E266" s="27">
        <f t="shared" si="57"/>
        <v>0</v>
      </c>
      <c r="F266" s="73" t="s">
        <v>151</v>
      </c>
      <c r="G266" s="9"/>
      <c r="H266" s="9"/>
      <c r="I266" s="9"/>
      <c r="J266" s="9"/>
      <c r="K266" s="9"/>
      <c r="L266" s="9"/>
      <c r="M266" s="9"/>
      <c r="N266" s="9"/>
      <c r="O266" s="9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  <c r="AA266" s="22"/>
    </row>
    <row r="267" spans="1:27" s="11" customFormat="1" ht="15" x14ac:dyDescent="0.2">
      <c r="A267" s="16">
        <v>638</v>
      </c>
      <c r="B267" s="20" t="s">
        <v>5</v>
      </c>
      <c r="C267" s="26">
        <v>0</v>
      </c>
      <c r="D267" s="26">
        <v>0</v>
      </c>
      <c r="E267" s="23"/>
      <c r="F267" s="74"/>
      <c r="G267" s="9"/>
      <c r="H267" s="9"/>
      <c r="I267" s="9"/>
      <c r="J267" s="9"/>
      <c r="K267" s="9"/>
      <c r="L267" s="9"/>
      <c r="M267" s="9"/>
      <c r="N267" s="9"/>
      <c r="O267" s="9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  <c r="AA267" s="22"/>
    </row>
    <row r="268" spans="1:27" s="11" customFormat="1" ht="15" x14ac:dyDescent="0.2">
      <c r="A268" s="16">
        <v>639</v>
      </c>
      <c r="B268" s="20" t="s">
        <v>0</v>
      </c>
      <c r="C268" s="26">
        <v>0</v>
      </c>
      <c r="D268" s="26">
        <v>0</v>
      </c>
      <c r="E268" s="23"/>
      <c r="F268" s="74"/>
      <c r="G268" s="9"/>
      <c r="H268" s="9"/>
      <c r="I268" s="9"/>
      <c r="J268" s="9"/>
      <c r="K268" s="9"/>
      <c r="L268" s="9"/>
      <c r="M268" s="9"/>
      <c r="N268" s="9"/>
      <c r="O268" s="9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  <c r="AA268" s="22"/>
    </row>
    <row r="269" spans="1:27" s="11" customFormat="1" ht="15" x14ac:dyDescent="0.2">
      <c r="A269" s="16">
        <v>640</v>
      </c>
      <c r="B269" s="20" t="s">
        <v>4</v>
      </c>
      <c r="C269" s="26">
        <v>0</v>
      </c>
      <c r="D269" s="26">
        <v>0</v>
      </c>
      <c r="E269" s="23"/>
      <c r="F269" s="74"/>
      <c r="G269" s="9"/>
      <c r="H269" s="9"/>
      <c r="I269" s="9"/>
      <c r="J269" s="9"/>
      <c r="K269" s="9"/>
      <c r="L269" s="9"/>
      <c r="M269" s="9"/>
      <c r="N269" s="9"/>
      <c r="O269" s="9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  <c r="AA269" s="22"/>
    </row>
    <row r="270" spans="1:27" s="11" customFormat="1" ht="15" x14ac:dyDescent="0.2">
      <c r="A270" s="16">
        <v>641</v>
      </c>
      <c r="B270" s="20" t="s">
        <v>2</v>
      </c>
      <c r="C270" s="26">
        <v>0</v>
      </c>
      <c r="D270" s="26">
        <v>0</v>
      </c>
      <c r="E270" s="23"/>
      <c r="F270" s="74"/>
      <c r="G270" s="9"/>
      <c r="H270" s="9"/>
      <c r="I270" s="9"/>
      <c r="J270" s="9"/>
      <c r="K270" s="9"/>
      <c r="L270" s="9"/>
      <c r="M270" s="9"/>
      <c r="N270" s="9"/>
      <c r="O270" s="9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  <c r="AA270" s="22"/>
    </row>
    <row r="271" spans="1:27" s="11" customFormat="1" ht="15" x14ac:dyDescent="0.2">
      <c r="A271" s="16">
        <v>642</v>
      </c>
      <c r="B271" s="20" t="s">
        <v>1</v>
      </c>
      <c r="C271" s="51">
        <v>3687</v>
      </c>
      <c r="D271" s="51">
        <v>0</v>
      </c>
      <c r="E271" s="23">
        <f t="shared" si="57"/>
        <v>0</v>
      </c>
      <c r="F271" s="75"/>
      <c r="G271" s="9"/>
      <c r="H271" s="9"/>
      <c r="I271" s="9"/>
      <c r="J271" s="9"/>
      <c r="K271" s="9"/>
      <c r="L271" s="9"/>
      <c r="M271" s="9"/>
      <c r="N271" s="9"/>
      <c r="O271" s="9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  <c r="AA271" s="22"/>
    </row>
    <row r="272" spans="1:27" s="11" customFormat="1" ht="45" x14ac:dyDescent="0.2">
      <c r="A272" s="16">
        <v>643</v>
      </c>
      <c r="B272" s="52" t="s">
        <v>87</v>
      </c>
      <c r="C272" s="49">
        <f t="shared" ref="C272:D272" si="67">SUM(C273:C277)-C275</f>
        <v>4175</v>
      </c>
      <c r="D272" s="49">
        <f t="shared" si="67"/>
        <v>0</v>
      </c>
      <c r="E272" s="27">
        <f t="shared" si="57"/>
        <v>0</v>
      </c>
      <c r="F272" s="73" t="s">
        <v>151</v>
      </c>
      <c r="G272" s="9"/>
      <c r="H272" s="9"/>
      <c r="I272" s="9"/>
      <c r="J272" s="9"/>
      <c r="K272" s="9"/>
      <c r="L272" s="9"/>
      <c r="M272" s="9"/>
      <c r="N272" s="9"/>
      <c r="O272" s="9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  <c r="AA272" s="22"/>
    </row>
    <row r="273" spans="1:27" s="11" customFormat="1" ht="15" x14ac:dyDescent="0.2">
      <c r="A273" s="16">
        <v>644</v>
      </c>
      <c r="B273" s="20" t="s">
        <v>5</v>
      </c>
      <c r="C273" s="26">
        <v>0</v>
      </c>
      <c r="D273" s="26">
        <v>0</v>
      </c>
      <c r="E273" s="23"/>
      <c r="F273" s="74"/>
      <c r="G273" s="9"/>
      <c r="H273" s="9"/>
      <c r="I273" s="9"/>
      <c r="J273" s="9"/>
      <c r="K273" s="9"/>
      <c r="L273" s="9"/>
      <c r="M273" s="9"/>
      <c r="N273" s="9"/>
      <c r="O273" s="9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  <c r="AA273" s="22"/>
    </row>
    <row r="274" spans="1:27" s="11" customFormat="1" ht="15" x14ac:dyDescent="0.2">
      <c r="A274" s="16">
        <v>645</v>
      </c>
      <c r="B274" s="20" t="s">
        <v>0</v>
      </c>
      <c r="C274" s="26">
        <v>0</v>
      </c>
      <c r="D274" s="26">
        <v>0</v>
      </c>
      <c r="E274" s="23"/>
      <c r="F274" s="74"/>
      <c r="G274" s="9"/>
      <c r="H274" s="9"/>
      <c r="I274" s="9"/>
      <c r="J274" s="9"/>
      <c r="K274" s="9"/>
      <c r="L274" s="9"/>
      <c r="M274" s="9"/>
      <c r="N274" s="9"/>
      <c r="O274" s="9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  <c r="AA274" s="22"/>
    </row>
    <row r="275" spans="1:27" s="11" customFormat="1" ht="15" x14ac:dyDescent="0.2">
      <c r="A275" s="16">
        <v>646</v>
      </c>
      <c r="B275" s="20" t="s">
        <v>4</v>
      </c>
      <c r="C275" s="26">
        <v>0</v>
      </c>
      <c r="D275" s="26">
        <v>0</v>
      </c>
      <c r="E275" s="23"/>
      <c r="F275" s="74"/>
      <c r="G275" s="9"/>
      <c r="H275" s="9"/>
      <c r="I275" s="9"/>
      <c r="J275" s="9"/>
      <c r="K275" s="9"/>
      <c r="L275" s="9"/>
      <c r="M275" s="9"/>
      <c r="N275" s="9"/>
      <c r="O275" s="9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  <c r="AA275" s="22"/>
    </row>
    <row r="276" spans="1:27" s="11" customFormat="1" ht="15" x14ac:dyDescent="0.2">
      <c r="A276" s="16">
        <v>647</v>
      </c>
      <c r="B276" s="20" t="s">
        <v>2</v>
      </c>
      <c r="C276" s="26">
        <v>0</v>
      </c>
      <c r="D276" s="26">
        <v>0</v>
      </c>
      <c r="E276" s="23"/>
      <c r="F276" s="74"/>
      <c r="G276" s="9"/>
      <c r="H276" s="9"/>
      <c r="I276" s="9"/>
      <c r="J276" s="9"/>
      <c r="K276" s="9"/>
      <c r="L276" s="9"/>
      <c r="M276" s="9"/>
      <c r="N276" s="9"/>
      <c r="O276" s="9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  <c r="AA276" s="22"/>
    </row>
    <row r="277" spans="1:27" s="11" customFormat="1" ht="15" x14ac:dyDescent="0.2">
      <c r="A277" s="16">
        <v>648</v>
      </c>
      <c r="B277" s="20" t="s">
        <v>1</v>
      </c>
      <c r="C277" s="51">
        <v>4175</v>
      </c>
      <c r="D277" s="51">
        <v>0</v>
      </c>
      <c r="E277" s="23">
        <f t="shared" ref="E277:E300" si="68">D277/C277*100</f>
        <v>0</v>
      </c>
      <c r="F277" s="75"/>
      <c r="G277" s="9"/>
      <c r="H277" s="9"/>
      <c r="I277" s="9"/>
      <c r="J277" s="9"/>
      <c r="K277" s="9"/>
      <c r="L277" s="9"/>
      <c r="M277" s="9"/>
      <c r="N277" s="9"/>
      <c r="O277" s="9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  <c r="AA277" s="22"/>
    </row>
    <row r="278" spans="1:27" s="11" customFormat="1" ht="45" x14ac:dyDescent="0.2">
      <c r="A278" s="16">
        <v>649</v>
      </c>
      <c r="B278" s="52" t="s">
        <v>88</v>
      </c>
      <c r="C278" s="49">
        <f t="shared" ref="C278:D278" si="69">SUM(C279:C283)-C281</f>
        <v>3753.1</v>
      </c>
      <c r="D278" s="49">
        <f t="shared" si="69"/>
        <v>0</v>
      </c>
      <c r="E278" s="27">
        <f t="shared" si="68"/>
        <v>0</v>
      </c>
      <c r="F278" s="73" t="s">
        <v>151</v>
      </c>
      <c r="G278" s="9"/>
      <c r="H278" s="9"/>
      <c r="I278" s="9"/>
      <c r="J278" s="9"/>
      <c r="K278" s="9"/>
      <c r="L278" s="9"/>
      <c r="M278" s="9"/>
      <c r="N278" s="9"/>
      <c r="O278" s="9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  <c r="AA278" s="22"/>
    </row>
    <row r="279" spans="1:27" s="11" customFormat="1" ht="15" x14ac:dyDescent="0.2">
      <c r="A279" s="16">
        <v>650</v>
      </c>
      <c r="B279" s="20" t="s">
        <v>5</v>
      </c>
      <c r="C279" s="26">
        <v>0</v>
      </c>
      <c r="D279" s="26">
        <v>0</v>
      </c>
      <c r="E279" s="23"/>
      <c r="F279" s="74"/>
      <c r="G279" s="9"/>
      <c r="H279" s="9"/>
      <c r="I279" s="9"/>
      <c r="J279" s="9"/>
      <c r="K279" s="9"/>
      <c r="L279" s="9"/>
      <c r="M279" s="9"/>
      <c r="N279" s="9"/>
      <c r="O279" s="9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  <c r="AA279" s="22"/>
    </row>
    <row r="280" spans="1:27" s="11" customFormat="1" ht="15" x14ac:dyDescent="0.2">
      <c r="A280" s="16">
        <v>651</v>
      </c>
      <c r="B280" s="20" t="s">
        <v>0</v>
      </c>
      <c r="C280" s="26">
        <v>0</v>
      </c>
      <c r="D280" s="26">
        <v>0</v>
      </c>
      <c r="E280" s="23"/>
      <c r="F280" s="74"/>
      <c r="G280" s="9"/>
      <c r="H280" s="9"/>
      <c r="I280" s="9"/>
      <c r="J280" s="9"/>
      <c r="K280" s="9"/>
      <c r="L280" s="9"/>
      <c r="M280" s="9"/>
      <c r="N280" s="9"/>
      <c r="O280" s="9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  <c r="AA280" s="22"/>
    </row>
    <row r="281" spans="1:27" s="11" customFormat="1" ht="15" x14ac:dyDescent="0.2">
      <c r="A281" s="16">
        <v>652</v>
      </c>
      <c r="B281" s="20" t="s">
        <v>4</v>
      </c>
      <c r="C281" s="26">
        <v>0</v>
      </c>
      <c r="D281" s="26">
        <v>0</v>
      </c>
      <c r="E281" s="23"/>
      <c r="F281" s="74"/>
      <c r="G281" s="9"/>
      <c r="H281" s="9"/>
      <c r="I281" s="9"/>
      <c r="J281" s="9"/>
      <c r="K281" s="9"/>
      <c r="L281" s="9"/>
      <c r="M281" s="9"/>
      <c r="N281" s="9"/>
      <c r="O281" s="9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  <c r="AA281" s="22"/>
    </row>
    <row r="282" spans="1:27" s="11" customFormat="1" ht="15" x14ac:dyDescent="0.2">
      <c r="A282" s="16">
        <v>653</v>
      </c>
      <c r="B282" s="20" t="s">
        <v>2</v>
      </c>
      <c r="C282" s="26">
        <v>0</v>
      </c>
      <c r="D282" s="26">
        <v>0</v>
      </c>
      <c r="E282" s="23"/>
      <c r="F282" s="74"/>
      <c r="G282" s="9"/>
      <c r="H282" s="9"/>
      <c r="I282" s="9"/>
      <c r="J282" s="9"/>
      <c r="K282" s="9"/>
      <c r="L282" s="9"/>
      <c r="M282" s="9"/>
      <c r="N282" s="9"/>
      <c r="O282" s="9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  <c r="AA282" s="22"/>
    </row>
    <row r="283" spans="1:27" s="11" customFormat="1" ht="15" x14ac:dyDescent="0.2">
      <c r="A283" s="16">
        <v>654</v>
      </c>
      <c r="B283" s="20" t="s">
        <v>1</v>
      </c>
      <c r="C283" s="51">
        <v>3753.1</v>
      </c>
      <c r="D283" s="51">
        <v>0</v>
      </c>
      <c r="E283" s="23">
        <f t="shared" si="68"/>
        <v>0</v>
      </c>
      <c r="F283" s="75"/>
      <c r="G283" s="9"/>
      <c r="H283" s="9"/>
      <c r="I283" s="9"/>
      <c r="J283" s="9"/>
      <c r="K283" s="9"/>
      <c r="L283" s="9"/>
      <c r="M283" s="9"/>
      <c r="N283" s="9"/>
      <c r="O283" s="9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  <c r="AA283" s="22"/>
    </row>
    <row r="284" spans="1:27" s="11" customFormat="1" ht="45" x14ac:dyDescent="0.2">
      <c r="A284" s="16">
        <v>655</v>
      </c>
      <c r="B284" s="52" t="s">
        <v>89</v>
      </c>
      <c r="C284" s="49">
        <f t="shared" ref="C284:D284" si="70">SUM(C285:C289)-C287</f>
        <v>4923.8</v>
      </c>
      <c r="D284" s="49">
        <f t="shared" si="70"/>
        <v>0</v>
      </c>
      <c r="E284" s="27">
        <f t="shared" si="68"/>
        <v>0</v>
      </c>
      <c r="F284" s="73" t="s">
        <v>151</v>
      </c>
      <c r="G284" s="9"/>
      <c r="H284" s="9"/>
      <c r="I284" s="9"/>
      <c r="J284" s="9"/>
      <c r="K284" s="9"/>
      <c r="L284" s="9"/>
      <c r="M284" s="9"/>
      <c r="N284" s="9"/>
      <c r="O284" s="9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  <c r="AA284" s="22"/>
    </row>
    <row r="285" spans="1:27" s="11" customFormat="1" ht="15" x14ac:dyDescent="0.2">
      <c r="A285" s="16">
        <v>656</v>
      </c>
      <c r="B285" s="20" t="s">
        <v>5</v>
      </c>
      <c r="C285" s="26">
        <v>0</v>
      </c>
      <c r="D285" s="26">
        <v>0</v>
      </c>
      <c r="E285" s="23"/>
      <c r="F285" s="74"/>
      <c r="G285" s="9"/>
      <c r="H285" s="9"/>
      <c r="I285" s="9"/>
      <c r="J285" s="9"/>
      <c r="K285" s="9"/>
      <c r="L285" s="9"/>
      <c r="M285" s="9"/>
      <c r="N285" s="9"/>
      <c r="O285" s="9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  <c r="AA285" s="22"/>
    </row>
    <row r="286" spans="1:27" s="11" customFormat="1" ht="15" x14ac:dyDescent="0.2">
      <c r="A286" s="16">
        <v>657</v>
      </c>
      <c r="B286" s="20" t="s">
        <v>0</v>
      </c>
      <c r="C286" s="26">
        <v>0</v>
      </c>
      <c r="D286" s="26">
        <v>0</v>
      </c>
      <c r="E286" s="23"/>
      <c r="F286" s="74"/>
      <c r="G286" s="9"/>
      <c r="H286" s="9"/>
      <c r="I286" s="9"/>
      <c r="J286" s="9"/>
      <c r="K286" s="9"/>
      <c r="L286" s="9"/>
      <c r="M286" s="9"/>
      <c r="N286" s="9"/>
      <c r="O286" s="9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  <c r="AA286" s="22"/>
    </row>
    <row r="287" spans="1:27" s="11" customFormat="1" ht="15" x14ac:dyDescent="0.2">
      <c r="A287" s="16">
        <v>658</v>
      </c>
      <c r="B287" s="20" t="s">
        <v>4</v>
      </c>
      <c r="C287" s="26">
        <v>0</v>
      </c>
      <c r="D287" s="26">
        <v>0</v>
      </c>
      <c r="E287" s="23"/>
      <c r="F287" s="74"/>
      <c r="G287" s="9"/>
      <c r="H287" s="9"/>
      <c r="I287" s="9"/>
      <c r="J287" s="9"/>
      <c r="K287" s="9"/>
      <c r="L287" s="9"/>
      <c r="M287" s="9"/>
      <c r="N287" s="9"/>
      <c r="O287" s="9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  <c r="AA287" s="22"/>
    </row>
    <row r="288" spans="1:27" s="11" customFormat="1" ht="15" x14ac:dyDescent="0.2">
      <c r="A288" s="16">
        <v>659</v>
      </c>
      <c r="B288" s="20" t="s">
        <v>2</v>
      </c>
      <c r="C288" s="26">
        <v>0</v>
      </c>
      <c r="D288" s="26">
        <v>0</v>
      </c>
      <c r="E288" s="23"/>
      <c r="F288" s="74"/>
      <c r="G288" s="9"/>
      <c r="H288" s="9"/>
      <c r="I288" s="9"/>
      <c r="J288" s="9"/>
      <c r="K288" s="9"/>
      <c r="L288" s="9"/>
      <c r="M288" s="9"/>
      <c r="N288" s="9"/>
      <c r="O288" s="9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  <c r="AA288" s="22"/>
    </row>
    <row r="289" spans="1:27" s="11" customFormat="1" ht="15" x14ac:dyDescent="0.2">
      <c r="A289" s="16">
        <v>660</v>
      </c>
      <c r="B289" s="20" t="s">
        <v>1</v>
      </c>
      <c r="C289" s="51">
        <v>4923.8</v>
      </c>
      <c r="D289" s="51">
        <v>0</v>
      </c>
      <c r="E289" s="23">
        <f t="shared" si="68"/>
        <v>0</v>
      </c>
      <c r="F289" s="75"/>
      <c r="G289" s="9"/>
      <c r="H289" s="9"/>
      <c r="I289" s="9"/>
      <c r="J289" s="9"/>
      <c r="K289" s="9"/>
      <c r="L289" s="9"/>
      <c r="M289" s="9"/>
      <c r="N289" s="9"/>
      <c r="O289" s="9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  <c r="AA289" s="22"/>
    </row>
    <row r="290" spans="1:27" s="11" customFormat="1" ht="60" x14ac:dyDescent="0.2">
      <c r="A290" s="16">
        <v>673</v>
      </c>
      <c r="B290" s="17" t="s">
        <v>90</v>
      </c>
      <c r="C290" s="49">
        <f>SUM(C291:C295)-C293</f>
        <v>3200</v>
      </c>
      <c r="D290" s="49">
        <f>SUM(D291:D295)-D293</f>
        <v>0</v>
      </c>
      <c r="E290" s="27">
        <f t="shared" si="68"/>
        <v>0</v>
      </c>
      <c r="F290" s="73" t="s">
        <v>165</v>
      </c>
      <c r="G290" s="9"/>
      <c r="H290" s="9"/>
      <c r="I290" s="9"/>
      <c r="J290" s="9"/>
      <c r="K290" s="9"/>
      <c r="L290" s="9"/>
      <c r="M290" s="9"/>
      <c r="N290" s="9"/>
      <c r="O290" s="9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  <c r="AA290" s="22"/>
    </row>
    <row r="291" spans="1:27" s="11" customFormat="1" ht="15" x14ac:dyDescent="0.2">
      <c r="A291" s="16">
        <v>674</v>
      </c>
      <c r="B291" s="20" t="s">
        <v>5</v>
      </c>
      <c r="C291" s="23">
        <v>0</v>
      </c>
      <c r="D291" s="23">
        <v>0</v>
      </c>
      <c r="E291" s="23"/>
      <c r="F291" s="74"/>
      <c r="G291" s="9"/>
      <c r="H291" s="9"/>
      <c r="I291" s="9"/>
      <c r="J291" s="9"/>
      <c r="K291" s="9"/>
      <c r="L291" s="9"/>
      <c r="M291" s="9"/>
      <c r="N291" s="9"/>
      <c r="O291" s="9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  <c r="AA291" s="22"/>
    </row>
    <row r="292" spans="1:27" s="11" customFormat="1" ht="15" x14ac:dyDescent="0.2">
      <c r="A292" s="16">
        <v>675</v>
      </c>
      <c r="B292" s="20" t="s">
        <v>0</v>
      </c>
      <c r="C292" s="23">
        <v>0</v>
      </c>
      <c r="D292" s="23">
        <v>0</v>
      </c>
      <c r="E292" s="23"/>
      <c r="F292" s="74"/>
      <c r="G292" s="9"/>
      <c r="H292" s="9"/>
      <c r="I292" s="9"/>
      <c r="J292" s="9"/>
      <c r="K292" s="9"/>
      <c r="L292" s="9"/>
      <c r="M292" s="9"/>
      <c r="N292" s="9"/>
      <c r="O292" s="9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  <c r="AA292" s="22"/>
    </row>
    <row r="293" spans="1:27" s="11" customFormat="1" ht="15" x14ac:dyDescent="0.2">
      <c r="A293" s="16">
        <v>676</v>
      </c>
      <c r="B293" s="20" t="s">
        <v>4</v>
      </c>
      <c r="C293" s="23">
        <v>0</v>
      </c>
      <c r="D293" s="23">
        <v>0</v>
      </c>
      <c r="E293" s="23"/>
      <c r="F293" s="74"/>
      <c r="G293" s="9"/>
      <c r="H293" s="9"/>
      <c r="I293" s="9"/>
      <c r="J293" s="9"/>
      <c r="K293" s="9"/>
      <c r="L293" s="9"/>
      <c r="M293" s="9"/>
      <c r="N293" s="9"/>
      <c r="O293" s="9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  <c r="AA293" s="22"/>
    </row>
    <row r="294" spans="1:27" s="11" customFormat="1" ht="15" x14ac:dyDescent="0.2">
      <c r="A294" s="16">
        <v>677</v>
      </c>
      <c r="B294" s="20" t="s">
        <v>2</v>
      </c>
      <c r="C294" s="29">
        <v>3200</v>
      </c>
      <c r="D294" s="29">
        <v>0</v>
      </c>
      <c r="E294" s="23">
        <f t="shared" si="68"/>
        <v>0</v>
      </c>
      <c r="F294" s="74"/>
      <c r="G294" s="9"/>
      <c r="H294" s="9"/>
      <c r="I294" s="9"/>
      <c r="J294" s="9"/>
      <c r="K294" s="9"/>
      <c r="L294" s="9"/>
      <c r="M294" s="9"/>
      <c r="N294" s="9"/>
      <c r="O294" s="9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  <c r="AA294" s="22"/>
    </row>
    <row r="295" spans="1:27" s="11" customFormat="1" ht="15" x14ac:dyDescent="0.2">
      <c r="A295" s="16">
        <v>678</v>
      </c>
      <c r="B295" s="20" t="s">
        <v>1</v>
      </c>
      <c r="C295" s="51">
        <v>0</v>
      </c>
      <c r="D295" s="51">
        <v>0</v>
      </c>
      <c r="E295" s="23"/>
      <c r="F295" s="75"/>
      <c r="G295" s="9"/>
      <c r="H295" s="9"/>
      <c r="I295" s="9"/>
      <c r="J295" s="9"/>
      <c r="K295" s="9"/>
      <c r="L295" s="9"/>
      <c r="M295" s="9"/>
      <c r="N295" s="9"/>
      <c r="O295" s="9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  <c r="AA295" s="22"/>
    </row>
    <row r="296" spans="1:27" s="11" customFormat="1" ht="77.25" customHeight="1" x14ac:dyDescent="0.2">
      <c r="A296" s="16">
        <v>679</v>
      </c>
      <c r="B296" s="17" t="s">
        <v>91</v>
      </c>
      <c r="C296" s="49">
        <f>SUM(C297:C301)-C299</f>
        <v>9100</v>
      </c>
      <c r="D296" s="49">
        <f>SUM(D297:D301)-D299</f>
        <v>0</v>
      </c>
      <c r="E296" s="27">
        <f t="shared" si="68"/>
        <v>0</v>
      </c>
      <c r="F296" s="73" t="s">
        <v>143</v>
      </c>
      <c r="G296" s="9"/>
      <c r="H296" s="9"/>
      <c r="I296" s="9"/>
      <c r="J296" s="9"/>
      <c r="K296" s="9"/>
      <c r="L296" s="9"/>
      <c r="M296" s="9"/>
      <c r="N296" s="9"/>
      <c r="O296" s="9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  <c r="AA296" s="22"/>
    </row>
    <row r="297" spans="1:27" s="11" customFormat="1" ht="15" x14ac:dyDescent="0.2">
      <c r="A297" s="16">
        <v>680</v>
      </c>
      <c r="B297" s="20" t="s">
        <v>5</v>
      </c>
      <c r="C297" s="23">
        <v>0</v>
      </c>
      <c r="D297" s="23">
        <v>0</v>
      </c>
      <c r="E297" s="23"/>
      <c r="F297" s="74"/>
      <c r="G297" s="9"/>
      <c r="H297" s="9"/>
      <c r="I297" s="9"/>
      <c r="J297" s="9"/>
      <c r="K297" s="9"/>
      <c r="L297" s="9"/>
      <c r="M297" s="9"/>
      <c r="N297" s="9"/>
      <c r="O297" s="9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  <c r="AA297" s="22"/>
    </row>
    <row r="298" spans="1:27" s="11" customFormat="1" ht="15" x14ac:dyDescent="0.2">
      <c r="A298" s="16">
        <v>681</v>
      </c>
      <c r="B298" s="20" t="s">
        <v>0</v>
      </c>
      <c r="C298" s="23">
        <v>0</v>
      </c>
      <c r="D298" s="23">
        <v>0</v>
      </c>
      <c r="E298" s="23"/>
      <c r="F298" s="74"/>
      <c r="G298" s="9"/>
      <c r="H298" s="9"/>
      <c r="I298" s="9"/>
      <c r="J298" s="9"/>
      <c r="K298" s="9"/>
      <c r="L298" s="9"/>
      <c r="M298" s="9"/>
      <c r="N298" s="9"/>
      <c r="O298" s="9"/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  <c r="AA298" s="22"/>
    </row>
    <row r="299" spans="1:27" s="11" customFormat="1" ht="15" x14ac:dyDescent="0.2">
      <c r="A299" s="16">
        <v>682</v>
      </c>
      <c r="B299" s="20" t="s">
        <v>4</v>
      </c>
      <c r="C299" s="23">
        <v>0</v>
      </c>
      <c r="D299" s="23">
        <v>0</v>
      </c>
      <c r="E299" s="23"/>
      <c r="F299" s="74"/>
      <c r="G299" s="9"/>
      <c r="H299" s="9"/>
      <c r="I299" s="9"/>
      <c r="J299" s="9"/>
      <c r="K299" s="9"/>
      <c r="L299" s="9"/>
      <c r="M299" s="9"/>
      <c r="N299" s="9"/>
      <c r="O299" s="9"/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  <c r="AA299" s="22"/>
    </row>
    <row r="300" spans="1:27" s="11" customFormat="1" ht="15" x14ac:dyDescent="0.2">
      <c r="A300" s="16">
        <v>683</v>
      </c>
      <c r="B300" s="20" t="s">
        <v>2</v>
      </c>
      <c r="C300" s="29">
        <v>9100</v>
      </c>
      <c r="D300" s="29">
        <v>0</v>
      </c>
      <c r="E300" s="23">
        <f t="shared" si="68"/>
        <v>0</v>
      </c>
      <c r="F300" s="74"/>
      <c r="G300" s="9"/>
      <c r="H300" s="9"/>
      <c r="I300" s="9"/>
      <c r="J300" s="9"/>
      <c r="K300" s="9"/>
      <c r="L300" s="9"/>
      <c r="M300" s="9"/>
      <c r="N300" s="9"/>
      <c r="O300" s="9"/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  <c r="AA300" s="22"/>
    </row>
    <row r="301" spans="1:27" s="11" customFormat="1" ht="15" x14ac:dyDescent="0.2">
      <c r="A301" s="16">
        <v>684</v>
      </c>
      <c r="B301" s="20" t="s">
        <v>1</v>
      </c>
      <c r="C301" s="23">
        <v>0</v>
      </c>
      <c r="D301" s="23">
        <v>0</v>
      </c>
      <c r="E301" s="23"/>
      <c r="F301" s="75"/>
      <c r="G301" s="9"/>
      <c r="H301" s="9"/>
      <c r="I301" s="9"/>
      <c r="J301" s="9"/>
      <c r="K301" s="9"/>
      <c r="L301" s="9"/>
      <c r="M301" s="9"/>
      <c r="N301" s="9"/>
      <c r="O301" s="9"/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  <c r="AA301" s="22"/>
    </row>
    <row r="302" spans="1:27" s="11" customFormat="1" ht="45" x14ac:dyDescent="0.2">
      <c r="A302" s="16">
        <v>697</v>
      </c>
      <c r="B302" s="17" t="s">
        <v>92</v>
      </c>
      <c r="C302" s="49">
        <f>SUM(C303:C307)-C305</f>
        <v>2000</v>
      </c>
      <c r="D302" s="49">
        <f>SUM(D303:D307)-D305</f>
        <v>0</v>
      </c>
      <c r="E302" s="27">
        <f t="shared" ref="E302" si="71">D302/C302*100</f>
        <v>0</v>
      </c>
      <c r="F302" s="73" t="s">
        <v>144</v>
      </c>
      <c r="G302" s="9"/>
      <c r="H302" s="9"/>
      <c r="I302" s="9"/>
      <c r="J302" s="9"/>
      <c r="K302" s="9"/>
      <c r="L302" s="9"/>
      <c r="M302" s="9"/>
      <c r="N302" s="9"/>
      <c r="O302" s="9"/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  <c r="AA302" s="22"/>
    </row>
    <row r="303" spans="1:27" s="11" customFormat="1" ht="15" x14ac:dyDescent="0.2">
      <c r="A303" s="16">
        <v>698</v>
      </c>
      <c r="B303" s="20" t="s">
        <v>5</v>
      </c>
      <c r="C303" s="23">
        <v>0</v>
      </c>
      <c r="D303" s="23">
        <v>0</v>
      </c>
      <c r="E303" s="23"/>
      <c r="F303" s="74"/>
      <c r="G303" s="9"/>
      <c r="H303" s="9"/>
      <c r="I303" s="9"/>
      <c r="J303" s="9"/>
      <c r="K303" s="9"/>
      <c r="L303" s="9"/>
      <c r="M303" s="9"/>
      <c r="N303" s="9"/>
      <c r="O303" s="9"/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  <c r="AA303" s="22"/>
    </row>
    <row r="304" spans="1:27" s="11" customFormat="1" ht="15" x14ac:dyDescent="0.2">
      <c r="A304" s="16">
        <v>699</v>
      </c>
      <c r="B304" s="20" t="s">
        <v>0</v>
      </c>
      <c r="C304" s="23">
        <v>0</v>
      </c>
      <c r="D304" s="23">
        <v>0</v>
      </c>
      <c r="E304" s="23"/>
      <c r="F304" s="74"/>
      <c r="G304" s="9"/>
      <c r="H304" s="9"/>
      <c r="I304" s="9"/>
      <c r="J304" s="9"/>
      <c r="K304" s="9"/>
      <c r="L304" s="9"/>
      <c r="M304" s="9"/>
      <c r="N304" s="9"/>
      <c r="O304" s="9"/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  <c r="AA304" s="22"/>
    </row>
    <row r="305" spans="1:27" s="11" customFormat="1" ht="15" x14ac:dyDescent="0.2">
      <c r="A305" s="16">
        <v>700</v>
      </c>
      <c r="B305" s="20" t="s">
        <v>4</v>
      </c>
      <c r="C305" s="23">
        <v>0</v>
      </c>
      <c r="D305" s="23">
        <v>0</v>
      </c>
      <c r="E305" s="23"/>
      <c r="F305" s="74"/>
      <c r="G305" s="9"/>
      <c r="H305" s="9"/>
      <c r="I305" s="9"/>
      <c r="J305" s="9"/>
      <c r="K305" s="9"/>
      <c r="L305" s="9"/>
      <c r="M305" s="9"/>
      <c r="N305" s="9"/>
      <c r="O305" s="9"/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  <c r="AA305" s="22"/>
    </row>
    <row r="306" spans="1:27" s="11" customFormat="1" ht="15" x14ac:dyDescent="0.2">
      <c r="A306" s="16">
        <v>701</v>
      </c>
      <c r="B306" s="20" t="s">
        <v>2</v>
      </c>
      <c r="C306" s="29">
        <v>2000</v>
      </c>
      <c r="D306" s="29">
        <v>0</v>
      </c>
      <c r="E306" s="23">
        <f t="shared" ref="E306" si="72">D306/C306*100</f>
        <v>0</v>
      </c>
      <c r="F306" s="74"/>
      <c r="G306" s="9"/>
      <c r="H306" s="9"/>
      <c r="I306" s="9"/>
      <c r="J306" s="9"/>
      <c r="K306" s="9"/>
      <c r="L306" s="9"/>
      <c r="M306" s="9"/>
      <c r="N306" s="9"/>
      <c r="O306" s="9"/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  <c r="AA306" s="22"/>
    </row>
    <row r="307" spans="1:27" s="11" customFormat="1" ht="15" x14ac:dyDescent="0.2">
      <c r="A307" s="16">
        <v>702</v>
      </c>
      <c r="B307" s="20" t="s">
        <v>1</v>
      </c>
      <c r="C307" s="23">
        <v>0</v>
      </c>
      <c r="D307" s="23">
        <v>0</v>
      </c>
      <c r="E307" s="23"/>
      <c r="F307" s="75"/>
      <c r="G307" s="9"/>
      <c r="H307" s="9"/>
      <c r="I307" s="9"/>
      <c r="J307" s="9"/>
      <c r="K307" s="9"/>
      <c r="L307" s="9"/>
      <c r="M307" s="9"/>
      <c r="N307" s="9"/>
      <c r="O307" s="9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  <c r="AA307" s="22"/>
    </row>
    <row r="308" spans="1:27" s="11" customFormat="1" ht="60" x14ac:dyDescent="0.2">
      <c r="A308" s="16">
        <v>727</v>
      </c>
      <c r="B308" s="17" t="s">
        <v>93</v>
      </c>
      <c r="C308" s="27">
        <f t="shared" ref="C308:D308" si="73">SUM(C309:C313)-C311</f>
        <v>47933.2</v>
      </c>
      <c r="D308" s="27">
        <f t="shared" si="73"/>
        <v>0</v>
      </c>
      <c r="E308" s="27">
        <f t="shared" ref="E308" si="74">D308/C308*100</f>
        <v>0</v>
      </c>
      <c r="F308" s="73" t="s">
        <v>166</v>
      </c>
      <c r="G308" s="9"/>
      <c r="H308" s="9"/>
      <c r="I308" s="9"/>
      <c r="J308" s="9"/>
      <c r="K308" s="9"/>
      <c r="L308" s="9"/>
      <c r="M308" s="9"/>
      <c r="N308" s="9"/>
      <c r="O308" s="9"/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  <c r="AA308" s="22"/>
    </row>
    <row r="309" spans="1:27" s="11" customFormat="1" ht="15" x14ac:dyDescent="0.2">
      <c r="A309" s="16">
        <v>728</v>
      </c>
      <c r="B309" s="20" t="s">
        <v>5</v>
      </c>
      <c r="C309" s="23">
        <v>0</v>
      </c>
      <c r="D309" s="23">
        <v>0</v>
      </c>
      <c r="E309" s="23"/>
      <c r="F309" s="74"/>
      <c r="G309" s="9"/>
      <c r="H309" s="9"/>
      <c r="I309" s="9"/>
      <c r="J309" s="9"/>
      <c r="K309" s="9"/>
      <c r="L309" s="9"/>
      <c r="M309" s="9"/>
      <c r="N309" s="9"/>
      <c r="O309" s="9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  <c r="AA309" s="22"/>
    </row>
    <row r="310" spans="1:27" s="11" customFormat="1" ht="15" x14ac:dyDescent="0.2">
      <c r="A310" s="16">
        <v>729</v>
      </c>
      <c r="B310" s="20" t="s">
        <v>0</v>
      </c>
      <c r="C310" s="23">
        <v>0</v>
      </c>
      <c r="D310" s="23">
        <v>0</v>
      </c>
      <c r="E310" s="23"/>
      <c r="F310" s="74"/>
      <c r="G310" s="9"/>
      <c r="H310" s="9"/>
      <c r="I310" s="9"/>
      <c r="J310" s="9"/>
      <c r="K310" s="9"/>
      <c r="L310" s="9"/>
      <c r="M310" s="9"/>
      <c r="N310" s="9"/>
      <c r="O310" s="9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  <c r="AA310" s="22"/>
    </row>
    <row r="311" spans="1:27" s="11" customFormat="1" ht="15" x14ac:dyDescent="0.2">
      <c r="A311" s="16">
        <v>730</v>
      </c>
      <c r="B311" s="20" t="s">
        <v>4</v>
      </c>
      <c r="C311" s="23">
        <v>0</v>
      </c>
      <c r="D311" s="23">
        <v>0</v>
      </c>
      <c r="E311" s="23"/>
      <c r="F311" s="74"/>
      <c r="G311" s="9"/>
      <c r="H311" s="9"/>
      <c r="I311" s="9"/>
      <c r="J311" s="9"/>
      <c r="K311" s="9"/>
      <c r="L311" s="9"/>
      <c r="M311" s="9"/>
      <c r="N311" s="9"/>
      <c r="O311" s="9"/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  <c r="AA311" s="22"/>
    </row>
    <row r="312" spans="1:27" s="11" customFormat="1" ht="15" x14ac:dyDescent="0.2">
      <c r="A312" s="16">
        <v>731</v>
      </c>
      <c r="B312" s="20" t="s">
        <v>2</v>
      </c>
      <c r="C312" s="23">
        <v>0</v>
      </c>
      <c r="D312" s="23">
        <v>0</v>
      </c>
      <c r="E312" s="23"/>
      <c r="F312" s="74"/>
      <c r="G312" s="9"/>
      <c r="H312" s="9"/>
      <c r="I312" s="9"/>
      <c r="J312" s="9"/>
      <c r="K312" s="9"/>
      <c r="L312" s="9"/>
      <c r="M312" s="9"/>
      <c r="N312" s="9"/>
      <c r="O312" s="9"/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  <c r="AA312" s="22"/>
    </row>
    <row r="313" spans="1:27" s="11" customFormat="1" ht="15" x14ac:dyDescent="0.2">
      <c r="A313" s="16">
        <v>732</v>
      </c>
      <c r="B313" s="20" t="s">
        <v>1</v>
      </c>
      <c r="C313" s="51">
        <v>47933.2</v>
      </c>
      <c r="D313" s="51">
        <v>0</v>
      </c>
      <c r="E313" s="23">
        <f t="shared" ref="E313:E314" si="75">D313/C313*100</f>
        <v>0</v>
      </c>
      <c r="F313" s="75"/>
      <c r="G313" s="9"/>
      <c r="H313" s="9"/>
      <c r="I313" s="9"/>
      <c r="J313" s="9"/>
      <c r="K313" s="9"/>
      <c r="L313" s="9"/>
      <c r="M313" s="9"/>
      <c r="N313" s="9"/>
      <c r="O313" s="9"/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/>
      <c r="AA313" s="22"/>
    </row>
    <row r="314" spans="1:27" s="11" customFormat="1" ht="60" x14ac:dyDescent="0.2">
      <c r="A314" s="16">
        <v>739</v>
      </c>
      <c r="B314" s="17" t="s">
        <v>94</v>
      </c>
      <c r="C314" s="27">
        <f>SUM(C315:C319)-C317</f>
        <v>2876.3</v>
      </c>
      <c r="D314" s="27">
        <f>SUM(D315:D319)-D317</f>
        <v>0</v>
      </c>
      <c r="E314" s="27">
        <f t="shared" si="75"/>
        <v>0</v>
      </c>
      <c r="F314" s="73" t="s">
        <v>144</v>
      </c>
      <c r="G314" s="9"/>
      <c r="H314" s="9"/>
      <c r="I314" s="9"/>
      <c r="J314" s="9"/>
      <c r="K314" s="9"/>
      <c r="L314" s="9"/>
      <c r="M314" s="9"/>
      <c r="N314" s="9"/>
      <c r="O314" s="9"/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  <c r="AA314" s="22"/>
    </row>
    <row r="315" spans="1:27" s="11" customFormat="1" ht="15" x14ac:dyDescent="0.2">
      <c r="A315" s="16">
        <v>740</v>
      </c>
      <c r="B315" s="53" t="s">
        <v>5</v>
      </c>
      <c r="C315" s="23">
        <v>0</v>
      </c>
      <c r="D315" s="23">
        <v>0</v>
      </c>
      <c r="E315" s="23"/>
      <c r="F315" s="74"/>
      <c r="G315" s="9"/>
      <c r="H315" s="9"/>
      <c r="I315" s="9"/>
      <c r="J315" s="9"/>
      <c r="K315" s="9"/>
      <c r="L315" s="9"/>
      <c r="M315" s="9"/>
      <c r="N315" s="9"/>
      <c r="O315" s="9"/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  <c r="AA315" s="22"/>
    </row>
    <row r="316" spans="1:27" s="11" customFormat="1" ht="15" x14ac:dyDescent="0.2">
      <c r="A316" s="16">
        <v>741</v>
      </c>
      <c r="B316" s="53" t="s">
        <v>9</v>
      </c>
      <c r="C316" s="26">
        <v>0</v>
      </c>
      <c r="D316" s="26">
        <v>0</v>
      </c>
      <c r="E316" s="23"/>
      <c r="F316" s="74"/>
      <c r="G316" s="9"/>
      <c r="H316" s="9"/>
      <c r="I316" s="9"/>
      <c r="J316" s="9"/>
      <c r="K316" s="9"/>
      <c r="L316" s="9"/>
      <c r="M316" s="9"/>
      <c r="N316" s="9"/>
      <c r="O316" s="9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  <c r="AA316" s="22"/>
    </row>
    <row r="317" spans="1:27" s="11" customFormat="1" ht="15" x14ac:dyDescent="0.2">
      <c r="A317" s="16">
        <v>742</v>
      </c>
      <c r="B317" s="53" t="s">
        <v>4</v>
      </c>
      <c r="C317" s="26">
        <f t="shared" ref="C317:D317" si="76">C316</f>
        <v>0</v>
      </c>
      <c r="D317" s="26">
        <f t="shared" si="76"/>
        <v>0</v>
      </c>
      <c r="E317" s="23"/>
      <c r="F317" s="74"/>
      <c r="G317" s="9"/>
      <c r="H317" s="9"/>
      <c r="I317" s="9"/>
      <c r="J317" s="9"/>
      <c r="K317" s="9"/>
      <c r="L317" s="9"/>
      <c r="M317" s="9"/>
      <c r="N317" s="9"/>
      <c r="O317" s="9"/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/>
      <c r="AA317" s="22"/>
    </row>
    <row r="318" spans="1:27" s="11" customFormat="1" ht="15" x14ac:dyDescent="0.2">
      <c r="A318" s="16">
        <v>743</v>
      </c>
      <c r="B318" s="53" t="s">
        <v>2</v>
      </c>
      <c r="C318" s="26">
        <v>2876.3</v>
      </c>
      <c r="D318" s="26">
        <v>0</v>
      </c>
      <c r="E318" s="23">
        <f t="shared" ref="E318" si="77">D318/C318*100</f>
        <v>0</v>
      </c>
      <c r="F318" s="74"/>
      <c r="G318" s="9"/>
      <c r="H318" s="9"/>
      <c r="I318" s="9"/>
      <c r="J318" s="9"/>
      <c r="K318" s="9"/>
      <c r="L318" s="9"/>
      <c r="M318" s="9"/>
      <c r="N318" s="9"/>
      <c r="O318" s="9"/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  <c r="AA318" s="22"/>
    </row>
    <row r="319" spans="1:27" s="11" customFormat="1" ht="15" x14ac:dyDescent="0.2">
      <c r="A319" s="16">
        <v>744</v>
      </c>
      <c r="B319" s="53" t="s">
        <v>1</v>
      </c>
      <c r="C319" s="26">
        <v>0</v>
      </c>
      <c r="D319" s="26">
        <v>0</v>
      </c>
      <c r="E319" s="23"/>
      <c r="F319" s="75"/>
      <c r="G319" s="9"/>
      <c r="H319" s="9"/>
      <c r="I319" s="9"/>
      <c r="J319" s="9"/>
      <c r="K319" s="9"/>
      <c r="L319" s="9"/>
      <c r="M319" s="9"/>
      <c r="N319" s="9"/>
      <c r="O319" s="9"/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  <c r="AA319" s="22"/>
    </row>
    <row r="320" spans="1:27" s="11" customFormat="1" ht="60" x14ac:dyDescent="0.2">
      <c r="A320" s="16">
        <v>745</v>
      </c>
      <c r="B320" s="17" t="s">
        <v>95</v>
      </c>
      <c r="C320" s="27">
        <v>10500</v>
      </c>
      <c r="D320" s="27">
        <f>SUM(D321:D325)-D323</f>
        <v>0</v>
      </c>
      <c r="E320" s="27">
        <f t="shared" ref="E320" si="78">D320/C320*100</f>
        <v>0</v>
      </c>
      <c r="F320" s="73" t="s">
        <v>144</v>
      </c>
      <c r="G320" s="9"/>
      <c r="H320" s="9"/>
      <c r="I320" s="9"/>
      <c r="J320" s="9"/>
      <c r="K320" s="9"/>
      <c r="L320" s="9"/>
      <c r="M320" s="9"/>
      <c r="N320" s="9"/>
      <c r="O320" s="9"/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  <c r="AA320" s="22"/>
    </row>
    <row r="321" spans="1:27" s="11" customFormat="1" ht="15" x14ac:dyDescent="0.2">
      <c r="A321" s="16">
        <v>746</v>
      </c>
      <c r="B321" s="20" t="s">
        <v>5</v>
      </c>
      <c r="C321" s="23">
        <v>0</v>
      </c>
      <c r="D321" s="23">
        <v>0</v>
      </c>
      <c r="E321" s="23"/>
      <c r="F321" s="74"/>
      <c r="G321" s="9"/>
      <c r="H321" s="9"/>
      <c r="I321" s="9"/>
      <c r="J321" s="9"/>
      <c r="K321" s="9"/>
      <c r="L321" s="9"/>
      <c r="M321" s="9"/>
      <c r="N321" s="9"/>
      <c r="O321" s="9"/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  <c r="AA321" s="22"/>
    </row>
    <row r="322" spans="1:27" s="11" customFormat="1" ht="15" x14ac:dyDescent="0.2">
      <c r="A322" s="16">
        <v>747</v>
      </c>
      <c r="B322" s="20" t="s">
        <v>0</v>
      </c>
      <c r="C322" s="23">
        <v>0</v>
      </c>
      <c r="D322" s="26">
        <v>0</v>
      </c>
      <c r="E322" s="23"/>
      <c r="F322" s="74"/>
      <c r="G322" s="9"/>
      <c r="H322" s="9"/>
      <c r="I322" s="9"/>
      <c r="J322" s="9"/>
      <c r="K322" s="9"/>
      <c r="L322" s="9"/>
      <c r="M322" s="9"/>
      <c r="N322" s="9"/>
      <c r="O322" s="9"/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  <c r="AA322" s="22"/>
    </row>
    <row r="323" spans="1:27" s="11" customFormat="1" ht="15" x14ac:dyDescent="0.2">
      <c r="A323" s="16">
        <v>748</v>
      </c>
      <c r="B323" s="20" t="s">
        <v>4</v>
      </c>
      <c r="C323" s="23">
        <v>0</v>
      </c>
      <c r="D323" s="26">
        <f t="shared" ref="D323" si="79">D322</f>
        <v>0</v>
      </c>
      <c r="E323" s="23"/>
      <c r="F323" s="74"/>
      <c r="G323" s="9"/>
      <c r="H323" s="9"/>
      <c r="I323" s="9"/>
      <c r="J323" s="9"/>
      <c r="K323" s="9"/>
      <c r="L323" s="9"/>
      <c r="M323" s="9"/>
      <c r="N323" s="9"/>
      <c r="O323" s="9"/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  <c r="AA323" s="22"/>
    </row>
    <row r="324" spans="1:27" s="11" customFormat="1" ht="15" x14ac:dyDescent="0.2">
      <c r="A324" s="16">
        <v>749</v>
      </c>
      <c r="B324" s="20" t="s">
        <v>2</v>
      </c>
      <c r="C324" s="51">
        <v>10500</v>
      </c>
      <c r="D324" s="26">
        <v>0</v>
      </c>
      <c r="E324" s="23">
        <f t="shared" ref="E324" si="80">D324/C324*100</f>
        <v>0</v>
      </c>
      <c r="F324" s="74"/>
      <c r="G324" s="9"/>
      <c r="H324" s="9"/>
      <c r="I324" s="9"/>
      <c r="J324" s="9"/>
      <c r="K324" s="9"/>
      <c r="L324" s="9"/>
      <c r="M324" s="9"/>
      <c r="N324" s="9"/>
      <c r="O324" s="9"/>
      <c r="P324" s="22"/>
      <c r="Q324" s="22"/>
      <c r="R324" s="22"/>
      <c r="S324" s="22"/>
      <c r="T324" s="22"/>
      <c r="U324" s="22"/>
      <c r="V324" s="22"/>
      <c r="W324" s="22"/>
      <c r="X324" s="22"/>
      <c r="Y324" s="22"/>
      <c r="Z324" s="22"/>
      <c r="AA324" s="22"/>
    </row>
    <row r="325" spans="1:27" s="11" customFormat="1" ht="15" x14ac:dyDescent="0.2">
      <c r="A325" s="16">
        <v>750</v>
      </c>
      <c r="B325" s="20" t="s">
        <v>1</v>
      </c>
      <c r="C325" s="23">
        <v>0</v>
      </c>
      <c r="D325" s="26">
        <v>0</v>
      </c>
      <c r="E325" s="23"/>
      <c r="F325" s="75"/>
      <c r="G325" s="9"/>
      <c r="H325" s="9"/>
      <c r="I325" s="9"/>
      <c r="J325" s="9"/>
      <c r="K325" s="9"/>
      <c r="L325" s="9"/>
      <c r="M325" s="9"/>
      <c r="N325" s="9"/>
      <c r="O325" s="9"/>
      <c r="P325" s="22"/>
      <c r="Q325" s="22"/>
      <c r="R325" s="22"/>
      <c r="S325" s="22"/>
      <c r="T325" s="22"/>
      <c r="U325" s="22"/>
      <c r="V325" s="22"/>
      <c r="W325" s="22"/>
      <c r="X325" s="22"/>
      <c r="Y325" s="22"/>
      <c r="Z325" s="22"/>
      <c r="AA325" s="22"/>
    </row>
    <row r="326" spans="1:27" s="11" customFormat="1" ht="60" x14ac:dyDescent="0.2">
      <c r="A326" s="16">
        <v>763</v>
      </c>
      <c r="B326" s="17" t="s">
        <v>96</v>
      </c>
      <c r="C326" s="27">
        <f t="shared" ref="C326:D326" si="81">SUM(C327:C331)-C329</f>
        <v>3961</v>
      </c>
      <c r="D326" s="27">
        <f t="shared" si="81"/>
        <v>0</v>
      </c>
      <c r="E326" s="27">
        <f t="shared" ref="E326" si="82">D326/C326*100</f>
        <v>0</v>
      </c>
      <c r="F326" s="73" t="s">
        <v>136</v>
      </c>
      <c r="G326" s="9"/>
      <c r="H326" s="9"/>
      <c r="I326" s="9"/>
      <c r="J326" s="9"/>
      <c r="K326" s="9"/>
      <c r="L326" s="9"/>
      <c r="M326" s="9"/>
      <c r="N326" s="9"/>
      <c r="O326" s="9"/>
      <c r="P326" s="22"/>
      <c r="Q326" s="22"/>
      <c r="R326" s="22"/>
      <c r="S326" s="22"/>
      <c r="T326" s="22"/>
      <c r="U326" s="22"/>
      <c r="V326" s="22"/>
      <c r="W326" s="22"/>
      <c r="X326" s="22"/>
      <c r="Y326" s="22"/>
      <c r="Z326" s="22"/>
      <c r="AA326" s="22"/>
    </row>
    <row r="327" spans="1:27" s="11" customFormat="1" ht="15" x14ac:dyDescent="0.2">
      <c r="A327" s="16">
        <v>764</v>
      </c>
      <c r="B327" s="20" t="s">
        <v>5</v>
      </c>
      <c r="C327" s="23">
        <v>0</v>
      </c>
      <c r="D327" s="23">
        <v>0</v>
      </c>
      <c r="E327" s="23"/>
      <c r="F327" s="74"/>
      <c r="G327" s="9"/>
      <c r="H327" s="9"/>
      <c r="I327" s="9"/>
      <c r="J327" s="9"/>
      <c r="K327" s="9"/>
      <c r="L327" s="9"/>
      <c r="M327" s="9"/>
      <c r="N327" s="9"/>
      <c r="O327" s="9"/>
      <c r="P327" s="22"/>
      <c r="Q327" s="22"/>
      <c r="R327" s="22"/>
      <c r="S327" s="22"/>
      <c r="T327" s="22"/>
      <c r="U327" s="22"/>
      <c r="V327" s="22"/>
      <c r="W327" s="22"/>
      <c r="X327" s="22"/>
      <c r="Y327" s="22"/>
      <c r="Z327" s="22"/>
      <c r="AA327" s="22"/>
    </row>
    <row r="328" spans="1:27" s="11" customFormat="1" ht="15" x14ac:dyDescent="0.2">
      <c r="A328" s="16">
        <v>765</v>
      </c>
      <c r="B328" s="20" t="s">
        <v>0</v>
      </c>
      <c r="C328" s="23">
        <v>0</v>
      </c>
      <c r="D328" s="23">
        <v>0</v>
      </c>
      <c r="E328" s="23"/>
      <c r="F328" s="74"/>
      <c r="G328" s="9"/>
      <c r="H328" s="9"/>
      <c r="I328" s="9"/>
      <c r="J328" s="9"/>
      <c r="K328" s="9"/>
      <c r="L328" s="9"/>
      <c r="M328" s="9"/>
      <c r="N328" s="9"/>
      <c r="O328" s="9"/>
      <c r="P328" s="22"/>
      <c r="Q328" s="22"/>
      <c r="R328" s="22"/>
      <c r="S328" s="22"/>
      <c r="T328" s="22"/>
      <c r="U328" s="22"/>
      <c r="V328" s="22"/>
      <c r="W328" s="22"/>
      <c r="X328" s="22"/>
      <c r="Y328" s="22"/>
      <c r="Z328" s="22"/>
      <c r="AA328" s="22"/>
    </row>
    <row r="329" spans="1:27" s="11" customFormat="1" ht="15" x14ac:dyDescent="0.2">
      <c r="A329" s="16">
        <v>766</v>
      </c>
      <c r="B329" s="20" t="s">
        <v>4</v>
      </c>
      <c r="C329" s="23">
        <v>0</v>
      </c>
      <c r="D329" s="23">
        <v>0</v>
      </c>
      <c r="E329" s="23"/>
      <c r="F329" s="74"/>
      <c r="G329" s="9"/>
      <c r="H329" s="9"/>
      <c r="I329" s="9"/>
      <c r="J329" s="9"/>
      <c r="K329" s="9"/>
      <c r="L329" s="9"/>
      <c r="M329" s="9"/>
      <c r="N329" s="9"/>
      <c r="O329" s="9"/>
      <c r="P329" s="22"/>
      <c r="Q329" s="22"/>
      <c r="R329" s="22"/>
      <c r="S329" s="22"/>
      <c r="T329" s="22"/>
      <c r="U329" s="22"/>
      <c r="V329" s="22"/>
      <c r="W329" s="22"/>
      <c r="X329" s="22"/>
      <c r="Y329" s="22"/>
      <c r="Z329" s="22"/>
      <c r="AA329" s="22"/>
    </row>
    <row r="330" spans="1:27" s="11" customFormat="1" ht="15" x14ac:dyDescent="0.2">
      <c r="A330" s="16">
        <v>767</v>
      </c>
      <c r="B330" s="20" t="s">
        <v>2</v>
      </c>
      <c r="C330" s="23">
        <v>0</v>
      </c>
      <c r="D330" s="23">
        <v>0</v>
      </c>
      <c r="E330" s="23"/>
      <c r="F330" s="74"/>
      <c r="G330" s="9"/>
      <c r="H330" s="9"/>
      <c r="I330" s="9"/>
      <c r="J330" s="9"/>
      <c r="K330" s="9"/>
      <c r="L330" s="9"/>
      <c r="M330" s="9"/>
      <c r="N330" s="9"/>
      <c r="O330" s="9"/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  <c r="AA330" s="22"/>
    </row>
    <row r="331" spans="1:27" s="11" customFormat="1" ht="15" x14ac:dyDescent="0.2">
      <c r="A331" s="16">
        <v>768</v>
      </c>
      <c r="B331" s="20" t="s">
        <v>1</v>
      </c>
      <c r="C331" s="51">
        <v>3961</v>
      </c>
      <c r="D331" s="51">
        <v>0</v>
      </c>
      <c r="E331" s="23">
        <f t="shared" ref="E331:E336" si="83">D331/C331*100</f>
        <v>0</v>
      </c>
      <c r="F331" s="75"/>
      <c r="G331" s="9"/>
      <c r="H331" s="9"/>
      <c r="I331" s="9"/>
      <c r="J331" s="9"/>
      <c r="K331" s="9"/>
      <c r="L331" s="9"/>
      <c r="M331" s="9"/>
      <c r="N331" s="9"/>
      <c r="O331" s="9"/>
      <c r="P331" s="22"/>
      <c r="Q331" s="22"/>
      <c r="R331" s="22"/>
      <c r="S331" s="22"/>
      <c r="T331" s="22"/>
      <c r="U331" s="22"/>
      <c r="V331" s="22"/>
      <c r="W331" s="22"/>
      <c r="X331" s="22"/>
      <c r="Y331" s="22"/>
      <c r="Z331" s="22"/>
      <c r="AA331" s="22"/>
    </row>
    <row r="332" spans="1:27" s="11" customFormat="1" ht="60" x14ac:dyDescent="0.2">
      <c r="A332" s="16">
        <v>781</v>
      </c>
      <c r="B332" s="17" t="s">
        <v>97</v>
      </c>
      <c r="C332" s="27">
        <f>SUM(C333:C337)-C335</f>
        <v>49824.6</v>
      </c>
      <c r="D332" s="27">
        <f>SUM(D333:D337)-D335</f>
        <v>0</v>
      </c>
      <c r="E332" s="27">
        <f t="shared" si="83"/>
        <v>0</v>
      </c>
      <c r="F332" s="73" t="s">
        <v>145</v>
      </c>
      <c r="G332" s="9"/>
      <c r="H332" s="9"/>
      <c r="I332" s="9"/>
      <c r="J332" s="9"/>
      <c r="K332" s="9"/>
      <c r="L332" s="9"/>
      <c r="M332" s="9"/>
      <c r="N332" s="9"/>
      <c r="O332" s="9"/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  <c r="AA332" s="22"/>
    </row>
    <row r="333" spans="1:27" s="11" customFormat="1" ht="15" x14ac:dyDescent="0.2">
      <c r="A333" s="16">
        <v>782</v>
      </c>
      <c r="B333" s="20" t="s">
        <v>5</v>
      </c>
      <c r="C333" s="23">
        <v>0</v>
      </c>
      <c r="D333" s="23">
        <v>0</v>
      </c>
      <c r="E333" s="23"/>
      <c r="F333" s="74"/>
      <c r="G333" s="9"/>
      <c r="H333" s="9"/>
      <c r="I333" s="9"/>
      <c r="J333" s="9"/>
      <c r="K333" s="9"/>
      <c r="L333" s="9"/>
      <c r="M333" s="9"/>
      <c r="N333" s="9"/>
      <c r="O333" s="9"/>
      <c r="P333" s="22"/>
      <c r="Q333" s="22"/>
      <c r="R333" s="22"/>
      <c r="S333" s="22"/>
      <c r="T333" s="22"/>
      <c r="U333" s="22"/>
      <c r="V333" s="22"/>
      <c r="W333" s="22"/>
      <c r="X333" s="22"/>
      <c r="Y333" s="22"/>
      <c r="Z333" s="22"/>
      <c r="AA333" s="22"/>
    </row>
    <row r="334" spans="1:27" s="11" customFormat="1" ht="15" x14ac:dyDescent="0.2">
      <c r="A334" s="16">
        <v>783</v>
      </c>
      <c r="B334" s="20" t="s">
        <v>9</v>
      </c>
      <c r="C334" s="29">
        <v>44842.1</v>
      </c>
      <c r="D334" s="29">
        <v>0</v>
      </c>
      <c r="E334" s="23">
        <f t="shared" si="83"/>
        <v>0</v>
      </c>
      <c r="F334" s="74"/>
      <c r="G334" s="9"/>
      <c r="H334" s="9"/>
      <c r="I334" s="9"/>
      <c r="J334" s="9"/>
      <c r="K334" s="9"/>
      <c r="L334" s="9"/>
      <c r="M334" s="9"/>
      <c r="N334" s="9"/>
      <c r="O334" s="9"/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  <c r="AA334" s="22"/>
    </row>
    <row r="335" spans="1:27" s="11" customFormat="1" ht="15" x14ac:dyDescent="0.2">
      <c r="A335" s="16">
        <v>784</v>
      </c>
      <c r="B335" s="20" t="s">
        <v>4</v>
      </c>
      <c r="C335" s="29">
        <f>C334</f>
        <v>44842.1</v>
      </c>
      <c r="D335" s="29">
        <v>0</v>
      </c>
      <c r="E335" s="23">
        <f t="shared" si="83"/>
        <v>0</v>
      </c>
      <c r="F335" s="74"/>
      <c r="G335" s="9"/>
      <c r="H335" s="9"/>
      <c r="I335" s="9"/>
      <c r="J335" s="9"/>
      <c r="K335" s="9"/>
      <c r="L335" s="9"/>
      <c r="M335" s="9"/>
      <c r="N335" s="9"/>
      <c r="O335" s="9"/>
      <c r="P335" s="22"/>
      <c r="Q335" s="22"/>
      <c r="R335" s="22"/>
      <c r="S335" s="22"/>
      <c r="T335" s="22"/>
      <c r="U335" s="22"/>
      <c r="V335" s="22"/>
      <c r="W335" s="22"/>
      <c r="X335" s="22"/>
      <c r="Y335" s="22"/>
      <c r="Z335" s="22"/>
      <c r="AA335" s="22"/>
    </row>
    <row r="336" spans="1:27" s="11" customFormat="1" ht="15" x14ac:dyDescent="0.2">
      <c r="A336" s="16">
        <v>785</v>
      </c>
      <c r="B336" s="20" t="s">
        <v>2</v>
      </c>
      <c r="C336" s="29">
        <v>4982.5</v>
      </c>
      <c r="D336" s="29">
        <v>0</v>
      </c>
      <c r="E336" s="23">
        <f t="shared" si="83"/>
        <v>0</v>
      </c>
      <c r="F336" s="74"/>
      <c r="G336" s="9"/>
      <c r="H336" s="9"/>
      <c r="I336" s="9"/>
      <c r="J336" s="9"/>
      <c r="K336" s="9"/>
      <c r="L336" s="9"/>
      <c r="M336" s="9"/>
      <c r="N336" s="9"/>
      <c r="O336" s="9"/>
      <c r="P336" s="22"/>
      <c r="Q336" s="22"/>
      <c r="R336" s="22"/>
      <c r="S336" s="22"/>
      <c r="T336" s="22"/>
      <c r="U336" s="22"/>
      <c r="V336" s="22"/>
      <c r="W336" s="22"/>
      <c r="X336" s="22"/>
      <c r="Y336" s="22"/>
      <c r="Z336" s="22"/>
      <c r="AA336" s="22"/>
    </row>
    <row r="337" spans="1:27" s="11" customFormat="1" ht="15" x14ac:dyDescent="0.2">
      <c r="A337" s="16">
        <v>786</v>
      </c>
      <c r="B337" s="20" t="s">
        <v>1</v>
      </c>
      <c r="C337" s="29">
        <v>0</v>
      </c>
      <c r="D337" s="29">
        <v>0</v>
      </c>
      <c r="E337" s="23"/>
      <c r="F337" s="75"/>
      <c r="G337" s="9"/>
      <c r="H337" s="9"/>
      <c r="I337" s="9"/>
      <c r="J337" s="9"/>
      <c r="K337" s="9"/>
      <c r="L337" s="9"/>
      <c r="M337" s="9"/>
      <c r="N337" s="9"/>
      <c r="O337" s="9"/>
      <c r="P337" s="22"/>
      <c r="Q337" s="22"/>
      <c r="R337" s="22"/>
      <c r="S337" s="22"/>
      <c r="T337" s="22"/>
      <c r="U337" s="22"/>
      <c r="V337" s="22"/>
      <c r="W337" s="22"/>
      <c r="X337" s="22"/>
      <c r="Y337" s="22"/>
      <c r="Z337" s="22"/>
      <c r="AA337" s="22"/>
    </row>
    <row r="338" spans="1:27" s="11" customFormat="1" ht="60" x14ac:dyDescent="0.2">
      <c r="A338" s="16">
        <v>787</v>
      </c>
      <c r="B338" s="17" t="s">
        <v>98</v>
      </c>
      <c r="C338" s="27">
        <f t="shared" ref="C338:D338" si="84">SUM(C339:C343)-C341</f>
        <v>2715.1</v>
      </c>
      <c r="D338" s="27">
        <f t="shared" si="84"/>
        <v>0</v>
      </c>
      <c r="E338" s="27">
        <f t="shared" ref="E338" si="85">D338/C338*100</f>
        <v>0</v>
      </c>
      <c r="F338" s="73" t="s">
        <v>137</v>
      </c>
      <c r="G338" s="9"/>
      <c r="H338" s="9"/>
      <c r="I338" s="9"/>
      <c r="J338" s="9"/>
      <c r="K338" s="9"/>
      <c r="L338" s="9"/>
      <c r="M338" s="9"/>
      <c r="N338" s="9"/>
      <c r="O338" s="9"/>
      <c r="P338" s="22"/>
      <c r="Q338" s="22"/>
      <c r="R338" s="22"/>
      <c r="S338" s="22"/>
      <c r="T338" s="22"/>
      <c r="U338" s="22"/>
      <c r="V338" s="22"/>
      <c r="W338" s="22"/>
      <c r="X338" s="22"/>
      <c r="Y338" s="22"/>
      <c r="Z338" s="22"/>
      <c r="AA338" s="22"/>
    </row>
    <row r="339" spans="1:27" s="11" customFormat="1" ht="15" x14ac:dyDescent="0.2">
      <c r="A339" s="16">
        <v>788</v>
      </c>
      <c r="B339" s="20" t="s">
        <v>5</v>
      </c>
      <c r="C339" s="23">
        <v>0</v>
      </c>
      <c r="D339" s="23">
        <v>0</v>
      </c>
      <c r="E339" s="23"/>
      <c r="F339" s="74"/>
      <c r="G339" s="9"/>
      <c r="H339" s="9"/>
      <c r="I339" s="9"/>
      <c r="J339" s="9"/>
      <c r="K339" s="9"/>
      <c r="L339" s="9"/>
      <c r="M339" s="9"/>
      <c r="N339" s="9"/>
      <c r="O339" s="9"/>
      <c r="P339" s="22"/>
      <c r="Q339" s="22"/>
      <c r="R339" s="22"/>
      <c r="S339" s="22"/>
      <c r="T339" s="22"/>
      <c r="U339" s="22"/>
      <c r="V339" s="22"/>
      <c r="W339" s="22"/>
      <c r="X339" s="22"/>
      <c r="Y339" s="22"/>
      <c r="Z339" s="22"/>
      <c r="AA339" s="22"/>
    </row>
    <row r="340" spans="1:27" s="11" customFormat="1" ht="15" x14ac:dyDescent="0.2">
      <c r="A340" s="16">
        <v>789</v>
      </c>
      <c r="B340" s="20" t="s">
        <v>0</v>
      </c>
      <c r="C340" s="23">
        <v>0</v>
      </c>
      <c r="D340" s="23">
        <v>0</v>
      </c>
      <c r="E340" s="23"/>
      <c r="F340" s="74"/>
      <c r="G340" s="9"/>
      <c r="H340" s="9"/>
      <c r="I340" s="9"/>
      <c r="J340" s="9"/>
      <c r="K340" s="9"/>
      <c r="L340" s="9"/>
      <c r="M340" s="9"/>
      <c r="N340" s="9"/>
      <c r="O340" s="9"/>
      <c r="P340" s="22"/>
      <c r="Q340" s="22"/>
      <c r="R340" s="22"/>
      <c r="S340" s="22"/>
      <c r="T340" s="22"/>
      <c r="U340" s="22"/>
      <c r="V340" s="22"/>
      <c r="W340" s="22"/>
      <c r="X340" s="22"/>
      <c r="Y340" s="22"/>
      <c r="Z340" s="22"/>
      <c r="AA340" s="22"/>
    </row>
    <row r="341" spans="1:27" s="11" customFormat="1" ht="15" x14ac:dyDescent="0.2">
      <c r="A341" s="16">
        <v>790</v>
      </c>
      <c r="B341" s="20" t="s">
        <v>4</v>
      </c>
      <c r="C341" s="23">
        <v>0</v>
      </c>
      <c r="D341" s="23">
        <v>0</v>
      </c>
      <c r="E341" s="23"/>
      <c r="F341" s="74"/>
      <c r="G341" s="9"/>
      <c r="H341" s="9"/>
      <c r="I341" s="9"/>
      <c r="J341" s="9"/>
      <c r="K341" s="9"/>
      <c r="L341" s="9"/>
      <c r="M341" s="9"/>
      <c r="N341" s="9"/>
      <c r="O341" s="9"/>
      <c r="P341" s="22"/>
      <c r="Q341" s="22"/>
      <c r="R341" s="22"/>
      <c r="S341" s="22"/>
      <c r="T341" s="22"/>
      <c r="U341" s="22"/>
      <c r="V341" s="22"/>
      <c r="W341" s="22"/>
      <c r="X341" s="22"/>
      <c r="Y341" s="22"/>
      <c r="Z341" s="22"/>
      <c r="AA341" s="22"/>
    </row>
    <row r="342" spans="1:27" s="11" customFormat="1" ht="15" x14ac:dyDescent="0.2">
      <c r="A342" s="16">
        <v>791</v>
      </c>
      <c r="B342" s="20" t="s">
        <v>2</v>
      </c>
      <c r="C342" s="23">
        <v>0</v>
      </c>
      <c r="D342" s="23">
        <v>0</v>
      </c>
      <c r="E342" s="23"/>
      <c r="F342" s="74"/>
      <c r="G342" s="9"/>
      <c r="H342" s="9"/>
      <c r="I342" s="9"/>
      <c r="J342" s="9"/>
      <c r="K342" s="9"/>
      <c r="L342" s="9"/>
      <c r="M342" s="9"/>
      <c r="N342" s="9"/>
      <c r="O342" s="9"/>
      <c r="P342" s="22"/>
      <c r="Q342" s="22"/>
      <c r="R342" s="22"/>
      <c r="S342" s="22"/>
      <c r="T342" s="22"/>
      <c r="U342" s="22"/>
      <c r="V342" s="22"/>
      <c r="W342" s="22"/>
      <c r="X342" s="22"/>
      <c r="Y342" s="22"/>
      <c r="Z342" s="22"/>
      <c r="AA342" s="22"/>
    </row>
    <row r="343" spans="1:27" s="11" customFormat="1" ht="15" x14ac:dyDescent="0.2">
      <c r="A343" s="16">
        <v>792</v>
      </c>
      <c r="B343" s="20" t="s">
        <v>1</v>
      </c>
      <c r="C343" s="29">
        <v>2715.1</v>
      </c>
      <c r="D343" s="29">
        <v>0</v>
      </c>
      <c r="E343" s="23">
        <f t="shared" ref="E343:E344" si="86">D343/C343*100</f>
        <v>0</v>
      </c>
      <c r="F343" s="75"/>
      <c r="G343" s="9"/>
      <c r="H343" s="9"/>
      <c r="I343" s="9"/>
      <c r="J343" s="9"/>
      <c r="K343" s="9"/>
      <c r="L343" s="9"/>
      <c r="M343" s="9"/>
      <c r="N343" s="9"/>
      <c r="O343" s="9"/>
      <c r="P343" s="22"/>
      <c r="Q343" s="22"/>
      <c r="R343" s="22"/>
      <c r="S343" s="22"/>
      <c r="T343" s="22"/>
      <c r="U343" s="22"/>
      <c r="V343" s="22"/>
      <c r="W343" s="22"/>
      <c r="X343" s="22"/>
      <c r="Y343" s="22"/>
      <c r="Z343" s="22"/>
      <c r="AA343" s="22"/>
    </row>
    <row r="344" spans="1:27" s="11" customFormat="1" ht="60" x14ac:dyDescent="0.2">
      <c r="A344" s="16">
        <v>793</v>
      </c>
      <c r="B344" s="17" t="s">
        <v>99</v>
      </c>
      <c r="C344" s="27">
        <f t="shared" ref="C344:D344" si="87">SUM(C345:C349)-C347</f>
        <v>17477.900000000001</v>
      </c>
      <c r="D344" s="27">
        <f t="shared" si="87"/>
        <v>0</v>
      </c>
      <c r="E344" s="27">
        <f t="shared" si="86"/>
        <v>0</v>
      </c>
      <c r="F344" s="73" t="s">
        <v>138</v>
      </c>
      <c r="G344" s="9"/>
      <c r="H344" s="9"/>
      <c r="I344" s="9"/>
      <c r="J344" s="9"/>
      <c r="K344" s="9"/>
      <c r="L344" s="9"/>
      <c r="M344" s="9"/>
      <c r="N344" s="9"/>
      <c r="O344" s="9"/>
      <c r="P344" s="22"/>
      <c r="Q344" s="22"/>
      <c r="R344" s="22"/>
      <c r="S344" s="22"/>
      <c r="T344" s="22"/>
      <c r="U344" s="22"/>
      <c r="V344" s="22"/>
      <c r="W344" s="22"/>
      <c r="X344" s="22"/>
      <c r="Y344" s="22"/>
      <c r="Z344" s="22"/>
      <c r="AA344" s="22"/>
    </row>
    <row r="345" spans="1:27" s="11" customFormat="1" ht="15" x14ac:dyDescent="0.2">
      <c r="A345" s="16">
        <v>794</v>
      </c>
      <c r="B345" s="20" t="s">
        <v>5</v>
      </c>
      <c r="C345" s="23">
        <v>0</v>
      </c>
      <c r="D345" s="23">
        <v>0</v>
      </c>
      <c r="E345" s="23"/>
      <c r="F345" s="74"/>
      <c r="G345" s="9"/>
      <c r="H345" s="9"/>
      <c r="I345" s="9"/>
      <c r="J345" s="9"/>
      <c r="K345" s="9"/>
      <c r="L345" s="9"/>
      <c r="M345" s="9"/>
      <c r="N345" s="9"/>
      <c r="O345" s="9"/>
      <c r="P345" s="22"/>
      <c r="Q345" s="22"/>
      <c r="R345" s="22"/>
      <c r="S345" s="22"/>
      <c r="T345" s="22"/>
      <c r="U345" s="22"/>
      <c r="V345" s="22"/>
      <c r="W345" s="22"/>
      <c r="X345" s="22"/>
      <c r="Y345" s="22"/>
      <c r="Z345" s="22"/>
      <c r="AA345" s="22"/>
    </row>
    <row r="346" spans="1:27" s="11" customFormat="1" ht="15" x14ac:dyDescent="0.2">
      <c r="A346" s="16">
        <v>795</v>
      </c>
      <c r="B346" s="20" t="s">
        <v>0</v>
      </c>
      <c r="C346" s="29">
        <v>0</v>
      </c>
      <c r="D346" s="29">
        <v>0</v>
      </c>
      <c r="E346" s="23"/>
      <c r="F346" s="74"/>
      <c r="G346" s="9"/>
      <c r="H346" s="9"/>
      <c r="I346" s="9"/>
      <c r="J346" s="9"/>
      <c r="K346" s="9"/>
      <c r="L346" s="9"/>
      <c r="M346" s="9"/>
      <c r="N346" s="9"/>
      <c r="O346" s="9"/>
      <c r="P346" s="22"/>
      <c r="Q346" s="22"/>
      <c r="R346" s="22"/>
      <c r="S346" s="22"/>
      <c r="T346" s="22"/>
      <c r="U346" s="22"/>
      <c r="V346" s="22"/>
      <c r="W346" s="22"/>
      <c r="X346" s="22"/>
      <c r="Y346" s="22"/>
      <c r="Z346" s="22"/>
      <c r="AA346" s="22"/>
    </row>
    <row r="347" spans="1:27" s="11" customFormat="1" ht="15" x14ac:dyDescent="0.2">
      <c r="A347" s="16">
        <v>796</v>
      </c>
      <c r="B347" s="20" t="s">
        <v>4</v>
      </c>
      <c r="C347" s="29">
        <v>0</v>
      </c>
      <c r="D347" s="29">
        <v>0</v>
      </c>
      <c r="E347" s="23"/>
      <c r="F347" s="74"/>
      <c r="G347" s="9"/>
      <c r="H347" s="9"/>
      <c r="I347" s="9"/>
      <c r="J347" s="9"/>
      <c r="K347" s="9"/>
      <c r="L347" s="9"/>
      <c r="M347" s="9"/>
      <c r="N347" s="9"/>
      <c r="O347" s="9"/>
      <c r="P347" s="22"/>
      <c r="Q347" s="22"/>
      <c r="R347" s="22"/>
      <c r="S347" s="22"/>
      <c r="T347" s="22"/>
      <c r="U347" s="22"/>
      <c r="V347" s="22"/>
      <c r="W347" s="22"/>
      <c r="X347" s="22"/>
      <c r="Y347" s="22"/>
      <c r="Z347" s="22"/>
      <c r="AA347" s="22"/>
    </row>
    <row r="348" spans="1:27" s="11" customFormat="1" ht="15" x14ac:dyDescent="0.2">
      <c r="A348" s="16">
        <v>797</v>
      </c>
      <c r="B348" s="20" t="s">
        <v>2</v>
      </c>
      <c r="C348" s="29">
        <v>0</v>
      </c>
      <c r="D348" s="29">
        <v>0</v>
      </c>
      <c r="E348" s="23"/>
      <c r="F348" s="74"/>
      <c r="G348" s="9"/>
      <c r="H348" s="9"/>
      <c r="I348" s="9"/>
      <c r="J348" s="9"/>
      <c r="K348" s="9"/>
      <c r="L348" s="9"/>
      <c r="M348" s="9"/>
      <c r="N348" s="9"/>
      <c r="O348" s="9"/>
      <c r="P348" s="22"/>
      <c r="Q348" s="22"/>
      <c r="R348" s="22"/>
      <c r="S348" s="22"/>
      <c r="T348" s="22"/>
      <c r="U348" s="22"/>
      <c r="V348" s="22"/>
      <c r="W348" s="22"/>
      <c r="X348" s="22"/>
      <c r="Y348" s="22"/>
      <c r="Z348" s="22"/>
      <c r="AA348" s="22"/>
    </row>
    <row r="349" spans="1:27" s="11" customFormat="1" ht="15" x14ac:dyDescent="0.2">
      <c r="A349" s="16">
        <v>798</v>
      </c>
      <c r="B349" s="20" t="s">
        <v>1</v>
      </c>
      <c r="C349" s="29">
        <f>17477.9</f>
        <v>17477.900000000001</v>
      </c>
      <c r="D349" s="29">
        <v>0</v>
      </c>
      <c r="E349" s="23">
        <f t="shared" ref="E349:E350" si="88">D349/C349*100</f>
        <v>0</v>
      </c>
      <c r="F349" s="75"/>
      <c r="G349" s="9"/>
      <c r="H349" s="9"/>
      <c r="I349" s="9"/>
      <c r="J349" s="9"/>
      <c r="K349" s="9"/>
      <c r="L349" s="9"/>
      <c r="M349" s="9"/>
      <c r="N349" s="9"/>
      <c r="O349" s="9"/>
      <c r="P349" s="22"/>
      <c r="Q349" s="22"/>
      <c r="R349" s="22"/>
      <c r="S349" s="22"/>
      <c r="T349" s="22"/>
      <c r="U349" s="22"/>
      <c r="V349" s="22"/>
      <c r="W349" s="22"/>
      <c r="X349" s="22"/>
      <c r="Y349" s="22"/>
      <c r="Z349" s="22"/>
      <c r="AA349" s="22"/>
    </row>
    <row r="350" spans="1:27" s="11" customFormat="1" ht="65.25" customHeight="1" x14ac:dyDescent="0.2">
      <c r="A350" s="16">
        <v>799</v>
      </c>
      <c r="B350" s="17" t="s">
        <v>100</v>
      </c>
      <c r="C350" s="27">
        <f t="shared" ref="C350:D350" si="89">SUM(C351:C355)-C353</f>
        <v>300</v>
      </c>
      <c r="D350" s="27">
        <f t="shared" si="89"/>
        <v>0</v>
      </c>
      <c r="E350" s="27">
        <f t="shared" si="88"/>
        <v>0</v>
      </c>
      <c r="F350" s="65" t="s">
        <v>124</v>
      </c>
      <c r="G350" s="9"/>
      <c r="H350" s="9"/>
      <c r="I350" s="9"/>
      <c r="J350" s="9"/>
      <c r="K350" s="9"/>
      <c r="L350" s="9"/>
      <c r="M350" s="9"/>
      <c r="N350" s="9"/>
      <c r="O350" s="9"/>
      <c r="P350" s="22"/>
      <c r="Q350" s="22"/>
      <c r="R350" s="22"/>
      <c r="S350" s="22"/>
      <c r="T350" s="22"/>
      <c r="U350" s="22"/>
      <c r="V350" s="22"/>
      <c r="W350" s="22"/>
      <c r="X350" s="22"/>
      <c r="Y350" s="22"/>
      <c r="Z350" s="22"/>
      <c r="AA350" s="22"/>
    </row>
    <row r="351" spans="1:27" s="11" customFormat="1" ht="15" x14ac:dyDescent="0.2">
      <c r="A351" s="16">
        <v>800</v>
      </c>
      <c r="B351" s="20" t="s">
        <v>5</v>
      </c>
      <c r="C351" s="23">
        <v>0</v>
      </c>
      <c r="D351" s="23">
        <v>0</v>
      </c>
      <c r="E351" s="23"/>
      <c r="F351" s="66"/>
      <c r="G351" s="9"/>
      <c r="H351" s="9"/>
      <c r="I351" s="9"/>
      <c r="J351" s="9"/>
      <c r="K351" s="9"/>
      <c r="L351" s="9"/>
      <c r="M351" s="9"/>
      <c r="N351" s="9"/>
      <c r="O351" s="9"/>
      <c r="P351" s="22"/>
      <c r="Q351" s="22"/>
      <c r="R351" s="22"/>
      <c r="S351" s="22"/>
      <c r="T351" s="22"/>
      <c r="U351" s="22"/>
      <c r="V351" s="22"/>
      <c r="W351" s="22"/>
      <c r="X351" s="22"/>
      <c r="Y351" s="22"/>
      <c r="Z351" s="22"/>
      <c r="AA351" s="22"/>
    </row>
    <row r="352" spans="1:27" s="11" customFormat="1" ht="15" x14ac:dyDescent="0.2">
      <c r="A352" s="16">
        <v>801</v>
      </c>
      <c r="B352" s="20" t="s">
        <v>0</v>
      </c>
      <c r="C352" s="29">
        <v>0</v>
      </c>
      <c r="D352" s="29">
        <v>0</v>
      </c>
      <c r="E352" s="23"/>
      <c r="F352" s="66"/>
      <c r="G352" s="9"/>
      <c r="H352" s="9"/>
      <c r="I352" s="9"/>
      <c r="J352" s="9"/>
      <c r="K352" s="9"/>
      <c r="L352" s="9"/>
      <c r="M352" s="9"/>
      <c r="N352" s="9"/>
      <c r="O352" s="9"/>
      <c r="P352" s="22"/>
      <c r="Q352" s="22"/>
      <c r="R352" s="22"/>
      <c r="S352" s="22"/>
      <c r="T352" s="22"/>
      <c r="U352" s="22"/>
      <c r="V352" s="22"/>
      <c r="W352" s="22"/>
      <c r="X352" s="22"/>
      <c r="Y352" s="22"/>
      <c r="Z352" s="22"/>
      <c r="AA352" s="22"/>
    </row>
    <row r="353" spans="1:27" s="11" customFormat="1" ht="15" x14ac:dyDescent="0.2">
      <c r="A353" s="16">
        <v>802</v>
      </c>
      <c r="B353" s="20" t="s">
        <v>4</v>
      </c>
      <c r="C353" s="29">
        <v>0</v>
      </c>
      <c r="D353" s="29">
        <v>0</v>
      </c>
      <c r="E353" s="23"/>
      <c r="F353" s="66"/>
      <c r="G353" s="9"/>
      <c r="H353" s="9"/>
      <c r="I353" s="9"/>
      <c r="J353" s="9"/>
      <c r="K353" s="9"/>
      <c r="L353" s="9"/>
      <c r="M353" s="9"/>
      <c r="N353" s="9"/>
      <c r="O353" s="9"/>
      <c r="P353" s="22"/>
      <c r="Q353" s="22"/>
      <c r="R353" s="22"/>
      <c r="S353" s="22"/>
      <c r="T353" s="22"/>
      <c r="U353" s="22"/>
      <c r="V353" s="22"/>
      <c r="W353" s="22"/>
      <c r="X353" s="22"/>
      <c r="Y353" s="22"/>
      <c r="Z353" s="22"/>
      <c r="AA353" s="22"/>
    </row>
    <row r="354" spans="1:27" s="11" customFormat="1" ht="15" x14ac:dyDescent="0.2">
      <c r="A354" s="16">
        <v>803</v>
      </c>
      <c r="B354" s="20" t="s">
        <v>2</v>
      </c>
      <c r="C354" s="29">
        <v>0</v>
      </c>
      <c r="D354" s="29">
        <v>0</v>
      </c>
      <c r="E354" s="23"/>
      <c r="F354" s="66"/>
      <c r="G354" s="9"/>
      <c r="H354" s="9"/>
      <c r="I354" s="9"/>
      <c r="J354" s="9"/>
      <c r="K354" s="9"/>
      <c r="L354" s="9"/>
      <c r="M354" s="9"/>
      <c r="N354" s="9"/>
      <c r="O354" s="9"/>
      <c r="P354" s="22"/>
      <c r="Q354" s="22"/>
      <c r="R354" s="22"/>
      <c r="S354" s="22"/>
      <c r="T354" s="22"/>
      <c r="U354" s="22"/>
      <c r="V354" s="22"/>
      <c r="W354" s="22"/>
      <c r="X354" s="22"/>
      <c r="Y354" s="22"/>
      <c r="Z354" s="22"/>
      <c r="AA354" s="22"/>
    </row>
    <row r="355" spans="1:27" s="11" customFormat="1" ht="15" x14ac:dyDescent="0.2">
      <c r="A355" s="16">
        <v>804</v>
      </c>
      <c r="B355" s="20" t="s">
        <v>1</v>
      </c>
      <c r="C355" s="29">
        <v>300</v>
      </c>
      <c r="D355" s="29">
        <v>0</v>
      </c>
      <c r="E355" s="23">
        <f t="shared" ref="E355:E356" si="90">D355/C355*100</f>
        <v>0</v>
      </c>
      <c r="F355" s="67"/>
      <c r="G355" s="9"/>
      <c r="H355" s="9"/>
      <c r="I355" s="9"/>
      <c r="J355" s="9"/>
      <c r="K355" s="9"/>
      <c r="L355" s="9"/>
      <c r="M355" s="9"/>
      <c r="N355" s="9"/>
      <c r="O355" s="9"/>
      <c r="P355" s="22"/>
      <c r="Q355" s="22"/>
      <c r="R355" s="22"/>
      <c r="S355" s="22"/>
      <c r="T355" s="22"/>
      <c r="U355" s="22"/>
      <c r="V355" s="22"/>
      <c r="W355" s="22"/>
      <c r="X355" s="22"/>
      <c r="Y355" s="22"/>
      <c r="Z355" s="22"/>
      <c r="AA355" s="22"/>
    </row>
    <row r="356" spans="1:27" s="11" customFormat="1" ht="75" x14ac:dyDescent="0.2">
      <c r="A356" s="16">
        <v>811</v>
      </c>
      <c r="B356" s="17" t="s">
        <v>101</v>
      </c>
      <c r="C356" s="27">
        <f t="shared" ref="C356:D356" si="91">SUM(C357:C361)-C359</f>
        <v>500</v>
      </c>
      <c r="D356" s="27">
        <f t="shared" si="91"/>
        <v>0</v>
      </c>
      <c r="E356" s="27">
        <f t="shared" si="90"/>
        <v>0</v>
      </c>
      <c r="F356" s="65" t="s">
        <v>124</v>
      </c>
      <c r="G356" s="9"/>
      <c r="H356" s="9"/>
      <c r="I356" s="9"/>
      <c r="J356" s="9"/>
      <c r="K356" s="9"/>
      <c r="L356" s="9"/>
      <c r="M356" s="9"/>
      <c r="N356" s="9"/>
      <c r="O356" s="9"/>
      <c r="P356" s="22"/>
      <c r="Q356" s="22"/>
      <c r="R356" s="22"/>
      <c r="S356" s="22"/>
      <c r="T356" s="22"/>
      <c r="U356" s="22"/>
      <c r="V356" s="22"/>
      <c r="W356" s="22"/>
      <c r="X356" s="22"/>
      <c r="Y356" s="22"/>
      <c r="Z356" s="22"/>
      <c r="AA356" s="22"/>
    </row>
    <row r="357" spans="1:27" s="11" customFormat="1" ht="15" x14ac:dyDescent="0.2">
      <c r="A357" s="16">
        <v>812</v>
      </c>
      <c r="B357" s="20" t="s">
        <v>5</v>
      </c>
      <c r="C357" s="23">
        <v>0</v>
      </c>
      <c r="D357" s="23">
        <v>0</v>
      </c>
      <c r="E357" s="23"/>
      <c r="F357" s="66"/>
      <c r="G357" s="9"/>
      <c r="H357" s="9"/>
      <c r="I357" s="9"/>
      <c r="J357" s="9"/>
      <c r="K357" s="9"/>
      <c r="L357" s="9"/>
      <c r="M357" s="9"/>
      <c r="N357" s="9"/>
      <c r="O357" s="9"/>
      <c r="P357" s="22"/>
      <c r="Q357" s="22"/>
      <c r="R357" s="22"/>
      <c r="S357" s="22"/>
      <c r="T357" s="22"/>
      <c r="U357" s="22"/>
      <c r="V357" s="22"/>
      <c r="W357" s="22"/>
      <c r="X357" s="22"/>
      <c r="Y357" s="22"/>
      <c r="Z357" s="22"/>
      <c r="AA357" s="22"/>
    </row>
    <row r="358" spans="1:27" s="11" customFormat="1" ht="15" x14ac:dyDescent="0.2">
      <c r="A358" s="16">
        <v>813</v>
      </c>
      <c r="B358" s="20" t="s">
        <v>0</v>
      </c>
      <c r="C358" s="29">
        <v>0</v>
      </c>
      <c r="D358" s="29">
        <v>0</v>
      </c>
      <c r="E358" s="23"/>
      <c r="F358" s="66"/>
      <c r="G358" s="9"/>
      <c r="H358" s="9"/>
      <c r="I358" s="9"/>
      <c r="J358" s="9"/>
      <c r="K358" s="9"/>
      <c r="L358" s="9"/>
      <c r="M358" s="9"/>
      <c r="N358" s="9"/>
      <c r="O358" s="9"/>
      <c r="P358" s="22"/>
      <c r="Q358" s="22"/>
      <c r="R358" s="22"/>
      <c r="S358" s="22"/>
      <c r="T358" s="22"/>
      <c r="U358" s="22"/>
      <c r="V358" s="22"/>
      <c r="W358" s="22"/>
      <c r="X358" s="22"/>
      <c r="Y358" s="22"/>
      <c r="Z358" s="22"/>
      <c r="AA358" s="22"/>
    </row>
    <row r="359" spans="1:27" s="11" customFormat="1" ht="15" x14ac:dyDescent="0.2">
      <c r="A359" s="16">
        <v>814</v>
      </c>
      <c r="B359" s="20" t="s">
        <v>4</v>
      </c>
      <c r="C359" s="29">
        <v>0</v>
      </c>
      <c r="D359" s="29">
        <v>0</v>
      </c>
      <c r="E359" s="23"/>
      <c r="F359" s="66"/>
      <c r="G359" s="9"/>
      <c r="H359" s="9"/>
      <c r="I359" s="9"/>
      <c r="J359" s="9"/>
      <c r="K359" s="9"/>
      <c r="L359" s="9"/>
      <c r="M359" s="9"/>
      <c r="N359" s="9"/>
      <c r="O359" s="9"/>
      <c r="P359" s="22"/>
      <c r="Q359" s="22"/>
      <c r="R359" s="22"/>
      <c r="S359" s="22"/>
      <c r="T359" s="22"/>
      <c r="U359" s="22"/>
      <c r="V359" s="22"/>
      <c r="W359" s="22"/>
      <c r="X359" s="22"/>
      <c r="Y359" s="22"/>
      <c r="Z359" s="22"/>
      <c r="AA359" s="22"/>
    </row>
    <row r="360" spans="1:27" s="11" customFormat="1" ht="15" x14ac:dyDescent="0.2">
      <c r="A360" s="16">
        <v>815</v>
      </c>
      <c r="B360" s="20" t="s">
        <v>2</v>
      </c>
      <c r="C360" s="29">
        <v>0</v>
      </c>
      <c r="D360" s="29">
        <v>0</v>
      </c>
      <c r="E360" s="23"/>
      <c r="F360" s="66"/>
      <c r="G360" s="9"/>
      <c r="H360" s="9"/>
      <c r="I360" s="9"/>
      <c r="J360" s="9"/>
      <c r="K360" s="9"/>
      <c r="L360" s="9"/>
      <c r="M360" s="9"/>
      <c r="N360" s="9"/>
      <c r="O360" s="9"/>
      <c r="P360" s="22"/>
      <c r="Q360" s="22"/>
      <c r="R360" s="22"/>
      <c r="S360" s="22"/>
      <c r="T360" s="22"/>
      <c r="U360" s="22"/>
      <c r="V360" s="22"/>
      <c r="W360" s="22"/>
      <c r="X360" s="22"/>
      <c r="Y360" s="22"/>
      <c r="Z360" s="22"/>
      <c r="AA360" s="22"/>
    </row>
    <row r="361" spans="1:27" s="11" customFormat="1" ht="15" x14ac:dyDescent="0.2">
      <c r="A361" s="16">
        <v>816</v>
      </c>
      <c r="B361" s="20" t="s">
        <v>1</v>
      </c>
      <c r="C361" s="29">
        <v>500</v>
      </c>
      <c r="D361" s="29">
        <v>0</v>
      </c>
      <c r="E361" s="23">
        <f t="shared" ref="E361:E362" si="92">D361/C361*100</f>
        <v>0</v>
      </c>
      <c r="F361" s="67"/>
      <c r="G361" s="9"/>
      <c r="H361" s="9"/>
      <c r="I361" s="9"/>
      <c r="J361" s="9"/>
      <c r="K361" s="9"/>
      <c r="L361" s="9"/>
      <c r="M361" s="9"/>
      <c r="N361" s="9"/>
      <c r="O361" s="9"/>
      <c r="P361" s="22"/>
      <c r="Q361" s="22"/>
      <c r="R361" s="22"/>
      <c r="S361" s="22"/>
      <c r="T361" s="22"/>
      <c r="U361" s="22"/>
      <c r="V361" s="22"/>
      <c r="W361" s="22"/>
      <c r="X361" s="22"/>
      <c r="Y361" s="22"/>
      <c r="Z361" s="22"/>
      <c r="AA361" s="22"/>
    </row>
    <row r="362" spans="1:27" s="11" customFormat="1" ht="80.25" customHeight="1" x14ac:dyDescent="0.2">
      <c r="A362" s="16">
        <v>829</v>
      </c>
      <c r="B362" s="17" t="s">
        <v>102</v>
      </c>
      <c r="C362" s="27">
        <f t="shared" ref="C362:D362" si="93">SUM(C363:C367)-C365</f>
        <v>300</v>
      </c>
      <c r="D362" s="27">
        <f t="shared" si="93"/>
        <v>0</v>
      </c>
      <c r="E362" s="27">
        <f t="shared" si="92"/>
        <v>0</v>
      </c>
      <c r="F362" s="65" t="s">
        <v>124</v>
      </c>
      <c r="G362" s="9"/>
      <c r="H362" s="9"/>
      <c r="I362" s="9"/>
      <c r="J362" s="9"/>
      <c r="K362" s="9"/>
      <c r="L362" s="9"/>
      <c r="M362" s="9"/>
      <c r="N362" s="9"/>
      <c r="O362" s="9"/>
      <c r="P362" s="22"/>
      <c r="Q362" s="22"/>
      <c r="R362" s="22"/>
      <c r="S362" s="22"/>
      <c r="T362" s="22"/>
      <c r="U362" s="22"/>
      <c r="V362" s="22"/>
      <c r="W362" s="22"/>
      <c r="X362" s="22"/>
      <c r="Y362" s="22"/>
      <c r="Z362" s="22"/>
      <c r="AA362" s="22"/>
    </row>
    <row r="363" spans="1:27" s="11" customFormat="1" ht="15" x14ac:dyDescent="0.2">
      <c r="A363" s="16">
        <v>830</v>
      </c>
      <c r="B363" s="20" t="s">
        <v>5</v>
      </c>
      <c r="C363" s="23">
        <v>0</v>
      </c>
      <c r="D363" s="23">
        <v>0</v>
      </c>
      <c r="E363" s="23"/>
      <c r="F363" s="66"/>
      <c r="G363" s="9"/>
      <c r="H363" s="9"/>
      <c r="I363" s="9"/>
      <c r="J363" s="9"/>
      <c r="K363" s="9"/>
      <c r="L363" s="9"/>
      <c r="M363" s="9"/>
      <c r="N363" s="9"/>
      <c r="O363" s="9"/>
      <c r="P363" s="22"/>
      <c r="Q363" s="22"/>
      <c r="R363" s="22"/>
      <c r="S363" s="22"/>
      <c r="T363" s="22"/>
      <c r="U363" s="22"/>
      <c r="V363" s="22"/>
      <c r="W363" s="22"/>
      <c r="X363" s="22"/>
      <c r="Y363" s="22"/>
      <c r="Z363" s="22"/>
      <c r="AA363" s="22"/>
    </row>
    <row r="364" spans="1:27" s="11" customFormat="1" ht="15" x14ac:dyDescent="0.2">
      <c r="A364" s="16">
        <v>831</v>
      </c>
      <c r="B364" s="20" t="s">
        <v>0</v>
      </c>
      <c r="C364" s="29">
        <v>0</v>
      </c>
      <c r="D364" s="29">
        <v>0</v>
      </c>
      <c r="E364" s="23"/>
      <c r="F364" s="66"/>
      <c r="G364" s="9"/>
      <c r="H364" s="9"/>
      <c r="I364" s="9"/>
      <c r="J364" s="9"/>
      <c r="K364" s="9"/>
      <c r="L364" s="9"/>
      <c r="M364" s="9"/>
      <c r="N364" s="9"/>
      <c r="O364" s="9"/>
      <c r="P364" s="22"/>
      <c r="Q364" s="22"/>
      <c r="R364" s="22"/>
      <c r="S364" s="22"/>
      <c r="T364" s="22"/>
      <c r="U364" s="22"/>
      <c r="V364" s="22"/>
      <c r="W364" s="22"/>
      <c r="X364" s="22"/>
      <c r="Y364" s="22"/>
      <c r="Z364" s="22"/>
      <c r="AA364" s="22"/>
    </row>
    <row r="365" spans="1:27" s="11" customFormat="1" ht="15" x14ac:dyDescent="0.2">
      <c r="A365" s="16">
        <v>832</v>
      </c>
      <c r="B365" s="20" t="s">
        <v>4</v>
      </c>
      <c r="C365" s="29">
        <v>0</v>
      </c>
      <c r="D365" s="29">
        <v>0</v>
      </c>
      <c r="E365" s="23"/>
      <c r="F365" s="66"/>
      <c r="G365" s="9"/>
      <c r="H365" s="9"/>
      <c r="I365" s="9"/>
      <c r="J365" s="9"/>
      <c r="K365" s="9"/>
      <c r="L365" s="9"/>
      <c r="M365" s="9"/>
      <c r="N365" s="9"/>
      <c r="O365" s="9"/>
      <c r="P365" s="22"/>
      <c r="Q365" s="22"/>
      <c r="R365" s="22"/>
      <c r="S365" s="22"/>
      <c r="T365" s="22"/>
      <c r="U365" s="22"/>
      <c r="V365" s="22"/>
      <c r="W365" s="22"/>
      <c r="X365" s="22"/>
      <c r="Y365" s="22"/>
      <c r="Z365" s="22"/>
      <c r="AA365" s="22"/>
    </row>
    <row r="366" spans="1:27" s="11" customFormat="1" ht="15" x14ac:dyDescent="0.2">
      <c r="A366" s="16">
        <v>833</v>
      </c>
      <c r="B366" s="20" t="s">
        <v>2</v>
      </c>
      <c r="C366" s="29">
        <v>0</v>
      </c>
      <c r="D366" s="29">
        <v>0</v>
      </c>
      <c r="E366" s="23"/>
      <c r="F366" s="66"/>
      <c r="G366" s="9"/>
      <c r="H366" s="9"/>
      <c r="I366" s="9"/>
      <c r="J366" s="9"/>
      <c r="K366" s="9"/>
      <c r="L366" s="9"/>
      <c r="M366" s="9"/>
      <c r="N366" s="9"/>
      <c r="O366" s="9"/>
      <c r="P366" s="22"/>
      <c r="Q366" s="22"/>
      <c r="R366" s="22"/>
      <c r="S366" s="22"/>
      <c r="T366" s="22"/>
      <c r="U366" s="22"/>
      <c r="V366" s="22"/>
      <c r="W366" s="22"/>
      <c r="X366" s="22"/>
      <c r="Y366" s="22"/>
      <c r="Z366" s="22"/>
      <c r="AA366" s="22"/>
    </row>
    <row r="367" spans="1:27" s="11" customFormat="1" ht="15" x14ac:dyDescent="0.2">
      <c r="A367" s="16">
        <v>834</v>
      </c>
      <c r="B367" s="20" t="s">
        <v>1</v>
      </c>
      <c r="C367" s="29">
        <v>300</v>
      </c>
      <c r="D367" s="29">
        <v>0</v>
      </c>
      <c r="E367" s="23">
        <f t="shared" ref="E367:E368" si="94">D367/C367*100</f>
        <v>0</v>
      </c>
      <c r="F367" s="67"/>
      <c r="G367" s="9"/>
      <c r="H367" s="9"/>
      <c r="I367" s="9"/>
      <c r="J367" s="9"/>
      <c r="K367" s="9"/>
      <c r="L367" s="9"/>
      <c r="M367" s="9"/>
      <c r="N367" s="9"/>
      <c r="O367" s="9"/>
      <c r="P367" s="22"/>
      <c r="Q367" s="22"/>
      <c r="R367" s="22"/>
      <c r="S367" s="22"/>
      <c r="T367" s="22"/>
      <c r="U367" s="22"/>
      <c r="V367" s="22"/>
      <c r="W367" s="22"/>
      <c r="X367" s="22"/>
      <c r="Y367" s="22"/>
      <c r="Z367" s="22"/>
      <c r="AA367" s="22"/>
    </row>
    <row r="368" spans="1:27" s="11" customFormat="1" ht="105" x14ac:dyDescent="0.2">
      <c r="A368" s="16">
        <v>847</v>
      </c>
      <c r="B368" s="17" t="s">
        <v>103</v>
      </c>
      <c r="C368" s="27">
        <f t="shared" ref="C368:D368" si="95">SUM(C369:C373)-C371</f>
        <v>5000</v>
      </c>
      <c r="D368" s="27">
        <f t="shared" si="95"/>
        <v>0</v>
      </c>
      <c r="E368" s="27">
        <f t="shared" si="94"/>
        <v>0</v>
      </c>
      <c r="F368" s="76" t="s">
        <v>167</v>
      </c>
      <c r="G368" s="9"/>
      <c r="H368" s="9"/>
      <c r="I368" s="9"/>
      <c r="J368" s="9"/>
      <c r="K368" s="9"/>
      <c r="L368" s="9"/>
      <c r="M368" s="9"/>
      <c r="N368" s="9"/>
      <c r="O368" s="9"/>
      <c r="P368" s="22"/>
      <c r="Q368" s="22"/>
      <c r="R368" s="22"/>
      <c r="S368" s="22"/>
      <c r="T368" s="22"/>
      <c r="U368" s="22"/>
      <c r="V368" s="22"/>
      <c r="W368" s="22"/>
      <c r="X368" s="22"/>
      <c r="Y368" s="22"/>
      <c r="Z368" s="22"/>
      <c r="AA368" s="22"/>
    </row>
    <row r="369" spans="1:27" s="11" customFormat="1" ht="15" x14ac:dyDescent="0.2">
      <c r="A369" s="16">
        <v>848</v>
      </c>
      <c r="B369" s="20" t="s">
        <v>5</v>
      </c>
      <c r="C369" s="23">
        <v>0</v>
      </c>
      <c r="D369" s="23">
        <v>0</v>
      </c>
      <c r="E369" s="23"/>
      <c r="F369" s="76"/>
      <c r="G369" s="9"/>
      <c r="H369" s="9"/>
      <c r="I369" s="9"/>
      <c r="J369" s="9"/>
      <c r="K369" s="9"/>
      <c r="L369" s="9"/>
      <c r="M369" s="9"/>
      <c r="N369" s="9"/>
      <c r="O369" s="9"/>
      <c r="P369" s="22"/>
      <c r="Q369" s="22"/>
      <c r="R369" s="22"/>
      <c r="S369" s="22"/>
      <c r="T369" s="22"/>
      <c r="U369" s="22"/>
      <c r="V369" s="22"/>
      <c r="W369" s="22"/>
      <c r="X369" s="22"/>
      <c r="Y369" s="22"/>
      <c r="Z369" s="22"/>
      <c r="AA369" s="22"/>
    </row>
    <row r="370" spans="1:27" s="11" customFormat="1" ht="15" x14ac:dyDescent="0.2">
      <c r="A370" s="16">
        <v>849</v>
      </c>
      <c r="B370" s="20" t="s">
        <v>0</v>
      </c>
      <c r="C370" s="29">
        <v>0</v>
      </c>
      <c r="D370" s="29">
        <v>0</v>
      </c>
      <c r="E370" s="23"/>
      <c r="F370" s="76"/>
      <c r="G370" s="9"/>
      <c r="H370" s="9"/>
      <c r="I370" s="9"/>
      <c r="J370" s="9"/>
      <c r="K370" s="9"/>
      <c r="L370" s="9"/>
      <c r="M370" s="9"/>
      <c r="N370" s="9"/>
      <c r="O370" s="9"/>
      <c r="P370" s="22"/>
      <c r="Q370" s="22"/>
      <c r="R370" s="22"/>
      <c r="S370" s="22"/>
      <c r="T370" s="22"/>
      <c r="U370" s="22"/>
      <c r="V370" s="22"/>
      <c r="W370" s="22"/>
      <c r="X370" s="22"/>
      <c r="Y370" s="22"/>
      <c r="Z370" s="22"/>
      <c r="AA370" s="22"/>
    </row>
    <row r="371" spans="1:27" s="11" customFormat="1" ht="15" x14ac:dyDescent="0.2">
      <c r="A371" s="16">
        <v>850</v>
      </c>
      <c r="B371" s="20" t="s">
        <v>4</v>
      </c>
      <c r="C371" s="29">
        <v>0</v>
      </c>
      <c r="D371" s="29">
        <v>0</v>
      </c>
      <c r="E371" s="23"/>
      <c r="F371" s="76"/>
      <c r="G371" s="9"/>
      <c r="H371" s="9"/>
      <c r="I371" s="9"/>
      <c r="J371" s="9"/>
      <c r="K371" s="9"/>
      <c r="L371" s="9"/>
      <c r="M371" s="9"/>
      <c r="N371" s="9"/>
      <c r="O371" s="9"/>
      <c r="P371" s="22"/>
      <c r="Q371" s="22"/>
      <c r="R371" s="22"/>
      <c r="S371" s="22"/>
      <c r="T371" s="22"/>
      <c r="U371" s="22"/>
      <c r="V371" s="22"/>
      <c r="W371" s="22"/>
      <c r="X371" s="22"/>
      <c r="Y371" s="22"/>
      <c r="Z371" s="22"/>
      <c r="AA371" s="22"/>
    </row>
    <row r="372" spans="1:27" s="11" customFormat="1" ht="15" x14ac:dyDescent="0.2">
      <c r="A372" s="16">
        <v>851</v>
      </c>
      <c r="B372" s="20" t="s">
        <v>2</v>
      </c>
      <c r="C372" s="29">
        <v>5000</v>
      </c>
      <c r="D372" s="29">
        <v>0</v>
      </c>
      <c r="E372" s="23">
        <f t="shared" ref="E372" si="96">D372/C372*100</f>
        <v>0</v>
      </c>
      <c r="F372" s="76"/>
      <c r="G372" s="9"/>
      <c r="H372" s="9"/>
      <c r="I372" s="9"/>
      <c r="J372" s="9"/>
      <c r="K372" s="9"/>
      <c r="L372" s="9"/>
      <c r="M372" s="9"/>
      <c r="N372" s="9"/>
      <c r="O372" s="9"/>
      <c r="P372" s="22"/>
      <c r="Q372" s="22"/>
      <c r="R372" s="22"/>
      <c r="S372" s="22"/>
      <c r="T372" s="22"/>
      <c r="U372" s="22"/>
      <c r="V372" s="22"/>
      <c r="W372" s="22"/>
      <c r="X372" s="22"/>
      <c r="Y372" s="22"/>
      <c r="Z372" s="22"/>
      <c r="AA372" s="22"/>
    </row>
    <row r="373" spans="1:27" s="11" customFormat="1" ht="15" x14ac:dyDescent="0.2">
      <c r="A373" s="16">
        <v>852</v>
      </c>
      <c r="B373" s="20" t="s">
        <v>1</v>
      </c>
      <c r="C373" s="29">
        <v>0</v>
      </c>
      <c r="D373" s="29">
        <v>0</v>
      </c>
      <c r="E373" s="23"/>
      <c r="F373" s="76"/>
      <c r="G373" s="9"/>
      <c r="H373" s="9"/>
      <c r="I373" s="9"/>
      <c r="J373" s="9"/>
      <c r="K373" s="9"/>
      <c r="L373" s="9"/>
      <c r="M373" s="9"/>
      <c r="N373" s="9"/>
      <c r="O373" s="9"/>
      <c r="P373" s="22"/>
      <c r="Q373" s="22"/>
      <c r="R373" s="22"/>
      <c r="S373" s="22"/>
      <c r="T373" s="22"/>
      <c r="U373" s="22"/>
      <c r="V373" s="22"/>
      <c r="W373" s="22"/>
      <c r="X373" s="22"/>
      <c r="Y373" s="22"/>
      <c r="Z373" s="22"/>
      <c r="AA373" s="22"/>
    </row>
    <row r="374" spans="1:27" s="11" customFormat="1" ht="45" x14ac:dyDescent="0.2">
      <c r="A374" s="16">
        <v>853</v>
      </c>
      <c r="B374" s="17" t="s">
        <v>104</v>
      </c>
      <c r="C374" s="27">
        <f t="shared" ref="C374:D374" si="97">SUM(C375:C379)-C377</f>
        <v>150</v>
      </c>
      <c r="D374" s="27">
        <f t="shared" si="97"/>
        <v>0</v>
      </c>
      <c r="E374" s="27">
        <f t="shared" ref="E374" si="98">D374/C374*100</f>
        <v>0</v>
      </c>
      <c r="F374" s="65" t="s">
        <v>124</v>
      </c>
      <c r="G374" s="9"/>
      <c r="H374" s="9"/>
      <c r="I374" s="9"/>
      <c r="J374" s="9"/>
      <c r="K374" s="9"/>
      <c r="L374" s="9"/>
      <c r="M374" s="9"/>
      <c r="N374" s="9"/>
      <c r="O374" s="9"/>
      <c r="P374" s="22"/>
      <c r="Q374" s="22"/>
      <c r="R374" s="22"/>
      <c r="S374" s="22"/>
      <c r="T374" s="22"/>
      <c r="U374" s="22"/>
      <c r="V374" s="22"/>
      <c r="W374" s="22"/>
      <c r="X374" s="22"/>
      <c r="Y374" s="22"/>
      <c r="Z374" s="22"/>
      <c r="AA374" s="22"/>
    </row>
    <row r="375" spans="1:27" s="11" customFormat="1" ht="15" x14ac:dyDescent="0.2">
      <c r="A375" s="16">
        <v>854</v>
      </c>
      <c r="B375" s="20" t="s">
        <v>5</v>
      </c>
      <c r="C375" s="23">
        <v>0</v>
      </c>
      <c r="D375" s="23">
        <v>0</v>
      </c>
      <c r="E375" s="23"/>
      <c r="F375" s="66"/>
      <c r="G375" s="9"/>
      <c r="H375" s="9"/>
      <c r="I375" s="9"/>
      <c r="J375" s="9"/>
      <c r="K375" s="9"/>
      <c r="L375" s="9"/>
      <c r="M375" s="9"/>
      <c r="N375" s="9"/>
      <c r="O375" s="9"/>
      <c r="P375" s="22"/>
      <c r="Q375" s="22"/>
      <c r="R375" s="22"/>
      <c r="S375" s="22"/>
      <c r="T375" s="22"/>
      <c r="U375" s="22"/>
      <c r="V375" s="22"/>
      <c r="W375" s="22"/>
      <c r="X375" s="22"/>
      <c r="Y375" s="22"/>
      <c r="Z375" s="22"/>
      <c r="AA375" s="22"/>
    </row>
    <row r="376" spans="1:27" s="11" customFormat="1" ht="15" x14ac:dyDescent="0.2">
      <c r="A376" s="16">
        <v>855</v>
      </c>
      <c r="B376" s="20" t="s">
        <v>0</v>
      </c>
      <c r="C376" s="29">
        <v>0</v>
      </c>
      <c r="D376" s="29">
        <v>0</v>
      </c>
      <c r="E376" s="23"/>
      <c r="F376" s="66"/>
      <c r="G376" s="9"/>
      <c r="H376" s="9"/>
      <c r="I376" s="9"/>
      <c r="J376" s="9"/>
      <c r="K376" s="9"/>
      <c r="L376" s="9"/>
      <c r="M376" s="9"/>
      <c r="N376" s="9"/>
      <c r="O376" s="9"/>
      <c r="P376" s="22"/>
      <c r="Q376" s="22"/>
      <c r="R376" s="22"/>
      <c r="S376" s="22"/>
      <c r="T376" s="22"/>
      <c r="U376" s="22"/>
      <c r="V376" s="22"/>
      <c r="W376" s="22"/>
      <c r="X376" s="22"/>
      <c r="Y376" s="22"/>
      <c r="Z376" s="22"/>
      <c r="AA376" s="22"/>
    </row>
    <row r="377" spans="1:27" s="11" customFormat="1" ht="15" x14ac:dyDescent="0.2">
      <c r="A377" s="16">
        <v>856</v>
      </c>
      <c r="B377" s="20" t="s">
        <v>4</v>
      </c>
      <c r="C377" s="29">
        <f t="shared" ref="C377:D377" si="99">C376</f>
        <v>0</v>
      </c>
      <c r="D377" s="29">
        <f t="shared" si="99"/>
        <v>0</v>
      </c>
      <c r="E377" s="23"/>
      <c r="F377" s="66"/>
      <c r="G377" s="9"/>
      <c r="H377" s="9"/>
      <c r="I377" s="9"/>
      <c r="J377" s="9"/>
      <c r="K377" s="9"/>
      <c r="L377" s="9"/>
      <c r="M377" s="9"/>
      <c r="N377" s="9"/>
      <c r="O377" s="9"/>
      <c r="P377" s="22"/>
      <c r="Q377" s="22"/>
      <c r="R377" s="22"/>
      <c r="S377" s="22"/>
      <c r="T377" s="22"/>
      <c r="U377" s="22"/>
      <c r="V377" s="22"/>
      <c r="W377" s="22"/>
      <c r="X377" s="22"/>
      <c r="Y377" s="22"/>
      <c r="Z377" s="22"/>
      <c r="AA377" s="22"/>
    </row>
    <row r="378" spans="1:27" s="11" customFormat="1" ht="15" x14ac:dyDescent="0.2">
      <c r="A378" s="16">
        <v>857</v>
      </c>
      <c r="B378" s="20" t="s">
        <v>2</v>
      </c>
      <c r="C378" s="29">
        <v>150</v>
      </c>
      <c r="D378" s="29">
        <v>0</v>
      </c>
      <c r="E378" s="23">
        <f t="shared" ref="E378" si="100">D378/C378*100</f>
        <v>0</v>
      </c>
      <c r="F378" s="66"/>
      <c r="G378" s="9"/>
      <c r="H378" s="9"/>
      <c r="I378" s="9"/>
      <c r="J378" s="9"/>
      <c r="K378" s="9"/>
      <c r="L378" s="9"/>
      <c r="M378" s="9"/>
      <c r="N378" s="9"/>
      <c r="O378" s="9"/>
      <c r="P378" s="22"/>
      <c r="Q378" s="22"/>
      <c r="R378" s="22"/>
      <c r="S378" s="22"/>
      <c r="T378" s="22"/>
      <c r="U378" s="22"/>
      <c r="V378" s="22"/>
      <c r="W378" s="22"/>
      <c r="X378" s="22"/>
      <c r="Y378" s="22"/>
      <c r="Z378" s="22"/>
      <c r="AA378" s="22"/>
    </row>
    <row r="379" spans="1:27" s="11" customFormat="1" ht="15" x14ac:dyDescent="0.2">
      <c r="A379" s="16">
        <v>858</v>
      </c>
      <c r="B379" s="20" t="s">
        <v>1</v>
      </c>
      <c r="C379" s="29">
        <v>0</v>
      </c>
      <c r="D379" s="29">
        <v>0</v>
      </c>
      <c r="E379" s="23"/>
      <c r="F379" s="67"/>
      <c r="G379" s="9"/>
      <c r="H379" s="9"/>
      <c r="I379" s="9"/>
      <c r="J379" s="9"/>
      <c r="K379" s="9"/>
      <c r="L379" s="9"/>
      <c r="M379" s="9"/>
      <c r="N379" s="9"/>
      <c r="O379" s="9"/>
      <c r="P379" s="22"/>
      <c r="Q379" s="22"/>
      <c r="R379" s="22"/>
      <c r="S379" s="22"/>
      <c r="T379" s="22"/>
      <c r="U379" s="22"/>
      <c r="V379" s="22"/>
      <c r="W379" s="22"/>
      <c r="X379" s="22"/>
      <c r="Y379" s="22"/>
      <c r="Z379" s="22"/>
      <c r="AA379" s="22"/>
    </row>
    <row r="380" spans="1:27" s="11" customFormat="1" ht="45" x14ac:dyDescent="0.2">
      <c r="A380" s="16">
        <v>859</v>
      </c>
      <c r="B380" s="17" t="s">
        <v>105</v>
      </c>
      <c r="C380" s="27">
        <f t="shared" ref="C380:D380" si="101">SUM(C381:C385)-C383</f>
        <v>5000</v>
      </c>
      <c r="D380" s="27">
        <f t="shared" si="101"/>
        <v>0</v>
      </c>
      <c r="E380" s="27">
        <f t="shared" ref="E380" si="102">D380/C380*100</f>
        <v>0</v>
      </c>
      <c r="F380" s="65" t="s">
        <v>124</v>
      </c>
      <c r="G380" s="9"/>
      <c r="H380" s="9"/>
      <c r="I380" s="9"/>
      <c r="J380" s="9"/>
      <c r="K380" s="9"/>
      <c r="L380" s="9"/>
      <c r="M380" s="9"/>
      <c r="N380" s="9"/>
      <c r="O380" s="9"/>
      <c r="P380" s="22"/>
      <c r="Q380" s="22"/>
      <c r="R380" s="22"/>
      <c r="S380" s="22"/>
      <c r="T380" s="22"/>
      <c r="U380" s="22"/>
      <c r="V380" s="22"/>
      <c r="W380" s="22"/>
      <c r="X380" s="22"/>
      <c r="Y380" s="22"/>
      <c r="Z380" s="22"/>
      <c r="AA380" s="22"/>
    </row>
    <row r="381" spans="1:27" s="11" customFormat="1" ht="15" x14ac:dyDescent="0.2">
      <c r="A381" s="16">
        <v>860</v>
      </c>
      <c r="B381" s="20" t="s">
        <v>5</v>
      </c>
      <c r="C381" s="23">
        <v>0</v>
      </c>
      <c r="D381" s="23">
        <v>0</v>
      </c>
      <c r="E381" s="23"/>
      <c r="F381" s="66"/>
      <c r="G381" s="9"/>
      <c r="H381" s="9"/>
      <c r="I381" s="9"/>
      <c r="J381" s="9"/>
      <c r="K381" s="9"/>
      <c r="L381" s="9"/>
      <c r="M381" s="9"/>
      <c r="N381" s="9"/>
      <c r="O381" s="9"/>
      <c r="P381" s="22"/>
      <c r="Q381" s="22"/>
      <c r="R381" s="22"/>
      <c r="S381" s="22"/>
      <c r="T381" s="22"/>
      <c r="U381" s="22"/>
      <c r="V381" s="22"/>
      <c r="W381" s="22"/>
      <c r="X381" s="22"/>
      <c r="Y381" s="22"/>
      <c r="Z381" s="22"/>
      <c r="AA381" s="22"/>
    </row>
    <row r="382" spans="1:27" s="11" customFormat="1" ht="15" x14ac:dyDescent="0.2">
      <c r="A382" s="16">
        <v>861</v>
      </c>
      <c r="B382" s="20" t="s">
        <v>9</v>
      </c>
      <c r="C382" s="29">
        <v>0</v>
      </c>
      <c r="D382" s="29">
        <v>0</v>
      </c>
      <c r="E382" s="23"/>
      <c r="F382" s="66"/>
      <c r="G382" s="9"/>
      <c r="H382" s="9"/>
      <c r="I382" s="9"/>
      <c r="J382" s="9"/>
      <c r="K382" s="9"/>
      <c r="L382" s="9"/>
      <c r="M382" s="9"/>
      <c r="N382" s="9"/>
      <c r="O382" s="9"/>
      <c r="P382" s="22"/>
      <c r="Q382" s="22"/>
      <c r="R382" s="22"/>
      <c r="S382" s="22"/>
      <c r="T382" s="22"/>
      <c r="U382" s="22"/>
      <c r="V382" s="22"/>
      <c r="W382" s="22"/>
      <c r="X382" s="22"/>
      <c r="Y382" s="22"/>
      <c r="Z382" s="22"/>
      <c r="AA382" s="22"/>
    </row>
    <row r="383" spans="1:27" s="11" customFormat="1" ht="15" x14ac:dyDescent="0.2">
      <c r="A383" s="16">
        <v>862</v>
      </c>
      <c r="B383" s="20" t="s">
        <v>4</v>
      </c>
      <c r="C383" s="29">
        <f t="shared" ref="C383:D383" si="103">C382</f>
        <v>0</v>
      </c>
      <c r="D383" s="29">
        <f t="shared" si="103"/>
        <v>0</v>
      </c>
      <c r="E383" s="23"/>
      <c r="F383" s="66"/>
      <c r="G383" s="9"/>
      <c r="H383" s="9"/>
      <c r="I383" s="9"/>
      <c r="J383" s="9"/>
      <c r="K383" s="9"/>
      <c r="L383" s="9"/>
      <c r="M383" s="9"/>
      <c r="N383" s="9"/>
      <c r="O383" s="9"/>
      <c r="P383" s="22"/>
      <c r="Q383" s="22"/>
      <c r="R383" s="22"/>
      <c r="S383" s="22"/>
      <c r="T383" s="22"/>
      <c r="U383" s="22"/>
      <c r="V383" s="22"/>
      <c r="W383" s="22"/>
      <c r="X383" s="22"/>
      <c r="Y383" s="22"/>
      <c r="Z383" s="22"/>
      <c r="AA383" s="22"/>
    </row>
    <row r="384" spans="1:27" s="11" customFormat="1" ht="15" x14ac:dyDescent="0.2">
      <c r="A384" s="16">
        <v>863</v>
      </c>
      <c r="B384" s="20" t="s">
        <v>2</v>
      </c>
      <c r="C384" s="29">
        <v>5000</v>
      </c>
      <c r="D384" s="29">
        <v>0</v>
      </c>
      <c r="E384" s="23">
        <f t="shared" ref="E384" si="104">D384/C384*100</f>
        <v>0</v>
      </c>
      <c r="F384" s="66"/>
      <c r="G384" s="9"/>
      <c r="H384" s="9"/>
      <c r="I384" s="9"/>
      <c r="J384" s="9"/>
      <c r="K384" s="9"/>
      <c r="L384" s="9"/>
      <c r="M384" s="9"/>
      <c r="N384" s="9"/>
      <c r="O384" s="9"/>
      <c r="P384" s="22"/>
      <c r="Q384" s="22"/>
      <c r="R384" s="22"/>
      <c r="S384" s="22"/>
      <c r="T384" s="22"/>
      <c r="U384" s="22"/>
      <c r="V384" s="22"/>
      <c r="W384" s="22"/>
      <c r="X384" s="22"/>
      <c r="Y384" s="22"/>
      <c r="Z384" s="22"/>
      <c r="AA384" s="22"/>
    </row>
    <row r="385" spans="1:27" s="11" customFormat="1" ht="15" x14ac:dyDescent="0.2">
      <c r="A385" s="16">
        <v>864</v>
      </c>
      <c r="B385" s="20" t="s">
        <v>1</v>
      </c>
      <c r="C385" s="29">
        <v>0</v>
      </c>
      <c r="D385" s="29">
        <v>0</v>
      </c>
      <c r="E385" s="23"/>
      <c r="F385" s="67"/>
      <c r="G385" s="9"/>
      <c r="H385" s="9"/>
      <c r="I385" s="9"/>
      <c r="J385" s="9"/>
      <c r="K385" s="9"/>
      <c r="L385" s="9"/>
      <c r="M385" s="9"/>
      <c r="N385" s="9"/>
      <c r="O385" s="9"/>
      <c r="P385" s="22"/>
      <c r="Q385" s="22"/>
      <c r="R385" s="22"/>
      <c r="S385" s="22"/>
      <c r="T385" s="22"/>
      <c r="U385" s="22"/>
      <c r="V385" s="22"/>
      <c r="W385" s="22"/>
      <c r="X385" s="22"/>
      <c r="Y385" s="22"/>
      <c r="Z385" s="22"/>
      <c r="AA385" s="22"/>
    </row>
    <row r="386" spans="1:27" s="11" customFormat="1" ht="45" x14ac:dyDescent="0.2">
      <c r="A386" s="16">
        <v>865</v>
      </c>
      <c r="B386" s="17" t="s">
        <v>106</v>
      </c>
      <c r="C386" s="27">
        <f t="shared" ref="C386:D386" si="105">SUM(C387:C391)-C389</f>
        <v>5962</v>
      </c>
      <c r="D386" s="27">
        <f t="shared" si="105"/>
        <v>0</v>
      </c>
      <c r="E386" s="27">
        <f t="shared" ref="E386" si="106">D386/C386*100</f>
        <v>0</v>
      </c>
      <c r="F386" s="73" t="s">
        <v>146</v>
      </c>
      <c r="G386" s="9"/>
      <c r="H386" s="9"/>
      <c r="I386" s="9"/>
      <c r="J386" s="9"/>
      <c r="K386" s="9"/>
      <c r="L386" s="9"/>
      <c r="M386" s="9"/>
      <c r="N386" s="9"/>
      <c r="O386" s="9"/>
      <c r="P386" s="22"/>
      <c r="Q386" s="22"/>
      <c r="R386" s="22"/>
      <c r="S386" s="22"/>
      <c r="T386" s="22"/>
      <c r="U386" s="22"/>
      <c r="V386" s="22"/>
      <c r="W386" s="22"/>
      <c r="X386" s="22"/>
      <c r="Y386" s="22"/>
      <c r="Z386" s="22"/>
      <c r="AA386" s="22"/>
    </row>
    <row r="387" spans="1:27" s="11" customFormat="1" ht="15" x14ac:dyDescent="0.2">
      <c r="A387" s="16">
        <v>866</v>
      </c>
      <c r="B387" s="20" t="s">
        <v>5</v>
      </c>
      <c r="C387" s="23">
        <v>0</v>
      </c>
      <c r="D387" s="23">
        <v>0</v>
      </c>
      <c r="E387" s="23"/>
      <c r="F387" s="74"/>
      <c r="G387" s="9"/>
      <c r="H387" s="9"/>
      <c r="I387" s="9"/>
      <c r="J387" s="9"/>
      <c r="K387" s="9"/>
      <c r="L387" s="9"/>
      <c r="M387" s="9"/>
      <c r="N387" s="9"/>
      <c r="O387" s="9"/>
      <c r="P387" s="22"/>
      <c r="Q387" s="22"/>
      <c r="R387" s="22"/>
      <c r="S387" s="22"/>
      <c r="T387" s="22"/>
      <c r="U387" s="22"/>
      <c r="V387" s="22"/>
      <c r="W387" s="22"/>
      <c r="X387" s="22"/>
      <c r="Y387" s="22"/>
      <c r="Z387" s="22"/>
      <c r="AA387" s="22"/>
    </row>
    <row r="388" spans="1:27" s="11" customFormat="1" ht="15" x14ac:dyDescent="0.2">
      <c r="A388" s="16">
        <v>867</v>
      </c>
      <c r="B388" s="20" t="s">
        <v>9</v>
      </c>
      <c r="C388" s="29">
        <v>0</v>
      </c>
      <c r="D388" s="29">
        <v>0</v>
      </c>
      <c r="E388" s="23"/>
      <c r="F388" s="74"/>
      <c r="G388" s="9"/>
      <c r="H388" s="9"/>
      <c r="I388" s="9"/>
      <c r="J388" s="9"/>
      <c r="K388" s="9"/>
      <c r="L388" s="9"/>
      <c r="M388" s="9"/>
      <c r="N388" s="9"/>
      <c r="O388" s="9"/>
      <c r="P388" s="22"/>
      <c r="Q388" s="22"/>
      <c r="R388" s="22"/>
      <c r="S388" s="22"/>
      <c r="T388" s="22"/>
      <c r="U388" s="22"/>
      <c r="V388" s="22"/>
      <c r="W388" s="22"/>
      <c r="X388" s="22"/>
      <c r="Y388" s="22"/>
      <c r="Z388" s="22"/>
      <c r="AA388" s="22"/>
    </row>
    <row r="389" spans="1:27" s="11" customFormat="1" ht="15" x14ac:dyDescent="0.2">
      <c r="A389" s="16">
        <v>868</v>
      </c>
      <c r="B389" s="20" t="s">
        <v>4</v>
      </c>
      <c r="C389" s="29">
        <f>C388</f>
        <v>0</v>
      </c>
      <c r="D389" s="29">
        <f>D388</f>
        <v>0</v>
      </c>
      <c r="E389" s="23"/>
      <c r="F389" s="74"/>
      <c r="G389" s="9"/>
      <c r="H389" s="9"/>
      <c r="I389" s="9"/>
      <c r="J389" s="9"/>
      <c r="K389" s="9"/>
      <c r="L389" s="9"/>
      <c r="M389" s="9"/>
      <c r="N389" s="9"/>
      <c r="O389" s="9"/>
      <c r="P389" s="22"/>
      <c r="Q389" s="22"/>
      <c r="R389" s="22"/>
      <c r="S389" s="22"/>
      <c r="T389" s="22"/>
      <c r="U389" s="22"/>
      <c r="V389" s="22"/>
      <c r="W389" s="22"/>
      <c r="X389" s="22"/>
      <c r="Y389" s="22"/>
      <c r="Z389" s="22"/>
      <c r="AA389" s="22"/>
    </row>
    <row r="390" spans="1:27" s="11" customFormat="1" ht="15" x14ac:dyDescent="0.2">
      <c r="A390" s="16">
        <v>869</v>
      </c>
      <c r="B390" s="20" t="s">
        <v>2</v>
      </c>
      <c r="C390" s="29">
        <v>5962</v>
      </c>
      <c r="D390" s="29">
        <v>0</v>
      </c>
      <c r="E390" s="23">
        <f t="shared" ref="E390" si="107">D390/C390*100</f>
        <v>0</v>
      </c>
      <c r="F390" s="74"/>
      <c r="G390" s="9"/>
      <c r="H390" s="9"/>
      <c r="I390" s="9"/>
      <c r="J390" s="9"/>
      <c r="K390" s="9"/>
      <c r="L390" s="9"/>
      <c r="M390" s="9"/>
      <c r="N390" s="9"/>
      <c r="O390" s="9"/>
      <c r="P390" s="22"/>
      <c r="Q390" s="22"/>
      <c r="R390" s="22"/>
      <c r="S390" s="22"/>
      <c r="T390" s="22"/>
      <c r="U390" s="22"/>
      <c r="V390" s="22"/>
      <c r="W390" s="22"/>
      <c r="X390" s="22"/>
      <c r="Y390" s="22"/>
      <c r="Z390" s="22"/>
      <c r="AA390" s="22"/>
    </row>
    <row r="391" spans="1:27" s="11" customFormat="1" ht="15" x14ac:dyDescent="0.2">
      <c r="A391" s="16">
        <v>870</v>
      </c>
      <c r="B391" s="20" t="s">
        <v>1</v>
      </c>
      <c r="C391" s="29">
        <v>0</v>
      </c>
      <c r="D391" s="29">
        <v>0</v>
      </c>
      <c r="E391" s="23"/>
      <c r="F391" s="75"/>
      <c r="G391" s="9"/>
      <c r="H391" s="9"/>
      <c r="I391" s="9"/>
      <c r="J391" s="9"/>
      <c r="K391" s="9"/>
      <c r="L391" s="9"/>
      <c r="M391" s="9"/>
      <c r="N391" s="9"/>
      <c r="O391" s="9"/>
      <c r="P391" s="22"/>
      <c r="Q391" s="22"/>
      <c r="R391" s="22"/>
      <c r="S391" s="22"/>
      <c r="T391" s="22"/>
      <c r="U391" s="22"/>
      <c r="V391" s="22"/>
      <c r="W391" s="22"/>
      <c r="X391" s="22"/>
      <c r="Y391" s="22"/>
      <c r="Z391" s="22"/>
      <c r="AA391" s="22"/>
    </row>
    <row r="392" spans="1:27" s="11" customFormat="1" ht="47.25" customHeight="1" x14ac:dyDescent="0.2">
      <c r="A392" s="16">
        <v>871</v>
      </c>
      <c r="B392" s="17" t="s">
        <v>107</v>
      </c>
      <c r="C392" s="27">
        <f t="shared" ref="C392:D392" si="108">SUM(C393:C397)-C395</f>
        <v>12121.2</v>
      </c>
      <c r="D392" s="27">
        <f t="shared" si="108"/>
        <v>110</v>
      </c>
      <c r="E392" s="27">
        <f t="shared" ref="E392" si="109">D392/C392*100</f>
        <v>0.90750090750090739</v>
      </c>
      <c r="F392" s="73" t="s">
        <v>147</v>
      </c>
      <c r="G392" s="9"/>
      <c r="H392" s="9"/>
      <c r="I392" s="9"/>
      <c r="J392" s="9"/>
      <c r="K392" s="9"/>
      <c r="L392" s="9"/>
      <c r="M392" s="9"/>
      <c r="N392" s="9"/>
      <c r="O392" s="9"/>
      <c r="P392" s="22"/>
      <c r="Q392" s="22"/>
      <c r="R392" s="22"/>
      <c r="S392" s="22"/>
      <c r="T392" s="22"/>
      <c r="U392" s="22"/>
      <c r="V392" s="22"/>
      <c r="W392" s="22"/>
      <c r="X392" s="22"/>
      <c r="Y392" s="22"/>
      <c r="Z392" s="22"/>
      <c r="AA392" s="22"/>
    </row>
    <row r="393" spans="1:27" s="11" customFormat="1" ht="15" x14ac:dyDescent="0.2">
      <c r="A393" s="16">
        <v>872</v>
      </c>
      <c r="B393" s="20" t="s">
        <v>6</v>
      </c>
      <c r="C393" s="23">
        <v>0</v>
      </c>
      <c r="D393" s="23">
        <v>0</v>
      </c>
      <c r="E393" s="23"/>
      <c r="F393" s="74"/>
      <c r="G393" s="9"/>
      <c r="H393" s="9"/>
      <c r="I393" s="9"/>
      <c r="J393" s="9"/>
      <c r="K393" s="9"/>
      <c r="L393" s="9"/>
      <c r="M393" s="9"/>
      <c r="N393" s="9"/>
      <c r="O393" s="9"/>
      <c r="P393" s="22"/>
      <c r="Q393" s="22"/>
      <c r="R393" s="22"/>
      <c r="S393" s="22"/>
      <c r="T393" s="22"/>
      <c r="U393" s="22"/>
      <c r="V393" s="22"/>
      <c r="W393" s="22"/>
      <c r="X393" s="22"/>
      <c r="Y393" s="22"/>
      <c r="Z393" s="22"/>
      <c r="AA393" s="22"/>
    </row>
    <row r="394" spans="1:27" s="11" customFormat="1" ht="15" x14ac:dyDescent="0.2">
      <c r="A394" s="16">
        <v>873</v>
      </c>
      <c r="B394" s="20" t="s">
        <v>49</v>
      </c>
      <c r="C394" s="29">
        <v>0</v>
      </c>
      <c r="D394" s="29">
        <v>0</v>
      </c>
      <c r="E394" s="23"/>
      <c r="F394" s="74"/>
      <c r="G394" s="9"/>
      <c r="H394" s="9"/>
      <c r="I394" s="9"/>
      <c r="J394" s="9"/>
      <c r="K394" s="9"/>
      <c r="L394" s="9"/>
      <c r="M394" s="9"/>
      <c r="N394" s="9"/>
      <c r="O394" s="9"/>
      <c r="P394" s="22"/>
      <c r="Q394" s="22"/>
      <c r="R394" s="22"/>
      <c r="S394" s="22"/>
      <c r="T394" s="22"/>
      <c r="U394" s="22"/>
      <c r="V394" s="22"/>
      <c r="W394" s="22"/>
      <c r="X394" s="22"/>
      <c r="Y394" s="22"/>
      <c r="Z394" s="22"/>
      <c r="AA394" s="22"/>
    </row>
    <row r="395" spans="1:27" s="11" customFormat="1" ht="15" x14ac:dyDescent="0.2">
      <c r="A395" s="16">
        <v>874</v>
      </c>
      <c r="B395" s="53" t="s">
        <v>4</v>
      </c>
      <c r="C395" s="29">
        <f>C394</f>
        <v>0</v>
      </c>
      <c r="D395" s="29">
        <f>D394</f>
        <v>0</v>
      </c>
      <c r="E395" s="23"/>
      <c r="F395" s="74"/>
      <c r="G395" s="9"/>
      <c r="H395" s="9"/>
      <c r="I395" s="9"/>
      <c r="J395" s="9"/>
      <c r="K395" s="9"/>
      <c r="L395" s="9"/>
      <c r="M395" s="9"/>
      <c r="N395" s="9"/>
      <c r="O395" s="9"/>
      <c r="P395" s="22"/>
      <c r="Q395" s="22"/>
      <c r="R395" s="22"/>
      <c r="S395" s="22"/>
      <c r="T395" s="22"/>
      <c r="U395" s="22"/>
      <c r="V395" s="22"/>
      <c r="W395" s="22"/>
      <c r="X395" s="22"/>
      <c r="Y395" s="22"/>
      <c r="Z395" s="22"/>
      <c r="AA395" s="22"/>
    </row>
    <row r="396" spans="1:27" s="11" customFormat="1" ht="15" x14ac:dyDescent="0.2">
      <c r="A396" s="16">
        <v>875</v>
      </c>
      <c r="B396" s="20" t="s">
        <v>3</v>
      </c>
      <c r="C396" s="29">
        <v>3000</v>
      </c>
      <c r="D396" s="29">
        <v>110</v>
      </c>
      <c r="E396" s="23">
        <f t="shared" ref="E396:E398" si="110">D396/C396*100</f>
        <v>3.6666666666666665</v>
      </c>
      <c r="F396" s="74"/>
      <c r="G396" s="9"/>
      <c r="H396" s="9"/>
      <c r="I396" s="9"/>
      <c r="J396" s="9"/>
      <c r="K396" s="9"/>
      <c r="L396" s="9"/>
      <c r="M396" s="9"/>
      <c r="N396" s="9"/>
      <c r="O396" s="9"/>
      <c r="P396" s="22"/>
      <c r="Q396" s="22"/>
      <c r="R396" s="22"/>
      <c r="S396" s="22"/>
      <c r="T396" s="22"/>
      <c r="U396" s="22"/>
      <c r="V396" s="22"/>
      <c r="W396" s="22"/>
      <c r="X396" s="22"/>
      <c r="Y396" s="22"/>
      <c r="Z396" s="22"/>
      <c r="AA396" s="22"/>
    </row>
    <row r="397" spans="1:27" s="11" customFormat="1" ht="15" x14ac:dyDescent="0.2">
      <c r="A397" s="16">
        <v>876</v>
      </c>
      <c r="B397" s="20" t="s">
        <v>108</v>
      </c>
      <c r="C397" s="29">
        <v>9121.2000000000007</v>
      </c>
      <c r="D397" s="29">
        <v>0</v>
      </c>
      <c r="E397" s="23">
        <f t="shared" si="110"/>
        <v>0</v>
      </c>
      <c r="F397" s="75"/>
      <c r="G397" s="9"/>
      <c r="H397" s="9"/>
      <c r="I397" s="9"/>
      <c r="J397" s="9"/>
      <c r="K397" s="9"/>
      <c r="L397" s="9"/>
      <c r="M397" s="9"/>
      <c r="N397" s="9"/>
      <c r="O397" s="9"/>
      <c r="P397" s="22"/>
      <c r="Q397" s="22"/>
      <c r="R397" s="22"/>
      <c r="S397" s="22"/>
      <c r="T397" s="22"/>
      <c r="U397" s="22"/>
      <c r="V397" s="22"/>
      <c r="W397" s="22"/>
      <c r="X397" s="22"/>
      <c r="Y397" s="22"/>
      <c r="Z397" s="22"/>
      <c r="AA397" s="22"/>
    </row>
    <row r="398" spans="1:27" s="11" customFormat="1" ht="45" x14ac:dyDescent="0.2">
      <c r="A398" s="16">
        <v>877</v>
      </c>
      <c r="B398" s="17" t="s">
        <v>109</v>
      </c>
      <c r="C398" s="27">
        <f t="shared" ref="C398:D398" si="111">SUM(C399:C403)-C401</f>
        <v>46809.1</v>
      </c>
      <c r="D398" s="27">
        <f t="shared" si="111"/>
        <v>0</v>
      </c>
      <c r="E398" s="27">
        <f t="shared" si="110"/>
        <v>0</v>
      </c>
      <c r="F398" s="73" t="s">
        <v>148</v>
      </c>
      <c r="G398" s="9"/>
      <c r="H398" s="9"/>
      <c r="I398" s="9"/>
      <c r="J398" s="9"/>
      <c r="K398" s="9"/>
      <c r="L398" s="9"/>
      <c r="M398" s="9"/>
      <c r="N398" s="9"/>
      <c r="O398" s="9"/>
      <c r="P398" s="22"/>
      <c r="Q398" s="22"/>
      <c r="R398" s="22"/>
      <c r="S398" s="22"/>
      <c r="T398" s="22"/>
      <c r="U398" s="22"/>
      <c r="V398" s="22"/>
      <c r="W398" s="22"/>
      <c r="X398" s="22"/>
      <c r="Y398" s="22"/>
      <c r="Z398" s="22"/>
      <c r="AA398" s="22"/>
    </row>
    <row r="399" spans="1:27" s="11" customFormat="1" ht="15" x14ac:dyDescent="0.2">
      <c r="A399" s="16">
        <v>878</v>
      </c>
      <c r="B399" s="20" t="s">
        <v>6</v>
      </c>
      <c r="C399" s="23">
        <v>0</v>
      </c>
      <c r="D399" s="23">
        <v>0</v>
      </c>
      <c r="E399" s="23"/>
      <c r="F399" s="74"/>
      <c r="G399" s="9"/>
      <c r="H399" s="9"/>
      <c r="I399" s="9"/>
      <c r="J399" s="9"/>
      <c r="K399" s="9"/>
      <c r="L399" s="9"/>
      <c r="M399" s="9"/>
      <c r="N399" s="9"/>
      <c r="O399" s="9"/>
      <c r="P399" s="22"/>
      <c r="Q399" s="22"/>
      <c r="R399" s="22"/>
      <c r="S399" s="22"/>
      <c r="T399" s="22"/>
      <c r="U399" s="22"/>
      <c r="V399" s="22"/>
      <c r="W399" s="22"/>
      <c r="X399" s="22"/>
      <c r="Y399" s="22"/>
      <c r="Z399" s="22"/>
      <c r="AA399" s="22"/>
    </row>
    <row r="400" spans="1:27" s="11" customFormat="1" ht="15" x14ac:dyDescent="0.2">
      <c r="A400" s="16">
        <v>879</v>
      </c>
      <c r="B400" s="20" t="s">
        <v>110</v>
      </c>
      <c r="C400" s="29">
        <v>0</v>
      </c>
      <c r="D400" s="29">
        <v>0</v>
      </c>
      <c r="E400" s="23"/>
      <c r="F400" s="74"/>
      <c r="G400" s="9"/>
      <c r="H400" s="9"/>
      <c r="I400" s="9"/>
      <c r="J400" s="9"/>
      <c r="K400" s="9"/>
      <c r="L400" s="9"/>
      <c r="M400" s="9"/>
      <c r="N400" s="9"/>
      <c r="O400" s="9"/>
      <c r="P400" s="22"/>
      <c r="Q400" s="22"/>
      <c r="R400" s="22"/>
      <c r="S400" s="22"/>
      <c r="T400" s="22"/>
      <c r="U400" s="22"/>
      <c r="V400" s="22"/>
      <c r="W400" s="22"/>
      <c r="X400" s="22"/>
      <c r="Y400" s="22"/>
      <c r="Z400" s="22"/>
      <c r="AA400" s="22"/>
    </row>
    <row r="401" spans="1:27" s="11" customFormat="1" ht="15" x14ac:dyDescent="0.2">
      <c r="A401" s="16">
        <v>880</v>
      </c>
      <c r="B401" s="53" t="s">
        <v>4</v>
      </c>
      <c r="C401" s="29">
        <f>C400</f>
        <v>0</v>
      </c>
      <c r="D401" s="29">
        <f>D400</f>
        <v>0</v>
      </c>
      <c r="E401" s="23"/>
      <c r="F401" s="74"/>
      <c r="G401" s="9"/>
      <c r="H401" s="9"/>
      <c r="I401" s="9"/>
      <c r="J401" s="9"/>
      <c r="K401" s="9"/>
      <c r="L401" s="9"/>
      <c r="M401" s="9"/>
      <c r="N401" s="9"/>
      <c r="O401" s="9"/>
      <c r="P401" s="22"/>
      <c r="Q401" s="22"/>
      <c r="R401" s="22"/>
      <c r="S401" s="22"/>
      <c r="T401" s="22"/>
      <c r="U401" s="22"/>
      <c r="V401" s="22"/>
      <c r="W401" s="22"/>
      <c r="X401" s="22"/>
      <c r="Y401" s="22"/>
      <c r="Z401" s="22"/>
      <c r="AA401" s="22"/>
    </row>
    <row r="402" spans="1:27" s="11" customFormat="1" ht="15" x14ac:dyDescent="0.2">
      <c r="A402" s="16">
        <v>881</v>
      </c>
      <c r="B402" s="20" t="s">
        <v>3</v>
      </c>
      <c r="C402" s="29">
        <v>0</v>
      </c>
      <c r="D402" s="29">
        <v>0</v>
      </c>
      <c r="E402" s="23"/>
      <c r="F402" s="74"/>
      <c r="G402" s="9"/>
      <c r="H402" s="9"/>
      <c r="I402" s="9"/>
      <c r="J402" s="9"/>
      <c r="K402" s="9"/>
      <c r="L402" s="9"/>
      <c r="M402" s="9"/>
      <c r="N402" s="9"/>
      <c r="O402" s="9"/>
      <c r="P402" s="22"/>
      <c r="Q402" s="22"/>
      <c r="R402" s="22"/>
      <c r="S402" s="22"/>
      <c r="T402" s="22"/>
      <c r="U402" s="22"/>
      <c r="V402" s="22"/>
      <c r="W402" s="22"/>
      <c r="X402" s="22"/>
      <c r="Y402" s="22"/>
      <c r="Z402" s="22"/>
      <c r="AA402" s="22"/>
    </row>
    <row r="403" spans="1:27" s="11" customFormat="1" ht="15" x14ac:dyDescent="0.2">
      <c r="A403" s="16">
        <v>882</v>
      </c>
      <c r="B403" s="20" t="s">
        <v>108</v>
      </c>
      <c r="C403" s="29">
        <v>46809.1</v>
      </c>
      <c r="D403" s="29">
        <v>0</v>
      </c>
      <c r="E403" s="23">
        <f t="shared" ref="E403" si="112">D403/C403*100</f>
        <v>0</v>
      </c>
      <c r="F403" s="75"/>
      <c r="G403" s="9"/>
      <c r="H403" s="9"/>
      <c r="I403" s="9"/>
      <c r="J403" s="9"/>
      <c r="K403" s="9"/>
      <c r="L403" s="9"/>
      <c r="M403" s="9"/>
      <c r="N403" s="9"/>
      <c r="O403" s="9"/>
      <c r="P403" s="22"/>
      <c r="Q403" s="22"/>
      <c r="R403" s="22"/>
      <c r="S403" s="22"/>
      <c r="T403" s="22"/>
      <c r="U403" s="22"/>
      <c r="V403" s="22"/>
      <c r="W403" s="22"/>
      <c r="X403" s="22"/>
      <c r="Y403" s="22"/>
      <c r="Z403" s="22"/>
      <c r="AA403" s="22"/>
    </row>
    <row r="404" spans="1:27" s="11" customFormat="1" ht="15" x14ac:dyDescent="0.2">
      <c r="A404" s="16">
        <v>883</v>
      </c>
      <c r="B404" s="62" t="s">
        <v>7</v>
      </c>
      <c r="C404" s="63"/>
      <c r="D404" s="63"/>
      <c r="E404" s="63"/>
      <c r="F404" s="64"/>
      <c r="G404" s="9"/>
      <c r="H404" s="9"/>
      <c r="I404" s="9"/>
      <c r="J404" s="9"/>
      <c r="K404" s="9"/>
      <c r="L404" s="9"/>
      <c r="M404" s="9"/>
      <c r="N404" s="9"/>
      <c r="O404" s="9"/>
      <c r="P404" s="22"/>
      <c r="Q404" s="22"/>
      <c r="R404" s="22"/>
      <c r="S404" s="22"/>
      <c r="T404" s="22"/>
      <c r="U404" s="22"/>
      <c r="V404" s="22"/>
      <c r="W404" s="22"/>
      <c r="X404" s="22"/>
      <c r="Y404" s="22"/>
      <c r="Z404" s="22"/>
      <c r="AA404" s="22"/>
    </row>
    <row r="405" spans="1:27" s="11" customFormat="1" ht="45" x14ac:dyDescent="0.2">
      <c r="A405" s="16">
        <v>884</v>
      </c>
      <c r="B405" s="17" t="s">
        <v>8</v>
      </c>
      <c r="C405" s="27">
        <f>C406+C407+C409+C410</f>
        <v>704862.8</v>
      </c>
      <c r="D405" s="27">
        <f>D406+D407+D409+D410</f>
        <v>25046.400000000001</v>
      </c>
      <c r="E405" s="36">
        <f>D405/C405*100</f>
        <v>3.553372372609251</v>
      </c>
      <c r="F405" s="32"/>
      <c r="G405" s="9"/>
      <c r="H405" s="9"/>
      <c r="I405" s="9"/>
      <c r="J405" s="9"/>
      <c r="K405" s="9"/>
      <c r="L405" s="9"/>
      <c r="M405" s="9"/>
      <c r="N405" s="9"/>
      <c r="O405" s="9"/>
      <c r="P405" s="22"/>
      <c r="Q405" s="22"/>
      <c r="R405" s="22"/>
      <c r="S405" s="22"/>
      <c r="T405" s="22"/>
      <c r="U405" s="22"/>
      <c r="V405" s="22"/>
      <c r="W405" s="22"/>
      <c r="X405" s="22"/>
      <c r="Y405" s="22"/>
      <c r="Z405" s="22"/>
      <c r="AA405" s="22"/>
    </row>
    <row r="406" spans="1:27" s="11" customFormat="1" ht="15" x14ac:dyDescent="0.2">
      <c r="A406" s="16">
        <v>885</v>
      </c>
      <c r="B406" s="20" t="s">
        <v>5</v>
      </c>
      <c r="C406" s="23">
        <f t="shared" ref="C406:D410" si="113">C412+C418+C424+C430+C436+C442+C448+C454+C460+C466</f>
        <v>0</v>
      </c>
      <c r="D406" s="23">
        <f t="shared" si="113"/>
        <v>0</v>
      </c>
      <c r="E406" s="30"/>
      <c r="F406" s="32"/>
      <c r="G406" s="9"/>
      <c r="H406" s="9"/>
      <c r="I406" s="9"/>
      <c r="J406" s="9"/>
      <c r="K406" s="9"/>
      <c r="L406" s="9"/>
      <c r="M406" s="9"/>
      <c r="N406" s="9"/>
      <c r="O406" s="9"/>
      <c r="P406" s="22"/>
      <c r="Q406" s="22"/>
      <c r="R406" s="22"/>
      <c r="S406" s="22"/>
      <c r="T406" s="22"/>
      <c r="U406" s="22"/>
      <c r="V406" s="22"/>
      <c r="W406" s="22"/>
      <c r="X406" s="22"/>
      <c r="Y406" s="22"/>
      <c r="Z406" s="22"/>
      <c r="AA406" s="22"/>
    </row>
    <row r="407" spans="1:27" s="11" customFormat="1" ht="15" x14ac:dyDescent="0.2">
      <c r="A407" s="16">
        <v>886</v>
      </c>
      <c r="B407" s="20" t="s">
        <v>9</v>
      </c>
      <c r="C407" s="23">
        <f t="shared" si="113"/>
        <v>330658.3</v>
      </c>
      <c r="D407" s="23">
        <f t="shared" si="113"/>
        <v>1855.7</v>
      </c>
      <c r="E407" s="34">
        <f t="shared" ref="E407:E410" si="114">D407/C407*100</f>
        <v>0.56121379684102901</v>
      </c>
      <c r="F407" s="32"/>
      <c r="G407" s="9"/>
      <c r="H407" s="9"/>
      <c r="I407" s="9"/>
      <c r="J407" s="9"/>
      <c r="K407" s="9"/>
      <c r="L407" s="9"/>
      <c r="M407" s="9"/>
      <c r="N407" s="9"/>
      <c r="O407" s="9"/>
      <c r="P407" s="22"/>
      <c r="Q407" s="22"/>
      <c r="R407" s="22"/>
      <c r="S407" s="22"/>
      <c r="T407" s="22"/>
      <c r="U407" s="22"/>
      <c r="V407" s="22"/>
      <c r="W407" s="22"/>
      <c r="X407" s="22"/>
      <c r="Y407" s="22"/>
      <c r="Z407" s="22"/>
      <c r="AA407" s="22"/>
    </row>
    <row r="408" spans="1:27" s="11" customFormat="1" ht="15" x14ac:dyDescent="0.2">
      <c r="A408" s="16">
        <v>887</v>
      </c>
      <c r="B408" s="20" t="s">
        <v>4</v>
      </c>
      <c r="C408" s="23">
        <f t="shared" si="113"/>
        <v>325325.3</v>
      </c>
      <c r="D408" s="23">
        <f t="shared" si="113"/>
        <v>1855.7</v>
      </c>
      <c r="E408" s="34">
        <f t="shared" si="114"/>
        <v>0.57041367517374153</v>
      </c>
      <c r="F408" s="32"/>
      <c r="G408" s="9"/>
      <c r="H408" s="9"/>
      <c r="I408" s="9"/>
      <c r="J408" s="9"/>
      <c r="K408" s="9"/>
      <c r="L408" s="9"/>
      <c r="M408" s="9"/>
      <c r="N408" s="9"/>
      <c r="O408" s="9"/>
      <c r="P408" s="22"/>
      <c r="Q408" s="22"/>
      <c r="R408" s="22"/>
      <c r="S408" s="22"/>
      <c r="T408" s="22"/>
      <c r="U408" s="22"/>
      <c r="V408" s="22"/>
      <c r="W408" s="22"/>
      <c r="X408" s="22"/>
      <c r="Y408" s="22"/>
      <c r="Z408" s="22"/>
      <c r="AA408" s="22"/>
    </row>
    <row r="409" spans="1:27" s="11" customFormat="1" ht="15" x14ac:dyDescent="0.2">
      <c r="A409" s="16">
        <v>888</v>
      </c>
      <c r="B409" s="20" t="s">
        <v>3</v>
      </c>
      <c r="C409" s="23">
        <f t="shared" si="113"/>
        <v>369404.5</v>
      </c>
      <c r="D409" s="23">
        <f t="shared" si="113"/>
        <v>22915.7</v>
      </c>
      <c r="E409" s="34">
        <f t="shared" si="114"/>
        <v>6.203416579927965</v>
      </c>
      <c r="F409" s="32"/>
      <c r="G409" s="9"/>
      <c r="H409" s="9"/>
      <c r="I409" s="9"/>
      <c r="J409" s="9"/>
      <c r="K409" s="9"/>
      <c r="L409" s="9"/>
      <c r="M409" s="9"/>
      <c r="N409" s="9"/>
      <c r="O409" s="9"/>
      <c r="P409" s="22"/>
      <c r="Q409" s="22"/>
      <c r="R409" s="22"/>
      <c r="S409" s="22"/>
      <c r="T409" s="22"/>
      <c r="U409" s="22"/>
      <c r="V409" s="22"/>
      <c r="W409" s="22"/>
      <c r="X409" s="22"/>
      <c r="Y409" s="22"/>
      <c r="Z409" s="22"/>
      <c r="AA409" s="22"/>
    </row>
    <row r="410" spans="1:27" s="11" customFormat="1" ht="15" x14ac:dyDescent="0.2">
      <c r="A410" s="16">
        <v>889</v>
      </c>
      <c r="B410" s="20" t="s">
        <v>1</v>
      </c>
      <c r="C410" s="23">
        <f t="shared" si="113"/>
        <v>4800</v>
      </c>
      <c r="D410" s="23">
        <f t="shared" si="113"/>
        <v>275</v>
      </c>
      <c r="E410" s="34">
        <f t="shared" si="114"/>
        <v>5.7291666666666661</v>
      </c>
      <c r="F410" s="32"/>
      <c r="G410" s="9"/>
      <c r="H410" s="9"/>
      <c r="I410" s="9"/>
      <c r="J410" s="9"/>
      <c r="K410" s="9"/>
      <c r="L410" s="9"/>
      <c r="M410" s="9"/>
      <c r="N410" s="9"/>
      <c r="O410" s="9"/>
      <c r="P410" s="22"/>
      <c r="Q410" s="22"/>
      <c r="R410" s="22"/>
      <c r="S410" s="22"/>
      <c r="T410" s="22"/>
      <c r="U410" s="22"/>
      <c r="V410" s="22"/>
      <c r="W410" s="22"/>
      <c r="X410" s="22"/>
      <c r="Y410" s="22"/>
      <c r="Z410" s="22"/>
      <c r="AA410" s="22"/>
    </row>
    <row r="411" spans="1:27" s="11" customFormat="1" ht="78.75" customHeight="1" x14ac:dyDescent="0.2">
      <c r="A411" s="16">
        <v>890</v>
      </c>
      <c r="B411" s="17" t="s">
        <v>12</v>
      </c>
      <c r="C411" s="18">
        <v>190195</v>
      </c>
      <c r="D411" s="18">
        <f t="shared" ref="D411" si="115">SUM(D412:D416)-D414</f>
        <v>0</v>
      </c>
      <c r="E411" s="36">
        <f>D411/C411*100</f>
        <v>0</v>
      </c>
      <c r="F411" s="55" t="s">
        <v>30</v>
      </c>
      <c r="G411" s="9"/>
      <c r="H411" s="9"/>
      <c r="I411" s="9"/>
      <c r="J411" s="9"/>
      <c r="K411" s="9"/>
      <c r="L411" s="9"/>
      <c r="M411" s="9"/>
      <c r="N411" s="9"/>
      <c r="O411" s="9"/>
      <c r="P411" s="22"/>
      <c r="Q411" s="22"/>
      <c r="R411" s="22"/>
      <c r="S411" s="22"/>
      <c r="T411" s="22"/>
      <c r="U411" s="22"/>
      <c r="V411" s="22"/>
      <c r="W411" s="22"/>
      <c r="X411" s="22"/>
      <c r="Y411" s="22"/>
      <c r="Z411" s="22"/>
      <c r="AA411" s="22"/>
    </row>
    <row r="412" spans="1:27" s="11" customFormat="1" ht="15" x14ac:dyDescent="0.2">
      <c r="A412" s="16">
        <v>891</v>
      </c>
      <c r="B412" s="20" t="s">
        <v>6</v>
      </c>
      <c r="C412" s="21">
        <v>0</v>
      </c>
      <c r="D412" s="21">
        <v>0</v>
      </c>
      <c r="E412" s="30"/>
      <c r="F412" s="56"/>
      <c r="G412" s="9"/>
      <c r="H412" s="9"/>
      <c r="I412" s="9"/>
      <c r="J412" s="9"/>
      <c r="K412" s="9"/>
      <c r="L412" s="9"/>
      <c r="M412" s="9"/>
      <c r="N412" s="9"/>
      <c r="O412" s="9"/>
      <c r="P412" s="22"/>
      <c r="Q412" s="22"/>
      <c r="R412" s="22"/>
      <c r="S412" s="22"/>
      <c r="T412" s="22"/>
      <c r="U412" s="22"/>
      <c r="V412" s="22"/>
      <c r="W412" s="22"/>
      <c r="X412" s="22"/>
      <c r="Y412" s="22"/>
      <c r="Z412" s="22"/>
      <c r="AA412" s="22"/>
    </row>
    <row r="413" spans="1:27" s="11" customFormat="1" ht="15" x14ac:dyDescent="0.2">
      <c r="A413" s="16">
        <v>892</v>
      </c>
      <c r="B413" s="20" t="s">
        <v>11</v>
      </c>
      <c r="C413" s="21">
        <v>0</v>
      </c>
      <c r="D413" s="21">
        <v>0</v>
      </c>
      <c r="E413" s="30"/>
      <c r="F413" s="56"/>
      <c r="G413" s="9"/>
      <c r="H413" s="9"/>
      <c r="I413" s="9"/>
      <c r="J413" s="9"/>
      <c r="K413" s="9"/>
      <c r="L413" s="9"/>
      <c r="M413" s="9"/>
      <c r="N413" s="9"/>
      <c r="O413" s="9"/>
      <c r="P413" s="22"/>
      <c r="Q413" s="22"/>
      <c r="R413" s="22"/>
      <c r="S413" s="22"/>
      <c r="T413" s="22"/>
      <c r="U413" s="22"/>
      <c r="V413" s="22"/>
      <c r="W413" s="22"/>
      <c r="X413" s="22"/>
      <c r="Y413" s="22"/>
      <c r="Z413" s="22"/>
      <c r="AA413" s="22"/>
    </row>
    <row r="414" spans="1:27" s="11" customFormat="1" ht="15" x14ac:dyDescent="0.2">
      <c r="A414" s="16">
        <v>893</v>
      </c>
      <c r="B414" s="20" t="s">
        <v>4</v>
      </c>
      <c r="C414" s="21">
        <v>0</v>
      </c>
      <c r="D414" s="21">
        <f>D413</f>
        <v>0</v>
      </c>
      <c r="E414" s="30"/>
      <c r="F414" s="56"/>
      <c r="G414" s="9"/>
      <c r="H414" s="9"/>
      <c r="I414" s="9"/>
      <c r="J414" s="9"/>
      <c r="K414" s="9"/>
      <c r="L414" s="9"/>
      <c r="M414" s="9"/>
      <c r="N414" s="9"/>
      <c r="O414" s="9"/>
      <c r="P414" s="22"/>
      <c r="Q414" s="22"/>
      <c r="R414" s="22"/>
      <c r="S414" s="22"/>
      <c r="T414" s="22"/>
      <c r="U414" s="22"/>
      <c r="V414" s="22"/>
      <c r="W414" s="22"/>
      <c r="X414" s="22"/>
      <c r="Y414" s="22"/>
      <c r="Z414" s="22"/>
      <c r="AA414" s="22"/>
    </row>
    <row r="415" spans="1:27" s="11" customFormat="1" ht="15" x14ac:dyDescent="0.2">
      <c r="A415" s="16">
        <v>894</v>
      </c>
      <c r="B415" s="20" t="s">
        <v>3</v>
      </c>
      <c r="C415" s="21">
        <v>190195</v>
      </c>
      <c r="D415" s="23">
        <v>0</v>
      </c>
      <c r="E415" s="34">
        <f>D415/C415*100</f>
        <v>0</v>
      </c>
      <c r="F415" s="56"/>
      <c r="G415" s="9"/>
      <c r="H415" s="9"/>
      <c r="I415" s="9"/>
      <c r="J415" s="9"/>
      <c r="K415" s="9"/>
      <c r="L415" s="9"/>
      <c r="M415" s="9"/>
      <c r="N415" s="9"/>
      <c r="O415" s="9"/>
      <c r="P415" s="22"/>
      <c r="Q415" s="22"/>
      <c r="R415" s="22"/>
      <c r="S415" s="22"/>
      <c r="T415" s="22"/>
      <c r="U415" s="22"/>
      <c r="V415" s="22"/>
      <c r="W415" s="22"/>
      <c r="X415" s="22"/>
      <c r="Y415" s="22"/>
      <c r="Z415" s="22"/>
      <c r="AA415" s="22"/>
    </row>
    <row r="416" spans="1:27" s="11" customFormat="1" ht="17.25" customHeight="1" x14ac:dyDescent="0.2">
      <c r="A416" s="16">
        <v>895</v>
      </c>
      <c r="B416" s="20" t="s">
        <v>1</v>
      </c>
      <c r="C416" s="21">
        <v>0</v>
      </c>
      <c r="D416" s="21">
        <v>0</v>
      </c>
      <c r="E416" s="30"/>
      <c r="F416" s="57"/>
      <c r="G416" s="9"/>
      <c r="H416" s="9"/>
      <c r="I416" s="9"/>
      <c r="J416" s="9"/>
      <c r="K416" s="9"/>
      <c r="L416" s="9"/>
      <c r="M416" s="9"/>
      <c r="N416" s="9"/>
      <c r="O416" s="9"/>
      <c r="P416" s="22"/>
      <c r="Q416" s="22"/>
      <c r="R416" s="22"/>
      <c r="S416" s="22"/>
      <c r="T416" s="22"/>
      <c r="U416" s="22"/>
      <c r="V416" s="22"/>
      <c r="W416" s="22"/>
      <c r="X416" s="22"/>
      <c r="Y416" s="22"/>
      <c r="Z416" s="22"/>
      <c r="AA416" s="22"/>
    </row>
    <row r="417" spans="1:27" s="19" customFormat="1" ht="60" x14ac:dyDescent="0.2">
      <c r="A417" s="16">
        <v>896</v>
      </c>
      <c r="B417" s="24" t="s">
        <v>13</v>
      </c>
      <c r="C417" s="18">
        <v>149159</v>
      </c>
      <c r="D417" s="18">
        <f>SUM(D418:D422)-D420</f>
        <v>17540.5</v>
      </c>
      <c r="E417" s="36">
        <f>D417/C417*100</f>
        <v>11.759598817369385</v>
      </c>
      <c r="F417" s="55" t="s">
        <v>168</v>
      </c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</row>
    <row r="418" spans="1:27" s="11" customFormat="1" ht="15" x14ac:dyDescent="0.2">
      <c r="A418" s="16">
        <v>897</v>
      </c>
      <c r="B418" s="20" t="s">
        <v>5</v>
      </c>
      <c r="C418" s="21">
        <v>0</v>
      </c>
      <c r="D418" s="21">
        <v>0</v>
      </c>
      <c r="E418" s="30"/>
      <c r="F418" s="56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</row>
    <row r="419" spans="1:27" s="11" customFormat="1" ht="15" x14ac:dyDescent="0.2">
      <c r="A419" s="16">
        <v>898</v>
      </c>
      <c r="B419" s="20" t="s">
        <v>9</v>
      </c>
      <c r="C419" s="21">
        <v>0</v>
      </c>
      <c r="D419" s="21">
        <v>0</v>
      </c>
      <c r="E419" s="30"/>
      <c r="F419" s="56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</row>
    <row r="420" spans="1:27" s="11" customFormat="1" ht="15" x14ac:dyDescent="0.2">
      <c r="A420" s="16">
        <v>899</v>
      </c>
      <c r="B420" s="20" t="s">
        <v>4</v>
      </c>
      <c r="C420" s="21">
        <v>0</v>
      </c>
      <c r="D420" s="21">
        <f>D419</f>
        <v>0</v>
      </c>
      <c r="E420" s="30"/>
      <c r="F420" s="56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</row>
    <row r="421" spans="1:27" s="11" customFormat="1" ht="15" x14ac:dyDescent="0.2">
      <c r="A421" s="16">
        <v>900</v>
      </c>
      <c r="B421" s="20" t="s">
        <v>3</v>
      </c>
      <c r="C421" s="21">
        <v>149159</v>
      </c>
      <c r="D421" s="23">
        <v>17540.5</v>
      </c>
      <c r="E421" s="34">
        <f>D421/C421*100</f>
        <v>11.759598817369385</v>
      </c>
      <c r="F421" s="56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</row>
    <row r="422" spans="1:27" s="11" customFormat="1" ht="17.25" customHeight="1" x14ac:dyDescent="0.2">
      <c r="A422" s="16">
        <v>901</v>
      </c>
      <c r="B422" s="20" t="s">
        <v>1</v>
      </c>
      <c r="C422" s="21">
        <v>0</v>
      </c>
      <c r="D422" s="21">
        <v>0</v>
      </c>
      <c r="E422" s="30"/>
      <c r="F422" s="57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</row>
    <row r="423" spans="1:27" s="19" customFormat="1" ht="18" customHeight="1" x14ac:dyDescent="0.2">
      <c r="A423" s="16">
        <v>908</v>
      </c>
      <c r="B423" s="17" t="s">
        <v>14</v>
      </c>
      <c r="C423" s="18">
        <v>5333</v>
      </c>
      <c r="D423" s="18">
        <f t="shared" ref="D423" si="116">SUM(D424:D428)-D426</f>
        <v>0</v>
      </c>
      <c r="E423" s="36">
        <f>D423/C423*100</f>
        <v>0</v>
      </c>
      <c r="F423" s="55" t="s">
        <v>170</v>
      </c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</row>
    <row r="424" spans="1:27" s="19" customFormat="1" ht="15" x14ac:dyDescent="0.2">
      <c r="A424" s="16">
        <v>909</v>
      </c>
      <c r="B424" s="20" t="s">
        <v>5</v>
      </c>
      <c r="C424" s="21">
        <v>0</v>
      </c>
      <c r="D424" s="21">
        <v>0</v>
      </c>
      <c r="E424" s="30"/>
      <c r="F424" s="56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</row>
    <row r="425" spans="1:27" s="11" customFormat="1" ht="15" x14ac:dyDescent="0.2">
      <c r="A425" s="16">
        <v>910</v>
      </c>
      <c r="B425" s="20" t="s">
        <v>0</v>
      </c>
      <c r="C425" s="21">
        <v>5333</v>
      </c>
      <c r="D425" s="21">
        <v>0</v>
      </c>
      <c r="E425" s="35">
        <f>D425/C425*100</f>
        <v>0</v>
      </c>
      <c r="F425" s="56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</row>
    <row r="426" spans="1:27" s="11" customFormat="1" ht="15" x14ac:dyDescent="0.2">
      <c r="A426" s="16">
        <v>911</v>
      </c>
      <c r="B426" s="20" t="s">
        <v>4</v>
      </c>
      <c r="C426" s="21">
        <v>0</v>
      </c>
      <c r="D426" s="21">
        <v>0</v>
      </c>
      <c r="E426" s="30"/>
      <c r="F426" s="56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</row>
    <row r="427" spans="1:27" s="11" customFormat="1" ht="15" x14ac:dyDescent="0.2">
      <c r="A427" s="16">
        <v>912</v>
      </c>
      <c r="B427" s="20" t="s">
        <v>3</v>
      </c>
      <c r="C427" s="21">
        <v>0</v>
      </c>
      <c r="D427" s="21">
        <v>0</v>
      </c>
      <c r="E427" s="34"/>
      <c r="F427" s="56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</row>
    <row r="428" spans="1:27" s="11" customFormat="1" ht="15" x14ac:dyDescent="0.2">
      <c r="A428" s="16">
        <v>913</v>
      </c>
      <c r="B428" s="20" t="s">
        <v>1</v>
      </c>
      <c r="C428" s="21">
        <v>0</v>
      </c>
      <c r="D428" s="21">
        <v>0</v>
      </c>
      <c r="E428" s="30"/>
      <c r="F428" s="57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</row>
    <row r="429" spans="1:27" s="11" customFormat="1" ht="45" x14ac:dyDescent="0.2">
      <c r="A429" s="16">
        <v>920</v>
      </c>
      <c r="B429" s="17" t="s">
        <v>15</v>
      </c>
      <c r="C429" s="18">
        <v>36748.299999999996</v>
      </c>
      <c r="D429" s="18">
        <f t="shared" ref="D429" si="117">SUM(D430:D434)-D432</f>
        <v>0</v>
      </c>
      <c r="E429" s="36">
        <f>D429/C429*100</f>
        <v>0</v>
      </c>
      <c r="F429" s="55" t="s">
        <v>171</v>
      </c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</row>
    <row r="430" spans="1:27" s="19" customFormat="1" ht="15" x14ac:dyDescent="0.2">
      <c r="A430" s="16">
        <v>921</v>
      </c>
      <c r="B430" s="20" t="s">
        <v>5</v>
      </c>
      <c r="C430" s="21">
        <v>0</v>
      </c>
      <c r="D430" s="21">
        <v>0</v>
      </c>
      <c r="E430" s="30"/>
      <c r="F430" s="56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</row>
    <row r="431" spans="1:27" s="11" customFormat="1" ht="15" x14ac:dyDescent="0.2">
      <c r="A431" s="16">
        <v>922</v>
      </c>
      <c r="B431" s="25" t="s">
        <v>9</v>
      </c>
      <c r="C431" s="21">
        <v>32866.400000000001</v>
      </c>
      <c r="D431" s="21">
        <v>0</v>
      </c>
      <c r="E431" s="35">
        <f>D431/C431*100</f>
        <v>0</v>
      </c>
      <c r="F431" s="56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</row>
    <row r="432" spans="1:27" s="11" customFormat="1" ht="15" x14ac:dyDescent="0.2">
      <c r="A432" s="16">
        <v>923</v>
      </c>
      <c r="B432" s="25" t="s">
        <v>4</v>
      </c>
      <c r="C432" s="21">
        <v>32866.400000000001</v>
      </c>
      <c r="D432" s="21">
        <v>0</v>
      </c>
      <c r="E432" s="35">
        <f t="shared" ref="E432:E433" si="118">D432/C432*100</f>
        <v>0</v>
      </c>
      <c r="F432" s="56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</row>
    <row r="433" spans="1:27" s="11" customFormat="1" ht="15" x14ac:dyDescent="0.2">
      <c r="A433" s="16">
        <v>924</v>
      </c>
      <c r="B433" s="25" t="s">
        <v>2</v>
      </c>
      <c r="C433" s="21">
        <v>3881.9</v>
      </c>
      <c r="D433" s="21">
        <v>0</v>
      </c>
      <c r="E433" s="35">
        <f t="shared" si="118"/>
        <v>0</v>
      </c>
      <c r="F433" s="56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</row>
    <row r="434" spans="1:27" s="11" customFormat="1" ht="18" customHeight="1" x14ac:dyDescent="0.2">
      <c r="A434" s="16">
        <v>925</v>
      </c>
      <c r="B434" s="25" t="s">
        <v>1</v>
      </c>
      <c r="C434" s="21">
        <v>0</v>
      </c>
      <c r="D434" s="21">
        <v>0</v>
      </c>
      <c r="E434" s="30"/>
      <c r="F434" s="57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</row>
    <row r="435" spans="1:27" s="11" customFormat="1" ht="90" x14ac:dyDescent="0.2">
      <c r="A435" s="16">
        <v>926</v>
      </c>
      <c r="B435" s="17" t="s">
        <v>16</v>
      </c>
      <c r="C435" s="18">
        <v>135774.30000000002</v>
      </c>
      <c r="D435" s="18">
        <f t="shared" ref="D435" si="119">SUM(D436:D440)-D438</f>
        <v>25</v>
      </c>
      <c r="E435" s="36">
        <f>D435/C435*100</f>
        <v>1.8412910248846795E-2</v>
      </c>
      <c r="F435" s="55" t="s">
        <v>169</v>
      </c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</row>
    <row r="436" spans="1:27" s="19" customFormat="1" ht="15" x14ac:dyDescent="0.2">
      <c r="A436" s="16">
        <v>927</v>
      </c>
      <c r="B436" s="20" t="s">
        <v>5</v>
      </c>
      <c r="C436" s="21">
        <v>0</v>
      </c>
      <c r="D436" s="21">
        <v>0</v>
      </c>
      <c r="E436" s="30"/>
      <c r="F436" s="56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</row>
    <row r="437" spans="1:27" s="11" customFormat="1" ht="15" x14ac:dyDescent="0.2">
      <c r="A437" s="16">
        <v>928</v>
      </c>
      <c r="B437" s="20" t="s">
        <v>9</v>
      </c>
      <c r="C437" s="21">
        <v>128985.60000000001</v>
      </c>
      <c r="D437" s="21">
        <v>0</v>
      </c>
      <c r="E437" s="35">
        <f>D437/C437*100</f>
        <v>0</v>
      </c>
      <c r="F437" s="56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</row>
    <row r="438" spans="1:27" s="11" customFormat="1" ht="15" x14ac:dyDescent="0.2">
      <c r="A438" s="16">
        <v>929</v>
      </c>
      <c r="B438" s="20" t="s">
        <v>4</v>
      </c>
      <c r="C438" s="21">
        <v>128985.60000000001</v>
      </c>
      <c r="D438" s="21">
        <v>0</v>
      </c>
      <c r="E438" s="35">
        <f t="shared" ref="E438:E439" si="120">D438/C438*100</f>
        <v>0</v>
      </c>
      <c r="F438" s="56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</row>
    <row r="439" spans="1:27" s="11" customFormat="1" ht="15" x14ac:dyDescent="0.2">
      <c r="A439" s="16">
        <v>930</v>
      </c>
      <c r="B439" s="20" t="s">
        <v>2</v>
      </c>
      <c r="C439" s="21">
        <v>6788.7</v>
      </c>
      <c r="D439" s="21">
        <v>25</v>
      </c>
      <c r="E439" s="35">
        <f t="shared" si="120"/>
        <v>0.36825901866336708</v>
      </c>
      <c r="F439" s="56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</row>
    <row r="440" spans="1:27" s="11" customFormat="1" ht="17.25" customHeight="1" x14ac:dyDescent="0.2">
      <c r="A440" s="16">
        <v>931</v>
      </c>
      <c r="B440" s="20" t="s">
        <v>1</v>
      </c>
      <c r="C440" s="21">
        <v>0</v>
      </c>
      <c r="D440" s="21">
        <v>0</v>
      </c>
      <c r="E440" s="30"/>
      <c r="F440" s="57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</row>
    <row r="441" spans="1:27" s="11" customFormat="1" ht="60" x14ac:dyDescent="0.2">
      <c r="A441" s="16">
        <v>932</v>
      </c>
      <c r="B441" s="17" t="s">
        <v>17</v>
      </c>
      <c r="C441" s="27">
        <v>75722.400000000009</v>
      </c>
      <c r="D441" s="18">
        <f t="shared" ref="D441" si="121">SUM(D442:D446)-D444</f>
        <v>0</v>
      </c>
      <c r="E441" s="36">
        <f>D441/C441*100</f>
        <v>0</v>
      </c>
      <c r="F441" s="55" t="s">
        <v>172</v>
      </c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</row>
    <row r="442" spans="1:27" s="11" customFormat="1" ht="15" x14ac:dyDescent="0.2">
      <c r="A442" s="16">
        <v>933</v>
      </c>
      <c r="B442" s="20" t="s">
        <v>5</v>
      </c>
      <c r="C442" s="23">
        <v>0</v>
      </c>
      <c r="D442" s="21">
        <v>0</v>
      </c>
      <c r="E442" s="30"/>
      <c r="F442" s="56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</row>
    <row r="443" spans="1:27" s="11" customFormat="1" ht="15" x14ac:dyDescent="0.2">
      <c r="A443" s="16">
        <v>934</v>
      </c>
      <c r="B443" s="20" t="s">
        <v>9</v>
      </c>
      <c r="C443" s="23">
        <v>68649.8</v>
      </c>
      <c r="D443" s="21">
        <v>0</v>
      </c>
      <c r="E443" s="35">
        <f>D443/C443*100</f>
        <v>0</v>
      </c>
      <c r="F443" s="56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</row>
    <row r="444" spans="1:27" s="11" customFormat="1" ht="15" x14ac:dyDescent="0.2">
      <c r="A444" s="16">
        <v>935</v>
      </c>
      <c r="B444" s="20" t="s">
        <v>4</v>
      </c>
      <c r="C444" s="23">
        <v>68649.8</v>
      </c>
      <c r="D444" s="21">
        <v>0</v>
      </c>
      <c r="E444" s="35">
        <f t="shared" ref="E444:E445" si="122">D444/C444*100</f>
        <v>0</v>
      </c>
      <c r="F444" s="56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</row>
    <row r="445" spans="1:27" s="11" customFormat="1" ht="15" x14ac:dyDescent="0.2">
      <c r="A445" s="16">
        <v>936</v>
      </c>
      <c r="B445" s="20" t="s">
        <v>2</v>
      </c>
      <c r="C445" s="23">
        <v>7072.6</v>
      </c>
      <c r="D445" s="21">
        <v>0</v>
      </c>
      <c r="E445" s="35">
        <f t="shared" si="122"/>
        <v>0</v>
      </c>
      <c r="F445" s="56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</row>
    <row r="446" spans="1:27" s="11" customFormat="1" ht="15" x14ac:dyDescent="0.2">
      <c r="A446" s="16">
        <v>937</v>
      </c>
      <c r="B446" s="20" t="s">
        <v>1</v>
      </c>
      <c r="C446" s="21">
        <v>0</v>
      </c>
      <c r="D446" s="21">
        <v>0</v>
      </c>
      <c r="E446" s="30"/>
      <c r="F446" s="57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</row>
    <row r="447" spans="1:27" s="11" customFormat="1" ht="60" x14ac:dyDescent="0.2">
      <c r="A447" s="16">
        <v>956</v>
      </c>
      <c r="B447" s="17" t="s">
        <v>18</v>
      </c>
      <c r="C447" s="27">
        <v>99814.200000000012</v>
      </c>
      <c r="D447" s="28">
        <f t="shared" ref="D447" si="123">SUM(D448:D452)-D450</f>
        <v>7205.9000000000005</v>
      </c>
      <c r="E447" s="36">
        <f>D447/C447*100</f>
        <v>7.2193134844541156</v>
      </c>
      <c r="F447" s="55" t="s">
        <v>29</v>
      </c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</row>
    <row r="448" spans="1:27" s="11" customFormat="1" ht="15" x14ac:dyDescent="0.2">
      <c r="A448" s="16">
        <v>957</v>
      </c>
      <c r="B448" s="20" t="s">
        <v>5</v>
      </c>
      <c r="C448" s="23">
        <v>0</v>
      </c>
      <c r="D448" s="29">
        <v>0</v>
      </c>
      <c r="E448" s="30"/>
      <c r="F448" s="56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</row>
    <row r="449" spans="1:27" s="11" customFormat="1" ht="15" x14ac:dyDescent="0.2">
      <c r="A449" s="16">
        <v>958</v>
      </c>
      <c r="B449" s="20" t="s">
        <v>9</v>
      </c>
      <c r="C449" s="23">
        <v>94823.5</v>
      </c>
      <c r="D449" s="29">
        <v>1855.7</v>
      </c>
      <c r="E449" s="35">
        <f>D449/C449*100</f>
        <v>1.9570043290956356</v>
      </c>
      <c r="F449" s="56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</row>
    <row r="450" spans="1:27" s="11" customFormat="1" ht="15" x14ac:dyDescent="0.2">
      <c r="A450" s="16">
        <v>959</v>
      </c>
      <c r="B450" s="20" t="s">
        <v>4</v>
      </c>
      <c r="C450" s="23">
        <v>94823.5</v>
      </c>
      <c r="D450" s="29">
        <v>1855.7</v>
      </c>
      <c r="E450" s="35">
        <f t="shared" ref="E450:E451" si="124">D450/C450*100</f>
        <v>1.9570043290956356</v>
      </c>
      <c r="F450" s="56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</row>
    <row r="451" spans="1:27" s="11" customFormat="1" ht="15" x14ac:dyDescent="0.2">
      <c r="A451" s="16">
        <v>960</v>
      </c>
      <c r="B451" s="20" t="s">
        <v>2</v>
      </c>
      <c r="C451" s="23">
        <v>4990.7</v>
      </c>
      <c r="D451" s="29">
        <v>5350.2</v>
      </c>
      <c r="E451" s="35">
        <f t="shared" si="124"/>
        <v>107.20339832087684</v>
      </c>
      <c r="F451" s="56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</row>
    <row r="452" spans="1:27" s="11" customFormat="1" ht="15" x14ac:dyDescent="0.2">
      <c r="A452" s="16">
        <v>961</v>
      </c>
      <c r="B452" s="20" t="s">
        <v>1</v>
      </c>
      <c r="C452" s="23">
        <v>0</v>
      </c>
      <c r="D452" s="29">
        <v>0</v>
      </c>
      <c r="E452" s="30"/>
      <c r="F452" s="57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</row>
    <row r="453" spans="1:27" s="9" customFormat="1" ht="142.5" customHeight="1" x14ac:dyDescent="0.2">
      <c r="A453" s="16">
        <v>986</v>
      </c>
      <c r="B453" s="17" t="s">
        <v>19</v>
      </c>
      <c r="C453" s="18">
        <v>4800</v>
      </c>
      <c r="D453" s="18">
        <f t="shared" ref="D453" si="125">SUM(D454:D458)-D456</f>
        <v>275</v>
      </c>
      <c r="E453" s="30"/>
      <c r="F453" s="55" t="s">
        <v>31</v>
      </c>
    </row>
    <row r="454" spans="1:27" s="9" customFormat="1" ht="15" x14ac:dyDescent="0.2">
      <c r="A454" s="16">
        <v>987</v>
      </c>
      <c r="B454" s="20" t="s">
        <v>5</v>
      </c>
      <c r="C454" s="21">
        <v>0</v>
      </c>
      <c r="D454" s="21">
        <v>0</v>
      </c>
      <c r="E454" s="30"/>
      <c r="F454" s="56"/>
    </row>
    <row r="455" spans="1:27" s="9" customFormat="1" ht="15" x14ac:dyDescent="0.2">
      <c r="A455" s="16">
        <v>988</v>
      </c>
      <c r="B455" s="20" t="s">
        <v>9</v>
      </c>
      <c r="C455" s="21">
        <v>0</v>
      </c>
      <c r="D455" s="21">
        <v>0</v>
      </c>
      <c r="E455" s="30"/>
      <c r="F455" s="56"/>
    </row>
    <row r="456" spans="1:27" s="9" customFormat="1" ht="15" x14ac:dyDescent="0.2">
      <c r="A456" s="16">
        <v>989</v>
      </c>
      <c r="B456" s="20" t="s">
        <v>4</v>
      </c>
      <c r="C456" s="21">
        <v>0</v>
      </c>
      <c r="D456" s="21">
        <v>0</v>
      </c>
      <c r="E456" s="30"/>
      <c r="F456" s="56"/>
    </row>
    <row r="457" spans="1:27" s="9" customFormat="1" ht="15" x14ac:dyDescent="0.2">
      <c r="A457" s="16">
        <v>990</v>
      </c>
      <c r="B457" s="20" t="s">
        <v>2</v>
      </c>
      <c r="C457" s="21">
        <v>0</v>
      </c>
      <c r="D457" s="21">
        <v>0</v>
      </c>
      <c r="E457" s="30"/>
      <c r="F457" s="56"/>
    </row>
    <row r="458" spans="1:27" s="9" customFormat="1" ht="15" x14ac:dyDescent="0.2">
      <c r="A458" s="16">
        <v>991</v>
      </c>
      <c r="B458" s="20" t="s">
        <v>1</v>
      </c>
      <c r="C458" s="21">
        <v>4800</v>
      </c>
      <c r="D458" s="23">
        <v>275</v>
      </c>
      <c r="E458" s="30"/>
      <c r="F458" s="57"/>
    </row>
    <row r="459" spans="1:27" s="9" customFormat="1" ht="45" x14ac:dyDescent="0.2">
      <c r="A459" s="16">
        <v>1034</v>
      </c>
      <c r="B459" s="17" t="s">
        <v>20</v>
      </c>
      <c r="C459" s="18">
        <v>700</v>
      </c>
      <c r="D459" s="27">
        <f t="shared" ref="D459" si="126">SUM(D460:D464)-D462</f>
        <v>0</v>
      </c>
      <c r="E459" s="36">
        <f>D459/C459*100</f>
        <v>0</v>
      </c>
      <c r="F459" s="55" t="s">
        <v>28</v>
      </c>
    </row>
    <row r="460" spans="1:27" s="9" customFormat="1" ht="15" x14ac:dyDescent="0.2">
      <c r="A460" s="16">
        <v>1035</v>
      </c>
      <c r="B460" s="20" t="s">
        <v>5</v>
      </c>
      <c r="C460" s="21">
        <v>0</v>
      </c>
      <c r="D460" s="23">
        <v>0</v>
      </c>
      <c r="E460" s="30"/>
      <c r="F460" s="56"/>
    </row>
    <row r="461" spans="1:27" s="9" customFormat="1" ht="15" x14ac:dyDescent="0.2">
      <c r="A461" s="16">
        <v>1036</v>
      </c>
      <c r="B461" s="20" t="s">
        <v>9</v>
      </c>
      <c r="C461" s="21">
        <v>0</v>
      </c>
      <c r="D461" s="23">
        <v>0</v>
      </c>
      <c r="E461" s="35"/>
      <c r="F461" s="56"/>
    </row>
    <row r="462" spans="1:27" s="9" customFormat="1" ht="15" x14ac:dyDescent="0.2">
      <c r="A462" s="16">
        <v>1037</v>
      </c>
      <c r="B462" s="20" t="s">
        <v>4</v>
      </c>
      <c r="C462" s="21">
        <v>0</v>
      </c>
      <c r="D462" s="26">
        <v>0</v>
      </c>
      <c r="E462" s="35"/>
      <c r="F462" s="56"/>
    </row>
    <row r="463" spans="1:27" s="9" customFormat="1" ht="15" x14ac:dyDescent="0.2">
      <c r="A463" s="16">
        <v>1038</v>
      </c>
      <c r="B463" s="20" t="s">
        <v>2</v>
      </c>
      <c r="C463" s="21">
        <v>700</v>
      </c>
      <c r="D463" s="23">
        <v>0</v>
      </c>
      <c r="E463" s="35">
        <f t="shared" ref="E463" si="127">D463/C463*100</f>
        <v>0</v>
      </c>
      <c r="F463" s="56"/>
    </row>
    <row r="464" spans="1:27" s="9" customFormat="1" ht="15" x14ac:dyDescent="0.2">
      <c r="A464" s="16">
        <v>1039</v>
      </c>
      <c r="B464" s="20" t="s">
        <v>1</v>
      </c>
      <c r="C464" s="21">
        <v>0</v>
      </c>
      <c r="D464" s="23">
        <v>0</v>
      </c>
      <c r="E464" s="30"/>
      <c r="F464" s="57"/>
    </row>
    <row r="465" spans="1:6" s="31" customFormat="1" ht="75" x14ac:dyDescent="0.2">
      <c r="A465" s="16">
        <v>1040</v>
      </c>
      <c r="B465" s="17" t="s">
        <v>21</v>
      </c>
      <c r="C465" s="18">
        <v>6616.6</v>
      </c>
      <c r="D465" s="27">
        <f t="shared" ref="D465" si="128">SUM(D466:D470)-D468</f>
        <v>0</v>
      </c>
      <c r="E465" s="36">
        <f>D465/C465*100</f>
        <v>0</v>
      </c>
      <c r="F465" s="55" t="s">
        <v>173</v>
      </c>
    </row>
    <row r="466" spans="1:6" s="31" customFormat="1" ht="15" x14ac:dyDescent="0.2">
      <c r="A466" s="16">
        <v>1041</v>
      </c>
      <c r="B466" s="20" t="s">
        <v>5</v>
      </c>
      <c r="C466" s="21">
        <v>0</v>
      </c>
      <c r="D466" s="23">
        <v>0</v>
      </c>
      <c r="E466" s="32"/>
      <c r="F466" s="56"/>
    </row>
    <row r="467" spans="1:6" s="31" customFormat="1" ht="15" x14ac:dyDescent="0.2">
      <c r="A467" s="16">
        <v>1042</v>
      </c>
      <c r="B467" s="20" t="s">
        <v>0</v>
      </c>
      <c r="C467" s="21">
        <v>0</v>
      </c>
      <c r="D467" s="23">
        <v>0</v>
      </c>
      <c r="E467" s="35"/>
      <c r="F467" s="56"/>
    </row>
    <row r="468" spans="1:6" s="31" customFormat="1" ht="15" x14ac:dyDescent="0.2">
      <c r="A468" s="16">
        <v>1043</v>
      </c>
      <c r="B468" s="20" t="s">
        <v>4</v>
      </c>
      <c r="C468" s="21">
        <v>0</v>
      </c>
      <c r="D468" s="26">
        <v>0</v>
      </c>
      <c r="E468" s="35"/>
      <c r="F468" s="56"/>
    </row>
    <row r="469" spans="1:6" s="31" customFormat="1" ht="15" x14ac:dyDescent="0.2">
      <c r="A469" s="16">
        <v>1044</v>
      </c>
      <c r="B469" s="20" t="s">
        <v>2</v>
      </c>
      <c r="C469" s="21">
        <v>6616.6</v>
      </c>
      <c r="D469" s="23">
        <v>0</v>
      </c>
      <c r="E469" s="35">
        <f t="shared" ref="E469" si="129">D469/C469*100</f>
        <v>0</v>
      </c>
      <c r="F469" s="56"/>
    </row>
    <row r="470" spans="1:6" s="31" customFormat="1" ht="15" x14ac:dyDescent="0.2">
      <c r="A470" s="16">
        <v>1045</v>
      </c>
      <c r="B470" s="20" t="s">
        <v>1</v>
      </c>
      <c r="C470" s="21">
        <v>0</v>
      </c>
      <c r="D470" s="23">
        <v>0</v>
      </c>
      <c r="E470" s="32"/>
      <c r="F470" s="57"/>
    </row>
    <row r="471" spans="1:6" s="31" customFormat="1" ht="15" x14ac:dyDescent="0.2">
      <c r="A471" s="16">
        <v>1046</v>
      </c>
      <c r="B471" s="77" t="s">
        <v>111</v>
      </c>
      <c r="C471" s="77"/>
      <c r="D471" s="77"/>
      <c r="E471" s="77"/>
      <c r="F471" s="77"/>
    </row>
    <row r="472" spans="1:6" s="31" customFormat="1" ht="60" x14ac:dyDescent="0.2">
      <c r="A472" s="16">
        <v>1047</v>
      </c>
      <c r="B472" s="17" t="s">
        <v>112</v>
      </c>
      <c r="C472" s="27">
        <f t="shared" ref="C472:D472" si="130">SUM(C473:C477)-C475</f>
        <v>30000</v>
      </c>
      <c r="D472" s="27">
        <f t="shared" si="130"/>
        <v>9400</v>
      </c>
      <c r="E472" s="36">
        <f>D472/C472*100</f>
        <v>31.333333333333336</v>
      </c>
      <c r="F472" s="32"/>
    </row>
    <row r="473" spans="1:6" s="31" customFormat="1" ht="15" x14ac:dyDescent="0.2">
      <c r="A473" s="16">
        <v>1048</v>
      </c>
      <c r="B473" s="20" t="s">
        <v>6</v>
      </c>
      <c r="C473" s="23">
        <f>C479</f>
        <v>0</v>
      </c>
      <c r="D473" s="23">
        <f t="shared" ref="D473:D477" si="131">D479</f>
        <v>0</v>
      </c>
      <c r="E473" s="32"/>
      <c r="F473" s="32"/>
    </row>
    <row r="474" spans="1:6" s="31" customFormat="1" ht="15" x14ac:dyDescent="0.2">
      <c r="A474" s="16">
        <v>1049</v>
      </c>
      <c r="B474" s="20" t="s">
        <v>0</v>
      </c>
      <c r="C474" s="23">
        <f>C480</f>
        <v>0</v>
      </c>
      <c r="D474" s="23">
        <f t="shared" si="131"/>
        <v>0</v>
      </c>
      <c r="E474" s="35"/>
      <c r="F474" s="32"/>
    </row>
    <row r="475" spans="1:6" s="31" customFormat="1" ht="15" x14ac:dyDescent="0.2">
      <c r="A475" s="16">
        <v>1050</v>
      </c>
      <c r="B475" s="20" t="s">
        <v>4</v>
      </c>
      <c r="C475" s="23">
        <f>C481</f>
        <v>0</v>
      </c>
      <c r="D475" s="23">
        <f t="shared" si="131"/>
        <v>0</v>
      </c>
      <c r="E475" s="35"/>
      <c r="F475" s="32"/>
    </row>
    <row r="476" spans="1:6" s="31" customFormat="1" ht="15" x14ac:dyDescent="0.2">
      <c r="A476" s="16">
        <v>1051</v>
      </c>
      <c r="B476" s="20" t="s">
        <v>3</v>
      </c>
      <c r="C476" s="23">
        <f>C482</f>
        <v>0</v>
      </c>
      <c r="D476" s="23">
        <f t="shared" si="131"/>
        <v>0</v>
      </c>
      <c r="E476" s="35"/>
      <c r="F476" s="32"/>
    </row>
    <row r="477" spans="1:6" s="31" customFormat="1" ht="15" x14ac:dyDescent="0.2">
      <c r="A477" s="16">
        <v>1052</v>
      </c>
      <c r="B477" s="20" t="s">
        <v>1</v>
      </c>
      <c r="C477" s="23">
        <f>C483</f>
        <v>30000</v>
      </c>
      <c r="D477" s="23">
        <f t="shared" si="131"/>
        <v>9400</v>
      </c>
      <c r="E477" s="35">
        <f t="shared" ref="E477" si="132">D477/C477*100</f>
        <v>31.333333333333336</v>
      </c>
      <c r="F477" s="32"/>
    </row>
    <row r="478" spans="1:6" s="31" customFormat="1" ht="45" x14ac:dyDescent="0.2">
      <c r="A478" s="16">
        <v>1053</v>
      </c>
      <c r="B478" s="17" t="s">
        <v>113</v>
      </c>
      <c r="C478" s="27">
        <f t="shared" ref="C478:D478" si="133">SUM(C479:C483)-C481</f>
        <v>30000</v>
      </c>
      <c r="D478" s="27">
        <f t="shared" si="133"/>
        <v>9400</v>
      </c>
      <c r="E478" s="36">
        <f>D478/C478*100</f>
        <v>31.333333333333336</v>
      </c>
      <c r="F478" s="55" t="s">
        <v>149</v>
      </c>
    </row>
    <row r="479" spans="1:6" s="31" customFormat="1" ht="15" x14ac:dyDescent="0.2">
      <c r="A479" s="16">
        <v>1054</v>
      </c>
      <c r="B479" s="20" t="s">
        <v>6</v>
      </c>
      <c r="C479" s="23">
        <v>0</v>
      </c>
      <c r="D479" s="23">
        <v>0</v>
      </c>
      <c r="E479" s="32"/>
      <c r="F479" s="56"/>
    </row>
    <row r="480" spans="1:6" s="31" customFormat="1" ht="15" x14ac:dyDescent="0.2">
      <c r="A480" s="16">
        <v>1055</v>
      </c>
      <c r="B480" s="20" t="s">
        <v>0</v>
      </c>
      <c r="C480" s="23">
        <v>0</v>
      </c>
      <c r="D480" s="23">
        <v>0</v>
      </c>
      <c r="E480" s="35"/>
      <c r="F480" s="56"/>
    </row>
    <row r="481" spans="1:6" s="31" customFormat="1" ht="15" x14ac:dyDescent="0.2">
      <c r="A481" s="16">
        <v>1056</v>
      </c>
      <c r="B481" s="20" t="s">
        <v>4</v>
      </c>
      <c r="C481" s="23">
        <v>0</v>
      </c>
      <c r="D481" s="23">
        <v>0</v>
      </c>
      <c r="E481" s="35"/>
      <c r="F481" s="56"/>
    </row>
    <row r="482" spans="1:6" s="31" customFormat="1" ht="15" x14ac:dyDescent="0.2">
      <c r="A482" s="16">
        <v>1057</v>
      </c>
      <c r="B482" s="20" t="s">
        <v>3</v>
      </c>
      <c r="C482" s="23">
        <v>0</v>
      </c>
      <c r="D482" s="23">
        <v>0</v>
      </c>
      <c r="E482" s="35"/>
      <c r="F482" s="56"/>
    </row>
    <row r="483" spans="1:6" s="31" customFormat="1" ht="15" x14ac:dyDescent="0.2">
      <c r="A483" s="16">
        <v>1058</v>
      </c>
      <c r="B483" s="20" t="s">
        <v>1</v>
      </c>
      <c r="C483" s="23">
        <v>30000</v>
      </c>
      <c r="D483" s="23">
        <v>9400</v>
      </c>
      <c r="E483" s="35">
        <f t="shared" ref="E483" si="134">D483/C483*100</f>
        <v>31.333333333333336</v>
      </c>
      <c r="F483" s="57"/>
    </row>
    <row r="484" spans="1:6" s="31" customFormat="1" ht="15" x14ac:dyDescent="0.2">
      <c r="A484" s="16">
        <v>1059</v>
      </c>
      <c r="B484" s="78" t="s">
        <v>114</v>
      </c>
      <c r="C484" s="78"/>
      <c r="D484" s="78"/>
      <c r="E484" s="78"/>
      <c r="F484" s="78"/>
    </row>
    <row r="485" spans="1:6" s="31" customFormat="1" ht="45" x14ac:dyDescent="0.2">
      <c r="A485" s="16">
        <v>1060</v>
      </c>
      <c r="B485" s="17" t="s">
        <v>115</v>
      </c>
      <c r="C485" s="27">
        <f t="shared" ref="C485" si="135">SUM(C486:C490)-C488</f>
        <v>146934.29999999999</v>
      </c>
      <c r="D485" s="27">
        <f t="shared" ref="D485" si="136">SUM(D486:D490)-D488</f>
        <v>17685.100000000002</v>
      </c>
      <c r="E485" s="36">
        <f>D485/C485*100</f>
        <v>12.036059653872517</v>
      </c>
      <c r="F485" s="32"/>
    </row>
    <row r="486" spans="1:6" s="31" customFormat="1" ht="15" x14ac:dyDescent="0.2">
      <c r="A486" s="16">
        <v>1061</v>
      </c>
      <c r="B486" s="54" t="s">
        <v>6</v>
      </c>
      <c r="C486" s="23">
        <f t="shared" ref="C486:D490" si="137">C492+C498+C504+C510+C516</f>
        <v>0</v>
      </c>
      <c r="D486" s="23">
        <f t="shared" si="137"/>
        <v>0</v>
      </c>
      <c r="E486" s="32"/>
      <c r="F486" s="32"/>
    </row>
    <row r="487" spans="1:6" s="31" customFormat="1" ht="15" x14ac:dyDescent="0.2">
      <c r="A487" s="16">
        <v>1062</v>
      </c>
      <c r="B487" s="54" t="s">
        <v>9</v>
      </c>
      <c r="C487" s="23">
        <f t="shared" si="137"/>
        <v>788.5</v>
      </c>
      <c r="D487" s="23">
        <f t="shared" si="137"/>
        <v>0</v>
      </c>
      <c r="E487" s="35">
        <f t="shared" ref="E487:E489" si="138">D487/C487*100</f>
        <v>0</v>
      </c>
      <c r="F487" s="32"/>
    </row>
    <row r="488" spans="1:6" s="31" customFormat="1" ht="15" x14ac:dyDescent="0.2">
      <c r="A488" s="16">
        <v>1063</v>
      </c>
      <c r="B488" s="54" t="s">
        <v>4</v>
      </c>
      <c r="C488" s="23">
        <f t="shared" si="137"/>
        <v>788.5</v>
      </c>
      <c r="D488" s="23">
        <f t="shared" si="137"/>
        <v>0</v>
      </c>
      <c r="E488" s="35">
        <f t="shared" si="138"/>
        <v>0</v>
      </c>
      <c r="F488" s="32"/>
    </row>
    <row r="489" spans="1:6" s="31" customFormat="1" ht="15" x14ac:dyDescent="0.2">
      <c r="A489" s="16">
        <v>1064</v>
      </c>
      <c r="B489" s="54" t="s">
        <v>3</v>
      </c>
      <c r="C489" s="23">
        <f t="shared" si="137"/>
        <v>2180.8000000000002</v>
      </c>
      <c r="D489" s="23">
        <f t="shared" si="137"/>
        <v>538.5</v>
      </c>
      <c r="E489" s="35">
        <f t="shared" si="138"/>
        <v>24.69277329420396</v>
      </c>
      <c r="F489" s="32"/>
    </row>
    <row r="490" spans="1:6" s="31" customFormat="1" ht="15" x14ac:dyDescent="0.2">
      <c r="A490" s="16">
        <v>1065</v>
      </c>
      <c r="B490" s="54" t="s">
        <v>1</v>
      </c>
      <c r="C490" s="23">
        <f t="shared" si="137"/>
        <v>143965</v>
      </c>
      <c r="D490" s="23">
        <f t="shared" si="137"/>
        <v>17146.600000000002</v>
      </c>
      <c r="E490" s="35">
        <f t="shared" ref="E490" si="139">D490/C490*100</f>
        <v>11.910255964991492</v>
      </c>
      <c r="F490" s="32"/>
    </row>
    <row r="491" spans="1:6" s="31" customFormat="1" ht="47.25" customHeight="1" x14ac:dyDescent="0.2">
      <c r="A491" s="16">
        <v>1072</v>
      </c>
      <c r="B491" s="17" t="s">
        <v>116</v>
      </c>
      <c r="C491" s="27">
        <f t="shared" ref="C491:D491" si="140">SUM(C492:C496)-C494</f>
        <v>100000</v>
      </c>
      <c r="D491" s="27">
        <f t="shared" si="140"/>
        <v>16.2</v>
      </c>
      <c r="E491" s="36">
        <f>D491/C491*100</f>
        <v>1.6199999999999999E-2</v>
      </c>
      <c r="F491" s="55" t="s">
        <v>141</v>
      </c>
    </row>
    <row r="492" spans="1:6" s="31" customFormat="1" ht="15" x14ac:dyDescent="0.2">
      <c r="A492" s="16">
        <v>1073</v>
      </c>
      <c r="B492" s="54" t="s">
        <v>6</v>
      </c>
      <c r="C492" s="23">
        <v>0</v>
      </c>
      <c r="D492" s="23">
        <v>0</v>
      </c>
      <c r="E492" s="32"/>
      <c r="F492" s="56"/>
    </row>
    <row r="493" spans="1:6" s="31" customFormat="1" ht="15" x14ac:dyDescent="0.2">
      <c r="A493" s="16">
        <v>1074</v>
      </c>
      <c r="B493" s="54" t="s">
        <v>0</v>
      </c>
      <c r="C493" s="23">
        <v>0</v>
      </c>
      <c r="D493" s="23">
        <v>0</v>
      </c>
      <c r="E493" s="35"/>
      <c r="F493" s="56"/>
    </row>
    <row r="494" spans="1:6" s="31" customFormat="1" ht="15" x14ac:dyDescent="0.2">
      <c r="A494" s="16">
        <v>1075</v>
      </c>
      <c r="B494" s="54" t="s">
        <v>4</v>
      </c>
      <c r="C494" s="23">
        <v>0</v>
      </c>
      <c r="D494" s="23">
        <v>0</v>
      </c>
      <c r="E494" s="35"/>
      <c r="F494" s="56"/>
    </row>
    <row r="495" spans="1:6" s="31" customFormat="1" ht="15" x14ac:dyDescent="0.2">
      <c r="A495" s="16">
        <v>1076</v>
      </c>
      <c r="B495" s="54" t="s">
        <v>3</v>
      </c>
      <c r="C495" s="23">
        <v>0</v>
      </c>
      <c r="D495" s="23">
        <v>0</v>
      </c>
      <c r="E495" s="35"/>
      <c r="F495" s="56"/>
    </row>
    <row r="496" spans="1:6" s="31" customFormat="1" ht="15" x14ac:dyDescent="0.2">
      <c r="A496" s="16">
        <v>1077</v>
      </c>
      <c r="B496" s="54" t="s">
        <v>1</v>
      </c>
      <c r="C496" s="23">
        <v>100000</v>
      </c>
      <c r="D496" s="23">
        <v>16.2</v>
      </c>
      <c r="E496" s="35">
        <f t="shared" ref="E496" si="141">D496/C496*100</f>
        <v>1.6199999999999999E-2</v>
      </c>
      <c r="F496" s="57"/>
    </row>
    <row r="497" spans="1:6" s="31" customFormat="1" ht="45" x14ac:dyDescent="0.2">
      <c r="A497" s="16">
        <v>1090</v>
      </c>
      <c r="B497" s="17" t="s">
        <v>117</v>
      </c>
      <c r="C497" s="27">
        <f t="shared" ref="C497:D497" si="142">SUM(C498:C502)-C500</f>
        <v>24000</v>
      </c>
      <c r="D497" s="27">
        <f t="shared" si="142"/>
        <v>16590.400000000001</v>
      </c>
      <c r="E497" s="36">
        <f>D497/C497*100</f>
        <v>69.126666666666665</v>
      </c>
      <c r="F497" s="55" t="s">
        <v>174</v>
      </c>
    </row>
    <row r="498" spans="1:6" s="31" customFormat="1" ht="15" x14ac:dyDescent="0.2">
      <c r="A498" s="16">
        <v>1091</v>
      </c>
      <c r="B498" s="54" t="s">
        <v>6</v>
      </c>
      <c r="C498" s="23">
        <v>0</v>
      </c>
      <c r="D498" s="23">
        <v>0</v>
      </c>
      <c r="E498" s="32"/>
      <c r="F498" s="56"/>
    </row>
    <row r="499" spans="1:6" s="31" customFormat="1" ht="15" x14ac:dyDescent="0.2">
      <c r="A499" s="16">
        <v>1092</v>
      </c>
      <c r="B499" s="54" t="s">
        <v>0</v>
      </c>
      <c r="C499" s="23">
        <v>0</v>
      </c>
      <c r="D499" s="23">
        <v>0</v>
      </c>
      <c r="E499" s="35"/>
      <c r="F499" s="56"/>
    </row>
    <row r="500" spans="1:6" s="9" customFormat="1" ht="15" x14ac:dyDescent="0.2">
      <c r="A500" s="16">
        <v>1093</v>
      </c>
      <c r="B500" s="54" t="s">
        <v>4</v>
      </c>
      <c r="C500" s="23">
        <v>0</v>
      </c>
      <c r="D500" s="23">
        <v>0</v>
      </c>
      <c r="E500" s="35"/>
      <c r="F500" s="56"/>
    </row>
    <row r="501" spans="1:6" s="9" customFormat="1" ht="15" x14ac:dyDescent="0.2">
      <c r="A501" s="16">
        <v>1094</v>
      </c>
      <c r="B501" s="54" t="s">
        <v>3</v>
      </c>
      <c r="C501" s="23">
        <v>0</v>
      </c>
      <c r="D501" s="23">
        <v>0</v>
      </c>
      <c r="E501" s="35"/>
      <c r="F501" s="56"/>
    </row>
    <row r="502" spans="1:6" s="9" customFormat="1" ht="15" x14ac:dyDescent="0.2">
      <c r="A502" s="16">
        <v>1095</v>
      </c>
      <c r="B502" s="54" t="s">
        <v>1</v>
      </c>
      <c r="C502" s="23">
        <v>24000</v>
      </c>
      <c r="D502" s="23">
        <v>16590.400000000001</v>
      </c>
      <c r="E502" s="35">
        <f t="shared" ref="E502" si="143">D502/C502*100</f>
        <v>69.126666666666665</v>
      </c>
      <c r="F502" s="57"/>
    </row>
    <row r="503" spans="1:6" s="9" customFormat="1" ht="45" x14ac:dyDescent="0.2">
      <c r="A503" s="16">
        <v>1096</v>
      </c>
      <c r="B503" s="17" t="s">
        <v>118</v>
      </c>
      <c r="C503" s="27">
        <f t="shared" ref="C503:D503" si="144">SUM(C504:C508)-C506</f>
        <v>13500</v>
      </c>
      <c r="D503" s="27">
        <f t="shared" si="144"/>
        <v>540</v>
      </c>
      <c r="E503" s="36">
        <f>D503/C503*100</f>
        <v>4</v>
      </c>
      <c r="F503" s="55" t="s">
        <v>139</v>
      </c>
    </row>
    <row r="504" spans="1:6" s="9" customFormat="1" ht="15" x14ac:dyDescent="0.2">
      <c r="A504" s="16">
        <v>1097</v>
      </c>
      <c r="B504" s="54" t="s">
        <v>6</v>
      </c>
      <c r="C504" s="23">
        <v>0</v>
      </c>
      <c r="D504" s="23">
        <v>0</v>
      </c>
      <c r="E504" s="32"/>
      <c r="F504" s="56"/>
    </row>
    <row r="505" spans="1:6" s="9" customFormat="1" ht="15" x14ac:dyDescent="0.2">
      <c r="A505" s="16">
        <v>1098</v>
      </c>
      <c r="B505" s="54" t="s">
        <v>0</v>
      </c>
      <c r="C505" s="23">
        <v>0</v>
      </c>
      <c r="D505" s="23">
        <v>0</v>
      </c>
      <c r="E505" s="35"/>
      <c r="F505" s="56"/>
    </row>
    <row r="506" spans="1:6" s="9" customFormat="1" ht="15" x14ac:dyDescent="0.2">
      <c r="A506" s="16">
        <v>1099</v>
      </c>
      <c r="B506" s="54" t="s">
        <v>4</v>
      </c>
      <c r="C506" s="23">
        <v>0</v>
      </c>
      <c r="D506" s="23">
        <v>0</v>
      </c>
      <c r="E506" s="35"/>
      <c r="F506" s="56"/>
    </row>
    <row r="507" spans="1:6" s="9" customFormat="1" ht="15" x14ac:dyDescent="0.2">
      <c r="A507" s="16">
        <v>1100</v>
      </c>
      <c r="B507" s="54" t="s">
        <v>3</v>
      </c>
      <c r="C507" s="23">
        <v>0</v>
      </c>
      <c r="D507" s="23">
        <v>0</v>
      </c>
      <c r="E507" s="35"/>
      <c r="F507" s="56"/>
    </row>
    <row r="508" spans="1:6" s="9" customFormat="1" ht="15" x14ac:dyDescent="0.2">
      <c r="A508" s="16">
        <v>1101</v>
      </c>
      <c r="B508" s="54" t="s">
        <v>1</v>
      </c>
      <c r="C508" s="23">
        <v>13500</v>
      </c>
      <c r="D508" s="23">
        <v>540</v>
      </c>
      <c r="E508" s="35">
        <f t="shared" ref="E508" si="145">D508/C508*100</f>
        <v>4</v>
      </c>
      <c r="F508" s="57"/>
    </row>
    <row r="509" spans="1:6" s="9" customFormat="1" ht="45" x14ac:dyDescent="0.2">
      <c r="A509" s="16">
        <v>1102</v>
      </c>
      <c r="B509" s="17" t="s">
        <v>119</v>
      </c>
      <c r="C509" s="27">
        <f t="shared" ref="C509:D509" si="146">SUM(C510:C514)-C512</f>
        <v>6465</v>
      </c>
      <c r="D509" s="27">
        <f t="shared" si="146"/>
        <v>0</v>
      </c>
      <c r="E509" s="36">
        <f>D509/C509*100</f>
        <v>0</v>
      </c>
      <c r="F509" s="55" t="s">
        <v>140</v>
      </c>
    </row>
    <row r="510" spans="1:6" s="9" customFormat="1" ht="15" x14ac:dyDescent="0.2">
      <c r="A510" s="16">
        <v>1103</v>
      </c>
      <c r="B510" s="54" t="s">
        <v>6</v>
      </c>
      <c r="C510" s="23">
        <v>0</v>
      </c>
      <c r="D510" s="23">
        <v>0</v>
      </c>
      <c r="E510" s="32"/>
      <c r="F510" s="56"/>
    </row>
    <row r="511" spans="1:6" s="9" customFormat="1" ht="15" x14ac:dyDescent="0.2">
      <c r="A511" s="16">
        <v>1104</v>
      </c>
      <c r="B511" s="54" t="s">
        <v>0</v>
      </c>
      <c r="C511" s="23">
        <v>0</v>
      </c>
      <c r="D511" s="23">
        <v>0</v>
      </c>
      <c r="E511" s="35"/>
      <c r="F511" s="56"/>
    </row>
    <row r="512" spans="1:6" s="9" customFormat="1" ht="15" x14ac:dyDescent="0.2">
      <c r="A512" s="16">
        <v>1105</v>
      </c>
      <c r="B512" s="54" t="s">
        <v>4</v>
      </c>
      <c r="C512" s="23">
        <v>0</v>
      </c>
      <c r="D512" s="23">
        <v>0</v>
      </c>
      <c r="E512" s="35"/>
      <c r="F512" s="56"/>
    </row>
    <row r="513" spans="1:6" s="9" customFormat="1" ht="15" x14ac:dyDescent="0.2">
      <c r="A513" s="16">
        <v>1106</v>
      </c>
      <c r="B513" s="54" t="s">
        <v>3</v>
      </c>
      <c r="C513" s="23">
        <v>0</v>
      </c>
      <c r="D513" s="23">
        <v>0</v>
      </c>
      <c r="E513" s="35"/>
      <c r="F513" s="56"/>
    </row>
    <row r="514" spans="1:6" s="9" customFormat="1" ht="15" x14ac:dyDescent="0.2">
      <c r="A514" s="16">
        <v>1107</v>
      </c>
      <c r="B514" s="54" t="s">
        <v>1</v>
      </c>
      <c r="C514" s="23">
        <v>6465</v>
      </c>
      <c r="D514" s="23">
        <v>0</v>
      </c>
      <c r="E514" s="35">
        <f t="shared" ref="E514" si="147">D514/C514*100</f>
        <v>0</v>
      </c>
      <c r="F514" s="57"/>
    </row>
    <row r="515" spans="1:6" s="9" customFormat="1" ht="60" x14ac:dyDescent="0.2">
      <c r="A515" s="16">
        <v>1114</v>
      </c>
      <c r="B515" s="17" t="s">
        <v>120</v>
      </c>
      <c r="C515" s="27">
        <f t="shared" ref="C515:D515" si="148">SUM(C516:C520)-C518</f>
        <v>2969.3</v>
      </c>
      <c r="D515" s="27">
        <f t="shared" si="148"/>
        <v>538.5</v>
      </c>
      <c r="E515" s="36">
        <f>D515/C515*100</f>
        <v>18.135587512208261</v>
      </c>
      <c r="F515" s="55" t="s">
        <v>155</v>
      </c>
    </row>
    <row r="516" spans="1:6" s="9" customFormat="1" ht="15" x14ac:dyDescent="0.2">
      <c r="A516" s="16">
        <v>1115</v>
      </c>
      <c r="B516" s="54" t="s">
        <v>6</v>
      </c>
      <c r="C516" s="23">
        <v>0</v>
      </c>
      <c r="D516" s="23">
        <v>0</v>
      </c>
      <c r="E516" s="32"/>
      <c r="F516" s="56"/>
    </row>
    <row r="517" spans="1:6" s="9" customFormat="1" ht="15" x14ac:dyDescent="0.2">
      <c r="A517" s="16">
        <v>1116</v>
      </c>
      <c r="B517" s="54" t="s">
        <v>9</v>
      </c>
      <c r="C517" s="26">
        <v>788.5</v>
      </c>
      <c r="D517" s="26">
        <v>0</v>
      </c>
      <c r="E517" s="35">
        <f t="shared" ref="E517:E519" si="149">D517/C517*100</f>
        <v>0</v>
      </c>
      <c r="F517" s="56"/>
    </row>
    <row r="518" spans="1:6" s="9" customFormat="1" ht="15" x14ac:dyDescent="0.2">
      <c r="A518" s="16">
        <v>1117</v>
      </c>
      <c r="B518" s="54" t="s">
        <v>4</v>
      </c>
      <c r="C518" s="26">
        <f t="shared" ref="C518" si="150">C517</f>
        <v>788.5</v>
      </c>
      <c r="D518" s="26">
        <v>0</v>
      </c>
      <c r="E518" s="35">
        <f t="shared" si="149"/>
        <v>0</v>
      </c>
      <c r="F518" s="56"/>
    </row>
    <row r="519" spans="1:6" s="9" customFormat="1" ht="15" x14ac:dyDescent="0.2">
      <c r="A519" s="16">
        <v>1118</v>
      </c>
      <c r="B519" s="54" t="s">
        <v>2</v>
      </c>
      <c r="C519" s="23">
        <v>2180.8000000000002</v>
      </c>
      <c r="D519" s="23">
        <v>538.5</v>
      </c>
      <c r="E519" s="35">
        <f t="shared" si="149"/>
        <v>24.69277329420396</v>
      </c>
      <c r="F519" s="56"/>
    </row>
    <row r="520" spans="1:6" s="9" customFormat="1" ht="15" x14ac:dyDescent="0.2">
      <c r="A520" s="16">
        <v>1119</v>
      </c>
      <c r="B520" s="54" t="s">
        <v>1</v>
      </c>
      <c r="C520" s="23">
        <v>0</v>
      </c>
      <c r="D520" s="23">
        <v>0</v>
      </c>
      <c r="E520" s="35"/>
      <c r="F520" s="57"/>
    </row>
    <row r="521" spans="1:6" customFormat="1" x14ac:dyDescent="0.25">
      <c r="A521" s="9"/>
      <c r="B521" s="9"/>
      <c r="C521" s="9"/>
      <c r="D521" s="9"/>
      <c r="E521" s="9"/>
      <c r="F521" s="31"/>
    </row>
    <row r="522" spans="1:6" customFormat="1" x14ac:dyDescent="0.25">
      <c r="A522" s="9"/>
      <c r="B522" s="9"/>
      <c r="C522" s="9"/>
      <c r="D522" s="9"/>
      <c r="E522" s="9"/>
      <c r="F522" s="31"/>
    </row>
    <row r="523" spans="1:6" customFormat="1" x14ac:dyDescent="0.25">
      <c r="A523" s="9"/>
      <c r="B523" s="9"/>
      <c r="C523" s="9"/>
      <c r="D523" s="9"/>
      <c r="E523" s="9"/>
      <c r="F523" s="31"/>
    </row>
    <row r="524" spans="1:6" customFormat="1" x14ac:dyDescent="0.25">
      <c r="F524" s="33"/>
    </row>
    <row r="525" spans="1:6" customFormat="1" x14ac:dyDescent="0.25">
      <c r="F525" s="33"/>
    </row>
    <row r="526" spans="1:6" customFormat="1" x14ac:dyDescent="0.25">
      <c r="F526" s="33"/>
    </row>
    <row r="527" spans="1:6" customFormat="1" x14ac:dyDescent="0.25">
      <c r="F527" s="33"/>
    </row>
    <row r="528" spans="1:6" customFormat="1" x14ac:dyDescent="0.25">
      <c r="F528" s="33"/>
    </row>
    <row r="529" spans="6:6" customFormat="1" x14ac:dyDescent="0.25">
      <c r="F529" s="33"/>
    </row>
    <row r="530" spans="6:6" customFormat="1" x14ac:dyDescent="0.25">
      <c r="F530" s="33"/>
    </row>
    <row r="531" spans="6:6" customFormat="1" x14ac:dyDescent="0.25">
      <c r="F531" s="33"/>
    </row>
    <row r="532" spans="6:6" customFormat="1" x14ac:dyDescent="0.25">
      <c r="F532" s="33"/>
    </row>
    <row r="533" spans="6:6" customFormat="1" x14ac:dyDescent="0.25">
      <c r="F533" s="33"/>
    </row>
    <row r="534" spans="6:6" customFormat="1" x14ac:dyDescent="0.25">
      <c r="F534" s="33"/>
    </row>
    <row r="535" spans="6:6" customFormat="1" x14ac:dyDescent="0.25">
      <c r="F535" s="33"/>
    </row>
    <row r="536" spans="6:6" customFormat="1" x14ac:dyDescent="0.25">
      <c r="F536" s="33"/>
    </row>
    <row r="537" spans="6:6" customFormat="1" x14ac:dyDescent="0.25">
      <c r="F537" s="33"/>
    </row>
    <row r="538" spans="6:6" customFormat="1" x14ac:dyDescent="0.25">
      <c r="F538" s="33"/>
    </row>
    <row r="539" spans="6:6" customFormat="1" x14ac:dyDescent="0.25">
      <c r="F539" s="33"/>
    </row>
    <row r="540" spans="6:6" customFormat="1" x14ac:dyDescent="0.25">
      <c r="F540" s="33"/>
    </row>
    <row r="541" spans="6:6" customFormat="1" x14ac:dyDescent="0.25">
      <c r="F541" s="33"/>
    </row>
    <row r="542" spans="6:6" customFormat="1" x14ac:dyDescent="0.25">
      <c r="F542" s="33"/>
    </row>
    <row r="543" spans="6:6" customFormat="1" x14ac:dyDescent="0.25">
      <c r="F543" s="33"/>
    </row>
    <row r="544" spans="6:6" customFormat="1" x14ac:dyDescent="0.25">
      <c r="F544" s="33"/>
    </row>
    <row r="545" spans="1:6" customFormat="1" x14ac:dyDescent="0.25">
      <c r="F545" s="33"/>
    </row>
    <row r="546" spans="1:6" customFormat="1" x14ac:dyDescent="0.25">
      <c r="F546" s="33"/>
    </row>
    <row r="547" spans="1:6" customFormat="1" x14ac:dyDescent="0.25">
      <c r="F547" s="33"/>
    </row>
    <row r="548" spans="1:6" customFormat="1" x14ac:dyDescent="0.25">
      <c r="F548" s="33"/>
    </row>
    <row r="549" spans="1:6" customFormat="1" x14ac:dyDescent="0.25">
      <c r="F549" s="33"/>
    </row>
    <row r="550" spans="1:6" customFormat="1" x14ac:dyDescent="0.25">
      <c r="F550" s="33"/>
    </row>
    <row r="551" spans="1:6" customFormat="1" x14ac:dyDescent="0.25">
      <c r="F551" s="33"/>
    </row>
    <row r="552" spans="1:6" customFormat="1" x14ac:dyDescent="0.25">
      <c r="F552" s="33"/>
    </row>
    <row r="553" spans="1:6" customFormat="1" x14ac:dyDescent="0.25">
      <c r="F553" s="33"/>
    </row>
    <row r="554" spans="1:6" customFormat="1" x14ac:dyDescent="0.25">
      <c r="F554" s="33"/>
    </row>
    <row r="555" spans="1:6" customFormat="1" x14ac:dyDescent="0.25">
      <c r="F555" s="33"/>
    </row>
    <row r="556" spans="1:6" customFormat="1" x14ac:dyDescent="0.25">
      <c r="F556" s="33"/>
    </row>
    <row r="557" spans="1:6" customFormat="1" x14ac:dyDescent="0.25">
      <c r="F557" s="33"/>
    </row>
    <row r="558" spans="1:6" customFormat="1" x14ac:dyDescent="0.25">
      <c r="F558" s="33"/>
    </row>
    <row r="559" spans="1:6" customFormat="1" x14ac:dyDescent="0.25">
      <c r="F559" s="33"/>
    </row>
    <row r="560" spans="1:6" x14ac:dyDescent="0.25">
      <c r="A560"/>
      <c r="B560"/>
      <c r="C560"/>
      <c r="D560"/>
    </row>
    <row r="561" spans="1:4" x14ac:dyDescent="0.25">
      <c r="A561"/>
      <c r="B561"/>
      <c r="C561"/>
      <c r="D561"/>
    </row>
    <row r="562" spans="1:4" x14ac:dyDescent="0.25">
      <c r="A562"/>
      <c r="B562"/>
      <c r="C562"/>
      <c r="D562"/>
    </row>
    <row r="563" spans="1:4" x14ac:dyDescent="0.25">
      <c r="A563"/>
      <c r="B563"/>
      <c r="C563"/>
      <c r="D563"/>
    </row>
    <row r="564" spans="1:4" x14ac:dyDescent="0.25">
      <c r="A564"/>
      <c r="B564"/>
      <c r="C564"/>
      <c r="D564"/>
    </row>
    <row r="565" spans="1:4" x14ac:dyDescent="0.25">
      <c r="A565"/>
      <c r="B565"/>
      <c r="C565"/>
      <c r="D565"/>
    </row>
    <row r="566" spans="1:4" x14ac:dyDescent="0.25">
      <c r="A566"/>
      <c r="B566"/>
      <c r="C566"/>
      <c r="D566"/>
    </row>
    <row r="567" spans="1:4" x14ac:dyDescent="0.25">
      <c r="A567"/>
      <c r="B567"/>
      <c r="C567"/>
      <c r="D567"/>
    </row>
    <row r="568" spans="1:4" x14ac:dyDescent="0.25">
      <c r="A568"/>
      <c r="B568"/>
      <c r="C568"/>
      <c r="D568"/>
    </row>
    <row r="569" spans="1:4" x14ac:dyDescent="0.25">
      <c r="A569"/>
      <c r="B569"/>
      <c r="C569"/>
      <c r="D569"/>
    </row>
    <row r="570" spans="1:4" x14ac:dyDescent="0.25">
      <c r="A570"/>
      <c r="B570"/>
      <c r="C570"/>
      <c r="D570"/>
    </row>
    <row r="571" spans="1:4" x14ac:dyDescent="0.25">
      <c r="A571"/>
      <c r="B571"/>
      <c r="C571"/>
      <c r="D571"/>
    </row>
    <row r="572" spans="1:4" x14ac:dyDescent="0.25">
      <c r="A572"/>
      <c r="B572"/>
      <c r="C572"/>
      <c r="D572"/>
    </row>
    <row r="573" spans="1:4" x14ac:dyDescent="0.25">
      <c r="A573"/>
      <c r="B573"/>
      <c r="C573"/>
      <c r="D573"/>
    </row>
    <row r="574" spans="1:4" x14ac:dyDescent="0.25">
      <c r="A574"/>
      <c r="B574"/>
      <c r="C574"/>
      <c r="D574"/>
    </row>
    <row r="575" spans="1:4" x14ac:dyDescent="0.25">
      <c r="A575"/>
      <c r="B575"/>
      <c r="C575"/>
      <c r="D575"/>
    </row>
    <row r="576" spans="1:4" x14ac:dyDescent="0.25">
      <c r="A576"/>
      <c r="B576"/>
      <c r="C576"/>
      <c r="D576"/>
    </row>
    <row r="577" spans="1:4" x14ac:dyDescent="0.25">
      <c r="A577"/>
      <c r="B577"/>
      <c r="C577"/>
      <c r="D577"/>
    </row>
    <row r="578" spans="1:4" x14ac:dyDescent="0.25">
      <c r="A578"/>
      <c r="B578"/>
      <c r="C578"/>
      <c r="D578"/>
    </row>
  </sheetData>
  <mergeCells count="88">
    <mergeCell ref="F503:F508"/>
    <mergeCell ref="F509:F514"/>
    <mergeCell ref="F515:F520"/>
    <mergeCell ref="B471:F471"/>
    <mergeCell ref="F478:F483"/>
    <mergeCell ref="B484:F484"/>
    <mergeCell ref="F491:F496"/>
    <mergeCell ref="F497:F502"/>
    <mergeCell ref="F380:F385"/>
    <mergeCell ref="F386:F391"/>
    <mergeCell ref="F392:F397"/>
    <mergeCell ref="F398:F403"/>
    <mergeCell ref="B404:F404"/>
    <mergeCell ref="F350:F355"/>
    <mergeCell ref="F356:F361"/>
    <mergeCell ref="F362:F367"/>
    <mergeCell ref="F368:F373"/>
    <mergeCell ref="F374:F379"/>
    <mergeCell ref="F320:F325"/>
    <mergeCell ref="F326:F331"/>
    <mergeCell ref="F332:F337"/>
    <mergeCell ref="F338:F343"/>
    <mergeCell ref="F344:F349"/>
    <mergeCell ref="F296:F301"/>
    <mergeCell ref="F290:F295"/>
    <mergeCell ref="F302:F307"/>
    <mergeCell ref="F308:F313"/>
    <mergeCell ref="F314:F319"/>
    <mergeCell ref="F266:F271"/>
    <mergeCell ref="F272:F277"/>
    <mergeCell ref="F278:F283"/>
    <mergeCell ref="F284:F289"/>
    <mergeCell ref="F236:F241"/>
    <mergeCell ref="F242:F247"/>
    <mergeCell ref="F248:F253"/>
    <mergeCell ref="F254:F259"/>
    <mergeCell ref="F260:F265"/>
    <mergeCell ref="F205:F210"/>
    <mergeCell ref="B211:F211"/>
    <mergeCell ref="F218:F223"/>
    <mergeCell ref="F224:F229"/>
    <mergeCell ref="F230:F235"/>
    <mergeCell ref="F173:F178"/>
    <mergeCell ref="B179:F179"/>
    <mergeCell ref="F186:F191"/>
    <mergeCell ref="F192:F197"/>
    <mergeCell ref="B198:F198"/>
    <mergeCell ref="F143:F148"/>
    <mergeCell ref="F149:F154"/>
    <mergeCell ref="F155:F160"/>
    <mergeCell ref="F161:F166"/>
    <mergeCell ref="F167:F172"/>
    <mergeCell ref="F112:F117"/>
    <mergeCell ref="F118:F123"/>
    <mergeCell ref="B124:F124"/>
    <mergeCell ref="F131:F136"/>
    <mergeCell ref="F137:F142"/>
    <mergeCell ref="F82:F87"/>
    <mergeCell ref="F88:F93"/>
    <mergeCell ref="F94:F99"/>
    <mergeCell ref="F100:F105"/>
    <mergeCell ref="F106:F111"/>
    <mergeCell ref="F52:F57"/>
    <mergeCell ref="F58:F63"/>
    <mergeCell ref="F64:F69"/>
    <mergeCell ref="F70:F75"/>
    <mergeCell ref="F76:F81"/>
    <mergeCell ref="B14:F14"/>
    <mergeCell ref="B45:F45"/>
    <mergeCell ref="F21:F26"/>
    <mergeCell ref="F27:F32"/>
    <mergeCell ref="F33:F38"/>
    <mergeCell ref="F39:F44"/>
    <mergeCell ref="A5:A6"/>
    <mergeCell ref="B5:B6"/>
    <mergeCell ref="C5:E5"/>
    <mergeCell ref="F5:F6"/>
    <mergeCell ref="A3:F3"/>
    <mergeCell ref="F453:F458"/>
    <mergeCell ref="F459:F464"/>
    <mergeCell ref="F465:F470"/>
    <mergeCell ref="F411:F416"/>
    <mergeCell ref="F417:F422"/>
    <mergeCell ref="F423:F428"/>
    <mergeCell ref="F429:F434"/>
    <mergeCell ref="F435:F440"/>
    <mergeCell ref="F441:F446"/>
    <mergeCell ref="F447:F452"/>
  </mergeCells>
  <pageMargins left="0.78740157480314965" right="0.78740157480314965" top="0.78740157480314965" bottom="0.59055118110236215" header="0" footer="0"/>
  <pageSetup paperSize="9" scale="76" firstPageNumber="15" fitToHeight="0" orientation="landscape" useFirstPageNumber="1" r:id="rId1"/>
  <headerFooter>
    <oddHeader>&amp;C&amp;P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ПМ</vt:lpstr>
      <vt:lpstr>ПМ!Заголовки_для_печати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План по Краснотурьинску</dc:title>
  <dc:subject>ДЦП</dc:subject>
  <dc:creator/>
  <cp:lastModifiedBy/>
  <cp:lastPrinted>2013-11-22T10:24:28Z</cp:lastPrinted>
  <dcterms:created xsi:type="dcterms:W3CDTF">2006-09-28T05:33:49Z</dcterms:created>
  <dcterms:modified xsi:type="dcterms:W3CDTF">2019-04-29T03:53:35Z</dcterms:modified>
</cp:coreProperties>
</file>