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9320" windowHeight="11760" activeTab="0"/>
  </bookViews>
  <sheets>
    <sheet name="МП" sheetId="1" r:id="rId1"/>
  </sheets>
  <definedNames>
    <definedName name="_xlnm.Print_Titles" localSheetId="0">'МП'!$5:$5</definedName>
  </definedNames>
  <calcPr fullCalcOnLoad="1"/>
</workbook>
</file>

<file path=xl/sharedStrings.xml><?xml version="1.0" encoding="utf-8"?>
<sst xmlns="http://schemas.openxmlformats.org/spreadsheetml/2006/main" count="596" uniqueCount="167">
  <si>
    <t>федеральный бюджет</t>
  </si>
  <si>
    <t>областной бюджет</t>
  </si>
  <si>
    <t>местный бюджет</t>
  </si>
  <si>
    <t>внебюджетные источники</t>
  </si>
  <si>
    <t>Наименование мероприятия/ источники расходов на финансирование</t>
  </si>
  <si>
    <t>Номер строки</t>
  </si>
  <si>
    <t>в том числе субсидии местным бюджетам</t>
  </si>
  <si>
    <t>Причины отклонения от планового значения</t>
  </si>
  <si>
    <t>процент выполнения</t>
  </si>
  <si>
    <t>план</t>
  </si>
  <si>
    <t>факт</t>
  </si>
  <si>
    <t>Объем расходов на выполнение мероприятия, тыс. рублей</t>
  </si>
  <si>
    <t>Всего по комплексной программе
в том числе:</t>
  </si>
  <si>
    <t>Таблица 2</t>
  </si>
  <si>
    <t>Направление 1 «Развитие строительного комплекса»</t>
  </si>
  <si>
    <t>Всего по направлению 1 «Развитие строительного комплекса»
в том числе:</t>
  </si>
  <si>
    <t>Мероприятие 1. «Строительство новых микрорайонов в г. Верхняя Пышма», всего
из них:</t>
  </si>
  <si>
    <t>Мероприятие 2. «Приобретение квартир для переселения граждан из жилых помещений, признанных непригодными для проживания», всего
из них:</t>
  </si>
  <si>
    <t>Мероприятие 4. «Строительство (приобретение) служебных жилых помещений для педагогических и иных работников на территории города Верхняя Пышма», всего
из них</t>
  </si>
  <si>
    <t>Направление 2 «Развитие образования»</t>
  </si>
  <si>
    <t>Всего по направлению 2 «Развитие образования»
в том числе:</t>
  </si>
  <si>
    <t>Мероприятие 9. «Разработка проектно-сметной документации на строительство общеобразовательного учреждения на 1100 мест в с. Балтым городского округа Верхняя Пышма», всего
из них:</t>
  </si>
  <si>
    <t>Мероприятие 19. «Разработка проектно-сметной документации на строительство здания общеобразовательной организации на 825 мест в квартале улиц Юбилейная- Сварщиков - проспект Успенский 
г. Верхняя Пышма», всего
из них:</t>
  </si>
  <si>
    <t>Мероприятие 21. «Реконструкция здания муниципального автономного общеобразовательного учреждения «Средняя общеобразовательная школа 
№ 22» г. Верхняя Пышма, проспект Успенский, д. 497, всего
из них:</t>
  </si>
  <si>
    <t>Направление 3 «Развитие физической культуры и спорта»</t>
  </si>
  <si>
    <t>Всего по направлению 3 «Развитие физической культуры и спорта»
в том числе:</t>
  </si>
  <si>
    <t>Мероприятие 33. «Разработка проектно-сметной документации на строительство универсального физкультурно-оздоровительного комплекса по улице Кривоусова, д. 53 в г. Верхняя Пышма», всего
из них:</t>
  </si>
  <si>
    <t>Мероприятие 34. «Строительство универсального физкультурно-оздоровительного комплекса по улице Кривоусова, д. 53 в г. Верхняя Пышма», всего
из них:</t>
  </si>
  <si>
    <t>Мероприятие 39. «Проектирование физкультурно-оздоровительного комплекса п. Исеть городского округа Верхняя Пышма», всего
из них:</t>
  </si>
  <si>
    <t>Мероприятие 45. «Строительство Дворца самбо», всего
из них:</t>
  </si>
  <si>
    <t>Мероприятие 46. «Строительство хоккейного корта по адресу: г. Верхняя Пышма, улица Уральских рабочих, 
д. 37 а», всего
из них:</t>
  </si>
  <si>
    <t>Мероприятие 49. «Реконструкция административного здания, расположенного по адресу: Свердловская область, г. Верхняя Пышма, улица 40 лет Октября, д. 73 (муниципальное казенное учреждение «Управление физической культуры, спорта и молодежной политики городского округа Верхняя Пышма»)», всего
из них:</t>
  </si>
  <si>
    <t>Направление 4 «Развитие здравоохранения»</t>
  </si>
  <si>
    <t>Всего по направлению 4 «Развитие здравоохранения»
в том числе:</t>
  </si>
  <si>
    <t>Направление 5 «Развитие культуры»</t>
  </si>
  <si>
    <t>Всего по направлению 5 «Развитие культуры»
в том числе:</t>
  </si>
  <si>
    <t>Мероприятие 55. «Реконструкция парка культуры и отдыха в г. Верхняя Пышма», всего
из них:</t>
  </si>
  <si>
    <t>Направление 6 «Развитие жилищно-коммунального хозяйства»</t>
  </si>
  <si>
    <t>Всего по направлению 6 «Развитие жилищно-коммунального хозяйства»
в том числе:</t>
  </si>
  <si>
    <t>Мероприятие 60. «Техническое перевооружение теплотрассы от газовой котельной улицы Заводская, 1, п. Исеть до ТК17», всего
из них:</t>
  </si>
  <si>
    <t>Мероприятие 61. «Строительство теплотрассы от ТК17 до УТ-1, от УТ-1 до жилого дома № 1 в жилой застройке по улице Мира в п. Исеть городского округа Верхняя Пышма», всего
из них:</t>
  </si>
  <si>
    <t>Мероприятие 62. «Строительство теплотрассы от УТ-1 до жилого дома 
№ 2 в жилой застройке по улице Мира 
в п. Исеть городского округа Верхняя Пышма», всего
из них:</t>
  </si>
  <si>
    <t>Мероприятие 66. «Проектирование и строительство новой блочно-модульной газовой котельной в п. Красный городского округа Верхняя Пышма», всего
из них:</t>
  </si>
  <si>
    <t>Мероприятие 67. «Проектирование и реконструкция угольной котельной 
в п. Ольховка городского округа Верхняя Пышма», всего
из них:</t>
  </si>
  <si>
    <t>Мероприятие 68. «Проектирование и реконструкция угольной котельной 
в с. Мостовское городского округа Верхняя Пышма с переводом котельной на природный газ», всего
из них:</t>
  </si>
  <si>
    <t>Мероприятие 99. «Реконструкция 
КЛ 6 кВ ф. 1 «ПС Пышма - ТП 5», всего
из них:</t>
  </si>
  <si>
    <t>Мероприятие 101. «Реконструкция 
КЛ 6 кВ ф. 2 «ПС Пышма - ТП 27», всего
из них:</t>
  </si>
  <si>
    <t>Мероприятие 100. «Реконструкция 
КЛ 6 кВ ф. «ТП 5 - РП 27», всего
из них:</t>
  </si>
  <si>
    <t>Мероприятие 102. «Реконструкция 
КЛ 6 кВ ф. «ТП 27 - РП 2», всего
из них:</t>
  </si>
  <si>
    <t>Мероприятие 105. «Строительство сети уличного освещения, улица Петрова, 35 («Военный городок»)», всего
из них:</t>
  </si>
  <si>
    <t>Мероприятие 109. «Строительство 
ВЛ 6 кВ с. Мостовское на ТП-6093», всего
из них:</t>
  </si>
  <si>
    <t>Мероприятие 114. «Развитие подводящих сетей для газоснабжения населенных пунктов городского округа Верхняя Пышма», всего
из них:</t>
  </si>
  <si>
    <t>Мероприятие 116. «Строительство распределительных газопроводов 
в с. Мостовское городского округа Верхняя Пышма», всего
из них:</t>
  </si>
  <si>
    <t>Мероприятие 117. «Строительство газопровода высокого, среднего и низкого давления в сельской местности», всего
из них:</t>
  </si>
  <si>
    <t>Мероприятие 120. «Проектирование очистных сооружений в п. Исеть городского округа Верхняя Пышма», всего
из них:</t>
  </si>
  <si>
    <t>Мероприятие 124. «Проектирование водовода между станцией подкачки «Красный Адуй» и станцией водоподготовки», всего
из них:</t>
  </si>
  <si>
    <t>Мероприятие 125. «Реконструкция водовода между станцией подкачки «Красный Адуй» и станцией водоподготовки», всего
из них:</t>
  </si>
  <si>
    <t>Мероприятие 126. «Проектирование реконструкции насосной станции IV подъема, расположенной в г. Верхняя Пышма, улица Петрова, д. 35», всего
из них:</t>
  </si>
  <si>
    <t>Мероприятие 128. «Проектирование модернизации схемы подачи питьевой воды насосной станции «Зона Поздняя», расположенной в г. Верхняя Пышма, улица Красноармейская», всего
из них:</t>
  </si>
  <si>
    <t>Мероприятие 131. «Проектирование автоматизации пяти насосных станций IV подъема с установкой частотных преобразователей, расположенных 
в г. Верхняя Пышма», всего
из них:</t>
  </si>
  <si>
    <t>Мероприятие 134. «Строительство канализационного коллектора 
в п. Санаторный городского округа Верхняя Пышма. Электроснабжение главных канализационных насосных станций № 1, 2 в п. Санаторный», всего
из них:</t>
  </si>
  <si>
    <t>Мероприятие 135. «Создание межмуниципального центра обращения с отходами», всего
из них:</t>
  </si>
  <si>
    <t>Мероприятие 136. «Рекультивация поселковой свалки в п. Исеть», всего
из них:</t>
  </si>
  <si>
    <t>Мероприятие 137. «Рекультивация полигона в п. Красный», всего
из них:</t>
  </si>
  <si>
    <t>Мероприятие 138. «Комплексное благоустройство дворовых территорий», всего
из них:</t>
  </si>
  <si>
    <t>Мероприятие 139. «Комплексное благоустройство общественных территорий», всего
из них:</t>
  </si>
  <si>
    <t>Направление 7 «Развитие транспортной инфраструктуры»</t>
  </si>
  <si>
    <t>Всего по направлению 7 «Развитие транспортной инфраструктуры»
в том числе:</t>
  </si>
  <si>
    <t>Мероприятие 140. «Строительство и реконструкция улично-дорожной сети городского округа Верхняя Пышма со строительством трамвайной линии в границах городского округа Верхняя Пышма», всего
из них:</t>
  </si>
  <si>
    <t>Мероприятие 141. «Реконструкция проспекта Успенский от улицы Петрова до путепровода с учетом полосы отвода для трамвая», всего
из них:</t>
  </si>
  <si>
    <t>Мероприятие 147. «Строительство линейного объекта «участки: улица Машиностроителей, улица Гороховая и улица Зеленая (проектная) в границах района Северный г. Верхняя Пышма (включая проектные работы стадии «Р»)», всего
из них:</t>
  </si>
  <si>
    <t>Мероприятие 148. «Строительство автомобильной дороги по улице Мальцева в г. Верхняя Пышма», всего
из них:</t>
  </si>
  <si>
    <t>Мероприятие 152. «Реконструкция автомобильной дороги по улице Феофанова в г. Верхняя Пышма», всего
из них:</t>
  </si>
  <si>
    <t>Мероприятие 165. «Строительство автомобильной дороги по улице Ольховой в с. Мостовское», всего
из них:</t>
  </si>
  <si>
    <t>Мероприятие 166. «Разработка проектно-сметной документации для строительства автомобильной дороги по улице Сапожникова в г. Верхняя Пышма», всего
из них:</t>
  </si>
  <si>
    <t>Направление 8 «Развитие агропромышленного комплекса и потребительского рынка»</t>
  </si>
  <si>
    <t>Всего по направлению 8 «Развитие агропромышленного комплекса и потребительского рынка»
в том числе:</t>
  </si>
  <si>
    <t>Мероприятие 167. «Строительство новых объектов потребительского рынка», всего
из них:</t>
  </si>
  <si>
    <t>Направление 9 «Развитие промышленности и предпринимательства»</t>
  </si>
  <si>
    <t>Всего по направлению 9 «Развитие промышленности и предпринимательства»
в том числе:</t>
  </si>
  <si>
    <t>Мероприятие 169. «Реконструкция лигатурного производства ОАО «Уралредмет», всего
из них:</t>
  </si>
  <si>
    <t>Мероприятие 172. «Техническое перевооружение волочильного передела (АО «ЕЗ ОЦМ»)», всего
из них:</t>
  </si>
  <si>
    <t>Мероприятие 173. «Техническое перевооружение плавильного передела (АО «ЕЗ ОЦМ»)», всего
из них:</t>
  </si>
  <si>
    <t>Мероприятие 174. «Техническое перевооружение аффинажного передела (АО «ЕЗ ОЦМ»)», всего
из них:</t>
  </si>
  <si>
    <t>Мероприятие 176. «Поддержка и развитие субъектов малого и среднего предпринимательства в городском округе Верхняя Пышма», всего
из них:</t>
  </si>
  <si>
    <t>Мероприятие 28. «Реконструкция муниципального автономного общеобразовательного учреждения «Средняя образовательная школа № 25 
с углубленным изучением отдельных предметов», г. Верхняя Пышма, улица Петрова, д. 43 а», всего
из них:</t>
  </si>
  <si>
    <t>01.02.2019 заключен контракт на выполнение работ по разработке проектно-сметной документации. Срок исполнения - 31.07.2019</t>
  </si>
  <si>
    <t xml:space="preserve">Физкультурно-оздоровительный комплекс и здание пристроя к нему введены в эксплуатацию </t>
  </si>
  <si>
    <t>Подготовлена документация для проведения аукционных процедур по установке ограждения парка</t>
  </si>
  <si>
    <t>По инициативе инвестора реализация мероприятия перенесена на более поздний срок (после согласования с РЭК Свердловской области и подписания документации ООО "СК ПРОСТОР-УРАЛ")</t>
  </si>
  <si>
    <t xml:space="preserve">По инициативе инвестора реализация мероприятия перенесена на более поздний срок </t>
  </si>
  <si>
    <t>Осуществляется подготовка аукционной документации</t>
  </si>
  <si>
    <t>Выполняются работы по оформлению земельного участка для дальнейшего проектирования очистных сооружений</t>
  </si>
  <si>
    <t>Реализация мероприятия запланирована на второе полугодие 2019 года</t>
  </si>
  <si>
    <t>Введено 11 новых объектов потребительского рынка: 
6 объектов розничной торговли;
4 объекта бытовых услуг;
1 объект общественного питания</t>
  </si>
  <si>
    <t>Мероприятие 54. «Поставка фельдшерско-акушерского пункта в п. Половинный», всего
из них:</t>
  </si>
  <si>
    <t>Выполняется подготовка документации для проведения аукционных процедур</t>
  </si>
  <si>
    <t>Выполнение мероприятий 
комплексной программы «Развитие городского округа Верхняя Пышма» на 2017–2022 годы
за первое полугодие 2019 года</t>
  </si>
  <si>
    <t>Проводится корректировка проектно-сметной документации после получения отрицательного заключения государственной экспертизы</t>
  </si>
  <si>
    <t>Завершаются проектно-изыскательские работы, согласование проектных решений с ОАО "МРСК-Урала"</t>
  </si>
  <si>
    <t>Продолжается строительство объекта по муниципальному контракту, заключенному в 2018 году</t>
  </si>
  <si>
    <t>Выполняются строительно-монтажные работы в отделениях шихтоподготовки, разборки футерованных тиглей, механической доработки лигатур и плавильном отделении</t>
  </si>
  <si>
    <t>Приобретено производственное оборудование. Выполнены 
строительные и монтажные работы, 
опытные работы по производству аффинажа МПГ методом MRT</t>
  </si>
  <si>
    <t>Обеспечена деятельность Верхнепышминского фонда поддержки предпринимательства. Профинансированы мероприятия муниципальной программы поддержки субъектов малого и среднего предпринимательства</t>
  </si>
  <si>
    <t>Осуществлена модернизация системы управления вертикальной отжиговой печи. Куплено оборудование для участка плавки и рафинирования металлов</t>
  </si>
  <si>
    <t>Мероприятие 6. «Проектирование и строительство здания администрации по адресу: Свердловская область, г. Верхняя Пышма, проспект Успенский, д. 115», всего
из них:</t>
  </si>
  <si>
    <t>Мероприятие 24. «Строительство Дворца технического творчества в г. Верхняя Пышма», всего
из них</t>
  </si>
  <si>
    <t>Мероприятие 27. «Капитальный ремонт объектов (культурно-досуговый комплекс, спортивный комплекс) муниципального автономного учреждения «Загородный оздоровительный лагерь «Медная горка», 
г. Верхняя Пышма», всего
из них:</t>
  </si>
  <si>
    <t>Мероприятие 29. «Строительство начальной школы на 500 мест, расположенной по адресу: Свердловская область, г. Верхняя Пышма, ул. Чистова, 
д. 4», всего
из них:</t>
  </si>
  <si>
    <t>Мероприятие 30. «Реконструкция здания муниципального бюджетного учреждения дополнительного образования «Детская художественная школа» по адресу: 
г. Верхняя Пышма, проспект Успенский, 
д. 111Б, литер А», всего
из них:</t>
  </si>
  <si>
    <t>Мероприятие 38. «Строительство спортивного комплекса с лыжероллерной трассой в парке культуры и отдыха 
в г. Верхняя Пышма», всего
из них:</t>
  </si>
  <si>
    <t>Мероприятие 51. «Строительство родильного дома с женской консультацией и отделением патологии беременных, 
г. Верхняя Пышма», всего
из них:</t>
  </si>
  <si>
    <t>Мероприятие 63. «Проектирование и реконструкция теплотрассы от котельной 
п. Кедровое до точки Б 2ДУ-300, строительство теплотрассы от ТК-4 до границы земельного участка заявителя «Здание школы № 24» (старое здание), расположенного по адресу: г. Верхняя Пышма, п. Кедровое, улица Школьников, 
д. 4/1», всего
из них:</t>
  </si>
  <si>
    <t>По инициативе инвестора реализация мероприятия перенесена на более поздний срок (после согласования с РЭК Свердловской области и подписания документации МБУ "Управление капитального строительства городского округа Верхняя Пышма")</t>
  </si>
  <si>
    <t>Мероприятие 69. «Реконструкция газовой котельной, улица Заводская, д. 1, п. Исеть городского округа Верхняя Пышма», всего
из них:</t>
  </si>
  <si>
    <t>Мероприятие 106. «Реконструкция 
ВЛ 6 кВ распределительного устройства Насосная 2 подъема ф. № 1, ячейка № 3 до распределительного устройства Насосная 
2 подъема ячейка № 7», всего
из них:</t>
  </si>
  <si>
    <t>Выполняется проектирование на участке от насосной станции подкачки "Красный Адуй" до ВК2 по направлению к городу Верхняя Пышма</t>
  </si>
  <si>
    <t>Определена подрядная организация для выполнения работ по реконструкции водовода</t>
  </si>
  <si>
    <t>Мероприятие 146. «Строительство дороги по улице Тенистой, с. Балтым, г. Верхняя Пышма», всего
из них:</t>
  </si>
  <si>
    <t>Мероприятие 157. «Разработка проектной документации для строительства новых улиц Щербакова, Волоскова и реконструкция улицы Клары Цеткин путем ее расширения в границах микрорайона Петровский г. Верхняя Пышма», всего
из них:</t>
  </si>
  <si>
    <t>Разработана проектно-сметная документация. В декабре 2018 года получено отрицательное заключение государственной экспертизы. Проектно-сметная документация доработана, повторно проходит государственную экспертизу</t>
  </si>
  <si>
    <t>Реализация мероприятия переносится на более поздние сроки в связи с отсутствием источников финансирования</t>
  </si>
  <si>
    <t>Ведутся подготовительные работы по определению подрядной организации</t>
  </si>
  <si>
    <t xml:space="preserve">Подготовлена конкурсная документация, сделан перерасчет с учетом коэффициента-дефлятора. По итогам аукциона заключен контракт № 2019.0068 от 10.06.2019 с ООО Торговый Дом «Урало-Сибирская Компания» на выполнение строительных работ. Срок окончания работ - 30.11.2019
</t>
  </si>
  <si>
    <t>Реализация мероприятия переносится на 2020 год в связи с отсутствием источников финансирования</t>
  </si>
  <si>
    <t>Подготовлена конкурсная документация. По итогам проведения аукциона заключен контракт № 2019.0052 от 05.06.2019 с АО "Свердловскавтодор". Срок окончания работ -31.10.2019</t>
  </si>
  <si>
    <t>Приобретена волочильная машина. Выполнены  пуско-наладочные работы блочного стана линии волочения. Осуществлена модернизация электрооборудования на участке грубого волочения</t>
  </si>
  <si>
    <t>Срок реализации мероприятия переносится
на 2020 год в связи с отсутствием источников финансирования</t>
  </si>
  <si>
    <t xml:space="preserve">Ведутся работы подготовительного периода: снос объектов недвижимости. Частично выполняется выборка корыта под дорожное основание, отсыпка скальным грунтом.  Осуществляется частичный вынос канализации, устройства ливневой канализации, частичный вынос слаботочных сетей
</t>
  </si>
  <si>
    <t>Выполнены работы по выносу из зоны строительства газопровода и сетей теплоснабжения, ограждению строительной площадки, работы по устройству фундаментной плиты и монолитных стен подвала, дренажной канализации с установкой колодцев. Ведутся работы по устройству монолитного каркаса, кирпичных стен и перегородок</t>
  </si>
  <si>
    <t xml:space="preserve">06.08.2018 заключен контракт на выполнение работ со сроком исполнения до 15.11.2019. Выполнено устройство канализации, перенос водопровода, частично проложен силовой кабель. Ведутся работы по выносу газопровода 
</t>
  </si>
  <si>
    <t>Выполняется корректировка проекта планировки территории для строительства 
ул. Щербакова и реконструкции ул. Клары Цеткин. Для строительства ул. Волоскова разработана проектно-сметная документация, получено отрицательное заключение государственной экспертизы с рекомендацией выполнения дополнительных геофизических изысканий. По результатам выполненных геофизических изысканий разрабатываются изменения проектируемой трассы автодороги в районе коллективного сада "Горняк"</t>
  </si>
  <si>
    <t>Реализация мероприятия планируется во втором полугодии 2019 года.
С целью приобретения квартир для граждан из жилых помещений, признанных непригодными для проживания, ведется подготовка к отселению жильцов дома 
по ул. Петрова, 37 (г. Верхняя Пышма), производится подбор вариантов приобретения жилых помещений. В настоящее время соглашения с ГК «Фонд содействия реформированию ЖКХ» и, как следствие, с муниципальным образованием городской округ Верхняя Пышма 
не заключены. Планируемый срок заключения соглашения – до сентября 
2019 года</t>
  </si>
  <si>
    <t>Реализация мероприятия перенесена на более поздний срок в связи с отсутствием источников финансирования</t>
  </si>
  <si>
    <t xml:space="preserve">Разработан эскизный проект и проектная документация на строительство универсального физкультурно-оздоровительного комплекса по улице Кривоусова, 53. Получено положительное заключение государственной экспертизы проектной документации и экспертизы достоверности сметной стоимости. Ведется разработка рабочей документации
</t>
  </si>
  <si>
    <t>Разрабатывается проектно-сметная документация на строительство молодежной площадки для массового посещения (хоккейный корт)</t>
  </si>
  <si>
    <t>Выполнена врезка и запуск газопровода в 
пос. Красный. Осуществляется подготовка конкурсной документации для определения подрядчика  по строительству газопроводов 
в с. Мостовское и пос. Ромашка</t>
  </si>
  <si>
    <t>Проектная документация находится на рассмотрении в органах Государственного природного надзора</t>
  </si>
  <si>
    <t>Заключен муниципальный контракт на выполнение работ по благоустройству территорий. Планируемый срок окончания работ - ноябрь 2019 года</t>
  </si>
  <si>
    <t>Подготовлена конкурсная документация. 
По итогам проведения аукциона заключен контракт № Ф.2019.288903 от 31.05.2019 с  ООО Торговый Дом «Урало-Сибирская Компания» на выполнение строительных работ. Срок окончания работ - 30.11.2019</t>
  </si>
  <si>
    <t>Продолжается строительство новых микрорайонов:                                                          жилой квартал «Рифей» - строительство жилого дома, проектирование 2 домов;
жилой район «Балтым-Парк» - строительство 4 жилых домов;
жилой комплекс «Петровский» - сдан в эксплуатацию жилой дом по ул. Петрова, 
34 "В", начато строительство жилого дома по ул. Красных партизан, 3;
микрорайон «Центральный» - строительство 
1 этапа 1 очереди жилых секций 1.1 - 1.3 жилого дома № 1;
жилой комплекс на ул. Александра Козицына, 14 - строительство многоквартирного жилого дома;
жилой квартал «Юность» - строительство многоквартирного жилого по 
ул. Орджоникидзе, 3</t>
  </si>
  <si>
    <t xml:space="preserve">Выполнен капитальный ремонт жилых корпусов № 5, 3 и 6 в лагере «Медная горка».
Объем финансирования мероприятия подлежит корректировке. Городскому округу Верхняя Пышма на 2019 год распределена субсидия из областного бюджета на капитальный ремонт,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 в объеме  
5688,5 тыс. рублей на условиях паритетного софинансирования
</t>
  </si>
  <si>
    <t>Продолжается строительство объекта "Газопровод ГРС Верхняя Пышма - ГРС Садовый в ГО Верхняя Пышма Свердловской области". Завершение строительства и ввод объекта в эксплуатацию запланированы 
на IV квартал 2019 года</t>
  </si>
  <si>
    <t xml:space="preserve">Ведется процедура выкупа земельных участков, выноса газопровода. Выкуплено и демонтировано 75 объектов недвижимости.
Ведутся работы подготовительного периода: снос гаражей на планируемом трамвайном кольце, работы по переустройству водопровода и канализации на участке разворотного кольца
</t>
  </si>
  <si>
    <t>Мероприятие 7. «Реконструкция здания муниципального автономного общеобразовательного учреждения «Средняя общеобразовательная школа
№ 3» по адресу: г. Верхняя Пышма, улица Машиностроителей, д. 6», всего
из них:</t>
  </si>
  <si>
    <t>13.04.2018 заключен государственный контракт на разработку рабочей документации и выполнение строительно-монтажных работ с ООО "РегионСпецСтрой». Ввод объекта в эксплуатацию запланирован не позднее 
31 мая 2020 года. Разработана рабочая документация. Выполняются строительно-монтажные работы. Построена коробка здания. Ведутся отделочные работы. Выполнен вынос сетей из пятна котлована (сети канализации, газопровода, электрокабель 6 кВт). Выполняется устройство тепловой сети (98%), наружной канализации (98%), наружного водопровода (97%), наружной ливневой канализации (70%)</t>
  </si>
  <si>
    <t>Мероприятие 123. «Строительство резервуаров муниципального унитарного предприятия «Водоканал» в количестве
3-х штук», всего
из них:</t>
  </si>
  <si>
    <t xml:space="preserve">Выполнены работы по устройству фундаментов, каркаса и кровли здания, полов, потолков, монолитных лестниц и фасада, монтаж окон, инженерных сетей. 
Ведутся пуско-наладочные работы. Выполнены внутренние отделочные работы пешеходной галереи между существующим зданием школы и пристроем. Строительная готовность объекта – 98%
</t>
  </si>
  <si>
    <t xml:space="preserve">Выполнены земляные работы, работы по устройству фундаментов. Ведутся работы по устройству каркаса здания, стен, кровли, и фасада, инженерных сетей, монтаж окон, внутренние отделочные работы. 
Строительная готовность объекта - 88% 
 </t>
  </si>
  <si>
    <t xml:space="preserve">Осуществлены следующие работы:
корпус А: завершены монолитные работы и кладка, устройство кровли (65%), начаты отделочные работы и установка окон;
корпус Б: продолжаются демонтажные работы, вывоз строительного мусора; 
корпус В: ведутся демонтажные работы, начаты работы по устройству фасадов.
Строительная готовность объекта – 12%. Ввод объекта в эксплуатацию – 
до 30.11.2020
</t>
  </si>
  <si>
    <t>Подготовлена строительная площадка, завершена вырубка древесно-кустарниковой растительности, начаты земляные работы и устройство фундаментов.
Строительная готовность объекта – 2%. 
Ввод объекта в эксплуатацию запланирован в 2021 году</t>
  </si>
  <si>
    <t>Подготовлена конкурсная документация. 
Проведение аукциона запланировано в III квартале 2019 года</t>
  </si>
  <si>
    <t xml:space="preserve">Подготовлена конкурсная документация. 
Проведение аукциона запланировано в III квартале 2019 года </t>
  </si>
  <si>
    <t>Осуществляется подготовка конкурсной документации. Проведение аукциона запланировано в III квартале 2019 года</t>
  </si>
  <si>
    <t>Проведена экспертиза проектной документации по дворовым территориям:
ул. Юбилейная, 3, 5, ул. Кривоусова, 36 б, 
ул. Мичурина, 8, 8 а,  8 б,  8 в.
Осуществляется подготовка конкурсной документации. Проведение аукциона запланировано в III квартале 2019 года</t>
  </si>
  <si>
    <t>Выполняется подготовка документации для проведения аукционных процедур.  Проведение торгов для определения подрядчика на выполнение строительно-монтажных работ запланировано 
в III квартале 2019 года</t>
  </si>
  <si>
    <t>Мероприятие 8. «Реконструкция здания муниципального автономного общеобразовательного учреждения «Средняя общеобразовательная школа 
№ 1 имени Б.С. Суворова» по адресу: 
г. Верхняя Пышма, улица Красноармейская, д. 6 (1 очередь - 2016-2017 годы, без увеличения мест, 2 очередь - 2018 год)», всего
из них:</t>
  </si>
  <si>
    <t>Мероприятие 17. «Реконструкция здания муниципального автономного общеобразовательного учреждения «Средняя общеобразовательная школа 
№ 4» г. Верхняя Пышма, улица Калинина, 
д. 37 б», всего
из них:</t>
  </si>
  <si>
    <t>Государственной программой Свердловской области "Реализация основных направлений государственной политики в строительном комплексе Свердловской области 
до 2024 года" на строительство объекта в 2019 году предусмотрено 5555,6 тыс. руб., 
из них 5000,0 тыс. руб. - средства областного бюджета. Ввиду недостаточности финансирования рассматривается возможность переноса начала строительства объекта на 2020 год с плановым вводом объекта в эксплуатацию в 2021 году</t>
  </si>
  <si>
    <t>Мероприятие 22. «Разработка проектно-сметной документации на строительство общеобразовательной организации 
на 825 мест в микрорайоне Центральный
г. Верхняя Пышма», всего
из них:</t>
  </si>
  <si>
    <t>Мероприятие 47. «Строительство объекта: «Физкультурно-оздоровительный комплекс по улице Кривоусова, 53 в г. Верхняя Пышма», всего
из них:</t>
  </si>
  <si>
    <t xml:space="preserve">Ведется работа по проведению электронного аукциона с последующим заключением муниципального контракта на производство строительно-монтажных работ. Планируемый срок начала строительных работ - август 2019 года. Завершение реализации проекта предусмотрено 
на 2020 год.
Объем финансирования мероприятия подлежит корректировке. В соответствии с заявкой Администрации городского округа Верхняя Пышма в 2019 году бюджету указанного муниципального образования предоставлена субсидия на строительство и реконструкцию систем и (или) объектов коммунальной инфраструктуры муниципальных образований  в объеме 
34 794,7 тыс. рублей на реализацию инвестиционного проекта «Строительство резервуаров МУП «Водоканал» городского округа Верхняя Пышма в количестве 
3-х штук». Софинансирование проекта из местного бюджета запланировано в объеме 
14 912,1 тыс. рублей
</t>
  </si>
  <si>
    <t>Мероприятие 143. «Реконструкция транспортной развязки на 23 км автомобильной дороги г. Екатеринбург - 
г. Нижний Тагил - г. Серов с устройством пандуса № 4 (пересечение с автомобильной дорогой г. Верхняя Пышма - 
г. Среднеуральск - п. Исеть) на территории городского округа Верхняя Пышма и городского округа Среднеуральск в Свердловской области», всего
из них:</t>
  </si>
  <si>
    <t>Подготовлена конкурсная документация, проведен аукцион. Заключен контракт 
№ Ф.2019.287178 от 31.05.2019 с ООО СК "Уралевростиль". Планируемый срок окончания работ - 30.11.2019</t>
  </si>
  <si>
    <t>Выполнены работы по переустройству сети водопровода, устройству временного электроснабжения, подпорной стенки. Ведутся земляные работы, работы по устройству фундаментной плиты. Начаты работы по монтажу металлоконструкций каркаса. Строительная готовность объекта – 9%.  Ввод объекта в эксплуатацию запланирован в 2021 году</t>
  </si>
  <si>
    <t>28.11.2017 с ООО «СК ИНТЕГ» заключен государственный контракт на разработку рабочей документации и выполнение строительно-монтажных работ с окончанием  работ не позднее 20.12.2019. 
Разработана рабочая документация. Выполняются строительно-монтажные работы (устройство фасада –  99%, устройство кровли и монтаж окон – 100%, витражей – 92%), отделочные работы (чистовая отделка – 80%, устройство откосов и подоконной доски – 100%), внутренние инженерные сети (отопление, водопровод и канализация – 100%, освещение – 98%, вентиляция – 84%, кондиционирование – 60%, автоматика – 50%, слаботочные сети – 60%), наружные инженерные сети (устройство тепловой сети, сети водоснабжения, канализации - 100%, сети электроснабжения – 87%). 
Проводятся конкурсные процедуры для закупки медицинского оборудования. Планируемый срок поставки оборудования – с сентября по ноябрь 2019 года</t>
  </si>
  <si>
    <t>Разработана документация для проведения аукциона. Проведение аукциона запланировано в III квартале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</si>
</sst>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&quot;р.&quot;"/>
    <numFmt numFmtId="179" formatCode="#,##0.000"/>
    <numFmt numFmtId="180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sz val="10"/>
      <name val="Liberation Serif"/>
      <family val="1"/>
    </font>
    <font>
      <sz val="14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top"/>
    </xf>
    <xf numFmtId="177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177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177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176" fontId="4" fillId="0" borderId="0" xfId="0" applyNumberFormat="1" applyFont="1" applyAlignment="1">
      <alignment/>
    </xf>
    <xf numFmtId="0" fontId="6" fillId="0" borderId="10" xfId="0" applyFont="1" applyBorder="1" applyAlignment="1">
      <alignment vertical="top" wrapText="1"/>
    </xf>
    <xf numFmtId="177" fontId="6" fillId="0" borderId="10" xfId="0" applyNumberFormat="1" applyFont="1" applyBorder="1" applyAlignment="1">
      <alignment horizontal="center" vertical="top" wrapText="1"/>
    </xf>
    <xf numFmtId="177" fontId="3" fillId="0" borderId="12" xfId="0" applyNumberFormat="1" applyFont="1" applyBorder="1" applyAlignment="1">
      <alignment horizontal="center" vertical="top" wrapText="1"/>
    </xf>
    <xf numFmtId="177" fontId="3" fillId="0" borderId="11" xfId="63" applyNumberFormat="1" applyFont="1" applyFill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/>
    </xf>
    <xf numFmtId="177" fontId="3" fillId="0" borderId="12" xfId="63" applyNumberFormat="1" applyFont="1" applyFill="1" applyBorder="1" applyAlignment="1">
      <alignment horizontal="center" vertical="top" wrapText="1"/>
    </xf>
    <xf numFmtId="177" fontId="3" fillId="0" borderId="11" xfId="63" applyNumberFormat="1" applyFont="1" applyFill="1" applyBorder="1" applyAlignment="1">
      <alignment horizontal="center" vertical="center" wrapText="1"/>
    </xf>
    <xf numFmtId="177" fontId="3" fillId="0" borderId="11" xfId="58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177" fontId="6" fillId="0" borderId="12" xfId="0" applyNumberFormat="1" applyFont="1" applyFill="1" applyBorder="1" applyAlignment="1">
      <alignment horizontal="center" vertical="top" wrapText="1"/>
    </xf>
    <xf numFmtId="177" fontId="6" fillId="33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0" borderId="15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177" fontId="6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center"/>
    </xf>
    <xf numFmtId="177" fontId="3" fillId="33" borderId="12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left" vertical="top" wrapText="1"/>
    </xf>
    <xf numFmtId="4" fontId="3" fillId="0" borderId="16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left" vertical="top" wrapText="1"/>
    </xf>
    <xf numFmtId="4" fontId="3" fillId="33" borderId="16" xfId="0" applyNumberFormat="1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16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4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1000125</xdr:colOff>
      <xdr:row>78</xdr:row>
      <xdr:rowOff>0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4962525" y="28984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1000125</xdr:colOff>
      <xdr:row>78</xdr:row>
      <xdr:rowOff>0</xdr:rowOff>
    </xdr:from>
    <xdr:ext cx="0" cy="171450"/>
    <xdr:sp fLocksText="0">
      <xdr:nvSpPr>
        <xdr:cNvPr id="2" name="TextBox 2"/>
        <xdr:cNvSpPr txBox="1">
          <a:spLocks noChangeArrowheads="1"/>
        </xdr:cNvSpPr>
      </xdr:nvSpPr>
      <xdr:spPr>
        <a:xfrm>
          <a:off x="4962525" y="28984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1000125</xdr:colOff>
      <xdr:row>78</xdr:row>
      <xdr:rowOff>0</xdr:rowOff>
    </xdr:from>
    <xdr:ext cx="0" cy="171450"/>
    <xdr:sp fLocksText="0">
      <xdr:nvSpPr>
        <xdr:cNvPr id="3" name="TextBox 3"/>
        <xdr:cNvSpPr txBox="1">
          <a:spLocks noChangeArrowheads="1"/>
        </xdr:cNvSpPr>
      </xdr:nvSpPr>
      <xdr:spPr>
        <a:xfrm>
          <a:off x="4962525" y="28984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1000125</xdr:colOff>
      <xdr:row>78</xdr:row>
      <xdr:rowOff>0</xdr:rowOff>
    </xdr:from>
    <xdr:ext cx="0" cy="171450"/>
    <xdr:sp fLocksText="0">
      <xdr:nvSpPr>
        <xdr:cNvPr id="4" name="TextBox 4"/>
        <xdr:cNvSpPr txBox="1">
          <a:spLocks noChangeArrowheads="1"/>
        </xdr:cNvSpPr>
      </xdr:nvSpPr>
      <xdr:spPr>
        <a:xfrm>
          <a:off x="4962525" y="28984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1000125</xdr:colOff>
      <xdr:row>78</xdr:row>
      <xdr:rowOff>0</xdr:rowOff>
    </xdr:from>
    <xdr:ext cx="0" cy="171450"/>
    <xdr:sp fLocksText="0">
      <xdr:nvSpPr>
        <xdr:cNvPr id="5" name="TextBox 5"/>
        <xdr:cNvSpPr txBox="1">
          <a:spLocks noChangeArrowheads="1"/>
        </xdr:cNvSpPr>
      </xdr:nvSpPr>
      <xdr:spPr>
        <a:xfrm>
          <a:off x="4962525" y="28984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1000125</xdr:colOff>
      <xdr:row>78</xdr:row>
      <xdr:rowOff>0</xdr:rowOff>
    </xdr:from>
    <xdr:ext cx="0" cy="171450"/>
    <xdr:sp fLocksText="0">
      <xdr:nvSpPr>
        <xdr:cNvPr id="6" name="TextBox 6"/>
        <xdr:cNvSpPr txBox="1">
          <a:spLocks noChangeArrowheads="1"/>
        </xdr:cNvSpPr>
      </xdr:nvSpPr>
      <xdr:spPr>
        <a:xfrm>
          <a:off x="4962525" y="28984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1000125</xdr:colOff>
      <xdr:row>78</xdr:row>
      <xdr:rowOff>0</xdr:rowOff>
    </xdr:from>
    <xdr:ext cx="0" cy="171450"/>
    <xdr:sp fLocksText="0">
      <xdr:nvSpPr>
        <xdr:cNvPr id="7" name="TextBox 7"/>
        <xdr:cNvSpPr txBox="1">
          <a:spLocks noChangeArrowheads="1"/>
        </xdr:cNvSpPr>
      </xdr:nvSpPr>
      <xdr:spPr>
        <a:xfrm>
          <a:off x="4962525" y="28984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1000125</xdr:colOff>
      <xdr:row>78</xdr:row>
      <xdr:rowOff>0</xdr:rowOff>
    </xdr:from>
    <xdr:ext cx="0" cy="171450"/>
    <xdr:sp fLocksText="0">
      <xdr:nvSpPr>
        <xdr:cNvPr id="8" name="TextBox 8"/>
        <xdr:cNvSpPr txBox="1">
          <a:spLocks noChangeArrowheads="1"/>
        </xdr:cNvSpPr>
      </xdr:nvSpPr>
      <xdr:spPr>
        <a:xfrm>
          <a:off x="4962525" y="28984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1000125</xdr:colOff>
      <xdr:row>78</xdr:row>
      <xdr:rowOff>0</xdr:rowOff>
    </xdr:from>
    <xdr:ext cx="0" cy="171450"/>
    <xdr:sp fLocksText="0">
      <xdr:nvSpPr>
        <xdr:cNvPr id="9" name="TextBox 9"/>
        <xdr:cNvSpPr txBox="1">
          <a:spLocks noChangeArrowheads="1"/>
        </xdr:cNvSpPr>
      </xdr:nvSpPr>
      <xdr:spPr>
        <a:xfrm>
          <a:off x="4962525" y="28984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1000125</xdr:colOff>
      <xdr:row>78</xdr:row>
      <xdr:rowOff>0</xdr:rowOff>
    </xdr:from>
    <xdr:ext cx="0" cy="171450"/>
    <xdr:sp fLocksText="0">
      <xdr:nvSpPr>
        <xdr:cNvPr id="10" name="TextBox 10"/>
        <xdr:cNvSpPr txBox="1">
          <a:spLocks noChangeArrowheads="1"/>
        </xdr:cNvSpPr>
      </xdr:nvSpPr>
      <xdr:spPr>
        <a:xfrm>
          <a:off x="4962525" y="28984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1000125</xdr:colOff>
      <xdr:row>78</xdr:row>
      <xdr:rowOff>0</xdr:rowOff>
    </xdr:from>
    <xdr:ext cx="0" cy="171450"/>
    <xdr:sp fLocksText="0">
      <xdr:nvSpPr>
        <xdr:cNvPr id="11" name="TextBox 11"/>
        <xdr:cNvSpPr txBox="1">
          <a:spLocks noChangeArrowheads="1"/>
        </xdr:cNvSpPr>
      </xdr:nvSpPr>
      <xdr:spPr>
        <a:xfrm>
          <a:off x="4962525" y="28984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1000125</xdr:colOff>
      <xdr:row>78</xdr:row>
      <xdr:rowOff>0</xdr:rowOff>
    </xdr:from>
    <xdr:ext cx="0" cy="171450"/>
    <xdr:sp fLocksText="0">
      <xdr:nvSpPr>
        <xdr:cNvPr id="12" name="TextBox 12"/>
        <xdr:cNvSpPr txBox="1">
          <a:spLocks noChangeArrowheads="1"/>
        </xdr:cNvSpPr>
      </xdr:nvSpPr>
      <xdr:spPr>
        <a:xfrm>
          <a:off x="4962525" y="28984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1000125</xdr:colOff>
      <xdr:row>78</xdr:row>
      <xdr:rowOff>0</xdr:rowOff>
    </xdr:from>
    <xdr:ext cx="0" cy="171450"/>
    <xdr:sp fLocksText="0">
      <xdr:nvSpPr>
        <xdr:cNvPr id="13" name="TextBox 13"/>
        <xdr:cNvSpPr txBox="1">
          <a:spLocks noChangeArrowheads="1"/>
        </xdr:cNvSpPr>
      </xdr:nvSpPr>
      <xdr:spPr>
        <a:xfrm>
          <a:off x="4962525" y="28984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1000125</xdr:colOff>
      <xdr:row>78</xdr:row>
      <xdr:rowOff>0</xdr:rowOff>
    </xdr:from>
    <xdr:ext cx="0" cy="171450"/>
    <xdr:sp fLocksText="0">
      <xdr:nvSpPr>
        <xdr:cNvPr id="14" name="TextBox 14"/>
        <xdr:cNvSpPr txBox="1">
          <a:spLocks noChangeArrowheads="1"/>
        </xdr:cNvSpPr>
      </xdr:nvSpPr>
      <xdr:spPr>
        <a:xfrm>
          <a:off x="4962525" y="28984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1000125</xdr:colOff>
      <xdr:row>78</xdr:row>
      <xdr:rowOff>0</xdr:rowOff>
    </xdr:from>
    <xdr:ext cx="0" cy="171450"/>
    <xdr:sp fLocksText="0">
      <xdr:nvSpPr>
        <xdr:cNvPr id="15" name="TextBox 15"/>
        <xdr:cNvSpPr txBox="1">
          <a:spLocks noChangeArrowheads="1"/>
        </xdr:cNvSpPr>
      </xdr:nvSpPr>
      <xdr:spPr>
        <a:xfrm>
          <a:off x="4962525" y="28984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16" name="TextBox 16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1438275</xdr:colOff>
      <xdr:row>18</xdr:row>
      <xdr:rowOff>0</xdr:rowOff>
    </xdr:from>
    <xdr:ext cx="0" cy="228600"/>
    <xdr:sp fLocksText="0">
      <xdr:nvSpPr>
        <xdr:cNvPr id="17" name="TextBox 17"/>
        <xdr:cNvSpPr txBox="1">
          <a:spLocks noChangeArrowheads="1"/>
        </xdr:cNvSpPr>
      </xdr:nvSpPr>
      <xdr:spPr>
        <a:xfrm>
          <a:off x="8410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18" name="TextBox 18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1438275</xdr:colOff>
      <xdr:row>18</xdr:row>
      <xdr:rowOff>0</xdr:rowOff>
    </xdr:from>
    <xdr:ext cx="0" cy="228600"/>
    <xdr:sp fLocksText="0">
      <xdr:nvSpPr>
        <xdr:cNvPr id="19" name="TextBox 19"/>
        <xdr:cNvSpPr txBox="1">
          <a:spLocks noChangeArrowheads="1"/>
        </xdr:cNvSpPr>
      </xdr:nvSpPr>
      <xdr:spPr>
        <a:xfrm>
          <a:off x="8410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20" name="TextBox 20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1438275</xdr:colOff>
      <xdr:row>18</xdr:row>
      <xdr:rowOff>0</xdr:rowOff>
    </xdr:from>
    <xdr:ext cx="0" cy="228600"/>
    <xdr:sp fLocksText="0">
      <xdr:nvSpPr>
        <xdr:cNvPr id="21" name="TextBox 21"/>
        <xdr:cNvSpPr txBox="1">
          <a:spLocks noChangeArrowheads="1"/>
        </xdr:cNvSpPr>
      </xdr:nvSpPr>
      <xdr:spPr>
        <a:xfrm>
          <a:off x="8410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22" name="TextBox 22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1438275</xdr:colOff>
      <xdr:row>18</xdr:row>
      <xdr:rowOff>0</xdr:rowOff>
    </xdr:from>
    <xdr:ext cx="0" cy="228600"/>
    <xdr:sp fLocksText="0">
      <xdr:nvSpPr>
        <xdr:cNvPr id="23" name="TextBox 23"/>
        <xdr:cNvSpPr txBox="1">
          <a:spLocks noChangeArrowheads="1"/>
        </xdr:cNvSpPr>
      </xdr:nvSpPr>
      <xdr:spPr>
        <a:xfrm>
          <a:off x="8410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24" name="TextBox 24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1438275</xdr:colOff>
      <xdr:row>18</xdr:row>
      <xdr:rowOff>0</xdr:rowOff>
    </xdr:from>
    <xdr:ext cx="0" cy="228600"/>
    <xdr:sp fLocksText="0">
      <xdr:nvSpPr>
        <xdr:cNvPr id="25" name="TextBox 25"/>
        <xdr:cNvSpPr txBox="1">
          <a:spLocks noChangeArrowheads="1"/>
        </xdr:cNvSpPr>
      </xdr:nvSpPr>
      <xdr:spPr>
        <a:xfrm>
          <a:off x="8410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26" name="TextBox 26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1438275</xdr:colOff>
      <xdr:row>18</xdr:row>
      <xdr:rowOff>0</xdr:rowOff>
    </xdr:from>
    <xdr:ext cx="0" cy="228600"/>
    <xdr:sp fLocksText="0">
      <xdr:nvSpPr>
        <xdr:cNvPr id="27" name="TextBox 27"/>
        <xdr:cNvSpPr txBox="1">
          <a:spLocks noChangeArrowheads="1"/>
        </xdr:cNvSpPr>
      </xdr:nvSpPr>
      <xdr:spPr>
        <a:xfrm>
          <a:off x="8410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28" name="TextBox 28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1438275</xdr:colOff>
      <xdr:row>18</xdr:row>
      <xdr:rowOff>0</xdr:rowOff>
    </xdr:from>
    <xdr:ext cx="0" cy="228600"/>
    <xdr:sp fLocksText="0">
      <xdr:nvSpPr>
        <xdr:cNvPr id="29" name="TextBox 29"/>
        <xdr:cNvSpPr txBox="1">
          <a:spLocks noChangeArrowheads="1"/>
        </xdr:cNvSpPr>
      </xdr:nvSpPr>
      <xdr:spPr>
        <a:xfrm>
          <a:off x="8410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30" name="TextBox 30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1438275</xdr:colOff>
      <xdr:row>18</xdr:row>
      <xdr:rowOff>0</xdr:rowOff>
    </xdr:from>
    <xdr:ext cx="0" cy="228600"/>
    <xdr:sp fLocksText="0">
      <xdr:nvSpPr>
        <xdr:cNvPr id="31" name="TextBox 31"/>
        <xdr:cNvSpPr txBox="1">
          <a:spLocks noChangeArrowheads="1"/>
        </xdr:cNvSpPr>
      </xdr:nvSpPr>
      <xdr:spPr>
        <a:xfrm>
          <a:off x="8410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32" name="TextBox 32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1438275</xdr:colOff>
      <xdr:row>18</xdr:row>
      <xdr:rowOff>0</xdr:rowOff>
    </xdr:from>
    <xdr:ext cx="0" cy="228600"/>
    <xdr:sp fLocksText="0">
      <xdr:nvSpPr>
        <xdr:cNvPr id="33" name="TextBox 33"/>
        <xdr:cNvSpPr txBox="1">
          <a:spLocks noChangeArrowheads="1"/>
        </xdr:cNvSpPr>
      </xdr:nvSpPr>
      <xdr:spPr>
        <a:xfrm>
          <a:off x="8410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34" name="TextBox 34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1438275</xdr:colOff>
      <xdr:row>18</xdr:row>
      <xdr:rowOff>0</xdr:rowOff>
    </xdr:from>
    <xdr:ext cx="0" cy="228600"/>
    <xdr:sp fLocksText="0">
      <xdr:nvSpPr>
        <xdr:cNvPr id="35" name="TextBox 35"/>
        <xdr:cNvSpPr txBox="1">
          <a:spLocks noChangeArrowheads="1"/>
        </xdr:cNvSpPr>
      </xdr:nvSpPr>
      <xdr:spPr>
        <a:xfrm>
          <a:off x="8410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36" name="TextBox 36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1438275</xdr:colOff>
      <xdr:row>18</xdr:row>
      <xdr:rowOff>0</xdr:rowOff>
    </xdr:from>
    <xdr:ext cx="0" cy="228600"/>
    <xdr:sp fLocksText="0">
      <xdr:nvSpPr>
        <xdr:cNvPr id="37" name="TextBox 37"/>
        <xdr:cNvSpPr txBox="1">
          <a:spLocks noChangeArrowheads="1"/>
        </xdr:cNvSpPr>
      </xdr:nvSpPr>
      <xdr:spPr>
        <a:xfrm>
          <a:off x="8410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38" name="TextBox 38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1438275</xdr:colOff>
      <xdr:row>18</xdr:row>
      <xdr:rowOff>0</xdr:rowOff>
    </xdr:from>
    <xdr:ext cx="0" cy="228600"/>
    <xdr:sp fLocksText="0">
      <xdr:nvSpPr>
        <xdr:cNvPr id="39" name="TextBox 39"/>
        <xdr:cNvSpPr txBox="1">
          <a:spLocks noChangeArrowheads="1"/>
        </xdr:cNvSpPr>
      </xdr:nvSpPr>
      <xdr:spPr>
        <a:xfrm>
          <a:off x="8410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40" name="TextBox 40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1438275</xdr:colOff>
      <xdr:row>18</xdr:row>
      <xdr:rowOff>0</xdr:rowOff>
    </xdr:from>
    <xdr:ext cx="0" cy="228600"/>
    <xdr:sp fLocksText="0">
      <xdr:nvSpPr>
        <xdr:cNvPr id="41" name="TextBox 41"/>
        <xdr:cNvSpPr txBox="1">
          <a:spLocks noChangeArrowheads="1"/>
        </xdr:cNvSpPr>
      </xdr:nvSpPr>
      <xdr:spPr>
        <a:xfrm>
          <a:off x="8410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42" name="TextBox 42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1438275</xdr:colOff>
      <xdr:row>18</xdr:row>
      <xdr:rowOff>0</xdr:rowOff>
    </xdr:from>
    <xdr:ext cx="0" cy="228600"/>
    <xdr:sp fLocksText="0">
      <xdr:nvSpPr>
        <xdr:cNvPr id="43" name="TextBox 43"/>
        <xdr:cNvSpPr txBox="1">
          <a:spLocks noChangeArrowheads="1"/>
        </xdr:cNvSpPr>
      </xdr:nvSpPr>
      <xdr:spPr>
        <a:xfrm>
          <a:off x="8410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44" name="TextBox 44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1438275</xdr:colOff>
      <xdr:row>18</xdr:row>
      <xdr:rowOff>0</xdr:rowOff>
    </xdr:from>
    <xdr:ext cx="0" cy="228600"/>
    <xdr:sp fLocksText="0">
      <xdr:nvSpPr>
        <xdr:cNvPr id="45" name="TextBox 45"/>
        <xdr:cNvSpPr txBox="1">
          <a:spLocks noChangeArrowheads="1"/>
        </xdr:cNvSpPr>
      </xdr:nvSpPr>
      <xdr:spPr>
        <a:xfrm>
          <a:off x="8410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46" name="TextBox 46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1438275</xdr:colOff>
      <xdr:row>18</xdr:row>
      <xdr:rowOff>0</xdr:rowOff>
    </xdr:from>
    <xdr:ext cx="0" cy="228600"/>
    <xdr:sp fLocksText="0">
      <xdr:nvSpPr>
        <xdr:cNvPr id="47" name="TextBox 47"/>
        <xdr:cNvSpPr txBox="1">
          <a:spLocks noChangeArrowheads="1"/>
        </xdr:cNvSpPr>
      </xdr:nvSpPr>
      <xdr:spPr>
        <a:xfrm>
          <a:off x="8410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48" name="TextBox 48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49" name="TextBox 49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50" name="TextBox 50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51" name="TextBox 51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52" name="TextBox 52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53" name="TextBox 53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54" name="TextBox 54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55" name="TextBox 55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56" name="TextBox 56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57" name="TextBox 57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58" name="TextBox 58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59" name="TextBox 59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60" name="TextBox 60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61" name="TextBox 61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62" name="TextBox 62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228600"/>
    <xdr:sp fLocksText="0">
      <xdr:nvSpPr>
        <xdr:cNvPr id="63" name="TextBox 63"/>
        <xdr:cNvSpPr txBox="1">
          <a:spLocks noChangeArrowheads="1"/>
        </xdr:cNvSpPr>
      </xdr:nvSpPr>
      <xdr:spPr>
        <a:xfrm>
          <a:off x="6972300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1438275</xdr:colOff>
      <xdr:row>18</xdr:row>
      <xdr:rowOff>0</xdr:rowOff>
    </xdr:from>
    <xdr:ext cx="0" cy="228600"/>
    <xdr:sp fLocksText="0">
      <xdr:nvSpPr>
        <xdr:cNvPr id="64" name="TextBox 80"/>
        <xdr:cNvSpPr txBox="1">
          <a:spLocks noChangeArrowheads="1"/>
        </xdr:cNvSpPr>
      </xdr:nvSpPr>
      <xdr:spPr>
        <a:xfrm>
          <a:off x="11839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1438275</xdr:colOff>
      <xdr:row>18</xdr:row>
      <xdr:rowOff>0</xdr:rowOff>
    </xdr:from>
    <xdr:ext cx="0" cy="228600"/>
    <xdr:sp fLocksText="0">
      <xdr:nvSpPr>
        <xdr:cNvPr id="65" name="TextBox 81"/>
        <xdr:cNvSpPr txBox="1">
          <a:spLocks noChangeArrowheads="1"/>
        </xdr:cNvSpPr>
      </xdr:nvSpPr>
      <xdr:spPr>
        <a:xfrm>
          <a:off x="11839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1438275</xdr:colOff>
      <xdr:row>18</xdr:row>
      <xdr:rowOff>0</xdr:rowOff>
    </xdr:from>
    <xdr:ext cx="0" cy="228600"/>
    <xdr:sp fLocksText="0">
      <xdr:nvSpPr>
        <xdr:cNvPr id="66" name="TextBox 82"/>
        <xdr:cNvSpPr txBox="1">
          <a:spLocks noChangeArrowheads="1"/>
        </xdr:cNvSpPr>
      </xdr:nvSpPr>
      <xdr:spPr>
        <a:xfrm>
          <a:off x="11839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1438275</xdr:colOff>
      <xdr:row>18</xdr:row>
      <xdr:rowOff>0</xdr:rowOff>
    </xdr:from>
    <xdr:ext cx="0" cy="228600"/>
    <xdr:sp fLocksText="0">
      <xdr:nvSpPr>
        <xdr:cNvPr id="67" name="TextBox 83"/>
        <xdr:cNvSpPr txBox="1">
          <a:spLocks noChangeArrowheads="1"/>
        </xdr:cNvSpPr>
      </xdr:nvSpPr>
      <xdr:spPr>
        <a:xfrm>
          <a:off x="11839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1438275</xdr:colOff>
      <xdr:row>18</xdr:row>
      <xdr:rowOff>0</xdr:rowOff>
    </xdr:from>
    <xdr:ext cx="0" cy="228600"/>
    <xdr:sp fLocksText="0">
      <xdr:nvSpPr>
        <xdr:cNvPr id="68" name="TextBox 84"/>
        <xdr:cNvSpPr txBox="1">
          <a:spLocks noChangeArrowheads="1"/>
        </xdr:cNvSpPr>
      </xdr:nvSpPr>
      <xdr:spPr>
        <a:xfrm>
          <a:off x="11839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1438275</xdr:colOff>
      <xdr:row>18</xdr:row>
      <xdr:rowOff>0</xdr:rowOff>
    </xdr:from>
    <xdr:ext cx="0" cy="228600"/>
    <xdr:sp fLocksText="0">
      <xdr:nvSpPr>
        <xdr:cNvPr id="69" name="TextBox 85"/>
        <xdr:cNvSpPr txBox="1">
          <a:spLocks noChangeArrowheads="1"/>
        </xdr:cNvSpPr>
      </xdr:nvSpPr>
      <xdr:spPr>
        <a:xfrm>
          <a:off x="11839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1438275</xdr:colOff>
      <xdr:row>18</xdr:row>
      <xdr:rowOff>0</xdr:rowOff>
    </xdr:from>
    <xdr:ext cx="0" cy="228600"/>
    <xdr:sp fLocksText="0">
      <xdr:nvSpPr>
        <xdr:cNvPr id="70" name="TextBox 86"/>
        <xdr:cNvSpPr txBox="1">
          <a:spLocks noChangeArrowheads="1"/>
        </xdr:cNvSpPr>
      </xdr:nvSpPr>
      <xdr:spPr>
        <a:xfrm>
          <a:off x="11839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1438275</xdr:colOff>
      <xdr:row>18</xdr:row>
      <xdr:rowOff>0</xdr:rowOff>
    </xdr:from>
    <xdr:ext cx="0" cy="228600"/>
    <xdr:sp fLocksText="0">
      <xdr:nvSpPr>
        <xdr:cNvPr id="71" name="TextBox 87"/>
        <xdr:cNvSpPr txBox="1">
          <a:spLocks noChangeArrowheads="1"/>
        </xdr:cNvSpPr>
      </xdr:nvSpPr>
      <xdr:spPr>
        <a:xfrm>
          <a:off x="11839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1438275</xdr:colOff>
      <xdr:row>18</xdr:row>
      <xdr:rowOff>0</xdr:rowOff>
    </xdr:from>
    <xdr:ext cx="0" cy="228600"/>
    <xdr:sp fLocksText="0">
      <xdr:nvSpPr>
        <xdr:cNvPr id="72" name="TextBox 88"/>
        <xdr:cNvSpPr txBox="1">
          <a:spLocks noChangeArrowheads="1"/>
        </xdr:cNvSpPr>
      </xdr:nvSpPr>
      <xdr:spPr>
        <a:xfrm>
          <a:off x="11839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1438275</xdr:colOff>
      <xdr:row>18</xdr:row>
      <xdr:rowOff>0</xdr:rowOff>
    </xdr:from>
    <xdr:ext cx="0" cy="228600"/>
    <xdr:sp fLocksText="0">
      <xdr:nvSpPr>
        <xdr:cNvPr id="73" name="TextBox 89"/>
        <xdr:cNvSpPr txBox="1">
          <a:spLocks noChangeArrowheads="1"/>
        </xdr:cNvSpPr>
      </xdr:nvSpPr>
      <xdr:spPr>
        <a:xfrm>
          <a:off x="11839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1438275</xdr:colOff>
      <xdr:row>18</xdr:row>
      <xdr:rowOff>0</xdr:rowOff>
    </xdr:from>
    <xdr:ext cx="0" cy="228600"/>
    <xdr:sp fLocksText="0">
      <xdr:nvSpPr>
        <xdr:cNvPr id="74" name="TextBox 90"/>
        <xdr:cNvSpPr txBox="1">
          <a:spLocks noChangeArrowheads="1"/>
        </xdr:cNvSpPr>
      </xdr:nvSpPr>
      <xdr:spPr>
        <a:xfrm>
          <a:off x="11839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1438275</xdr:colOff>
      <xdr:row>18</xdr:row>
      <xdr:rowOff>0</xdr:rowOff>
    </xdr:from>
    <xdr:ext cx="0" cy="228600"/>
    <xdr:sp fLocksText="0">
      <xdr:nvSpPr>
        <xdr:cNvPr id="75" name="TextBox 91"/>
        <xdr:cNvSpPr txBox="1">
          <a:spLocks noChangeArrowheads="1"/>
        </xdr:cNvSpPr>
      </xdr:nvSpPr>
      <xdr:spPr>
        <a:xfrm>
          <a:off x="11839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1438275</xdr:colOff>
      <xdr:row>18</xdr:row>
      <xdr:rowOff>0</xdr:rowOff>
    </xdr:from>
    <xdr:ext cx="0" cy="228600"/>
    <xdr:sp fLocksText="0">
      <xdr:nvSpPr>
        <xdr:cNvPr id="76" name="TextBox 92"/>
        <xdr:cNvSpPr txBox="1">
          <a:spLocks noChangeArrowheads="1"/>
        </xdr:cNvSpPr>
      </xdr:nvSpPr>
      <xdr:spPr>
        <a:xfrm>
          <a:off x="11839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1438275</xdr:colOff>
      <xdr:row>18</xdr:row>
      <xdr:rowOff>0</xdr:rowOff>
    </xdr:from>
    <xdr:ext cx="0" cy="228600"/>
    <xdr:sp fLocksText="0">
      <xdr:nvSpPr>
        <xdr:cNvPr id="77" name="TextBox 93"/>
        <xdr:cNvSpPr txBox="1">
          <a:spLocks noChangeArrowheads="1"/>
        </xdr:cNvSpPr>
      </xdr:nvSpPr>
      <xdr:spPr>
        <a:xfrm>
          <a:off x="11839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1438275</xdr:colOff>
      <xdr:row>18</xdr:row>
      <xdr:rowOff>0</xdr:rowOff>
    </xdr:from>
    <xdr:ext cx="0" cy="228600"/>
    <xdr:sp fLocksText="0">
      <xdr:nvSpPr>
        <xdr:cNvPr id="78" name="TextBox 94"/>
        <xdr:cNvSpPr txBox="1">
          <a:spLocks noChangeArrowheads="1"/>
        </xdr:cNvSpPr>
      </xdr:nvSpPr>
      <xdr:spPr>
        <a:xfrm>
          <a:off x="11839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1438275</xdr:colOff>
      <xdr:row>18</xdr:row>
      <xdr:rowOff>0</xdr:rowOff>
    </xdr:from>
    <xdr:ext cx="0" cy="228600"/>
    <xdr:sp fLocksText="0">
      <xdr:nvSpPr>
        <xdr:cNvPr id="79" name="TextBox 95"/>
        <xdr:cNvSpPr txBox="1">
          <a:spLocks noChangeArrowheads="1"/>
        </xdr:cNvSpPr>
      </xdr:nvSpPr>
      <xdr:spPr>
        <a:xfrm>
          <a:off x="1183957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9"/>
  <sheetViews>
    <sheetView tabSelected="1" zoomScalePageLayoutView="124" workbookViewId="0" topLeftCell="A507">
      <selection activeCell="F513" sqref="F513:F518"/>
    </sheetView>
  </sheetViews>
  <sheetFormatPr defaultColWidth="9.00390625" defaultRowHeight="12.75"/>
  <cols>
    <col min="1" max="1" width="8.125" style="25" customWidth="1"/>
    <col min="2" max="2" width="43.875" style="2" customWidth="1"/>
    <col min="3" max="4" width="13.125" style="26" customWidth="1"/>
    <col min="5" max="5" width="13.25390625" style="26" customWidth="1"/>
    <col min="6" max="6" width="45.00390625" style="26" customWidth="1"/>
    <col min="7" max="7" width="30.375" style="0" customWidth="1"/>
    <col min="8" max="8" width="51.875" style="0" customWidth="1"/>
    <col min="44" max="16384" width="9.125" style="2" customWidth="1"/>
  </cols>
  <sheetData>
    <row r="1" spans="1:43" s="1" customFormat="1" ht="48.75" customHeight="1">
      <c r="A1" s="54" t="s">
        <v>97</v>
      </c>
      <c r="B1" s="54"/>
      <c r="C1" s="54"/>
      <c r="D1" s="54"/>
      <c r="E1" s="54"/>
      <c r="F1" s="5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3:43" s="1" customFormat="1" ht="23.25" customHeight="1">
      <c r="C2" s="3"/>
      <c r="D2" s="3"/>
      <c r="E2" s="3"/>
      <c r="F2" s="4" t="s">
        <v>13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s="1" customFormat="1" ht="15">
      <c r="A3" s="61" t="s">
        <v>5</v>
      </c>
      <c r="B3" s="61" t="s">
        <v>4</v>
      </c>
      <c r="C3" s="61" t="s">
        <v>11</v>
      </c>
      <c r="D3" s="61"/>
      <c r="E3" s="61"/>
      <c r="F3" s="61" t="s">
        <v>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1" customFormat="1" ht="30">
      <c r="A4" s="61"/>
      <c r="B4" s="61"/>
      <c r="C4" s="7" t="s">
        <v>9</v>
      </c>
      <c r="D4" s="50" t="s">
        <v>10</v>
      </c>
      <c r="E4" s="50" t="s">
        <v>8</v>
      </c>
      <c r="F4" s="61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s="1" customFormat="1" ht="15">
      <c r="A5" s="35">
        <v>1</v>
      </c>
      <c r="B5" s="36">
        <v>2</v>
      </c>
      <c r="C5" s="37">
        <v>3</v>
      </c>
      <c r="D5" s="37">
        <v>4</v>
      </c>
      <c r="E5" s="37">
        <v>5</v>
      </c>
      <c r="F5" s="37">
        <v>6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s="1" customFormat="1" ht="30">
      <c r="A6" s="5">
        <v>1</v>
      </c>
      <c r="B6" s="27" t="s">
        <v>12</v>
      </c>
      <c r="C6" s="28">
        <f>C7+C8+C10+C11</f>
        <v>6708083.6</v>
      </c>
      <c r="D6" s="28">
        <f>D7+D8+D10+D11</f>
        <v>3347107.49182</v>
      </c>
      <c r="E6" s="28">
        <f>D6/C6*100</f>
        <v>49.896627582578134</v>
      </c>
      <c r="F6" s="69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s="1" customFormat="1" ht="15">
      <c r="A7" s="7">
        <v>2</v>
      </c>
      <c r="B7" s="8" t="s">
        <v>0</v>
      </c>
      <c r="C7" s="29">
        <f>C14+C45+C124+C179+C198+C211+C404+C471+C484</f>
        <v>0</v>
      </c>
      <c r="D7" s="29">
        <f>D14+D45+D124+D179+D198+D211+D404+D471+D484</f>
        <v>0</v>
      </c>
      <c r="E7" s="6">
        <v>0</v>
      </c>
      <c r="F7" s="7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s="1" customFormat="1" ht="15">
      <c r="A8" s="5">
        <v>3</v>
      </c>
      <c r="B8" s="8" t="s">
        <v>1</v>
      </c>
      <c r="C8" s="29">
        <f aca="true" t="shared" si="0" ref="C8:D11">C15+C46+C125+C180+C199+C212+C405+C472+C485</f>
        <v>3193812.9</v>
      </c>
      <c r="D8" s="29">
        <f t="shared" si="0"/>
        <v>825557.36891</v>
      </c>
      <c r="E8" s="6">
        <f>D8/C8*100</f>
        <v>25.84864532640594</v>
      </c>
      <c r="F8" s="70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s="10" customFormat="1" ht="15">
      <c r="A9" s="7">
        <v>4</v>
      </c>
      <c r="B9" s="9" t="s">
        <v>6</v>
      </c>
      <c r="C9" s="29">
        <f t="shared" si="0"/>
        <v>1507819.6</v>
      </c>
      <c r="D9" s="29">
        <f t="shared" si="0"/>
        <v>157313</v>
      </c>
      <c r="E9" s="6">
        <f>D9/C9*100</f>
        <v>10.433144654705377</v>
      </c>
      <c r="F9" s="70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s="1" customFormat="1" ht="15">
      <c r="A10" s="5">
        <v>5</v>
      </c>
      <c r="B10" s="8" t="s">
        <v>2</v>
      </c>
      <c r="C10" s="29">
        <f t="shared" si="0"/>
        <v>940760.5000000001</v>
      </c>
      <c r="D10" s="29">
        <f t="shared" si="0"/>
        <v>221150.03999999998</v>
      </c>
      <c r="E10" s="6">
        <f>D10/C10*100</f>
        <v>23.507581366352003</v>
      </c>
      <c r="F10" s="7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s="1" customFormat="1" ht="15">
      <c r="A11" s="7">
        <v>6</v>
      </c>
      <c r="B11" s="11" t="s">
        <v>3</v>
      </c>
      <c r="C11" s="29">
        <f t="shared" si="0"/>
        <v>2573510.2</v>
      </c>
      <c r="D11" s="29">
        <f t="shared" si="0"/>
        <v>2300400.0829100003</v>
      </c>
      <c r="E11" s="6">
        <f>D11/C11*100</f>
        <v>89.3876419417339</v>
      </c>
      <c r="F11" s="7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s="10" customFormat="1" ht="15">
      <c r="A12" s="5">
        <v>7</v>
      </c>
      <c r="B12" s="62" t="s">
        <v>14</v>
      </c>
      <c r="C12" s="62"/>
      <c r="D12" s="62"/>
      <c r="E12" s="62"/>
      <c r="F12" s="6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1" customFormat="1" ht="45">
      <c r="A13" s="47">
        <v>8</v>
      </c>
      <c r="B13" s="38" t="s">
        <v>15</v>
      </c>
      <c r="C13" s="39">
        <f>C14+C15+C17+C18</f>
        <v>2369668.3000000003</v>
      </c>
      <c r="D13" s="39">
        <f>D14+D15+D17+D18</f>
        <v>2262195.66744</v>
      </c>
      <c r="E13" s="39">
        <f>D13/C13*100</f>
        <v>95.46465500846678</v>
      </c>
      <c r="F13" s="66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1" customFormat="1" ht="15">
      <c r="A14" s="5">
        <v>9</v>
      </c>
      <c r="B14" s="14" t="s">
        <v>0</v>
      </c>
      <c r="C14" s="16">
        <f>C20+C26+C32+C38</f>
        <v>0</v>
      </c>
      <c r="D14" s="16">
        <f>D20+D26+D32+D38</f>
        <v>0</v>
      </c>
      <c r="E14" s="13">
        <v>0</v>
      </c>
      <c r="F14" s="67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1" customFormat="1" ht="15">
      <c r="A15" s="7">
        <v>10</v>
      </c>
      <c r="B15" s="14" t="s">
        <v>1</v>
      </c>
      <c r="C15" s="16">
        <f aca="true" t="shared" si="1" ref="C15:D18">C21+C27+C33+C39</f>
        <v>16234.2</v>
      </c>
      <c r="D15" s="16">
        <f t="shared" si="1"/>
        <v>0</v>
      </c>
      <c r="E15" s="13">
        <v>0</v>
      </c>
      <c r="F15" s="67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10" customFormat="1" ht="15">
      <c r="A16" s="5">
        <v>11</v>
      </c>
      <c r="B16" s="9" t="s">
        <v>6</v>
      </c>
      <c r="C16" s="16">
        <f t="shared" si="1"/>
        <v>16234.2</v>
      </c>
      <c r="D16" s="16">
        <f t="shared" si="1"/>
        <v>0</v>
      </c>
      <c r="E16" s="13">
        <v>0</v>
      </c>
      <c r="F16" s="67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1" customFormat="1" ht="15">
      <c r="A17" s="7">
        <v>12</v>
      </c>
      <c r="B17" s="14" t="s">
        <v>2</v>
      </c>
      <c r="C17" s="16">
        <f t="shared" si="1"/>
        <v>160374</v>
      </c>
      <c r="D17" s="16">
        <f t="shared" si="1"/>
        <v>47364.8</v>
      </c>
      <c r="E17" s="13">
        <f>D17/C17*100</f>
        <v>29.53396435831245</v>
      </c>
      <c r="F17" s="6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1" customFormat="1" ht="15">
      <c r="A18" s="5">
        <v>13</v>
      </c>
      <c r="B18" s="14" t="s">
        <v>3</v>
      </c>
      <c r="C18" s="16">
        <f t="shared" si="1"/>
        <v>2193060.1</v>
      </c>
      <c r="D18" s="16">
        <f t="shared" si="1"/>
        <v>2214830.86744</v>
      </c>
      <c r="E18" s="13">
        <f>D18/C18*100</f>
        <v>100.99271184770542</v>
      </c>
      <c r="F18" s="6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6" ht="45">
      <c r="A19" s="7">
        <v>14</v>
      </c>
      <c r="B19" s="12" t="s">
        <v>16</v>
      </c>
      <c r="C19" s="16">
        <f>C20+C21+C23+C24</f>
        <v>2193060.1</v>
      </c>
      <c r="D19" s="16">
        <f>D20+D21+D23+D24</f>
        <v>2214830.86744</v>
      </c>
      <c r="E19" s="16">
        <f>D19/C19*100</f>
        <v>100.99271184770542</v>
      </c>
      <c r="F19" s="63" t="s">
        <v>140</v>
      </c>
    </row>
    <row r="20" spans="1:6" ht="15">
      <c r="A20" s="5">
        <v>15</v>
      </c>
      <c r="B20" s="14" t="s">
        <v>0</v>
      </c>
      <c r="C20" s="16">
        <v>0</v>
      </c>
      <c r="D20" s="30">
        <v>0</v>
      </c>
      <c r="E20" s="16">
        <v>0</v>
      </c>
      <c r="F20" s="64"/>
    </row>
    <row r="21" spans="1:6" ht="15">
      <c r="A21" s="7">
        <v>16</v>
      </c>
      <c r="B21" s="14" t="s">
        <v>1</v>
      </c>
      <c r="C21" s="16">
        <v>0</v>
      </c>
      <c r="D21" s="30">
        <v>0</v>
      </c>
      <c r="E21" s="16">
        <v>0</v>
      </c>
      <c r="F21" s="64"/>
    </row>
    <row r="22" spans="1:6" ht="15">
      <c r="A22" s="5">
        <v>17</v>
      </c>
      <c r="B22" s="9" t="s">
        <v>6</v>
      </c>
      <c r="C22" s="16">
        <v>0</v>
      </c>
      <c r="D22" s="30">
        <v>0</v>
      </c>
      <c r="E22" s="16">
        <v>0</v>
      </c>
      <c r="F22" s="64"/>
    </row>
    <row r="23" spans="1:6" ht="15">
      <c r="A23" s="7">
        <v>18</v>
      </c>
      <c r="B23" s="14" t="s">
        <v>2</v>
      </c>
      <c r="C23" s="16">
        <v>0</v>
      </c>
      <c r="D23" s="30">
        <v>0</v>
      </c>
      <c r="E23" s="16">
        <v>0</v>
      </c>
      <c r="F23" s="64"/>
    </row>
    <row r="24" spans="1:6" ht="187.5" customHeight="1">
      <c r="A24" s="5">
        <v>19</v>
      </c>
      <c r="B24" s="14" t="s">
        <v>3</v>
      </c>
      <c r="C24" s="16">
        <v>2193060.1</v>
      </c>
      <c r="D24" s="16">
        <v>2214830.86744</v>
      </c>
      <c r="E24" s="16">
        <f>D24/C24*100</f>
        <v>100.99271184770542</v>
      </c>
      <c r="F24" s="65"/>
    </row>
    <row r="25" spans="1:43" s="1" customFormat="1" ht="75">
      <c r="A25" s="7">
        <v>20</v>
      </c>
      <c r="B25" s="12" t="s">
        <v>17</v>
      </c>
      <c r="C25" s="16">
        <f>C26+C27+C29+C30</f>
        <v>32468.4</v>
      </c>
      <c r="D25" s="16">
        <f>D26+D27+D29+D30</f>
        <v>0</v>
      </c>
      <c r="E25" s="16">
        <f>D25/C25*100</f>
        <v>0</v>
      </c>
      <c r="F25" s="63" t="s">
        <v>132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1" customFormat="1" ht="15">
      <c r="A26" s="5">
        <v>21</v>
      </c>
      <c r="B26" s="14" t="s">
        <v>0</v>
      </c>
      <c r="C26" s="16">
        <v>0</v>
      </c>
      <c r="D26" s="30">
        <v>0</v>
      </c>
      <c r="E26" s="16">
        <v>0</v>
      </c>
      <c r="F26" s="64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1" customFormat="1" ht="15">
      <c r="A27" s="7">
        <v>22</v>
      </c>
      <c r="B27" s="14" t="s">
        <v>1</v>
      </c>
      <c r="C27" s="16">
        <v>16234.2</v>
      </c>
      <c r="D27" s="30">
        <v>0</v>
      </c>
      <c r="E27" s="16">
        <v>0</v>
      </c>
      <c r="F27" s="64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1" customFormat="1" ht="15">
      <c r="A28" s="5">
        <v>23</v>
      </c>
      <c r="B28" s="9" t="s">
        <v>6</v>
      </c>
      <c r="C28" s="16">
        <v>16234.2</v>
      </c>
      <c r="D28" s="30">
        <v>0</v>
      </c>
      <c r="E28" s="16">
        <v>0</v>
      </c>
      <c r="F28" s="64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1" customFormat="1" ht="15">
      <c r="A29" s="7">
        <v>24</v>
      </c>
      <c r="B29" s="14" t="s">
        <v>2</v>
      </c>
      <c r="C29" s="16">
        <v>16234.2</v>
      </c>
      <c r="D29" s="30">
        <v>0</v>
      </c>
      <c r="E29" s="16">
        <v>0</v>
      </c>
      <c r="F29" s="64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1" customFormat="1" ht="108.75" customHeight="1">
      <c r="A30" s="5">
        <v>25</v>
      </c>
      <c r="B30" s="14" t="s">
        <v>3</v>
      </c>
      <c r="C30" s="16">
        <v>0</v>
      </c>
      <c r="D30" s="30">
        <v>0</v>
      </c>
      <c r="E30" s="16">
        <v>0</v>
      </c>
      <c r="F30" s="65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1" customFormat="1" ht="90">
      <c r="A31" s="7">
        <v>26</v>
      </c>
      <c r="B31" s="12" t="s">
        <v>18</v>
      </c>
      <c r="C31" s="16">
        <f>C32+C33+C35+C36</f>
        <v>5412.9</v>
      </c>
      <c r="D31" s="16">
        <f>D32+D33+D35+D36</f>
        <v>0</v>
      </c>
      <c r="E31" s="16">
        <f>D31/C31*100</f>
        <v>0</v>
      </c>
      <c r="F31" s="58" t="s">
        <v>133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s="1" customFormat="1" ht="15">
      <c r="A32" s="5">
        <v>27</v>
      </c>
      <c r="B32" s="14" t="s">
        <v>0</v>
      </c>
      <c r="C32" s="16">
        <v>0</v>
      </c>
      <c r="D32" s="30">
        <v>0</v>
      </c>
      <c r="E32" s="16">
        <v>0</v>
      </c>
      <c r="F32" s="59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s="1" customFormat="1" ht="15">
      <c r="A33" s="7">
        <v>28</v>
      </c>
      <c r="B33" s="14" t="s">
        <v>1</v>
      </c>
      <c r="C33" s="16">
        <v>0</v>
      </c>
      <c r="D33" s="30">
        <v>0</v>
      </c>
      <c r="E33" s="16">
        <v>0</v>
      </c>
      <c r="F33" s="59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s="1" customFormat="1" ht="15">
      <c r="A34" s="5">
        <v>29</v>
      </c>
      <c r="B34" s="9" t="s">
        <v>6</v>
      </c>
      <c r="C34" s="16">
        <v>0</v>
      </c>
      <c r="D34" s="30">
        <v>0</v>
      </c>
      <c r="E34" s="16">
        <v>0</v>
      </c>
      <c r="F34" s="59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s="1" customFormat="1" ht="15">
      <c r="A35" s="7">
        <v>30</v>
      </c>
      <c r="B35" s="14" t="s">
        <v>2</v>
      </c>
      <c r="C35" s="16">
        <v>5412.9</v>
      </c>
      <c r="D35" s="30">
        <v>0</v>
      </c>
      <c r="E35" s="16">
        <v>0</v>
      </c>
      <c r="F35" s="59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s="1" customFormat="1" ht="15">
      <c r="A36" s="5">
        <v>31</v>
      </c>
      <c r="B36" s="14" t="s">
        <v>3</v>
      </c>
      <c r="C36" s="16">
        <v>0</v>
      </c>
      <c r="D36" s="30">
        <v>0</v>
      </c>
      <c r="E36" s="16">
        <v>0</v>
      </c>
      <c r="F36" s="60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s="1" customFormat="1" ht="79.5" customHeight="1">
      <c r="A37" s="7">
        <v>32</v>
      </c>
      <c r="B37" s="12" t="s">
        <v>105</v>
      </c>
      <c r="C37" s="16">
        <f>C38+C39+C41+C42</f>
        <v>138726.9</v>
      </c>
      <c r="D37" s="16">
        <f>D38+D39+D41+D42</f>
        <v>47364.8</v>
      </c>
      <c r="E37" s="16">
        <f>D37/C37*100</f>
        <v>34.14247705383743</v>
      </c>
      <c r="F37" s="55" t="s">
        <v>129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1" customFormat="1" ht="15">
      <c r="A38" s="5">
        <v>33</v>
      </c>
      <c r="B38" s="14" t="s">
        <v>0</v>
      </c>
      <c r="C38" s="16">
        <v>0</v>
      </c>
      <c r="D38" s="30">
        <v>0</v>
      </c>
      <c r="E38" s="16">
        <v>0</v>
      </c>
      <c r="F38" s="56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1" customFormat="1" ht="15">
      <c r="A39" s="7">
        <v>34</v>
      </c>
      <c r="B39" s="14" t="s">
        <v>1</v>
      </c>
      <c r="C39" s="16">
        <v>0</v>
      </c>
      <c r="D39" s="30">
        <v>0</v>
      </c>
      <c r="E39" s="16">
        <v>0</v>
      </c>
      <c r="F39" s="56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s="1" customFormat="1" ht="15">
      <c r="A40" s="5">
        <v>35</v>
      </c>
      <c r="B40" s="9" t="s">
        <v>6</v>
      </c>
      <c r="C40" s="16">
        <v>0</v>
      </c>
      <c r="D40" s="30">
        <v>0</v>
      </c>
      <c r="E40" s="16">
        <v>0</v>
      </c>
      <c r="F40" s="56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s="1" customFormat="1" ht="15">
      <c r="A41" s="7">
        <v>36</v>
      </c>
      <c r="B41" s="14" t="s">
        <v>2</v>
      </c>
      <c r="C41" s="16">
        <v>138726.9</v>
      </c>
      <c r="D41" s="16">
        <v>47364.8</v>
      </c>
      <c r="E41" s="16">
        <f>D41/C41*100</f>
        <v>34.14247705383743</v>
      </c>
      <c r="F41" s="56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s="1" customFormat="1" ht="15">
      <c r="A42" s="5">
        <v>37</v>
      </c>
      <c r="B42" s="14" t="s">
        <v>3</v>
      </c>
      <c r="C42" s="16">
        <v>0</v>
      </c>
      <c r="D42" s="32">
        <v>0</v>
      </c>
      <c r="E42" s="16">
        <v>0</v>
      </c>
      <c r="F42" s="57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s="10" customFormat="1" ht="15">
      <c r="A43" s="7">
        <v>38</v>
      </c>
      <c r="B43" s="62" t="s">
        <v>19</v>
      </c>
      <c r="C43" s="62"/>
      <c r="D43" s="62"/>
      <c r="E43" s="62"/>
      <c r="F43" s="62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s="1" customFormat="1" ht="45">
      <c r="A44" s="45">
        <v>39</v>
      </c>
      <c r="B44" s="38" t="s">
        <v>20</v>
      </c>
      <c r="C44" s="39">
        <f>C45+C46+C48+C49</f>
        <v>1263055.8</v>
      </c>
      <c r="D44" s="39">
        <f>D45+D46+D48+D49</f>
        <v>287949.95</v>
      </c>
      <c r="E44" s="39">
        <f>D44/C44*100</f>
        <v>22.79788034701238</v>
      </c>
      <c r="F44" s="66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s="1" customFormat="1" ht="15">
      <c r="A45" s="7">
        <v>40</v>
      </c>
      <c r="B45" s="14" t="s">
        <v>0</v>
      </c>
      <c r="C45" s="16">
        <f>C51+C57+C63+C69+C75+C81+C87+C93+C99+C105+C111+C117</f>
        <v>0</v>
      </c>
      <c r="D45" s="16">
        <f>D51+D57+D63+D69+D75+D81+D87+D93+D99+D105+D111+D117</f>
        <v>0</v>
      </c>
      <c r="E45" s="13">
        <v>0</v>
      </c>
      <c r="F45" s="67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1" customFormat="1" ht="15">
      <c r="A46" s="5">
        <v>41</v>
      </c>
      <c r="B46" s="14" t="s">
        <v>1</v>
      </c>
      <c r="C46" s="16">
        <f aca="true" t="shared" si="2" ref="C46:D49">C52+C58+C64+C70+C76+C82+C88+C94+C100+C106+C112+C118</f>
        <v>1075263.5</v>
      </c>
      <c r="D46" s="16">
        <f t="shared" si="2"/>
        <v>234343.35</v>
      </c>
      <c r="E46" s="13">
        <f>D46/C46*100</f>
        <v>21.794039321524444</v>
      </c>
      <c r="F46" s="67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s="1" customFormat="1" ht="15">
      <c r="A47" s="7">
        <v>42</v>
      </c>
      <c r="B47" s="9" t="s">
        <v>6</v>
      </c>
      <c r="C47" s="16">
        <f t="shared" si="2"/>
        <v>971129.5</v>
      </c>
      <c r="D47" s="16">
        <f t="shared" si="2"/>
        <v>137666.1</v>
      </c>
      <c r="E47" s="13">
        <f>D47/C47*100</f>
        <v>14.175874587271833</v>
      </c>
      <c r="F47" s="6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s="1" customFormat="1" ht="15">
      <c r="A48" s="5">
        <v>43</v>
      </c>
      <c r="B48" s="14" t="s">
        <v>2</v>
      </c>
      <c r="C48" s="16">
        <f t="shared" si="2"/>
        <v>177792.3</v>
      </c>
      <c r="D48" s="16">
        <f t="shared" si="2"/>
        <v>53606.6</v>
      </c>
      <c r="E48" s="13">
        <f>D48/C48*100</f>
        <v>30.15124951980485</v>
      </c>
      <c r="F48" s="67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s="1" customFormat="1" ht="15">
      <c r="A49" s="7">
        <v>44</v>
      </c>
      <c r="B49" s="14" t="s">
        <v>3</v>
      </c>
      <c r="C49" s="16">
        <f t="shared" si="2"/>
        <v>10000</v>
      </c>
      <c r="D49" s="16">
        <f t="shared" si="2"/>
        <v>0</v>
      </c>
      <c r="E49" s="13">
        <f>D49/C49*100</f>
        <v>0</v>
      </c>
      <c r="F49" s="6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s="1" customFormat="1" ht="105">
      <c r="A50" s="5">
        <v>45</v>
      </c>
      <c r="B50" s="14" t="s">
        <v>144</v>
      </c>
      <c r="C50" s="16">
        <f>C51+C52+C54+C55</f>
        <v>92606.4</v>
      </c>
      <c r="D50" s="16">
        <f>D51+D52+D54+D55</f>
        <v>9761.900000000001</v>
      </c>
      <c r="E50" s="16">
        <f>D50/C50*100</f>
        <v>10.54128008431383</v>
      </c>
      <c r="F50" s="58" t="s">
        <v>147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s="1" customFormat="1" ht="15">
      <c r="A51" s="7">
        <v>46</v>
      </c>
      <c r="B51" s="14" t="s">
        <v>0</v>
      </c>
      <c r="C51" s="16">
        <v>0</v>
      </c>
      <c r="D51" s="30">
        <v>0</v>
      </c>
      <c r="E51" s="16">
        <v>0</v>
      </c>
      <c r="F51" s="59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s="1" customFormat="1" ht="15">
      <c r="A52" s="5">
        <v>47</v>
      </c>
      <c r="B52" s="14" t="s">
        <v>1</v>
      </c>
      <c r="C52" s="16">
        <v>83345.7</v>
      </c>
      <c r="D52" s="30">
        <v>8469.7</v>
      </c>
      <c r="E52" s="16">
        <f>D52/C52*100</f>
        <v>10.162131939620162</v>
      </c>
      <c r="F52" s="59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s="1" customFormat="1" ht="15">
      <c r="A53" s="7">
        <v>48</v>
      </c>
      <c r="B53" s="9" t="s">
        <v>6</v>
      </c>
      <c r="C53" s="16">
        <v>83345.7</v>
      </c>
      <c r="D53" s="30">
        <v>8469.7</v>
      </c>
      <c r="E53" s="16">
        <f>D53/C53*100</f>
        <v>10.162131939620162</v>
      </c>
      <c r="F53" s="59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s="1" customFormat="1" ht="15">
      <c r="A54" s="5">
        <v>49</v>
      </c>
      <c r="B54" s="14" t="s">
        <v>2</v>
      </c>
      <c r="C54" s="16">
        <v>9260.7</v>
      </c>
      <c r="D54" s="30">
        <v>1292.2</v>
      </c>
      <c r="E54" s="16">
        <f>D54/C54*100</f>
        <v>13.953588821579363</v>
      </c>
      <c r="F54" s="59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s="1" customFormat="1" ht="15">
      <c r="A55" s="7">
        <v>50</v>
      </c>
      <c r="B55" s="14" t="s">
        <v>3</v>
      </c>
      <c r="C55" s="16">
        <v>0</v>
      </c>
      <c r="D55" s="31">
        <v>0</v>
      </c>
      <c r="E55" s="16">
        <v>0</v>
      </c>
      <c r="F55" s="60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s="1" customFormat="1" ht="150">
      <c r="A56" s="5">
        <v>51</v>
      </c>
      <c r="B56" s="14" t="s">
        <v>156</v>
      </c>
      <c r="C56" s="16">
        <f>C57+C58+C60+C61</f>
        <v>295532</v>
      </c>
      <c r="D56" s="16">
        <f>D57+D58+D60+D61</f>
        <v>41691.9</v>
      </c>
      <c r="E56" s="16">
        <f>D56/C56*100</f>
        <v>14.10740630456262</v>
      </c>
      <c r="F56" s="55" t="s">
        <v>148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s="1" customFormat="1" ht="15">
      <c r="A57" s="7">
        <v>52</v>
      </c>
      <c r="B57" s="14" t="s">
        <v>0</v>
      </c>
      <c r="C57" s="16">
        <v>0</v>
      </c>
      <c r="D57" s="30">
        <v>0</v>
      </c>
      <c r="E57" s="16">
        <v>0</v>
      </c>
      <c r="F57" s="56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s="1" customFormat="1" ht="15">
      <c r="A58" s="5">
        <v>53</v>
      </c>
      <c r="B58" s="14" t="s">
        <v>1</v>
      </c>
      <c r="C58" s="16">
        <v>265978.8</v>
      </c>
      <c r="D58" s="30">
        <v>41666.9</v>
      </c>
      <c r="E58" s="16">
        <f>D58/C58*100</f>
        <v>15.665496648605078</v>
      </c>
      <c r="F58" s="56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s="1" customFormat="1" ht="15">
      <c r="A59" s="7">
        <v>54</v>
      </c>
      <c r="B59" s="9" t="s">
        <v>6</v>
      </c>
      <c r="C59" s="16">
        <v>265978.8</v>
      </c>
      <c r="D59" s="30">
        <v>41666.9</v>
      </c>
      <c r="E59" s="16">
        <f>D59/C59*100</f>
        <v>15.665496648605078</v>
      </c>
      <c r="F59" s="56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s="1" customFormat="1" ht="15">
      <c r="A60" s="5">
        <v>55</v>
      </c>
      <c r="B60" s="14" t="s">
        <v>2</v>
      </c>
      <c r="C60" s="16">
        <v>29553.2</v>
      </c>
      <c r="D60" s="31">
        <v>25</v>
      </c>
      <c r="E60" s="16">
        <f>D60/C60*100</f>
        <v>0.0845932081805016</v>
      </c>
      <c r="F60" s="56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s="1" customFormat="1" ht="15">
      <c r="A61" s="7">
        <v>56</v>
      </c>
      <c r="B61" s="18" t="s">
        <v>3</v>
      </c>
      <c r="C61" s="16">
        <v>0</v>
      </c>
      <c r="D61" s="31">
        <v>0</v>
      </c>
      <c r="E61" s="16">
        <v>0</v>
      </c>
      <c r="F61" s="57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s="1" customFormat="1" ht="90">
      <c r="A62" s="5">
        <v>57</v>
      </c>
      <c r="B62" s="14" t="s">
        <v>21</v>
      </c>
      <c r="C62" s="16">
        <f>C63+C64+C66+C67</f>
        <v>10000</v>
      </c>
      <c r="D62" s="16">
        <f>D63+D64+D66+D67</f>
        <v>0</v>
      </c>
      <c r="E62" s="16">
        <f>D62/C62*100</f>
        <v>0</v>
      </c>
      <c r="F62" s="58" t="s">
        <v>133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s="1" customFormat="1" ht="15">
      <c r="A63" s="7">
        <v>58</v>
      </c>
      <c r="B63" s="14" t="s">
        <v>0</v>
      </c>
      <c r="C63" s="17">
        <v>0</v>
      </c>
      <c r="D63" s="30">
        <v>0</v>
      </c>
      <c r="E63" s="16">
        <v>0</v>
      </c>
      <c r="F63" s="59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s="1" customFormat="1" ht="15">
      <c r="A64" s="5">
        <v>59</v>
      </c>
      <c r="B64" s="14" t="s">
        <v>1</v>
      </c>
      <c r="C64" s="17">
        <v>0</v>
      </c>
      <c r="D64" s="30">
        <v>0</v>
      </c>
      <c r="E64" s="16">
        <v>0</v>
      </c>
      <c r="F64" s="5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s="1" customFormat="1" ht="15">
      <c r="A65" s="7">
        <v>60</v>
      </c>
      <c r="B65" s="9" t="s">
        <v>6</v>
      </c>
      <c r="C65" s="17">
        <v>0</v>
      </c>
      <c r="D65" s="30">
        <v>0</v>
      </c>
      <c r="E65" s="16">
        <v>0</v>
      </c>
      <c r="F65" s="59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s="1" customFormat="1" ht="15">
      <c r="A66" s="5">
        <v>61</v>
      </c>
      <c r="B66" s="14" t="s">
        <v>2</v>
      </c>
      <c r="C66" s="17">
        <v>0</v>
      </c>
      <c r="D66" s="30">
        <v>0</v>
      </c>
      <c r="E66" s="16">
        <v>0</v>
      </c>
      <c r="F66" s="59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s="1" customFormat="1" ht="15">
      <c r="A67" s="7">
        <v>62</v>
      </c>
      <c r="B67" s="18" t="s">
        <v>3</v>
      </c>
      <c r="C67" s="17">
        <v>10000</v>
      </c>
      <c r="D67" s="30">
        <v>0</v>
      </c>
      <c r="E67" s="16">
        <f>D67/C67*100</f>
        <v>0</v>
      </c>
      <c r="F67" s="60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s="1" customFormat="1" ht="105">
      <c r="A68" s="5">
        <v>63</v>
      </c>
      <c r="B68" s="14" t="s">
        <v>157</v>
      </c>
      <c r="C68" s="16">
        <f>C69+C70+C72+C73</f>
        <v>293333.4</v>
      </c>
      <c r="D68" s="16">
        <f>D69+D70+D72+D73</f>
        <v>0</v>
      </c>
      <c r="E68" s="16">
        <f>D68/C68*100</f>
        <v>0</v>
      </c>
      <c r="F68" s="55" t="s">
        <v>158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s="1" customFormat="1" ht="15">
      <c r="A69" s="7">
        <v>64</v>
      </c>
      <c r="B69" s="14" t="s">
        <v>0</v>
      </c>
      <c r="C69" s="17">
        <v>0</v>
      </c>
      <c r="D69" s="30">
        <v>0</v>
      </c>
      <c r="E69" s="16">
        <v>0</v>
      </c>
      <c r="F69" s="56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s="1" customFormat="1" ht="15">
      <c r="A70" s="5">
        <v>65</v>
      </c>
      <c r="B70" s="14" t="s">
        <v>1</v>
      </c>
      <c r="C70" s="17">
        <v>264000</v>
      </c>
      <c r="D70" s="31">
        <v>0</v>
      </c>
      <c r="E70" s="16">
        <f>D70/C70*100</f>
        <v>0</v>
      </c>
      <c r="F70" s="56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s="1" customFormat="1" ht="15">
      <c r="A71" s="7">
        <v>66</v>
      </c>
      <c r="B71" s="9" t="s">
        <v>6</v>
      </c>
      <c r="C71" s="17">
        <v>264000</v>
      </c>
      <c r="D71" s="31">
        <v>0</v>
      </c>
      <c r="E71" s="16">
        <f>D71/C71*100</f>
        <v>0</v>
      </c>
      <c r="F71" s="56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s="1" customFormat="1" ht="15">
      <c r="A72" s="5">
        <v>67</v>
      </c>
      <c r="B72" s="14" t="s">
        <v>2</v>
      </c>
      <c r="C72" s="17">
        <v>29333.4</v>
      </c>
      <c r="D72" s="31">
        <v>0</v>
      </c>
      <c r="E72" s="16">
        <f>D72/C72*100</f>
        <v>0</v>
      </c>
      <c r="F72" s="56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s="1" customFormat="1" ht="19.5" customHeight="1">
      <c r="A73" s="7">
        <v>68</v>
      </c>
      <c r="B73" s="18" t="s">
        <v>3</v>
      </c>
      <c r="C73" s="17">
        <v>0</v>
      </c>
      <c r="D73" s="31">
        <v>0</v>
      </c>
      <c r="E73" s="16">
        <v>0</v>
      </c>
      <c r="F73" s="57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s="1" customFormat="1" ht="105">
      <c r="A74" s="5">
        <v>69</v>
      </c>
      <c r="B74" s="14" t="s">
        <v>22</v>
      </c>
      <c r="C74" s="16">
        <f>C75+C76+C78+C79</f>
        <v>10000</v>
      </c>
      <c r="D74" s="16">
        <f>D75+D76+D78+D79</f>
        <v>0</v>
      </c>
      <c r="E74" s="16">
        <f>D74/C74*100</f>
        <v>0</v>
      </c>
      <c r="F74" s="58" t="s">
        <v>133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s="1" customFormat="1" ht="15">
      <c r="A75" s="7">
        <v>70</v>
      </c>
      <c r="B75" s="14" t="s">
        <v>0</v>
      </c>
      <c r="C75" s="17">
        <v>0</v>
      </c>
      <c r="D75" s="30">
        <v>0</v>
      </c>
      <c r="E75" s="16">
        <v>0</v>
      </c>
      <c r="F75" s="59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s="1" customFormat="1" ht="15">
      <c r="A76" s="5">
        <v>71</v>
      </c>
      <c r="B76" s="14" t="s">
        <v>1</v>
      </c>
      <c r="C76" s="17">
        <v>0</v>
      </c>
      <c r="D76" s="30">
        <v>0</v>
      </c>
      <c r="E76" s="16">
        <v>0</v>
      </c>
      <c r="F76" s="59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s="1" customFormat="1" ht="15">
      <c r="A77" s="7">
        <v>72</v>
      </c>
      <c r="B77" s="9" t="s">
        <v>6</v>
      </c>
      <c r="C77" s="17">
        <v>0</v>
      </c>
      <c r="D77" s="30">
        <v>0</v>
      </c>
      <c r="E77" s="16">
        <v>0</v>
      </c>
      <c r="F77" s="59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s="1" customFormat="1" ht="15">
      <c r="A78" s="5">
        <v>73</v>
      </c>
      <c r="B78" s="14" t="s">
        <v>2</v>
      </c>
      <c r="C78" s="17">
        <v>10000</v>
      </c>
      <c r="D78" s="30">
        <v>0</v>
      </c>
      <c r="E78" s="16">
        <f>D78/C78*100</f>
        <v>0</v>
      </c>
      <c r="F78" s="59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s="1" customFormat="1" ht="15">
      <c r="A79" s="7">
        <v>74</v>
      </c>
      <c r="B79" s="18" t="s">
        <v>3</v>
      </c>
      <c r="C79" s="17">
        <v>0</v>
      </c>
      <c r="D79" s="30">
        <v>0</v>
      </c>
      <c r="E79" s="16">
        <v>0</v>
      </c>
      <c r="F79" s="60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s="1" customFormat="1" ht="105">
      <c r="A80" s="5">
        <v>75</v>
      </c>
      <c r="B80" s="14" t="s">
        <v>23</v>
      </c>
      <c r="C80" s="16">
        <f>C81+C82+C84+C85</f>
        <v>17000</v>
      </c>
      <c r="D80" s="16">
        <f>D81+D82+D84+D85</f>
        <v>0</v>
      </c>
      <c r="E80" s="16">
        <f>D80/C80*100</f>
        <v>0</v>
      </c>
      <c r="F80" s="55" t="s">
        <v>127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s="1" customFormat="1" ht="15">
      <c r="A81" s="7">
        <v>76</v>
      </c>
      <c r="B81" s="14" t="s">
        <v>0</v>
      </c>
      <c r="C81" s="17">
        <v>0</v>
      </c>
      <c r="D81" s="30">
        <v>0</v>
      </c>
      <c r="E81" s="16">
        <v>0</v>
      </c>
      <c r="F81" s="56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s="1" customFormat="1" ht="15">
      <c r="A82" s="5">
        <v>77</v>
      </c>
      <c r="B82" s="14" t="s">
        <v>1</v>
      </c>
      <c r="C82" s="17">
        <v>0</v>
      </c>
      <c r="D82" s="31">
        <v>0</v>
      </c>
      <c r="E82" s="16">
        <v>0</v>
      </c>
      <c r="F82" s="56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s="1" customFormat="1" ht="15">
      <c r="A83" s="7">
        <v>78</v>
      </c>
      <c r="B83" s="9" t="s">
        <v>6</v>
      </c>
      <c r="C83" s="17">
        <v>0</v>
      </c>
      <c r="D83" s="31">
        <v>0</v>
      </c>
      <c r="E83" s="16">
        <v>0</v>
      </c>
      <c r="F83" s="56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s="1" customFormat="1" ht="15">
      <c r="A84" s="5">
        <v>79</v>
      </c>
      <c r="B84" s="14" t="s">
        <v>2</v>
      </c>
      <c r="C84" s="17">
        <v>17000</v>
      </c>
      <c r="D84" s="31">
        <v>0</v>
      </c>
      <c r="E84" s="16">
        <f>D84/C84*100</f>
        <v>0</v>
      </c>
      <c r="F84" s="56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s="1" customFormat="1" ht="15">
      <c r="A85" s="7">
        <v>80</v>
      </c>
      <c r="B85" s="18" t="s">
        <v>3</v>
      </c>
      <c r="C85" s="17">
        <v>0</v>
      </c>
      <c r="D85" s="31">
        <v>0</v>
      </c>
      <c r="E85" s="16">
        <v>0</v>
      </c>
      <c r="F85" s="57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s="1" customFormat="1" ht="90">
      <c r="A86" s="5">
        <v>81</v>
      </c>
      <c r="B86" s="18" t="s">
        <v>159</v>
      </c>
      <c r="C86" s="17">
        <f>C87+C88+C90+C91</f>
        <v>5000</v>
      </c>
      <c r="D86" s="17">
        <f>D87+D88+D90+D91</f>
        <v>0</v>
      </c>
      <c r="E86" s="16">
        <f>D86/C86*100</f>
        <v>0</v>
      </c>
      <c r="F86" s="58" t="s">
        <v>133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s="1" customFormat="1" ht="15">
      <c r="A87" s="7">
        <v>82</v>
      </c>
      <c r="B87" s="14" t="s">
        <v>0</v>
      </c>
      <c r="C87" s="17">
        <v>0</v>
      </c>
      <c r="D87" s="30">
        <v>0</v>
      </c>
      <c r="E87" s="16">
        <v>0</v>
      </c>
      <c r="F87" s="59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s="1" customFormat="1" ht="15">
      <c r="A88" s="5">
        <v>83</v>
      </c>
      <c r="B88" s="14" t="s">
        <v>1</v>
      </c>
      <c r="C88" s="17">
        <v>0</v>
      </c>
      <c r="D88" s="31">
        <v>0</v>
      </c>
      <c r="E88" s="16">
        <v>0</v>
      </c>
      <c r="F88" s="59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s="1" customFormat="1" ht="15">
      <c r="A89" s="7">
        <v>84</v>
      </c>
      <c r="B89" s="9" t="s">
        <v>6</v>
      </c>
      <c r="C89" s="17">
        <v>0</v>
      </c>
      <c r="D89" s="31">
        <f>D88</f>
        <v>0</v>
      </c>
      <c r="E89" s="16">
        <v>0</v>
      </c>
      <c r="F89" s="5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s="1" customFormat="1" ht="15">
      <c r="A90" s="5">
        <v>85</v>
      </c>
      <c r="B90" s="14" t="s">
        <v>2</v>
      </c>
      <c r="C90" s="17">
        <v>5000</v>
      </c>
      <c r="D90" s="30">
        <v>0</v>
      </c>
      <c r="E90" s="16">
        <f>D90/C90*100</f>
        <v>0</v>
      </c>
      <c r="F90" s="59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s="1" customFormat="1" ht="15">
      <c r="A91" s="7">
        <v>86</v>
      </c>
      <c r="B91" s="18" t="s">
        <v>3</v>
      </c>
      <c r="C91" s="17">
        <v>0</v>
      </c>
      <c r="D91" s="31">
        <v>0</v>
      </c>
      <c r="E91" s="16">
        <v>0</v>
      </c>
      <c r="F91" s="60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s="1" customFormat="1" ht="60">
      <c r="A92" s="5">
        <v>87</v>
      </c>
      <c r="B92" s="18" t="s">
        <v>106</v>
      </c>
      <c r="C92" s="17">
        <f>C93+C94+C96+C97</f>
        <v>104134</v>
      </c>
      <c r="D92" s="17">
        <f>D93+D94+D96+D97</f>
        <v>96677.25</v>
      </c>
      <c r="E92" s="16">
        <f>D92/C92*100</f>
        <v>92.83927439645072</v>
      </c>
      <c r="F92" s="55" t="s">
        <v>145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s="1" customFormat="1" ht="15">
      <c r="A93" s="7">
        <v>88</v>
      </c>
      <c r="B93" s="14" t="s">
        <v>0</v>
      </c>
      <c r="C93" s="17">
        <v>0</v>
      </c>
      <c r="D93" s="30">
        <v>0</v>
      </c>
      <c r="E93" s="16">
        <v>0</v>
      </c>
      <c r="F93" s="56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s="1" customFormat="1" ht="15">
      <c r="A94" s="5">
        <v>89</v>
      </c>
      <c r="B94" s="14" t="s">
        <v>1</v>
      </c>
      <c r="C94" s="17">
        <v>104134</v>
      </c>
      <c r="D94" s="30">
        <v>96677.25</v>
      </c>
      <c r="E94" s="16">
        <f>D94/C94*100</f>
        <v>92.83927439645072</v>
      </c>
      <c r="F94" s="56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s="1" customFormat="1" ht="15">
      <c r="A95" s="7">
        <v>90</v>
      </c>
      <c r="B95" s="9" t="s">
        <v>6</v>
      </c>
      <c r="C95" s="17">
        <v>0</v>
      </c>
      <c r="D95" s="30">
        <v>0</v>
      </c>
      <c r="E95" s="16">
        <v>0</v>
      </c>
      <c r="F95" s="56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s="1" customFormat="1" ht="15">
      <c r="A96" s="5">
        <v>91</v>
      </c>
      <c r="B96" s="14" t="s">
        <v>2</v>
      </c>
      <c r="C96" s="17">
        <v>0</v>
      </c>
      <c r="D96" s="30">
        <v>0</v>
      </c>
      <c r="E96" s="16">
        <v>0</v>
      </c>
      <c r="F96" s="5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s="1" customFormat="1" ht="140.25" customHeight="1">
      <c r="A97" s="7">
        <v>92</v>
      </c>
      <c r="B97" s="18" t="s">
        <v>3</v>
      </c>
      <c r="C97" s="17">
        <v>0</v>
      </c>
      <c r="D97" s="30">
        <v>0</v>
      </c>
      <c r="E97" s="16">
        <v>0</v>
      </c>
      <c r="F97" s="5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s="1" customFormat="1" ht="105">
      <c r="A98" s="5">
        <v>93</v>
      </c>
      <c r="B98" s="18" t="s">
        <v>107</v>
      </c>
      <c r="C98" s="17">
        <f>C99+C100+C102+C103</f>
        <v>8570</v>
      </c>
      <c r="D98" s="17">
        <f>D99+D100+D102+D103</f>
        <v>9371.8</v>
      </c>
      <c r="E98" s="16">
        <f>D98/C98*100</f>
        <v>109.35589264877478</v>
      </c>
      <c r="F98" s="55" t="s">
        <v>141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s="1" customFormat="1" ht="15">
      <c r="A99" s="7">
        <v>94</v>
      </c>
      <c r="B99" s="14" t="s">
        <v>0</v>
      </c>
      <c r="C99" s="17">
        <v>0</v>
      </c>
      <c r="D99" s="30">
        <v>0</v>
      </c>
      <c r="E99" s="16">
        <v>0</v>
      </c>
      <c r="F99" s="56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s="1" customFormat="1" ht="15">
      <c r="A100" s="5">
        <v>95</v>
      </c>
      <c r="B100" s="14" t="s">
        <v>1</v>
      </c>
      <c r="C100" s="17">
        <v>4285</v>
      </c>
      <c r="D100" s="31">
        <v>1420</v>
      </c>
      <c r="E100" s="16">
        <f>D100/C100*100</f>
        <v>33.13885647607935</v>
      </c>
      <c r="F100" s="56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s="1" customFormat="1" ht="15">
      <c r="A101" s="7">
        <v>96</v>
      </c>
      <c r="B101" s="9" t="s">
        <v>6</v>
      </c>
      <c r="C101" s="17">
        <v>4285</v>
      </c>
      <c r="D101" s="31">
        <v>1420</v>
      </c>
      <c r="E101" s="16">
        <f>D101/C101*100</f>
        <v>33.13885647607935</v>
      </c>
      <c r="F101" s="56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s="1" customFormat="1" ht="15">
      <c r="A102" s="5">
        <v>97</v>
      </c>
      <c r="B102" s="14" t="s">
        <v>2</v>
      </c>
      <c r="C102" s="17">
        <v>4285</v>
      </c>
      <c r="D102" s="31">
        <v>7951.8</v>
      </c>
      <c r="E102" s="16">
        <f>D102/C102*100</f>
        <v>185.57292882147024</v>
      </c>
      <c r="F102" s="56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s="1" customFormat="1" ht="51" customHeight="1">
      <c r="A103" s="7">
        <v>98</v>
      </c>
      <c r="B103" s="18" t="s">
        <v>3</v>
      </c>
      <c r="C103" s="17">
        <v>0</v>
      </c>
      <c r="D103" s="31">
        <v>0</v>
      </c>
      <c r="E103" s="16">
        <v>0</v>
      </c>
      <c r="F103" s="57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s="1" customFormat="1" ht="120">
      <c r="A104" s="5">
        <v>99</v>
      </c>
      <c r="B104" s="18" t="s">
        <v>85</v>
      </c>
      <c r="C104" s="17">
        <f>C105+C106+C108+C109</f>
        <v>300000</v>
      </c>
      <c r="D104" s="17">
        <f>D105+D106+D108+D109</f>
        <v>127799.6</v>
      </c>
      <c r="E104" s="16">
        <f>D104/C104*100</f>
        <v>42.59986666666667</v>
      </c>
      <c r="F104" s="55" t="s">
        <v>149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s="1" customFormat="1" ht="15">
      <c r="A105" s="7">
        <v>100</v>
      </c>
      <c r="B105" s="14" t="s">
        <v>0</v>
      </c>
      <c r="C105" s="17">
        <v>0</v>
      </c>
      <c r="D105" s="30">
        <v>0</v>
      </c>
      <c r="E105" s="16">
        <v>0</v>
      </c>
      <c r="F105" s="56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s="1" customFormat="1" ht="15">
      <c r="A106" s="5">
        <v>101</v>
      </c>
      <c r="B106" s="14" t="s">
        <v>1</v>
      </c>
      <c r="C106" s="17">
        <v>270000</v>
      </c>
      <c r="D106" s="31">
        <v>86109.5</v>
      </c>
      <c r="E106" s="16">
        <f>D106/C106*100</f>
        <v>31.892407407407408</v>
      </c>
      <c r="F106" s="5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s="1" customFormat="1" ht="15">
      <c r="A107" s="7">
        <v>102</v>
      </c>
      <c r="B107" s="9" t="s">
        <v>6</v>
      </c>
      <c r="C107" s="17">
        <v>270000</v>
      </c>
      <c r="D107" s="31">
        <v>86109.5</v>
      </c>
      <c r="E107" s="16">
        <f>D107/C107*100</f>
        <v>31.892407407407408</v>
      </c>
      <c r="F107" s="56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s="1" customFormat="1" ht="15">
      <c r="A108" s="5">
        <v>103</v>
      </c>
      <c r="B108" s="14" t="s">
        <v>2</v>
      </c>
      <c r="C108" s="17">
        <v>30000</v>
      </c>
      <c r="D108" s="31">
        <v>41690.1</v>
      </c>
      <c r="E108" s="16">
        <f>D108/C108*100</f>
        <v>138.96699999999998</v>
      </c>
      <c r="F108" s="56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s="1" customFormat="1" ht="15">
      <c r="A109" s="7">
        <v>104</v>
      </c>
      <c r="B109" s="18" t="s">
        <v>3</v>
      </c>
      <c r="C109" s="17">
        <v>0</v>
      </c>
      <c r="D109" s="31">
        <v>0</v>
      </c>
      <c r="E109" s="16">
        <v>0</v>
      </c>
      <c r="F109" s="57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s="1" customFormat="1" ht="90">
      <c r="A110" s="5">
        <v>105</v>
      </c>
      <c r="B110" s="18" t="s">
        <v>108</v>
      </c>
      <c r="C110" s="17">
        <f>C111+C112+C114+C115</f>
        <v>96880</v>
      </c>
      <c r="D110" s="17">
        <f>D111+D112+D114+D115</f>
        <v>2647.5</v>
      </c>
      <c r="E110" s="16">
        <f>D110/C110*100</f>
        <v>2.732762180016515</v>
      </c>
      <c r="F110" s="55" t="s">
        <v>150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s="1" customFormat="1" ht="15">
      <c r="A111" s="7">
        <v>106</v>
      </c>
      <c r="B111" s="14" t="s">
        <v>0</v>
      </c>
      <c r="C111" s="17">
        <v>0</v>
      </c>
      <c r="D111" s="30">
        <v>0</v>
      </c>
      <c r="E111" s="16">
        <v>0</v>
      </c>
      <c r="F111" s="56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s="1" customFormat="1" ht="15">
      <c r="A112" s="5">
        <v>107</v>
      </c>
      <c r="B112" s="14" t="s">
        <v>1</v>
      </c>
      <c r="C112" s="17">
        <v>83520</v>
      </c>
      <c r="D112" s="31">
        <v>0</v>
      </c>
      <c r="E112" s="16">
        <f>D112/C112*100</f>
        <v>0</v>
      </c>
      <c r="F112" s="56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s="1" customFormat="1" ht="15">
      <c r="A113" s="7">
        <v>108</v>
      </c>
      <c r="B113" s="9" t="s">
        <v>6</v>
      </c>
      <c r="C113" s="17">
        <v>83520</v>
      </c>
      <c r="D113" s="31">
        <v>0</v>
      </c>
      <c r="E113" s="16">
        <f>D113/C113*100</f>
        <v>0</v>
      </c>
      <c r="F113" s="56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s="1" customFormat="1" ht="15">
      <c r="A114" s="5">
        <v>109</v>
      </c>
      <c r="B114" s="14" t="s">
        <v>2</v>
      </c>
      <c r="C114" s="17">
        <v>13360</v>
      </c>
      <c r="D114" s="31">
        <v>2647.5</v>
      </c>
      <c r="E114" s="16">
        <f>D114/C114*100</f>
        <v>19.816616766467064</v>
      </c>
      <c r="F114" s="56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s="1" customFormat="1" ht="15">
      <c r="A115" s="7">
        <v>110</v>
      </c>
      <c r="B115" s="18" t="s">
        <v>3</v>
      </c>
      <c r="C115" s="17">
        <v>0</v>
      </c>
      <c r="D115" s="31">
        <v>0</v>
      </c>
      <c r="E115" s="16">
        <v>0</v>
      </c>
      <c r="F115" s="57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s="1" customFormat="1" ht="105">
      <c r="A116" s="5">
        <v>111</v>
      </c>
      <c r="B116" s="18" t="s">
        <v>109</v>
      </c>
      <c r="C116" s="17">
        <f>C117+C118+C120+C121</f>
        <v>30000</v>
      </c>
      <c r="D116" s="17">
        <f>D117+D118+D120+D121</f>
        <v>0</v>
      </c>
      <c r="E116" s="16">
        <f>D116/C116*100</f>
        <v>0</v>
      </c>
      <c r="F116" s="55" t="s">
        <v>86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s="1" customFormat="1" ht="15">
      <c r="A117" s="7">
        <v>112</v>
      </c>
      <c r="B117" s="14" t="s">
        <v>0</v>
      </c>
      <c r="C117" s="17">
        <v>0</v>
      </c>
      <c r="D117" s="30">
        <v>0</v>
      </c>
      <c r="E117" s="16">
        <v>0</v>
      </c>
      <c r="F117" s="56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s="1" customFormat="1" ht="15">
      <c r="A118" s="5">
        <v>113</v>
      </c>
      <c r="B118" s="14" t="s">
        <v>1</v>
      </c>
      <c r="C118" s="17">
        <v>0</v>
      </c>
      <c r="D118" s="31">
        <v>0</v>
      </c>
      <c r="E118" s="16">
        <v>0</v>
      </c>
      <c r="F118" s="56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s="1" customFormat="1" ht="15">
      <c r="A119" s="7">
        <v>114</v>
      </c>
      <c r="B119" s="9" t="s">
        <v>6</v>
      </c>
      <c r="C119" s="17">
        <v>0</v>
      </c>
      <c r="D119" s="31">
        <v>0</v>
      </c>
      <c r="E119" s="16">
        <v>0</v>
      </c>
      <c r="F119" s="56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s="1" customFormat="1" ht="15">
      <c r="A120" s="5">
        <v>115</v>
      </c>
      <c r="B120" s="14" t="s">
        <v>2</v>
      </c>
      <c r="C120" s="17">
        <v>30000</v>
      </c>
      <c r="D120" s="31">
        <v>0</v>
      </c>
      <c r="E120" s="16">
        <f>D120/C120*100</f>
        <v>0</v>
      </c>
      <c r="F120" s="56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s="1" customFormat="1" ht="15">
      <c r="A121" s="7">
        <v>116</v>
      </c>
      <c r="B121" s="18" t="s">
        <v>3</v>
      </c>
      <c r="C121" s="17">
        <v>0</v>
      </c>
      <c r="D121" s="31">
        <v>0</v>
      </c>
      <c r="E121" s="16">
        <v>0</v>
      </c>
      <c r="F121" s="57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s="10" customFormat="1" ht="15">
      <c r="A122" s="5">
        <v>117</v>
      </c>
      <c r="B122" s="53" t="s">
        <v>24</v>
      </c>
      <c r="C122" s="53"/>
      <c r="D122" s="53"/>
      <c r="E122" s="53"/>
      <c r="F122" s="53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s="1" customFormat="1" ht="45">
      <c r="A123" s="47">
        <v>118</v>
      </c>
      <c r="B123" s="40" t="s">
        <v>25</v>
      </c>
      <c r="C123" s="41">
        <f>C124+C125+C127+C128</f>
        <v>338178.1</v>
      </c>
      <c r="D123" s="41">
        <f>D124+D125+D127+D128</f>
        <v>61523</v>
      </c>
      <c r="E123" s="42">
        <f>D123/C123*100</f>
        <v>18.192484965762123</v>
      </c>
      <c r="F123" s="72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s="1" customFormat="1" ht="15">
      <c r="A124" s="5">
        <v>119</v>
      </c>
      <c r="B124" s="20" t="s">
        <v>0</v>
      </c>
      <c r="C124" s="17">
        <f>C130+C136+C142+C148+C154+C160+C166+C172</f>
        <v>0</v>
      </c>
      <c r="D124" s="17">
        <f>D130+D136+D142+D148+D154+D160+D166+D172</f>
        <v>0</v>
      </c>
      <c r="E124" s="19">
        <v>0</v>
      </c>
      <c r="F124" s="73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s="1" customFormat="1" ht="15">
      <c r="A125" s="7">
        <v>120</v>
      </c>
      <c r="B125" s="20" t="s">
        <v>1</v>
      </c>
      <c r="C125" s="17">
        <f aca="true" t="shared" si="3" ref="C125:D128">C131+C137+C143+C149+C155+C161+C167+C173</f>
        <v>149500</v>
      </c>
      <c r="D125" s="17">
        <f t="shared" si="3"/>
        <v>0</v>
      </c>
      <c r="E125" s="19">
        <f>D125/C125*100</f>
        <v>0</v>
      </c>
      <c r="F125" s="73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s="10" customFormat="1" ht="15">
      <c r="A126" s="5">
        <v>121</v>
      </c>
      <c r="B126" s="9" t="s">
        <v>6</v>
      </c>
      <c r="C126" s="17">
        <f t="shared" si="3"/>
        <v>149500</v>
      </c>
      <c r="D126" s="17">
        <f t="shared" si="3"/>
        <v>0</v>
      </c>
      <c r="E126" s="19">
        <f>D126/C126*100</f>
        <v>0</v>
      </c>
      <c r="F126" s="73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s="1" customFormat="1" ht="15">
      <c r="A127" s="7">
        <v>122</v>
      </c>
      <c r="B127" s="20" t="s">
        <v>2</v>
      </c>
      <c r="C127" s="17">
        <f t="shared" si="3"/>
        <v>164238.1</v>
      </c>
      <c r="D127" s="17">
        <f t="shared" si="3"/>
        <v>17109</v>
      </c>
      <c r="E127" s="19">
        <f>D127/C127*100</f>
        <v>10.417193087353056</v>
      </c>
      <c r="F127" s="73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s="1" customFormat="1" ht="15">
      <c r="A128" s="5">
        <v>123</v>
      </c>
      <c r="B128" s="20" t="s">
        <v>3</v>
      </c>
      <c r="C128" s="17">
        <f t="shared" si="3"/>
        <v>24440</v>
      </c>
      <c r="D128" s="17">
        <f t="shared" si="3"/>
        <v>44414</v>
      </c>
      <c r="E128" s="19">
        <f>D128/C128*100</f>
        <v>181.7266775777414</v>
      </c>
      <c r="F128" s="74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s="1" customFormat="1" ht="105">
      <c r="A129" s="7">
        <v>124</v>
      </c>
      <c r="B129" s="14" t="s">
        <v>26</v>
      </c>
      <c r="C129" s="17">
        <f>C130+C131+C133+C134</f>
        <v>3200</v>
      </c>
      <c r="D129" s="15">
        <f>D130+D131+D133+D134</f>
        <v>1496</v>
      </c>
      <c r="E129" s="16">
        <f>D129/C129*100</f>
        <v>46.75</v>
      </c>
      <c r="F129" s="55" t="s">
        <v>134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s="1" customFormat="1" ht="15">
      <c r="A130" s="5">
        <v>125</v>
      </c>
      <c r="B130" s="14" t="s">
        <v>0</v>
      </c>
      <c r="C130" s="17">
        <v>0</v>
      </c>
      <c r="D130" s="30">
        <v>0</v>
      </c>
      <c r="E130" s="16">
        <v>0</v>
      </c>
      <c r="F130" s="56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s="1" customFormat="1" ht="15">
      <c r="A131" s="7">
        <v>126</v>
      </c>
      <c r="B131" s="14" t="s">
        <v>1</v>
      </c>
      <c r="C131" s="17">
        <v>0</v>
      </c>
      <c r="D131" s="30">
        <v>0</v>
      </c>
      <c r="E131" s="16">
        <v>0</v>
      </c>
      <c r="F131" s="56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s="10" customFormat="1" ht="15">
      <c r="A132" s="5">
        <v>127</v>
      </c>
      <c r="B132" s="9" t="s">
        <v>6</v>
      </c>
      <c r="C132" s="17">
        <v>0</v>
      </c>
      <c r="D132" s="30">
        <v>0</v>
      </c>
      <c r="E132" s="16">
        <v>0</v>
      </c>
      <c r="F132" s="56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s="1" customFormat="1" ht="15">
      <c r="A133" s="7">
        <v>128</v>
      </c>
      <c r="B133" s="14" t="s">
        <v>2</v>
      </c>
      <c r="C133" s="17">
        <v>0</v>
      </c>
      <c r="D133" s="30">
        <v>0</v>
      </c>
      <c r="E133" s="16">
        <v>0</v>
      </c>
      <c r="F133" s="56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s="1" customFormat="1" ht="15">
      <c r="A134" s="5">
        <v>129</v>
      </c>
      <c r="B134" s="14" t="s">
        <v>3</v>
      </c>
      <c r="C134" s="17">
        <v>3200</v>
      </c>
      <c r="D134" s="30">
        <v>1496</v>
      </c>
      <c r="E134" s="16">
        <f>D134/C134*100</f>
        <v>46.75</v>
      </c>
      <c r="F134" s="57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s="1" customFormat="1" ht="90">
      <c r="A135" s="7">
        <v>130</v>
      </c>
      <c r="B135" s="14" t="s">
        <v>27</v>
      </c>
      <c r="C135" s="17">
        <f>C136+C137+C139+C140</f>
        <v>100000</v>
      </c>
      <c r="D135" s="30">
        <f>D136+D137+D139+D140</f>
        <v>0</v>
      </c>
      <c r="E135" s="16">
        <f>D135/C135*100</f>
        <v>0</v>
      </c>
      <c r="F135" s="55" t="s">
        <v>155</v>
      </c>
      <c r="G135" s="51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s="1" customFormat="1" ht="15">
      <c r="A136" s="5">
        <v>131</v>
      </c>
      <c r="B136" s="14" t="s">
        <v>0</v>
      </c>
      <c r="C136" s="17">
        <v>0</v>
      </c>
      <c r="D136" s="30">
        <v>0</v>
      </c>
      <c r="E136" s="16">
        <v>0</v>
      </c>
      <c r="F136" s="5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s="1" customFormat="1" ht="15">
      <c r="A137" s="7">
        <v>132</v>
      </c>
      <c r="B137" s="14" t="s">
        <v>1</v>
      </c>
      <c r="C137" s="17">
        <v>0</v>
      </c>
      <c r="D137" s="31">
        <v>0</v>
      </c>
      <c r="E137" s="16">
        <v>0</v>
      </c>
      <c r="F137" s="56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s="10" customFormat="1" ht="15">
      <c r="A138" s="5">
        <v>133</v>
      </c>
      <c r="B138" s="9" t="s">
        <v>6</v>
      </c>
      <c r="C138" s="17">
        <v>0</v>
      </c>
      <c r="D138" s="31">
        <v>0</v>
      </c>
      <c r="E138" s="16">
        <v>0</v>
      </c>
      <c r="F138" s="56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s="1" customFormat="1" ht="15">
      <c r="A139" s="7">
        <v>134</v>
      </c>
      <c r="B139" s="14" t="s">
        <v>2</v>
      </c>
      <c r="C139" s="17">
        <v>100000</v>
      </c>
      <c r="D139" s="31">
        <v>0</v>
      </c>
      <c r="E139" s="16">
        <f>D139/C139*100</f>
        <v>0</v>
      </c>
      <c r="F139" s="56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s="1" customFormat="1" ht="15">
      <c r="A140" s="5">
        <v>135</v>
      </c>
      <c r="B140" s="14" t="s">
        <v>3</v>
      </c>
      <c r="C140" s="17">
        <v>0</v>
      </c>
      <c r="D140" s="31">
        <v>0</v>
      </c>
      <c r="E140" s="16">
        <v>0</v>
      </c>
      <c r="F140" s="57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s="1" customFormat="1" ht="75">
      <c r="A141" s="7">
        <v>136</v>
      </c>
      <c r="B141" s="14" t="s">
        <v>110</v>
      </c>
      <c r="C141" s="17">
        <f>C142+C143+C145+C146</f>
        <v>35000</v>
      </c>
      <c r="D141" s="17">
        <f>D142+D143+D145+D146</f>
        <v>2.1</v>
      </c>
      <c r="E141" s="16">
        <f>D141/C141*100</f>
        <v>0.006</v>
      </c>
      <c r="F141" s="55" t="s">
        <v>98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s="1" customFormat="1" ht="15">
      <c r="A142" s="5">
        <v>137</v>
      </c>
      <c r="B142" s="14" t="s">
        <v>0</v>
      </c>
      <c r="C142" s="17">
        <v>0</v>
      </c>
      <c r="D142" s="30">
        <v>0</v>
      </c>
      <c r="E142" s="16">
        <v>0</v>
      </c>
      <c r="F142" s="56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s="1" customFormat="1" ht="15">
      <c r="A143" s="7">
        <v>138</v>
      </c>
      <c r="B143" s="14" t="s">
        <v>1</v>
      </c>
      <c r="C143" s="17">
        <v>0</v>
      </c>
      <c r="D143" s="31">
        <v>0</v>
      </c>
      <c r="E143" s="16">
        <v>0</v>
      </c>
      <c r="F143" s="56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s="1" customFormat="1" ht="15">
      <c r="A144" s="5">
        <v>139</v>
      </c>
      <c r="B144" s="9" t="s">
        <v>6</v>
      </c>
      <c r="C144" s="17">
        <v>0</v>
      </c>
      <c r="D144" s="31">
        <f>D143</f>
        <v>0</v>
      </c>
      <c r="E144" s="16">
        <v>0</v>
      </c>
      <c r="F144" s="56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s="1" customFormat="1" ht="15">
      <c r="A145" s="7">
        <v>140</v>
      </c>
      <c r="B145" s="14" t="s">
        <v>2</v>
      </c>
      <c r="C145" s="17">
        <v>35000</v>
      </c>
      <c r="D145" s="31">
        <v>2.1</v>
      </c>
      <c r="E145" s="16">
        <f>D145/C145*100</f>
        <v>0.006</v>
      </c>
      <c r="F145" s="56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s="1" customFormat="1" ht="15">
      <c r="A146" s="5">
        <v>141</v>
      </c>
      <c r="B146" s="14" t="s">
        <v>3</v>
      </c>
      <c r="C146" s="17">
        <v>0</v>
      </c>
      <c r="D146" s="31">
        <v>0</v>
      </c>
      <c r="E146" s="16">
        <v>0</v>
      </c>
      <c r="F146" s="57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s="1" customFormat="1" ht="75">
      <c r="A147" s="7">
        <v>142</v>
      </c>
      <c r="B147" s="14" t="s">
        <v>28</v>
      </c>
      <c r="C147" s="17">
        <f>C148+C149+C151+C152</f>
        <v>1500</v>
      </c>
      <c r="D147" s="17">
        <f>D148+D149+D151+D152</f>
        <v>0</v>
      </c>
      <c r="E147" s="16">
        <f>D147/C147*100</f>
        <v>0</v>
      </c>
      <c r="F147" s="55" t="s">
        <v>96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s="1" customFormat="1" ht="15">
      <c r="A148" s="5">
        <v>143</v>
      </c>
      <c r="B148" s="14" t="s">
        <v>0</v>
      </c>
      <c r="C148" s="17">
        <v>0</v>
      </c>
      <c r="D148" s="30">
        <v>0</v>
      </c>
      <c r="E148" s="16">
        <v>0</v>
      </c>
      <c r="F148" s="56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s="1" customFormat="1" ht="15">
      <c r="A149" s="7">
        <v>144</v>
      </c>
      <c r="B149" s="14" t="s">
        <v>1</v>
      </c>
      <c r="C149" s="17">
        <v>0</v>
      </c>
      <c r="D149" s="30">
        <v>0</v>
      </c>
      <c r="E149" s="16">
        <v>0</v>
      </c>
      <c r="F149" s="56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s="1" customFormat="1" ht="15">
      <c r="A150" s="5">
        <v>145</v>
      </c>
      <c r="B150" s="9" t="s">
        <v>6</v>
      </c>
      <c r="C150" s="17">
        <v>0</v>
      </c>
      <c r="D150" s="30">
        <v>0</v>
      </c>
      <c r="E150" s="16">
        <v>0</v>
      </c>
      <c r="F150" s="56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s="1" customFormat="1" ht="15">
      <c r="A151" s="7">
        <v>146</v>
      </c>
      <c r="B151" s="14" t="s">
        <v>2</v>
      </c>
      <c r="C151" s="17">
        <v>1500</v>
      </c>
      <c r="D151" s="30">
        <v>0</v>
      </c>
      <c r="E151" s="16">
        <f>D151/C151*100</f>
        <v>0</v>
      </c>
      <c r="F151" s="56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s="1" customFormat="1" ht="15">
      <c r="A152" s="5">
        <v>147</v>
      </c>
      <c r="B152" s="14" t="s">
        <v>3</v>
      </c>
      <c r="C152" s="17">
        <v>0</v>
      </c>
      <c r="D152" s="30">
        <v>0</v>
      </c>
      <c r="E152" s="16">
        <v>0</v>
      </c>
      <c r="F152" s="57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s="1" customFormat="1" ht="45">
      <c r="A153" s="7">
        <v>148</v>
      </c>
      <c r="B153" s="14" t="s">
        <v>29</v>
      </c>
      <c r="C153" s="17">
        <f>C154+C155+C157+C158</f>
        <v>166738.1</v>
      </c>
      <c r="D153" s="17">
        <f>D154+D155+D157+D158</f>
        <v>17106.9</v>
      </c>
      <c r="E153" s="16">
        <f>D153/C153*100</f>
        <v>10.2597426742898</v>
      </c>
      <c r="F153" s="55" t="s">
        <v>164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s="1" customFormat="1" ht="15">
      <c r="A154" s="5">
        <v>149</v>
      </c>
      <c r="B154" s="14" t="s">
        <v>0</v>
      </c>
      <c r="C154" s="17">
        <v>0</v>
      </c>
      <c r="D154" s="31">
        <v>0</v>
      </c>
      <c r="E154" s="16">
        <v>0</v>
      </c>
      <c r="F154" s="56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s="1" customFormat="1" ht="15">
      <c r="A155" s="7">
        <v>150</v>
      </c>
      <c r="B155" s="14" t="s">
        <v>1</v>
      </c>
      <c r="C155" s="17">
        <v>149500</v>
      </c>
      <c r="D155" s="31">
        <v>0</v>
      </c>
      <c r="E155" s="16">
        <f>D155/C155*100</f>
        <v>0</v>
      </c>
      <c r="F155" s="56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s="1" customFormat="1" ht="15">
      <c r="A156" s="5">
        <v>151</v>
      </c>
      <c r="B156" s="9" t="s">
        <v>6</v>
      </c>
      <c r="C156" s="17">
        <v>149500</v>
      </c>
      <c r="D156" s="31">
        <v>0</v>
      </c>
      <c r="E156" s="16">
        <f>D156/C156*100</f>
        <v>0</v>
      </c>
      <c r="F156" s="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s="1" customFormat="1" ht="15">
      <c r="A157" s="7">
        <v>152</v>
      </c>
      <c r="B157" s="14" t="s">
        <v>2</v>
      </c>
      <c r="C157" s="17">
        <v>17238.1</v>
      </c>
      <c r="D157" s="31">
        <v>17106.9</v>
      </c>
      <c r="E157" s="16">
        <f>D157/C157*100</f>
        <v>99.23889523787426</v>
      </c>
      <c r="F157" s="56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s="1" customFormat="1" ht="37.5" customHeight="1">
      <c r="A158" s="5">
        <v>153</v>
      </c>
      <c r="B158" s="14" t="s">
        <v>3</v>
      </c>
      <c r="C158" s="17">
        <v>0</v>
      </c>
      <c r="D158" s="31">
        <v>0</v>
      </c>
      <c r="E158" s="16">
        <v>0</v>
      </c>
      <c r="F158" s="57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s="1" customFormat="1" ht="75">
      <c r="A159" s="7">
        <v>154</v>
      </c>
      <c r="B159" s="14" t="s">
        <v>30</v>
      </c>
      <c r="C159" s="17">
        <f>C160+C161+C163+C164</f>
        <v>500</v>
      </c>
      <c r="D159" s="17">
        <f>D160+D161+D163+D164</f>
        <v>0</v>
      </c>
      <c r="E159" s="16">
        <f>D159/C159*100</f>
        <v>0</v>
      </c>
      <c r="F159" s="55" t="s">
        <v>135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s="1" customFormat="1" ht="15">
      <c r="A160" s="5">
        <v>155</v>
      </c>
      <c r="B160" s="14" t="s">
        <v>0</v>
      </c>
      <c r="C160" s="17">
        <v>0</v>
      </c>
      <c r="D160" s="30">
        <v>0</v>
      </c>
      <c r="E160" s="16">
        <v>0</v>
      </c>
      <c r="F160" s="56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s="1" customFormat="1" ht="15">
      <c r="A161" s="7">
        <v>156</v>
      </c>
      <c r="B161" s="14" t="s">
        <v>1</v>
      </c>
      <c r="C161" s="17">
        <v>0</v>
      </c>
      <c r="D161" s="30">
        <v>0</v>
      </c>
      <c r="E161" s="16">
        <v>0</v>
      </c>
      <c r="F161" s="56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s="1" customFormat="1" ht="15">
      <c r="A162" s="5">
        <v>157</v>
      </c>
      <c r="B162" s="9" t="s">
        <v>6</v>
      </c>
      <c r="C162" s="17">
        <v>0</v>
      </c>
      <c r="D162" s="30">
        <v>0</v>
      </c>
      <c r="E162" s="16">
        <v>0</v>
      </c>
      <c r="F162" s="56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3" s="1" customFormat="1" ht="15">
      <c r="A163" s="7">
        <v>158</v>
      </c>
      <c r="B163" s="14" t="s">
        <v>2</v>
      </c>
      <c r="C163" s="17">
        <v>500</v>
      </c>
      <c r="D163" s="30">
        <v>0</v>
      </c>
      <c r="E163" s="16">
        <f>D163/C163*100</f>
        <v>0</v>
      </c>
      <c r="F163" s="56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3" s="1" customFormat="1" ht="15">
      <c r="A164" s="5">
        <v>159</v>
      </c>
      <c r="B164" s="14" t="s">
        <v>3</v>
      </c>
      <c r="C164" s="17">
        <v>0</v>
      </c>
      <c r="D164" s="31">
        <v>0</v>
      </c>
      <c r="E164" s="16">
        <v>0</v>
      </c>
      <c r="F164" s="57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3" s="1" customFormat="1" ht="75">
      <c r="A165" s="7">
        <v>160</v>
      </c>
      <c r="B165" s="14" t="s">
        <v>160</v>
      </c>
      <c r="C165" s="17">
        <f>C166+C167+C169+C170</f>
        <v>21240</v>
      </c>
      <c r="D165" s="17">
        <f>D166+D167+D169+D170</f>
        <v>42918</v>
      </c>
      <c r="E165" s="16">
        <f>D165/C165*100</f>
        <v>202.0621468926554</v>
      </c>
      <c r="F165" s="55" t="s">
        <v>87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:43" s="1" customFormat="1" ht="15">
      <c r="A166" s="5">
        <v>161</v>
      </c>
      <c r="B166" s="14" t="s">
        <v>0</v>
      </c>
      <c r="C166" s="17">
        <v>0</v>
      </c>
      <c r="D166" s="30">
        <v>0</v>
      </c>
      <c r="E166" s="16">
        <v>0</v>
      </c>
      <c r="F166" s="5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:43" s="1" customFormat="1" ht="15">
      <c r="A167" s="7">
        <v>162</v>
      </c>
      <c r="B167" s="14" t="s">
        <v>1</v>
      </c>
      <c r="C167" s="17">
        <v>0</v>
      </c>
      <c r="D167" s="31">
        <v>0</v>
      </c>
      <c r="E167" s="16">
        <v>0</v>
      </c>
      <c r="F167" s="56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:43" s="1" customFormat="1" ht="15">
      <c r="A168" s="5">
        <v>163</v>
      </c>
      <c r="B168" s="9" t="s">
        <v>6</v>
      </c>
      <c r="C168" s="17">
        <v>0</v>
      </c>
      <c r="D168" s="31">
        <v>0</v>
      </c>
      <c r="E168" s="16">
        <v>0</v>
      </c>
      <c r="F168" s="56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s="1" customFormat="1" ht="15">
      <c r="A169" s="7">
        <v>164</v>
      </c>
      <c r="B169" s="14" t="s">
        <v>2</v>
      </c>
      <c r="C169" s="17">
        <v>0</v>
      </c>
      <c r="D169" s="31">
        <v>0</v>
      </c>
      <c r="E169" s="16">
        <v>0</v>
      </c>
      <c r="F169" s="56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3" s="1" customFormat="1" ht="15">
      <c r="A170" s="5">
        <v>165</v>
      </c>
      <c r="B170" s="14" t="s">
        <v>3</v>
      </c>
      <c r="C170" s="17">
        <v>21240</v>
      </c>
      <c r="D170" s="30">
        <v>42918</v>
      </c>
      <c r="E170" s="16">
        <f>D170/C170*100</f>
        <v>202.0621468926554</v>
      </c>
      <c r="F170" s="57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:43" s="1" customFormat="1" ht="136.5" customHeight="1">
      <c r="A171" s="7">
        <v>166</v>
      </c>
      <c r="B171" s="14" t="s">
        <v>31</v>
      </c>
      <c r="C171" s="17">
        <f>C172+C173+C175+C176</f>
        <v>10000</v>
      </c>
      <c r="D171" s="17">
        <f>D172+D173+D175+D176</f>
        <v>0</v>
      </c>
      <c r="E171" s="16">
        <f>D171/C171*100</f>
        <v>0</v>
      </c>
      <c r="F171" s="55" t="s">
        <v>120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3" s="1" customFormat="1" ht="15">
      <c r="A172" s="5">
        <v>167</v>
      </c>
      <c r="B172" s="14" t="s">
        <v>0</v>
      </c>
      <c r="C172" s="17">
        <v>0</v>
      </c>
      <c r="D172" s="30">
        <v>0</v>
      </c>
      <c r="E172" s="16">
        <v>0</v>
      </c>
      <c r="F172" s="56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3" s="1" customFormat="1" ht="15">
      <c r="A173" s="7">
        <v>168</v>
      </c>
      <c r="B173" s="14" t="s">
        <v>1</v>
      </c>
      <c r="C173" s="17">
        <v>0</v>
      </c>
      <c r="D173" s="30">
        <v>0</v>
      </c>
      <c r="E173" s="16">
        <v>0</v>
      </c>
      <c r="F173" s="56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:43" s="1" customFormat="1" ht="15">
      <c r="A174" s="5">
        <v>169</v>
      </c>
      <c r="B174" s="9" t="s">
        <v>6</v>
      </c>
      <c r="C174" s="17">
        <v>0</v>
      </c>
      <c r="D174" s="31">
        <v>0</v>
      </c>
      <c r="E174" s="16">
        <v>0</v>
      </c>
      <c r="F174" s="56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:43" s="1" customFormat="1" ht="15">
      <c r="A175" s="7">
        <v>170</v>
      </c>
      <c r="B175" s="14" t="s">
        <v>2</v>
      </c>
      <c r="C175" s="17">
        <v>10000</v>
      </c>
      <c r="D175" s="31">
        <v>0</v>
      </c>
      <c r="E175" s="16">
        <f>D175/C175*100</f>
        <v>0</v>
      </c>
      <c r="F175" s="56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:43" s="1" customFormat="1" ht="15">
      <c r="A176" s="5">
        <v>171</v>
      </c>
      <c r="B176" s="14" t="s">
        <v>3</v>
      </c>
      <c r="C176" s="17">
        <v>0</v>
      </c>
      <c r="D176" s="30">
        <v>0</v>
      </c>
      <c r="E176" s="16">
        <v>0</v>
      </c>
      <c r="F176" s="57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s="1" customFormat="1" ht="15">
      <c r="A177" s="47">
        <v>172</v>
      </c>
      <c r="B177" s="53" t="s">
        <v>32</v>
      </c>
      <c r="C177" s="53"/>
      <c r="D177" s="53"/>
      <c r="E177" s="53"/>
      <c r="F177" s="53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s="1" customFormat="1" ht="45">
      <c r="A178" s="45">
        <v>173</v>
      </c>
      <c r="B178" s="43" t="s">
        <v>33</v>
      </c>
      <c r="C178" s="41">
        <f>C179+C180+C182+C183</f>
        <v>1576526.3</v>
      </c>
      <c r="D178" s="39">
        <f>D179+D180+D182+D183</f>
        <v>571567.11891</v>
      </c>
      <c r="E178" s="39">
        <f>D178/C178*100</f>
        <v>36.25484198455807</v>
      </c>
      <c r="F178" s="66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s="1" customFormat="1" ht="15">
      <c r="A179" s="7">
        <v>174</v>
      </c>
      <c r="B179" s="9" t="s">
        <v>0</v>
      </c>
      <c r="C179" s="17">
        <f>C185+C191</f>
        <v>0</v>
      </c>
      <c r="D179" s="17">
        <f>D185+D191</f>
        <v>0</v>
      </c>
      <c r="E179" s="13">
        <v>0</v>
      </c>
      <c r="F179" s="67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s="1" customFormat="1" ht="15">
      <c r="A180" s="5">
        <v>175</v>
      </c>
      <c r="B180" s="9" t="s">
        <v>1</v>
      </c>
      <c r="C180" s="17">
        <f aca="true" t="shared" si="4" ref="C180:D183">C186+C192</f>
        <v>1576526.3</v>
      </c>
      <c r="D180" s="17">
        <f t="shared" si="4"/>
        <v>571567.11891</v>
      </c>
      <c r="E180" s="13">
        <f>D180/C180*100</f>
        <v>36.25484198455807</v>
      </c>
      <c r="F180" s="67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s="1" customFormat="1" ht="15">
      <c r="A181" s="7">
        <v>176</v>
      </c>
      <c r="B181" s="9" t="s">
        <v>6</v>
      </c>
      <c r="C181" s="17">
        <f t="shared" si="4"/>
        <v>0</v>
      </c>
      <c r="D181" s="17">
        <f t="shared" si="4"/>
        <v>0</v>
      </c>
      <c r="E181" s="13">
        <v>0</v>
      </c>
      <c r="F181" s="67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s="1" customFormat="1" ht="15">
      <c r="A182" s="5">
        <v>177</v>
      </c>
      <c r="B182" s="9" t="s">
        <v>2</v>
      </c>
      <c r="C182" s="17">
        <f t="shared" si="4"/>
        <v>0</v>
      </c>
      <c r="D182" s="17">
        <f t="shared" si="4"/>
        <v>0</v>
      </c>
      <c r="E182" s="13">
        <v>0</v>
      </c>
      <c r="F182" s="67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s="1" customFormat="1" ht="15">
      <c r="A183" s="7">
        <v>178</v>
      </c>
      <c r="B183" s="9" t="s">
        <v>3</v>
      </c>
      <c r="C183" s="17">
        <f t="shared" si="4"/>
        <v>0</v>
      </c>
      <c r="D183" s="17">
        <f t="shared" si="4"/>
        <v>0</v>
      </c>
      <c r="E183" s="13">
        <v>0</v>
      </c>
      <c r="F183" s="68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:43" s="1" customFormat="1" ht="90">
      <c r="A184" s="5">
        <v>179</v>
      </c>
      <c r="B184" s="14" t="s">
        <v>111</v>
      </c>
      <c r="C184" s="17">
        <f>C185+C186+C188+C189</f>
        <v>1571526.3</v>
      </c>
      <c r="D184" s="16">
        <f>D185+D186+D188+D189</f>
        <v>571567.11891</v>
      </c>
      <c r="E184" s="13">
        <f>D184/C184*100</f>
        <v>36.370191126295495</v>
      </c>
      <c r="F184" s="55" t="s">
        <v>165</v>
      </c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:43" s="1" customFormat="1" ht="15">
      <c r="A185" s="7">
        <v>180</v>
      </c>
      <c r="B185" s="9" t="s">
        <v>0</v>
      </c>
      <c r="C185" s="17">
        <v>0</v>
      </c>
      <c r="D185" s="30">
        <v>0</v>
      </c>
      <c r="E185" s="13">
        <v>0</v>
      </c>
      <c r="F185" s="56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:43" s="1" customFormat="1" ht="15">
      <c r="A186" s="5">
        <v>181</v>
      </c>
      <c r="B186" s="9" t="s">
        <v>1</v>
      </c>
      <c r="C186" s="17">
        <v>1571526.3</v>
      </c>
      <c r="D186" s="30">
        <v>571567.11891</v>
      </c>
      <c r="E186" s="13">
        <f>D186/C186*100</f>
        <v>36.370191126295495</v>
      </c>
      <c r="F186" s="5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43" s="1" customFormat="1" ht="15">
      <c r="A187" s="7">
        <v>182</v>
      </c>
      <c r="B187" s="9" t="s">
        <v>6</v>
      </c>
      <c r="C187" s="17">
        <v>0</v>
      </c>
      <c r="D187" s="16">
        <v>0</v>
      </c>
      <c r="E187" s="13">
        <v>0</v>
      </c>
      <c r="F187" s="56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:43" s="1" customFormat="1" ht="15">
      <c r="A188" s="5">
        <v>183</v>
      </c>
      <c r="B188" s="9" t="s">
        <v>2</v>
      </c>
      <c r="C188" s="17">
        <v>0</v>
      </c>
      <c r="D188" s="16">
        <v>0</v>
      </c>
      <c r="E188" s="13">
        <v>0</v>
      </c>
      <c r="F188" s="56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:43" s="1" customFormat="1" ht="213" customHeight="1">
      <c r="A189" s="7">
        <v>184</v>
      </c>
      <c r="B189" s="9" t="s">
        <v>3</v>
      </c>
      <c r="C189" s="17">
        <v>0</v>
      </c>
      <c r="D189" s="16">
        <v>0</v>
      </c>
      <c r="E189" s="13">
        <v>0</v>
      </c>
      <c r="F189" s="57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:43" s="1" customFormat="1" ht="60">
      <c r="A190" s="5">
        <v>185</v>
      </c>
      <c r="B190" s="14" t="s">
        <v>95</v>
      </c>
      <c r="C190" s="17">
        <f>C191+C192+C194+C195</f>
        <v>5000</v>
      </c>
      <c r="D190" s="17">
        <f>D191+D192+D194+D195</f>
        <v>0</v>
      </c>
      <c r="E190" s="16">
        <f>D190/C190*100</f>
        <v>0</v>
      </c>
      <c r="F190" s="55" t="s">
        <v>121</v>
      </c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:43" s="1" customFormat="1" ht="15">
      <c r="A191" s="7">
        <v>186</v>
      </c>
      <c r="B191" s="14" t="s">
        <v>0</v>
      </c>
      <c r="C191" s="17">
        <v>0</v>
      </c>
      <c r="D191" s="33">
        <v>0</v>
      </c>
      <c r="E191" s="16">
        <v>0</v>
      </c>
      <c r="F191" s="56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:43" s="1" customFormat="1" ht="15">
      <c r="A192" s="5">
        <v>187</v>
      </c>
      <c r="B192" s="14" t="s">
        <v>1</v>
      </c>
      <c r="C192" s="17">
        <v>5000</v>
      </c>
      <c r="D192" s="33">
        <v>0</v>
      </c>
      <c r="E192" s="16">
        <f>D192/C192*100</f>
        <v>0</v>
      </c>
      <c r="F192" s="56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:43" s="1" customFormat="1" ht="15">
      <c r="A193" s="7">
        <v>188</v>
      </c>
      <c r="B193" s="9" t="s">
        <v>6</v>
      </c>
      <c r="C193" s="17">
        <v>0</v>
      </c>
      <c r="D193" s="33">
        <v>0</v>
      </c>
      <c r="E193" s="16">
        <v>0</v>
      </c>
      <c r="F193" s="56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:43" s="1" customFormat="1" ht="15">
      <c r="A194" s="5">
        <v>189</v>
      </c>
      <c r="B194" s="14" t="s">
        <v>2</v>
      </c>
      <c r="C194" s="17">
        <v>0</v>
      </c>
      <c r="D194" s="33">
        <v>0</v>
      </c>
      <c r="E194" s="16">
        <v>0</v>
      </c>
      <c r="F194" s="56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:43" s="1" customFormat="1" ht="15">
      <c r="A195" s="7">
        <v>190</v>
      </c>
      <c r="B195" s="18" t="s">
        <v>3</v>
      </c>
      <c r="C195" s="17">
        <v>0</v>
      </c>
      <c r="D195" s="33">
        <v>0</v>
      </c>
      <c r="E195" s="16">
        <v>0</v>
      </c>
      <c r="F195" s="57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:43" s="10" customFormat="1" ht="15">
      <c r="A196" s="5">
        <v>191</v>
      </c>
      <c r="B196" s="53" t="s">
        <v>34</v>
      </c>
      <c r="C196" s="53"/>
      <c r="D196" s="53"/>
      <c r="E196" s="53"/>
      <c r="F196" s="53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:43" s="1" customFormat="1" ht="45">
      <c r="A197" s="47">
        <v>192</v>
      </c>
      <c r="B197" s="44" t="s">
        <v>35</v>
      </c>
      <c r="C197" s="41">
        <f>C198+C199+C201+C202</f>
        <v>10000</v>
      </c>
      <c r="D197" s="39">
        <f>D198+D199+D201+D202</f>
        <v>97.2</v>
      </c>
      <c r="E197" s="39">
        <f>D197/C197*100</f>
        <v>0.972</v>
      </c>
      <c r="F197" s="55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:43" s="1" customFormat="1" ht="15">
      <c r="A198" s="5">
        <v>193</v>
      </c>
      <c r="B198" s="21" t="s">
        <v>0</v>
      </c>
      <c r="C198" s="17">
        <f>C204</f>
        <v>0</v>
      </c>
      <c r="D198" s="17">
        <f>D204</f>
        <v>0</v>
      </c>
      <c r="E198" s="13">
        <v>0</v>
      </c>
      <c r="F198" s="56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:43" s="1" customFormat="1" ht="15">
      <c r="A199" s="7">
        <v>194</v>
      </c>
      <c r="B199" s="21" t="s">
        <v>1</v>
      </c>
      <c r="C199" s="17">
        <f aca="true" t="shared" si="5" ref="C199:D202">C205</f>
        <v>0</v>
      </c>
      <c r="D199" s="17">
        <f t="shared" si="5"/>
        <v>0</v>
      </c>
      <c r="E199" s="13">
        <v>0</v>
      </c>
      <c r="F199" s="56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:43" s="1" customFormat="1" ht="15">
      <c r="A200" s="5">
        <v>195</v>
      </c>
      <c r="B200" s="9" t="s">
        <v>6</v>
      </c>
      <c r="C200" s="17">
        <f t="shared" si="5"/>
        <v>0</v>
      </c>
      <c r="D200" s="17">
        <f t="shared" si="5"/>
        <v>0</v>
      </c>
      <c r="E200" s="13">
        <v>0</v>
      </c>
      <c r="F200" s="56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:43" s="1" customFormat="1" ht="15">
      <c r="A201" s="7">
        <v>196</v>
      </c>
      <c r="B201" s="21" t="s">
        <v>2</v>
      </c>
      <c r="C201" s="17">
        <f t="shared" si="5"/>
        <v>10000</v>
      </c>
      <c r="D201" s="17">
        <f t="shared" si="5"/>
        <v>97.2</v>
      </c>
      <c r="E201" s="13">
        <f>D201/C201*100</f>
        <v>0.972</v>
      </c>
      <c r="F201" s="56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:43" s="1" customFormat="1" ht="15">
      <c r="A202" s="5">
        <v>197</v>
      </c>
      <c r="B202" s="21" t="s">
        <v>3</v>
      </c>
      <c r="C202" s="17">
        <f t="shared" si="5"/>
        <v>0</v>
      </c>
      <c r="D202" s="17">
        <f t="shared" si="5"/>
        <v>0</v>
      </c>
      <c r="E202" s="13">
        <v>0</v>
      </c>
      <c r="F202" s="57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:43" s="1" customFormat="1" ht="60">
      <c r="A203" s="7">
        <v>198</v>
      </c>
      <c r="B203" s="22" t="s">
        <v>36</v>
      </c>
      <c r="C203" s="17">
        <f>C204+C205+C207+C208</f>
        <v>10000</v>
      </c>
      <c r="D203" s="17">
        <f>D204+D205+D207+D208</f>
        <v>97.2</v>
      </c>
      <c r="E203" s="13">
        <f>D203/C203*100</f>
        <v>0.972</v>
      </c>
      <c r="F203" s="55" t="s">
        <v>88</v>
      </c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:43" s="1" customFormat="1" ht="15">
      <c r="A204" s="5">
        <v>199</v>
      </c>
      <c r="B204" s="22" t="s">
        <v>0</v>
      </c>
      <c r="C204" s="17">
        <v>0</v>
      </c>
      <c r="D204" s="30">
        <v>0</v>
      </c>
      <c r="E204" s="13">
        <v>0</v>
      </c>
      <c r="F204" s="56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:43" s="1" customFormat="1" ht="15">
      <c r="A205" s="7">
        <v>200</v>
      </c>
      <c r="B205" s="22" t="s">
        <v>1</v>
      </c>
      <c r="C205" s="17">
        <v>0</v>
      </c>
      <c r="D205" s="31">
        <v>0</v>
      </c>
      <c r="E205" s="13">
        <v>0</v>
      </c>
      <c r="F205" s="56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:43" s="1" customFormat="1" ht="15">
      <c r="A206" s="5">
        <v>201</v>
      </c>
      <c r="B206" s="9" t="s">
        <v>6</v>
      </c>
      <c r="C206" s="17">
        <v>0</v>
      </c>
      <c r="D206" s="31">
        <v>0</v>
      </c>
      <c r="E206" s="13">
        <v>0</v>
      </c>
      <c r="F206" s="5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:43" s="1" customFormat="1" ht="15">
      <c r="A207" s="7">
        <v>202</v>
      </c>
      <c r="B207" s="22" t="s">
        <v>2</v>
      </c>
      <c r="C207" s="17">
        <v>10000</v>
      </c>
      <c r="D207" s="31">
        <v>97.2</v>
      </c>
      <c r="E207" s="13">
        <v>1</v>
      </c>
      <c r="F207" s="56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:43" s="1" customFormat="1" ht="15">
      <c r="A208" s="5">
        <v>203</v>
      </c>
      <c r="B208" s="23" t="s">
        <v>3</v>
      </c>
      <c r="C208" s="17">
        <v>0</v>
      </c>
      <c r="D208" s="31">
        <v>0</v>
      </c>
      <c r="E208" s="13">
        <v>0</v>
      </c>
      <c r="F208" s="57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:43" s="1" customFormat="1" ht="15">
      <c r="A209" s="7">
        <v>204</v>
      </c>
      <c r="B209" s="53" t="s">
        <v>37</v>
      </c>
      <c r="C209" s="53"/>
      <c r="D209" s="53"/>
      <c r="E209" s="53"/>
      <c r="F209" s="53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:43" s="1" customFormat="1" ht="45">
      <c r="A210" s="45">
        <v>205</v>
      </c>
      <c r="B210" s="46" t="s">
        <v>38</v>
      </c>
      <c r="C210" s="41">
        <f>C211+C212+C214+C215</f>
        <v>268858</v>
      </c>
      <c r="D210" s="41">
        <f>D211+D212+D214+D215</f>
        <v>2894.29233</v>
      </c>
      <c r="E210" s="39">
        <f>D210/C210*100</f>
        <v>1.0765133750901963</v>
      </c>
      <c r="F210" s="55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:43" s="1" customFormat="1" ht="15">
      <c r="A211" s="7">
        <v>206</v>
      </c>
      <c r="B211" s="21" t="s">
        <v>0</v>
      </c>
      <c r="C211" s="17">
        <f>C217+C223+C229+C235+C241+C247+C253+C259+C265+C271+C277+C283+C289+C295+C301+C307+C313+C319+C325+C331+C337+C343+C349+C355+C361+C367+C373+C379+C385+C391+C397</f>
        <v>0</v>
      </c>
      <c r="D211" s="17">
        <f>D217+D223+D229+D235+D241+D247+D253+D259+D265+D271+D277+D283+D289+D295+D301+D307+D313+D319+D325+D331+D337+D343+D349+D355+D361+D367+D373+D379+D385+D391+D397</f>
        <v>0</v>
      </c>
      <c r="E211" s="13">
        <v>0</v>
      </c>
      <c r="F211" s="56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:43" s="1" customFormat="1" ht="15">
      <c r="A212" s="5">
        <v>207</v>
      </c>
      <c r="B212" s="21" t="s">
        <v>1</v>
      </c>
      <c r="C212" s="17">
        <f aca="true" t="shared" si="6" ref="C212:D215">C218+C224+C230+C236+C242+C248+C254+C260+C266+C272+C278+C284+C290+C296+C302+C308+C314+C320+C326+C332+C338+C344+C350+C356+C362+C368+C374+C380+C386+C392+C398</f>
        <v>44842.1</v>
      </c>
      <c r="D212" s="17">
        <f t="shared" si="6"/>
        <v>0</v>
      </c>
      <c r="E212" s="13">
        <f>D212/C212*100</f>
        <v>0</v>
      </c>
      <c r="F212" s="56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:43" s="1" customFormat="1" ht="15">
      <c r="A213" s="7">
        <v>208</v>
      </c>
      <c r="B213" s="9" t="s">
        <v>6</v>
      </c>
      <c r="C213" s="17">
        <f t="shared" si="6"/>
        <v>44842.1</v>
      </c>
      <c r="D213" s="17">
        <f t="shared" si="6"/>
        <v>0</v>
      </c>
      <c r="E213" s="13">
        <f>D213/C213*100</f>
        <v>0</v>
      </c>
      <c r="F213" s="56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:43" s="1" customFormat="1" ht="15">
      <c r="A214" s="5">
        <v>209</v>
      </c>
      <c r="B214" s="21" t="s">
        <v>2</v>
      </c>
      <c r="C214" s="17">
        <f t="shared" si="6"/>
        <v>56770.8</v>
      </c>
      <c r="D214" s="17">
        <f t="shared" si="6"/>
        <v>1785.54</v>
      </c>
      <c r="E214" s="13">
        <f>D214/C214*100</f>
        <v>3.145173222854002</v>
      </c>
      <c r="F214" s="56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:43" s="1" customFormat="1" ht="15">
      <c r="A215" s="7">
        <v>210</v>
      </c>
      <c r="B215" s="21" t="s">
        <v>3</v>
      </c>
      <c r="C215" s="17">
        <f t="shared" si="6"/>
        <v>167245.1</v>
      </c>
      <c r="D215" s="17">
        <f t="shared" si="6"/>
        <v>1108.75233</v>
      </c>
      <c r="E215" s="13">
        <f>D215/C215*100</f>
        <v>0.6629505617802853</v>
      </c>
      <c r="F215" s="57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:43" s="1" customFormat="1" ht="75">
      <c r="A216" s="5">
        <v>211</v>
      </c>
      <c r="B216" s="22" t="s">
        <v>39</v>
      </c>
      <c r="C216" s="17">
        <f>C217+C218+C220+C221</f>
        <v>5863.1</v>
      </c>
      <c r="D216" s="17">
        <f>D217+D218+D220+D221</f>
        <v>0</v>
      </c>
      <c r="E216" s="16">
        <f>D216/C216*100</f>
        <v>0</v>
      </c>
      <c r="F216" s="55" t="s">
        <v>89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:43" s="1" customFormat="1" ht="15">
      <c r="A217" s="7">
        <v>212</v>
      </c>
      <c r="B217" s="21" t="s">
        <v>0</v>
      </c>
      <c r="C217" s="17">
        <v>0</v>
      </c>
      <c r="D217" s="30">
        <v>0</v>
      </c>
      <c r="E217" s="16">
        <v>0</v>
      </c>
      <c r="F217" s="56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:43" s="1" customFormat="1" ht="15">
      <c r="A218" s="5">
        <v>213</v>
      </c>
      <c r="B218" s="21" t="s">
        <v>1</v>
      </c>
      <c r="C218" s="17">
        <v>0</v>
      </c>
      <c r="D218" s="30">
        <v>0</v>
      </c>
      <c r="E218" s="16">
        <v>0</v>
      </c>
      <c r="F218" s="56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:43" s="1" customFormat="1" ht="15">
      <c r="A219" s="7">
        <v>214</v>
      </c>
      <c r="B219" s="9" t="s">
        <v>6</v>
      </c>
      <c r="C219" s="17">
        <v>0</v>
      </c>
      <c r="D219" s="30">
        <v>0</v>
      </c>
      <c r="E219" s="16">
        <v>0</v>
      </c>
      <c r="F219" s="56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:43" s="1" customFormat="1" ht="15">
      <c r="A220" s="5">
        <v>215</v>
      </c>
      <c r="B220" s="21" t="s">
        <v>2</v>
      </c>
      <c r="C220" s="17">
        <v>0</v>
      </c>
      <c r="D220" s="30">
        <v>0</v>
      </c>
      <c r="E220" s="16">
        <v>0</v>
      </c>
      <c r="F220" s="56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:43" s="1" customFormat="1" ht="15">
      <c r="A221" s="7">
        <v>216</v>
      </c>
      <c r="B221" s="21" t="s">
        <v>3</v>
      </c>
      <c r="C221" s="17">
        <v>5863.1</v>
      </c>
      <c r="D221" s="34">
        <v>0</v>
      </c>
      <c r="E221" s="16">
        <f>D221/C221*100</f>
        <v>0</v>
      </c>
      <c r="F221" s="57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:43" s="1" customFormat="1" ht="90">
      <c r="A222" s="5">
        <v>217</v>
      </c>
      <c r="B222" s="21" t="s">
        <v>40</v>
      </c>
      <c r="C222" s="17">
        <f>C223+C224+C226+C227</f>
        <v>1404</v>
      </c>
      <c r="D222" s="17">
        <f>D223+D224+D226+D227</f>
        <v>0</v>
      </c>
      <c r="E222" s="16">
        <f>D222/C222*100</f>
        <v>0</v>
      </c>
      <c r="F222" s="55" t="s">
        <v>89</v>
      </c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:43" s="1" customFormat="1" ht="15">
      <c r="A223" s="7">
        <v>218</v>
      </c>
      <c r="B223" s="21" t="s">
        <v>0</v>
      </c>
      <c r="C223" s="17">
        <v>0</v>
      </c>
      <c r="D223" s="30">
        <v>0</v>
      </c>
      <c r="E223" s="16">
        <v>0</v>
      </c>
      <c r="F223" s="56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:43" s="1" customFormat="1" ht="15">
      <c r="A224" s="5">
        <v>219</v>
      </c>
      <c r="B224" s="21" t="s">
        <v>1</v>
      </c>
      <c r="C224" s="17">
        <v>0</v>
      </c>
      <c r="D224" s="30">
        <v>0</v>
      </c>
      <c r="E224" s="16">
        <v>0</v>
      </c>
      <c r="F224" s="56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:43" s="1" customFormat="1" ht="15">
      <c r="A225" s="7">
        <v>220</v>
      </c>
      <c r="B225" s="9" t="s">
        <v>6</v>
      </c>
      <c r="C225" s="17">
        <v>0</v>
      </c>
      <c r="D225" s="30">
        <v>0</v>
      </c>
      <c r="E225" s="16">
        <v>0</v>
      </c>
      <c r="F225" s="56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:43" s="1" customFormat="1" ht="15">
      <c r="A226" s="5">
        <v>221</v>
      </c>
      <c r="B226" s="21" t="s">
        <v>2</v>
      </c>
      <c r="C226" s="17">
        <v>0</v>
      </c>
      <c r="D226" s="30">
        <v>0</v>
      </c>
      <c r="E226" s="16">
        <v>0</v>
      </c>
      <c r="F226" s="5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:43" s="1" customFormat="1" ht="15">
      <c r="A227" s="7">
        <v>222</v>
      </c>
      <c r="B227" s="21" t="s">
        <v>3</v>
      </c>
      <c r="C227" s="17">
        <v>1404</v>
      </c>
      <c r="D227" s="34">
        <v>0</v>
      </c>
      <c r="E227" s="16">
        <f>D227/C227*100</f>
        <v>0</v>
      </c>
      <c r="F227" s="5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:43" s="1" customFormat="1" ht="90">
      <c r="A228" s="5">
        <v>223</v>
      </c>
      <c r="B228" s="21" t="s">
        <v>41</v>
      </c>
      <c r="C228" s="17">
        <f>C229+C230+C232+C233</f>
        <v>2901.5</v>
      </c>
      <c r="D228" s="17">
        <f>D229+D230+D232+D233</f>
        <v>0</v>
      </c>
      <c r="E228" s="16">
        <f>D228/C228*100</f>
        <v>0</v>
      </c>
      <c r="F228" s="55" t="s">
        <v>89</v>
      </c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:43" s="1" customFormat="1" ht="15">
      <c r="A229" s="7">
        <v>224</v>
      </c>
      <c r="B229" s="21" t="s">
        <v>0</v>
      </c>
      <c r="C229" s="17">
        <v>0</v>
      </c>
      <c r="D229" s="30">
        <v>0</v>
      </c>
      <c r="E229" s="16">
        <v>0</v>
      </c>
      <c r="F229" s="56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:43" s="1" customFormat="1" ht="15">
      <c r="A230" s="5">
        <v>225</v>
      </c>
      <c r="B230" s="21" t="s">
        <v>1</v>
      </c>
      <c r="C230" s="17">
        <v>0</v>
      </c>
      <c r="D230" s="30">
        <v>0</v>
      </c>
      <c r="E230" s="16">
        <v>0</v>
      </c>
      <c r="F230" s="56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:43" s="1" customFormat="1" ht="15">
      <c r="A231" s="7">
        <v>226</v>
      </c>
      <c r="B231" s="9" t="s">
        <v>6</v>
      </c>
      <c r="C231" s="17">
        <v>0</v>
      </c>
      <c r="D231" s="30">
        <v>0</v>
      </c>
      <c r="E231" s="16">
        <v>0</v>
      </c>
      <c r="F231" s="56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:43" s="1" customFormat="1" ht="15">
      <c r="A232" s="5">
        <v>227</v>
      </c>
      <c r="B232" s="21" t="s">
        <v>2</v>
      </c>
      <c r="C232" s="17">
        <v>0</v>
      </c>
      <c r="D232" s="30">
        <v>0</v>
      </c>
      <c r="E232" s="16">
        <v>0</v>
      </c>
      <c r="F232" s="56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:43" s="1" customFormat="1" ht="15">
      <c r="A233" s="7">
        <v>228</v>
      </c>
      <c r="B233" s="21" t="s">
        <v>3</v>
      </c>
      <c r="C233" s="17">
        <v>2901.5</v>
      </c>
      <c r="D233" s="34">
        <v>0</v>
      </c>
      <c r="E233" s="16">
        <f>D233/C233*100</f>
        <v>0</v>
      </c>
      <c r="F233" s="57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:43" s="1" customFormat="1" ht="150">
      <c r="A234" s="5">
        <v>229</v>
      </c>
      <c r="B234" s="21" t="s">
        <v>112</v>
      </c>
      <c r="C234" s="17">
        <f>C235+C236+C238+C239</f>
        <v>9220.1</v>
      </c>
      <c r="D234" s="17">
        <f>D235+D236+D238+D239</f>
        <v>0</v>
      </c>
      <c r="E234" s="16">
        <f>D234/C234*100</f>
        <v>0</v>
      </c>
      <c r="F234" s="55" t="s">
        <v>113</v>
      </c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:43" s="1" customFormat="1" ht="15">
      <c r="A235" s="7">
        <v>230</v>
      </c>
      <c r="B235" s="21" t="s">
        <v>0</v>
      </c>
      <c r="C235" s="17">
        <v>0</v>
      </c>
      <c r="D235" s="30">
        <v>0</v>
      </c>
      <c r="E235" s="16">
        <v>0</v>
      </c>
      <c r="F235" s="56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:43" s="1" customFormat="1" ht="15">
      <c r="A236" s="5">
        <v>231</v>
      </c>
      <c r="B236" s="21" t="s">
        <v>1</v>
      </c>
      <c r="C236" s="17">
        <v>0</v>
      </c>
      <c r="D236" s="30">
        <v>0</v>
      </c>
      <c r="E236" s="16">
        <v>0</v>
      </c>
      <c r="F236" s="5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:43" s="1" customFormat="1" ht="15">
      <c r="A237" s="7">
        <v>232</v>
      </c>
      <c r="B237" s="9" t="s">
        <v>6</v>
      </c>
      <c r="C237" s="17">
        <v>0</v>
      </c>
      <c r="D237" s="30">
        <v>0</v>
      </c>
      <c r="E237" s="16">
        <v>0</v>
      </c>
      <c r="F237" s="56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:43" s="1" customFormat="1" ht="15">
      <c r="A238" s="5">
        <v>233</v>
      </c>
      <c r="B238" s="21" t="s">
        <v>2</v>
      </c>
      <c r="C238" s="17">
        <v>0</v>
      </c>
      <c r="D238" s="30">
        <v>0</v>
      </c>
      <c r="E238" s="16">
        <v>0</v>
      </c>
      <c r="F238" s="56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:43" s="1" customFormat="1" ht="15">
      <c r="A239" s="7">
        <v>234</v>
      </c>
      <c r="B239" s="21" t="s">
        <v>3</v>
      </c>
      <c r="C239" s="17">
        <v>9220.1</v>
      </c>
      <c r="D239" s="34">
        <v>0</v>
      </c>
      <c r="E239" s="16">
        <f>D239/C239*100</f>
        <v>0</v>
      </c>
      <c r="F239" s="57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:43" s="1" customFormat="1" ht="75">
      <c r="A240" s="5">
        <v>235</v>
      </c>
      <c r="B240" s="21" t="s">
        <v>42</v>
      </c>
      <c r="C240" s="17">
        <f>C241+C242+C244+C245</f>
        <v>1000</v>
      </c>
      <c r="D240" s="17">
        <f>D241+D242+D244+D245</f>
        <v>0</v>
      </c>
      <c r="E240" s="16">
        <f>D240/C240*100</f>
        <v>0</v>
      </c>
      <c r="F240" s="55" t="s">
        <v>90</v>
      </c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:43" s="1" customFormat="1" ht="15">
      <c r="A241" s="7">
        <v>236</v>
      </c>
      <c r="B241" s="21" t="s">
        <v>0</v>
      </c>
      <c r="C241" s="17">
        <v>0</v>
      </c>
      <c r="D241" s="30">
        <v>0</v>
      </c>
      <c r="E241" s="16">
        <v>0</v>
      </c>
      <c r="F241" s="56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:43" s="1" customFormat="1" ht="15">
      <c r="A242" s="5">
        <v>237</v>
      </c>
      <c r="B242" s="21" t="s">
        <v>1</v>
      </c>
      <c r="C242" s="17">
        <v>0</v>
      </c>
      <c r="D242" s="34">
        <v>0</v>
      </c>
      <c r="E242" s="16">
        <v>0</v>
      </c>
      <c r="F242" s="56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:43" s="1" customFormat="1" ht="15">
      <c r="A243" s="7">
        <v>238</v>
      </c>
      <c r="B243" s="9" t="s">
        <v>6</v>
      </c>
      <c r="C243" s="17">
        <v>0</v>
      </c>
      <c r="D243" s="34">
        <v>0</v>
      </c>
      <c r="E243" s="16">
        <v>0</v>
      </c>
      <c r="F243" s="56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:43" s="1" customFormat="1" ht="15">
      <c r="A244" s="5">
        <v>239</v>
      </c>
      <c r="B244" s="21" t="s">
        <v>2</v>
      </c>
      <c r="C244" s="17">
        <v>0</v>
      </c>
      <c r="D244" s="34">
        <v>0</v>
      </c>
      <c r="E244" s="16">
        <v>0</v>
      </c>
      <c r="F244" s="56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:43" s="1" customFormat="1" ht="15">
      <c r="A245" s="7">
        <v>240</v>
      </c>
      <c r="B245" s="21" t="s">
        <v>3</v>
      </c>
      <c r="C245" s="17">
        <v>1000</v>
      </c>
      <c r="D245" s="34">
        <v>0</v>
      </c>
      <c r="E245" s="16">
        <f>D245/C245*100</f>
        <v>0</v>
      </c>
      <c r="F245" s="57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:43" s="1" customFormat="1" ht="75">
      <c r="A246" s="5">
        <v>241</v>
      </c>
      <c r="B246" s="21" t="s">
        <v>43</v>
      </c>
      <c r="C246" s="17">
        <f>C247+C248+C250+C251</f>
        <v>1000</v>
      </c>
      <c r="D246" s="17">
        <f>D247+D248+D250+D251</f>
        <v>0</v>
      </c>
      <c r="E246" s="16">
        <f>D246/C246*100</f>
        <v>0</v>
      </c>
      <c r="F246" s="55" t="s">
        <v>90</v>
      </c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:43" s="1" customFormat="1" ht="15">
      <c r="A247" s="7">
        <v>242</v>
      </c>
      <c r="B247" s="21" t="s">
        <v>0</v>
      </c>
      <c r="C247" s="17">
        <v>0</v>
      </c>
      <c r="D247" s="30">
        <v>0</v>
      </c>
      <c r="E247" s="16">
        <v>0</v>
      </c>
      <c r="F247" s="56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:43" s="1" customFormat="1" ht="15">
      <c r="A248" s="5">
        <v>243</v>
      </c>
      <c r="B248" s="21" t="s">
        <v>1</v>
      </c>
      <c r="C248" s="17">
        <v>0</v>
      </c>
      <c r="D248" s="30">
        <v>0</v>
      </c>
      <c r="E248" s="16">
        <v>0</v>
      </c>
      <c r="F248" s="56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:43" s="1" customFormat="1" ht="15">
      <c r="A249" s="7">
        <v>244</v>
      </c>
      <c r="B249" s="9" t="s">
        <v>6</v>
      </c>
      <c r="C249" s="17">
        <v>0</v>
      </c>
      <c r="D249" s="34">
        <v>0</v>
      </c>
      <c r="E249" s="16">
        <v>0</v>
      </c>
      <c r="F249" s="56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:43" s="1" customFormat="1" ht="15">
      <c r="A250" s="5">
        <v>245</v>
      </c>
      <c r="B250" s="21" t="s">
        <v>2</v>
      </c>
      <c r="C250" s="17">
        <v>0</v>
      </c>
      <c r="D250" s="34">
        <v>0</v>
      </c>
      <c r="E250" s="16">
        <v>0</v>
      </c>
      <c r="F250" s="56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:43" s="1" customFormat="1" ht="15">
      <c r="A251" s="7">
        <v>246</v>
      </c>
      <c r="B251" s="21" t="s">
        <v>3</v>
      </c>
      <c r="C251" s="17">
        <v>1000</v>
      </c>
      <c r="D251" s="34">
        <v>0</v>
      </c>
      <c r="E251" s="16">
        <f>D251/C251*100</f>
        <v>0</v>
      </c>
      <c r="F251" s="57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:43" s="1" customFormat="1" ht="90">
      <c r="A252" s="5">
        <v>247</v>
      </c>
      <c r="B252" s="21" t="s">
        <v>44</v>
      </c>
      <c r="C252" s="17">
        <f>C253+C254+C256+C257</f>
        <v>200</v>
      </c>
      <c r="D252" s="17">
        <f>D253+D254+D256+D257</f>
        <v>0</v>
      </c>
      <c r="E252" s="16">
        <f>D252/C252*100</f>
        <v>0</v>
      </c>
      <c r="F252" s="55" t="s">
        <v>90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:43" s="1" customFormat="1" ht="15">
      <c r="A253" s="7">
        <v>248</v>
      </c>
      <c r="B253" s="21" t="s">
        <v>0</v>
      </c>
      <c r="C253" s="17">
        <v>0</v>
      </c>
      <c r="D253" s="30">
        <v>0</v>
      </c>
      <c r="E253" s="16">
        <v>0</v>
      </c>
      <c r="F253" s="56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:43" s="1" customFormat="1" ht="15">
      <c r="A254" s="5">
        <v>249</v>
      </c>
      <c r="B254" s="21" t="s">
        <v>1</v>
      </c>
      <c r="C254" s="17">
        <v>0</v>
      </c>
      <c r="D254" s="30">
        <v>0</v>
      </c>
      <c r="E254" s="16">
        <v>0</v>
      </c>
      <c r="F254" s="56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:43" s="1" customFormat="1" ht="15">
      <c r="A255" s="7">
        <v>250</v>
      </c>
      <c r="B255" s="9" t="s">
        <v>6</v>
      </c>
      <c r="C255" s="17">
        <v>0</v>
      </c>
      <c r="D255" s="34">
        <v>0</v>
      </c>
      <c r="E255" s="16">
        <v>0</v>
      </c>
      <c r="F255" s="56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:43" s="1" customFormat="1" ht="15">
      <c r="A256" s="5">
        <v>251</v>
      </c>
      <c r="B256" s="21" t="s">
        <v>2</v>
      </c>
      <c r="C256" s="17">
        <v>0</v>
      </c>
      <c r="D256" s="34">
        <v>0</v>
      </c>
      <c r="E256" s="16">
        <v>0</v>
      </c>
      <c r="F256" s="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:43" s="1" customFormat="1" ht="15">
      <c r="A257" s="7">
        <v>252</v>
      </c>
      <c r="B257" s="21" t="s">
        <v>3</v>
      </c>
      <c r="C257" s="17">
        <v>200</v>
      </c>
      <c r="D257" s="34">
        <v>0</v>
      </c>
      <c r="E257" s="16">
        <f>D257/C257*100</f>
        <v>0</v>
      </c>
      <c r="F257" s="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:43" s="1" customFormat="1" ht="60">
      <c r="A258" s="5">
        <v>253</v>
      </c>
      <c r="B258" s="21" t="s">
        <v>114</v>
      </c>
      <c r="C258" s="17">
        <f>C259+C260+C262+C263</f>
        <v>5000</v>
      </c>
      <c r="D258" s="17">
        <f>D259+D260+D262+D263</f>
        <v>0</v>
      </c>
      <c r="E258" s="16">
        <f>D258/C258*100</f>
        <v>0</v>
      </c>
      <c r="F258" s="55" t="s">
        <v>91</v>
      </c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:43" s="1" customFormat="1" ht="15">
      <c r="A259" s="7">
        <v>254</v>
      </c>
      <c r="B259" s="21" t="s">
        <v>0</v>
      </c>
      <c r="C259" s="17">
        <v>0</v>
      </c>
      <c r="D259" s="30">
        <v>0</v>
      </c>
      <c r="E259" s="16">
        <v>0</v>
      </c>
      <c r="F259" s="56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:43" s="1" customFormat="1" ht="15">
      <c r="A260" s="5">
        <v>255</v>
      </c>
      <c r="B260" s="21" t="s">
        <v>1</v>
      </c>
      <c r="C260" s="17">
        <v>0</v>
      </c>
      <c r="D260" s="31">
        <v>0</v>
      </c>
      <c r="E260" s="16">
        <v>0</v>
      </c>
      <c r="F260" s="56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:43" s="1" customFormat="1" ht="15">
      <c r="A261" s="7">
        <v>256</v>
      </c>
      <c r="B261" s="9" t="s">
        <v>6</v>
      </c>
      <c r="C261" s="17">
        <v>0</v>
      </c>
      <c r="D261" s="31">
        <f>D260</f>
        <v>0</v>
      </c>
      <c r="E261" s="16">
        <v>0</v>
      </c>
      <c r="F261" s="56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:43" s="1" customFormat="1" ht="15">
      <c r="A262" s="5">
        <v>257</v>
      </c>
      <c r="B262" s="21" t="s">
        <v>2</v>
      </c>
      <c r="C262" s="17">
        <v>5000</v>
      </c>
      <c r="D262" s="31">
        <v>0</v>
      </c>
      <c r="E262" s="16">
        <f>D262/C262*100</f>
        <v>0</v>
      </c>
      <c r="F262" s="56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:43" s="1" customFormat="1" ht="15">
      <c r="A263" s="7">
        <v>258</v>
      </c>
      <c r="B263" s="21" t="s">
        <v>3</v>
      </c>
      <c r="C263" s="17">
        <v>0</v>
      </c>
      <c r="D263" s="31">
        <v>0</v>
      </c>
      <c r="E263" s="16">
        <v>0</v>
      </c>
      <c r="F263" s="57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:43" s="1" customFormat="1" ht="45">
      <c r="A264" s="5">
        <v>259</v>
      </c>
      <c r="B264" s="21" t="s">
        <v>45</v>
      </c>
      <c r="C264" s="17">
        <f>C265+C266+C268+C269</f>
        <v>3687</v>
      </c>
      <c r="D264" s="17">
        <f>D265+D266+D268+D269</f>
        <v>190.1</v>
      </c>
      <c r="E264" s="16">
        <f>D264/C264*100</f>
        <v>5.155953349606726</v>
      </c>
      <c r="F264" s="55" t="s">
        <v>99</v>
      </c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:43" s="1" customFormat="1" ht="15">
      <c r="A265" s="7">
        <v>260</v>
      </c>
      <c r="B265" s="21" t="s">
        <v>0</v>
      </c>
      <c r="C265" s="17">
        <v>0</v>
      </c>
      <c r="D265" s="31">
        <v>0</v>
      </c>
      <c r="E265" s="16">
        <v>0</v>
      </c>
      <c r="F265" s="56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:43" s="1" customFormat="1" ht="15">
      <c r="A266" s="5">
        <v>261</v>
      </c>
      <c r="B266" s="21" t="s">
        <v>1</v>
      </c>
      <c r="C266" s="17">
        <v>0</v>
      </c>
      <c r="D266" s="31">
        <v>0</v>
      </c>
      <c r="E266" s="16">
        <v>0</v>
      </c>
      <c r="F266" s="5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:43" s="1" customFormat="1" ht="15">
      <c r="A267" s="7">
        <v>262</v>
      </c>
      <c r="B267" s="9" t="s">
        <v>6</v>
      </c>
      <c r="C267" s="17">
        <v>0</v>
      </c>
      <c r="D267" s="31">
        <v>0</v>
      </c>
      <c r="E267" s="16">
        <v>0</v>
      </c>
      <c r="F267" s="56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:43" s="1" customFormat="1" ht="15">
      <c r="A268" s="5">
        <v>263</v>
      </c>
      <c r="B268" s="21" t="s">
        <v>2</v>
      </c>
      <c r="C268" s="17">
        <v>0</v>
      </c>
      <c r="D268" s="31">
        <v>0</v>
      </c>
      <c r="E268" s="16">
        <v>0</v>
      </c>
      <c r="F268" s="56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:43" s="1" customFormat="1" ht="15">
      <c r="A269" s="7">
        <v>264</v>
      </c>
      <c r="B269" s="21" t="s">
        <v>3</v>
      </c>
      <c r="C269" s="17">
        <v>3687</v>
      </c>
      <c r="D269" s="34">
        <v>190.1</v>
      </c>
      <c r="E269" s="16">
        <f>D269/C269*100</f>
        <v>5.155953349606726</v>
      </c>
      <c r="F269" s="57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:43" s="1" customFormat="1" ht="45">
      <c r="A270" s="5">
        <v>265</v>
      </c>
      <c r="B270" s="21" t="s">
        <v>47</v>
      </c>
      <c r="C270" s="17">
        <f>C271+C272+C274+C275</f>
        <v>4175</v>
      </c>
      <c r="D270" s="17">
        <f>D271+D272+D274+D275</f>
        <v>190.1</v>
      </c>
      <c r="E270" s="16">
        <f>D270/C270*100</f>
        <v>4.553293413173653</v>
      </c>
      <c r="F270" s="55" t="s">
        <v>99</v>
      </c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:43" s="1" customFormat="1" ht="15">
      <c r="A271" s="7">
        <v>266</v>
      </c>
      <c r="B271" s="21" t="s">
        <v>0</v>
      </c>
      <c r="C271" s="17">
        <v>0</v>
      </c>
      <c r="D271" s="31">
        <v>0</v>
      </c>
      <c r="E271" s="16">
        <v>0</v>
      </c>
      <c r="F271" s="56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:43" s="1" customFormat="1" ht="15">
      <c r="A272" s="5">
        <v>267</v>
      </c>
      <c r="B272" s="21" t="s">
        <v>1</v>
      </c>
      <c r="C272" s="17">
        <v>0</v>
      </c>
      <c r="D272" s="31">
        <v>0</v>
      </c>
      <c r="E272" s="16">
        <v>0</v>
      </c>
      <c r="F272" s="56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:43" s="1" customFormat="1" ht="15">
      <c r="A273" s="7">
        <v>268</v>
      </c>
      <c r="B273" s="9" t="s">
        <v>6</v>
      </c>
      <c r="C273" s="17">
        <v>0</v>
      </c>
      <c r="D273" s="31">
        <v>0</v>
      </c>
      <c r="E273" s="16">
        <v>0</v>
      </c>
      <c r="F273" s="56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:43" s="1" customFormat="1" ht="15">
      <c r="A274" s="5">
        <v>269</v>
      </c>
      <c r="B274" s="21" t="s">
        <v>2</v>
      </c>
      <c r="C274" s="17">
        <v>0</v>
      </c>
      <c r="D274" s="31">
        <v>0</v>
      </c>
      <c r="E274" s="16">
        <v>0</v>
      </c>
      <c r="F274" s="56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:43" s="1" customFormat="1" ht="15">
      <c r="A275" s="7">
        <v>270</v>
      </c>
      <c r="B275" s="21" t="s">
        <v>3</v>
      </c>
      <c r="C275" s="17">
        <v>4175</v>
      </c>
      <c r="D275" s="34">
        <v>190.1</v>
      </c>
      <c r="E275" s="16">
        <f>D275/C275*100</f>
        <v>4.553293413173653</v>
      </c>
      <c r="F275" s="57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:43" s="1" customFormat="1" ht="45">
      <c r="A276" s="5">
        <v>271</v>
      </c>
      <c r="B276" s="21" t="s">
        <v>46</v>
      </c>
      <c r="C276" s="17">
        <f>C277+C278+C280+C281</f>
        <v>3753.1</v>
      </c>
      <c r="D276" s="17">
        <f>D277+D278+D280+D281</f>
        <v>190.1</v>
      </c>
      <c r="E276" s="16">
        <f>D276/C276*100</f>
        <v>5.065146145852761</v>
      </c>
      <c r="F276" s="55" t="s">
        <v>99</v>
      </c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:43" s="1" customFormat="1" ht="15">
      <c r="A277" s="7">
        <v>272</v>
      </c>
      <c r="B277" s="21" t="s">
        <v>0</v>
      </c>
      <c r="C277" s="17">
        <v>0</v>
      </c>
      <c r="D277" s="31">
        <v>0</v>
      </c>
      <c r="E277" s="16">
        <v>0</v>
      </c>
      <c r="F277" s="56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:43" s="1" customFormat="1" ht="15">
      <c r="A278" s="5">
        <v>273</v>
      </c>
      <c r="B278" s="21" t="s">
        <v>1</v>
      </c>
      <c r="C278" s="17">
        <v>0</v>
      </c>
      <c r="D278" s="31">
        <v>0</v>
      </c>
      <c r="E278" s="16">
        <v>0</v>
      </c>
      <c r="F278" s="56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:43" s="1" customFormat="1" ht="15">
      <c r="A279" s="7">
        <v>274</v>
      </c>
      <c r="B279" s="9" t="s">
        <v>6</v>
      </c>
      <c r="C279" s="17">
        <v>0</v>
      </c>
      <c r="D279" s="31">
        <v>0</v>
      </c>
      <c r="E279" s="16">
        <v>0</v>
      </c>
      <c r="F279" s="56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:43" s="1" customFormat="1" ht="15">
      <c r="A280" s="5">
        <v>275</v>
      </c>
      <c r="B280" s="21" t="s">
        <v>2</v>
      </c>
      <c r="C280" s="17">
        <v>0</v>
      </c>
      <c r="D280" s="31">
        <v>0</v>
      </c>
      <c r="E280" s="16">
        <v>0</v>
      </c>
      <c r="F280" s="56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:43" s="1" customFormat="1" ht="15">
      <c r="A281" s="7">
        <v>276</v>
      </c>
      <c r="B281" s="21" t="s">
        <v>3</v>
      </c>
      <c r="C281" s="17">
        <v>3753.1</v>
      </c>
      <c r="D281" s="34">
        <v>190.1</v>
      </c>
      <c r="E281" s="16">
        <f>D281/C281*100</f>
        <v>5.065146145852761</v>
      </c>
      <c r="F281" s="57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:43" s="1" customFormat="1" ht="45">
      <c r="A282" s="5">
        <v>277</v>
      </c>
      <c r="B282" s="21" t="s">
        <v>48</v>
      </c>
      <c r="C282" s="17">
        <f>C283+C284+C286+C287</f>
        <v>4923.8</v>
      </c>
      <c r="D282" s="17">
        <f>D283+D284+D286+D287</f>
        <v>190.11933</v>
      </c>
      <c r="E282" s="16">
        <f>D282/C282*100</f>
        <v>3.8612317722084564</v>
      </c>
      <c r="F282" s="55" t="s">
        <v>99</v>
      </c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:43" s="1" customFormat="1" ht="15">
      <c r="A283" s="7">
        <v>278</v>
      </c>
      <c r="B283" s="21" t="s">
        <v>0</v>
      </c>
      <c r="C283" s="17">
        <v>0</v>
      </c>
      <c r="D283" s="31">
        <v>0</v>
      </c>
      <c r="E283" s="16">
        <v>0</v>
      </c>
      <c r="F283" s="56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:43" s="1" customFormat="1" ht="15">
      <c r="A284" s="5">
        <v>279</v>
      </c>
      <c r="B284" s="21" t="s">
        <v>1</v>
      </c>
      <c r="C284" s="17">
        <v>0</v>
      </c>
      <c r="D284" s="31">
        <v>0</v>
      </c>
      <c r="E284" s="16">
        <v>0</v>
      </c>
      <c r="F284" s="56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:43" s="1" customFormat="1" ht="15">
      <c r="A285" s="7">
        <v>280</v>
      </c>
      <c r="B285" s="9" t="s">
        <v>6</v>
      </c>
      <c r="C285" s="17">
        <v>0</v>
      </c>
      <c r="D285" s="31">
        <v>0</v>
      </c>
      <c r="E285" s="16">
        <v>0</v>
      </c>
      <c r="F285" s="56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:43" s="1" customFormat="1" ht="15">
      <c r="A286" s="5">
        <v>281</v>
      </c>
      <c r="B286" s="21" t="s">
        <v>2</v>
      </c>
      <c r="C286" s="17">
        <v>0</v>
      </c>
      <c r="D286" s="31">
        <v>0</v>
      </c>
      <c r="E286" s="16">
        <v>0</v>
      </c>
      <c r="F286" s="5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:43" s="1" customFormat="1" ht="15">
      <c r="A287" s="7">
        <v>282</v>
      </c>
      <c r="B287" s="21" t="s">
        <v>3</v>
      </c>
      <c r="C287" s="17">
        <v>4923.8</v>
      </c>
      <c r="D287" s="34">
        <v>190.11933</v>
      </c>
      <c r="E287" s="16">
        <f>D287/C287*100</f>
        <v>3.8612317722084564</v>
      </c>
      <c r="F287" s="5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:43" s="1" customFormat="1" ht="60">
      <c r="A288" s="5">
        <v>283</v>
      </c>
      <c r="B288" s="21" t="s">
        <v>49</v>
      </c>
      <c r="C288" s="17">
        <f>C289+C290+C292+C293</f>
        <v>3200</v>
      </c>
      <c r="D288" s="17">
        <f>D289+D290+D292+D293</f>
        <v>812.1</v>
      </c>
      <c r="E288" s="16">
        <f>D288/C288*100</f>
        <v>25.378125</v>
      </c>
      <c r="F288" s="55" t="s">
        <v>152</v>
      </c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:43" s="1" customFormat="1" ht="15">
      <c r="A289" s="7">
        <v>284</v>
      </c>
      <c r="B289" s="21" t="s">
        <v>0</v>
      </c>
      <c r="C289" s="17">
        <v>0</v>
      </c>
      <c r="D289" s="30">
        <v>0</v>
      </c>
      <c r="E289" s="16">
        <v>0</v>
      </c>
      <c r="F289" s="56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:43" s="1" customFormat="1" ht="15">
      <c r="A290" s="5">
        <v>285</v>
      </c>
      <c r="B290" s="21" t="s">
        <v>1</v>
      </c>
      <c r="C290" s="17">
        <v>0</v>
      </c>
      <c r="D290" s="30">
        <v>0</v>
      </c>
      <c r="E290" s="16">
        <v>0</v>
      </c>
      <c r="F290" s="56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:43" s="1" customFormat="1" ht="15">
      <c r="A291" s="7">
        <v>286</v>
      </c>
      <c r="B291" s="9" t="s">
        <v>6</v>
      </c>
      <c r="C291" s="17">
        <v>0</v>
      </c>
      <c r="D291" s="30">
        <v>0</v>
      </c>
      <c r="E291" s="16">
        <v>0</v>
      </c>
      <c r="F291" s="56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:43" s="1" customFormat="1" ht="15">
      <c r="A292" s="5">
        <v>287</v>
      </c>
      <c r="B292" s="21" t="s">
        <v>2</v>
      </c>
      <c r="C292" s="17">
        <v>3200</v>
      </c>
      <c r="D292" s="16">
        <v>812.1</v>
      </c>
      <c r="E292" s="16">
        <f>D292/C292*100</f>
        <v>25.378125</v>
      </c>
      <c r="F292" s="56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:43" s="1" customFormat="1" ht="15">
      <c r="A293" s="7">
        <v>288</v>
      </c>
      <c r="B293" s="21" t="s">
        <v>3</v>
      </c>
      <c r="C293" s="17">
        <v>0</v>
      </c>
      <c r="D293" s="34">
        <v>0</v>
      </c>
      <c r="E293" s="16">
        <v>0</v>
      </c>
      <c r="F293" s="57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:43" s="1" customFormat="1" ht="90">
      <c r="A294" s="5">
        <v>289</v>
      </c>
      <c r="B294" s="21" t="s">
        <v>115</v>
      </c>
      <c r="C294" s="17">
        <f>C295+C296+C298+C299</f>
        <v>9100</v>
      </c>
      <c r="D294" s="17">
        <f>D295+D296+D298+D299</f>
        <v>812.14</v>
      </c>
      <c r="E294" s="16">
        <f>D294/C294*100</f>
        <v>8.924615384615384</v>
      </c>
      <c r="F294" s="55" t="s">
        <v>100</v>
      </c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:43" s="1" customFormat="1" ht="15">
      <c r="A295" s="7">
        <v>290</v>
      </c>
      <c r="B295" s="21" t="s">
        <v>0</v>
      </c>
      <c r="C295" s="17">
        <v>0</v>
      </c>
      <c r="D295" s="30">
        <v>0</v>
      </c>
      <c r="E295" s="16">
        <v>0</v>
      </c>
      <c r="F295" s="56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:43" s="1" customFormat="1" ht="15">
      <c r="A296" s="5">
        <v>291</v>
      </c>
      <c r="B296" s="21" t="s">
        <v>1</v>
      </c>
      <c r="C296" s="17">
        <v>0</v>
      </c>
      <c r="D296" s="30">
        <v>0</v>
      </c>
      <c r="E296" s="16">
        <v>0</v>
      </c>
      <c r="F296" s="5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:43" s="1" customFormat="1" ht="15">
      <c r="A297" s="7">
        <v>292</v>
      </c>
      <c r="B297" s="9" t="s">
        <v>6</v>
      </c>
      <c r="C297" s="17">
        <v>0</v>
      </c>
      <c r="D297" s="30">
        <v>0</v>
      </c>
      <c r="E297" s="16">
        <v>0</v>
      </c>
      <c r="F297" s="56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:43" s="1" customFormat="1" ht="15">
      <c r="A298" s="5">
        <v>293</v>
      </c>
      <c r="B298" s="21" t="s">
        <v>2</v>
      </c>
      <c r="C298" s="17">
        <v>9100</v>
      </c>
      <c r="D298" s="16">
        <v>812.14</v>
      </c>
      <c r="E298" s="16">
        <f>D298/C298*100</f>
        <v>8.924615384615384</v>
      </c>
      <c r="F298" s="56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:43" s="1" customFormat="1" ht="15">
      <c r="A299" s="7">
        <v>294</v>
      </c>
      <c r="B299" s="21" t="s">
        <v>3</v>
      </c>
      <c r="C299" s="17">
        <v>0</v>
      </c>
      <c r="D299" s="30">
        <v>0</v>
      </c>
      <c r="E299" s="16">
        <v>0</v>
      </c>
      <c r="F299" s="57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:43" s="1" customFormat="1" ht="45">
      <c r="A300" s="5">
        <v>295</v>
      </c>
      <c r="B300" s="21" t="s">
        <v>50</v>
      </c>
      <c r="C300" s="17">
        <f>C301+C302+C304+C305</f>
        <v>2000</v>
      </c>
      <c r="D300" s="17">
        <f>D301+D302+D304+D305</f>
        <v>0</v>
      </c>
      <c r="E300" s="16">
        <f>D300/C300*100</f>
        <v>0</v>
      </c>
      <c r="F300" s="55" t="s">
        <v>153</v>
      </c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:43" s="1" customFormat="1" ht="15">
      <c r="A301" s="7">
        <v>296</v>
      </c>
      <c r="B301" s="21" t="s">
        <v>0</v>
      </c>
      <c r="C301" s="17">
        <v>0</v>
      </c>
      <c r="D301" s="30">
        <v>0</v>
      </c>
      <c r="E301" s="16">
        <v>0</v>
      </c>
      <c r="F301" s="56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:43" s="1" customFormat="1" ht="15">
      <c r="A302" s="5">
        <v>297</v>
      </c>
      <c r="B302" s="21" t="s">
        <v>1</v>
      </c>
      <c r="C302" s="17">
        <v>0</v>
      </c>
      <c r="D302" s="30">
        <v>0</v>
      </c>
      <c r="E302" s="16">
        <v>0</v>
      </c>
      <c r="F302" s="56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:43" s="1" customFormat="1" ht="15">
      <c r="A303" s="7">
        <v>298</v>
      </c>
      <c r="B303" s="9" t="s">
        <v>6</v>
      </c>
      <c r="C303" s="17">
        <v>0</v>
      </c>
      <c r="D303" s="30">
        <v>0</v>
      </c>
      <c r="E303" s="16">
        <v>0</v>
      </c>
      <c r="F303" s="56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:43" s="1" customFormat="1" ht="15">
      <c r="A304" s="5">
        <v>299</v>
      </c>
      <c r="B304" s="21" t="s">
        <v>2</v>
      </c>
      <c r="C304" s="17">
        <v>2000</v>
      </c>
      <c r="D304" s="16">
        <v>0</v>
      </c>
      <c r="E304" s="16">
        <f>D304/C304*100</f>
        <v>0</v>
      </c>
      <c r="F304" s="56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:43" s="1" customFormat="1" ht="15">
      <c r="A305" s="7">
        <v>300</v>
      </c>
      <c r="B305" s="21" t="s">
        <v>3</v>
      </c>
      <c r="C305" s="17">
        <v>0</v>
      </c>
      <c r="D305" s="30">
        <v>0</v>
      </c>
      <c r="E305" s="16">
        <v>0</v>
      </c>
      <c r="F305" s="57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:43" s="1" customFormat="1" ht="75">
      <c r="A306" s="5">
        <v>301</v>
      </c>
      <c r="B306" s="21" t="s">
        <v>51</v>
      </c>
      <c r="C306" s="17">
        <f>C307+C308+C310+C311</f>
        <v>47933.2</v>
      </c>
      <c r="D306" s="17">
        <f>D307+D308+D310+D311</f>
        <v>0</v>
      </c>
      <c r="E306" s="16">
        <f>D306/C306*100</f>
        <v>0</v>
      </c>
      <c r="F306" s="55" t="s">
        <v>142</v>
      </c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:43" s="1" customFormat="1" ht="15">
      <c r="A307" s="7">
        <v>302</v>
      </c>
      <c r="B307" s="21" t="s">
        <v>0</v>
      </c>
      <c r="C307" s="17">
        <v>0</v>
      </c>
      <c r="D307" s="30">
        <v>0</v>
      </c>
      <c r="E307" s="16">
        <v>0</v>
      </c>
      <c r="F307" s="56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:43" s="1" customFormat="1" ht="15">
      <c r="A308" s="5">
        <v>303</v>
      </c>
      <c r="B308" s="21" t="s">
        <v>1</v>
      </c>
      <c r="C308" s="17">
        <v>0</v>
      </c>
      <c r="D308" s="30">
        <v>0</v>
      </c>
      <c r="E308" s="16">
        <v>0</v>
      </c>
      <c r="F308" s="56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:43" s="1" customFormat="1" ht="15">
      <c r="A309" s="7">
        <v>304</v>
      </c>
      <c r="B309" s="9" t="s">
        <v>6</v>
      </c>
      <c r="C309" s="17">
        <v>0</v>
      </c>
      <c r="D309" s="30">
        <v>0</v>
      </c>
      <c r="E309" s="16">
        <v>0</v>
      </c>
      <c r="F309" s="56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:43" s="1" customFormat="1" ht="15">
      <c r="A310" s="5">
        <v>305</v>
      </c>
      <c r="B310" s="21" t="s">
        <v>2</v>
      </c>
      <c r="C310" s="17">
        <v>0</v>
      </c>
      <c r="D310" s="30">
        <v>0</v>
      </c>
      <c r="E310" s="16">
        <v>0</v>
      </c>
      <c r="F310" s="56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:43" s="1" customFormat="1" ht="15">
      <c r="A311" s="7">
        <v>306</v>
      </c>
      <c r="B311" s="21" t="s">
        <v>3</v>
      </c>
      <c r="C311" s="17">
        <v>47933.2</v>
      </c>
      <c r="D311" s="34">
        <v>0</v>
      </c>
      <c r="E311" s="16">
        <f>D311/C311*100</f>
        <v>0</v>
      </c>
      <c r="F311" s="57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:43" s="1" customFormat="1" ht="75">
      <c r="A312" s="5">
        <v>307</v>
      </c>
      <c r="B312" s="21" t="s">
        <v>52</v>
      </c>
      <c r="C312" s="17">
        <f>C313+C314+C316+C317</f>
        <v>2876.3</v>
      </c>
      <c r="D312" s="17">
        <f>D313+D314+D316+D317</f>
        <v>0</v>
      </c>
      <c r="E312" s="16">
        <f>D312/C312*100</f>
        <v>0</v>
      </c>
      <c r="F312" s="55" t="s">
        <v>151</v>
      </c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:43" s="1" customFormat="1" ht="15">
      <c r="A313" s="7">
        <v>308</v>
      </c>
      <c r="B313" s="21" t="s">
        <v>0</v>
      </c>
      <c r="C313" s="17">
        <v>0</v>
      </c>
      <c r="D313" s="30">
        <v>0</v>
      </c>
      <c r="E313" s="16">
        <v>0</v>
      </c>
      <c r="F313" s="56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:43" s="1" customFormat="1" ht="15">
      <c r="A314" s="5">
        <v>309</v>
      </c>
      <c r="B314" s="21" t="s">
        <v>1</v>
      </c>
      <c r="C314" s="17">
        <v>0</v>
      </c>
      <c r="D314" s="31">
        <v>0</v>
      </c>
      <c r="E314" s="16">
        <v>0</v>
      </c>
      <c r="F314" s="56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:43" s="1" customFormat="1" ht="15">
      <c r="A315" s="7">
        <v>310</v>
      </c>
      <c r="B315" s="9" t="s">
        <v>6</v>
      </c>
      <c r="C315" s="17">
        <v>0</v>
      </c>
      <c r="D315" s="31">
        <f>D314</f>
        <v>0</v>
      </c>
      <c r="E315" s="16">
        <v>0</v>
      </c>
      <c r="F315" s="56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:43" s="1" customFormat="1" ht="15">
      <c r="A316" s="5">
        <v>311</v>
      </c>
      <c r="B316" s="21" t="s">
        <v>2</v>
      </c>
      <c r="C316" s="17">
        <v>2876.3</v>
      </c>
      <c r="D316" s="31">
        <v>0</v>
      </c>
      <c r="E316" s="16">
        <f>D316/C316*100</f>
        <v>0</v>
      </c>
      <c r="F316" s="5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:43" s="1" customFormat="1" ht="15">
      <c r="A317" s="7">
        <v>312</v>
      </c>
      <c r="B317" s="21" t="s">
        <v>3</v>
      </c>
      <c r="C317" s="17">
        <v>0</v>
      </c>
      <c r="D317" s="31">
        <v>0</v>
      </c>
      <c r="E317" s="16">
        <v>0</v>
      </c>
      <c r="F317" s="5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:43" s="1" customFormat="1" ht="60">
      <c r="A318" s="5">
        <v>313</v>
      </c>
      <c r="B318" s="21" t="s">
        <v>53</v>
      </c>
      <c r="C318" s="17">
        <f>C319+C320+C322+C323</f>
        <v>10500</v>
      </c>
      <c r="D318" s="17">
        <f>D319+D320+D322+D323</f>
        <v>51.3</v>
      </c>
      <c r="E318" s="16">
        <f>D318/C318*100</f>
        <v>0.4885714285714286</v>
      </c>
      <c r="F318" s="55" t="s">
        <v>136</v>
      </c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:43" s="1" customFormat="1" ht="15">
      <c r="A319" s="7">
        <v>314</v>
      </c>
      <c r="B319" s="21" t="s">
        <v>0</v>
      </c>
      <c r="C319" s="17">
        <v>0</v>
      </c>
      <c r="D319" s="30">
        <v>0</v>
      </c>
      <c r="E319" s="16">
        <v>0</v>
      </c>
      <c r="F319" s="56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:43" s="1" customFormat="1" ht="15">
      <c r="A320" s="5">
        <v>315</v>
      </c>
      <c r="B320" s="21" t="s">
        <v>1</v>
      </c>
      <c r="C320" s="17">
        <v>0</v>
      </c>
      <c r="D320" s="31">
        <v>0</v>
      </c>
      <c r="E320" s="16">
        <v>0</v>
      </c>
      <c r="F320" s="56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:43" s="1" customFormat="1" ht="15">
      <c r="A321" s="7">
        <v>316</v>
      </c>
      <c r="B321" s="9" t="s">
        <v>6</v>
      </c>
      <c r="C321" s="17">
        <v>0</v>
      </c>
      <c r="D321" s="31">
        <f>D320</f>
        <v>0</v>
      </c>
      <c r="E321" s="16">
        <v>0</v>
      </c>
      <c r="F321" s="56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:43" s="1" customFormat="1" ht="15">
      <c r="A322" s="5">
        <v>317</v>
      </c>
      <c r="B322" s="21" t="s">
        <v>2</v>
      </c>
      <c r="C322" s="17">
        <v>10500</v>
      </c>
      <c r="D322" s="31">
        <v>51.3</v>
      </c>
      <c r="E322" s="16">
        <f>D322/C322*100</f>
        <v>0.4885714285714286</v>
      </c>
      <c r="F322" s="56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:43" s="1" customFormat="1" ht="15">
      <c r="A323" s="7">
        <v>318</v>
      </c>
      <c r="B323" s="21" t="s">
        <v>3</v>
      </c>
      <c r="C323" s="17">
        <v>0</v>
      </c>
      <c r="D323" s="31">
        <v>0</v>
      </c>
      <c r="E323" s="16">
        <v>0</v>
      </c>
      <c r="F323" s="57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:43" s="1" customFormat="1" ht="60">
      <c r="A324" s="5">
        <v>319</v>
      </c>
      <c r="B324" s="21" t="s">
        <v>54</v>
      </c>
      <c r="C324" s="17">
        <f>C325+C326+C328+C329</f>
        <v>3961</v>
      </c>
      <c r="D324" s="17">
        <f>D325+D326+D328+D329</f>
        <v>0</v>
      </c>
      <c r="E324" s="16">
        <f>D324/C324*100</f>
        <v>0</v>
      </c>
      <c r="F324" s="55" t="s">
        <v>92</v>
      </c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:43" s="1" customFormat="1" ht="15">
      <c r="A325" s="7">
        <v>320</v>
      </c>
      <c r="B325" s="21" t="s">
        <v>0</v>
      </c>
      <c r="C325" s="17">
        <v>0</v>
      </c>
      <c r="D325" s="30">
        <v>0</v>
      </c>
      <c r="E325" s="16">
        <v>0</v>
      </c>
      <c r="F325" s="56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:43" s="1" customFormat="1" ht="15">
      <c r="A326" s="5">
        <v>321</v>
      </c>
      <c r="B326" s="21" t="s">
        <v>1</v>
      </c>
      <c r="C326" s="17">
        <v>0</v>
      </c>
      <c r="D326" s="30">
        <v>0</v>
      </c>
      <c r="E326" s="16">
        <v>0</v>
      </c>
      <c r="F326" s="5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:43" s="1" customFormat="1" ht="15">
      <c r="A327" s="7">
        <v>322</v>
      </c>
      <c r="B327" s="9" t="s">
        <v>6</v>
      </c>
      <c r="C327" s="17">
        <v>0</v>
      </c>
      <c r="D327" s="30">
        <v>0</v>
      </c>
      <c r="E327" s="16">
        <v>0</v>
      </c>
      <c r="F327" s="56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:43" s="1" customFormat="1" ht="15">
      <c r="A328" s="5">
        <v>323</v>
      </c>
      <c r="B328" s="21" t="s">
        <v>2</v>
      </c>
      <c r="C328" s="17">
        <v>0</v>
      </c>
      <c r="D328" s="30">
        <v>0</v>
      </c>
      <c r="E328" s="16">
        <v>0</v>
      </c>
      <c r="F328" s="56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:43" s="1" customFormat="1" ht="15">
      <c r="A329" s="7">
        <v>324</v>
      </c>
      <c r="B329" s="21" t="s">
        <v>3</v>
      </c>
      <c r="C329" s="17">
        <v>3961</v>
      </c>
      <c r="D329" s="34">
        <v>0</v>
      </c>
      <c r="E329" s="16">
        <f>D329/C329*100</f>
        <v>0</v>
      </c>
      <c r="F329" s="57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:43" s="1" customFormat="1" ht="75">
      <c r="A330" s="5">
        <v>325</v>
      </c>
      <c r="B330" s="21" t="s">
        <v>146</v>
      </c>
      <c r="C330" s="17">
        <f>C331+C332+C334+C335</f>
        <v>49824.6</v>
      </c>
      <c r="D330" s="17">
        <f>D331+D332+D334+D335</f>
        <v>0</v>
      </c>
      <c r="E330" s="16">
        <f>D330/C330*100</f>
        <v>0</v>
      </c>
      <c r="F330" s="55" t="s">
        <v>161</v>
      </c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:43" s="1" customFormat="1" ht="15">
      <c r="A331" s="7">
        <v>326</v>
      </c>
      <c r="B331" s="21" t="s">
        <v>0</v>
      </c>
      <c r="C331" s="17">
        <v>0</v>
      </c>
      <c r="D331" s="30">
        <v>0</v>
      </c>
      <c r="E331" s="16">
        <v>0</v>
      </c>
      <c r="F331" s="56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:43" s="1" customFormat="1" ht="15">
      <c r="A332" s="5">
        <v>327</v>
      </c>
      <c r="B332" s="21" t="s">
        <v>1</v>
      </c>
      <c r="C332" s="17">
        <v>44842.1</v>
      </c>
      <c r="D332" s="16">
        <v>0</v>
      </c>
      <c r="E332" s="16">
        <f>D332/C332*100</f>
        <v>0</v>
      </c>
      <c r="F332" s="56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:43" s="1" customFormat="1" ht="15">
      <c r="A333" s="7">
        <v>328</v>
      </c>
      <c r="B333" s="9" t="s">
        <v>6</v>
      </c>
      <c r="C333" s="17">
        <v>44842.1</v>
      </c>
      <c r="D333" s="16">
        <v>0</v>
      </c>
      <c r="E333" s="16">
        <f>D333/C333*100</f>
        <v>0</v>
      </c>
      <c r="F333" s="56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:43" s="1" customFormat="1" ht="15">
      <c r="A334" s="5">
        <v>329</v>
      </c>
      <c r="B334" s="21" t="s">
        <v>2</v>
      </c>
      <c r="C334" s="17">
        <v>4982.5</v>
      </c>
      <c r="D334" s="16">
        <v>0</v>
      </c>
      <c r="E334" s="16">
        <f>D334/C334*100</f>
        <v>0</v>
      </c>
      <c r="F334" s="56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:43" s="1" customFormat="1" ht="229.5" customHeight="1">
      <c r="A335" s="7">
        <v>330</v>
      </c>
      <c r="B335" s="21" t="s">
        <v>3</v>
      </c>
      <c r="C335" s="17">
        <v>0</v>
      </c>
      <c r="D335" s="16">
        <v>0</v>
      </c>
      <c r="E335" s="16">
        <v>0</v>
      </c>
      <c r="F335" s="57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:43" s="1" customFormat="1" ht="75">
      <c r="A336" s="5">
        <v>331</v>
      </c>
      <c r="B336" s="21" t="s">
        <v>55</v>
      </c>
      <c r="C336" s="17">
        <f>C337+C338+C340+C341</f>
        <v>2715.1</v>
      </c>
      <c r="D336" s="17">
        <f>D337+D338+D340+D341</f>
        <v>348.333</v>
      </c>
      <c r="E336" s="16">
        <f>D336/C336*100</f>
        <v>12.82947221096829</v>
      </c>
      <c r="F336" s="55" t="s">
        <v>116</v>
      </c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:43" s="1" customFormat="1" ht="15">
      <c r="A337" s="7">
        <v>332</v>
      </c>
      <c r="B337" s="21" t="s">
        <v>0</v>
      </c>
      <c r="C337" s="17">
        <v>0</v>
      </c>
      <c r="D337" s="30">
        <v>0</v>
      </c>
      <c r="E337" s="16">
        <v>0</v>
      </c>
      <c r="F337" s="56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:43" s="1" customFormat="1" ht="15">
      <c r="A338" s="5">
        <v>333</v>
      </c>
      <c r="B338" s="21" t="s">
        <v>1</v>
      </c>
      <c r="C338" s="17">
        <v>0</v>
      </c>
      <c r="D338" s="30">
        <v>0</v>
      </c>
      <c r="E338" s="16">
        <v>0</v>
      </c>
      <c r="F338" s="56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:43" s="1" customFormat="1" ht="15">
      <c r="A339" s="7">
        <v>334</v>
      </c>
      <c r="B339" s="9" t="s">
        <v>6</v>
      </c>
      <c r="C339" s="17">
        <v>0</v>
      </c>
      <c r="D339" s="30">
        <v>0</v>
      </c>
      <c r="E339" s="16">
        <v>0</v>
      </c>
      <c r="F339" s="56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:43" s="1" customFormat="1" ht="15">
      <c r="A340" s="5">
        <v>335</v>
      </c>
      <c r="B340" s="21" t="s">
        <v>2</v>
      </c>
      <c r="C340" s="17">
        <v>0</v>
      </c>
      <c r="D340" s="30">
        <v>0</v>
      </c>
      <c r="E340" s="16">
        <v>0</v>
      </c>
      <c r="F340" s="56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:43" s="1" customFormat="1" ht="15">
      <c r="A341" s="7">
        <v>336</v>
      </c>
      <c r="B341" s="21" t="s">
        <v>3</v>
      </c>
      <c r="C341" s="17">
        <v>2715.1</v>
      </c>
      <c r="D341" s="17">
        <v>348.333</v>
      </c>
      <c r="E341" s="16">
        <f>D341/C341*100</f>
        <v>12.82947221096829</v>
      </c>
      <c r="F341" s="57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:43" s="1" customFormat="1" ht="75">
      <c r="A342" s="5">
        <v>337</v>
      </c>
      <c r="B342" s="21" t="s">
        <v>56</v>
      </c>
      <c r="C342" s="17">
        <f>C343+C344+C346+C347</f>
        <v>17477.9</v>
      </c>
      <c r="D342" s="17">
        <f>D343+D344+D346+D347</f>
        <v>0</v>
      </c>
      <c r="E342" s="16">
        <f>D342/C342*100</f>
        <v>0</v>
      </c>
      <c r="F342" s="55" t="s">
        <v>117</v>
      </c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:43" s="1" customFormat="1" ht="15">
      <c r="A343" s="7">
        <v>338</v>
      </c>
      <c r="B343" s="21" t="s">
        <v>0</v>
      </c>
      <c r="C343" s="17">
        <v>0</v>
      </c>
      <c r="D343" s="30">
        <v>0</v>
      </c>
      <c r="E343" s="16">
        <v>0</v>
      </c>
      <c r="F343" s="56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:43" s="1" customFormat="1" ht="15">
      <c r="A344" s="5">
        <v>339</v>
      </c>
      <c r="B344" s="21" t="s">
        <v>1</v>
      </c>
      <c r="C344" s="17">
        <v>0</v>
      </c>
      <c r="D344" s="16">
        <v>0</v>
      </c>
      <c r="E344" s="16">
        <v>0</v>
      </c>
      <c r="F344" s="56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:43" s="1" customFormat="1" ht="15">
      <c r="A345" s="7">
        <v>340</v>
      </c>
      <c r="B345" s="9" t="s">
        <v>6</v>
      </c>
      <c r="C345" s="17">
        <v>0</v>
      </c>
      <c r="D345" s="16">
        <v>0</v>
      </c>
      <c r="E345" s="16">
        <v>0</v>
      </c>
      <c r="F345" s="56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:43" s="1" customFormat="1" ht="15">
      <c r="A346" s="5">
        <v>341</v>
      </c>
      <c r="B346" s="21" t="s">
        <v>2</v>
      </c>
      <c r="C346" s="17">
        <v>0</v>
      </c>
      <c r="D346" s="16">
        <v>0</v>
      </c>
      <c r="E346" s="16">
        <v>0</v>
      </c>
      <c r="F346" s="5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:43" s="1" customFormat="1" ht="15">
      <c r="A347" s="7">
        <v>342</v>
      </c>
      <c r="B347" s="21" t="s">
        <v>3</v>
      </c>
      <c r="C347" s="17">
        <v>17477.9</v>
      </c>
      <c r="D347" s="16">
        <v>0</v>
      </c>
      <c r="E347" s="16">
        <f>D347/C347*100</f>
        <v>0</v>
      </c>
      <c r="F347" s="5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:43" s="1" customFormat="1" ht="75">
      <c r="A348" s="5">
        <v>343</v>
      </c>
      <c r="B348" s="21" t="s">
        <v>57</v>
      </c>
      <c r="C348" s="17">
        <f>C349+C350+C352+C353</f>
        <v>300</v>
      </c>
      <c r="D348" s="17">
        <f>D349+D350+D352+D353</f>
        <v>0</v>
      </c>
      <c r="E348" s="16">
        <f>D348/C348*100</f>
        <v>0</v>
      </c>
      <c r="F348" s="55" t="s">
        <v>90</v>
      </c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:43" s="1" customFormat="1" ht="15">
      <c r="A349" s="7">
        <v>344</v>
      </c>
      <c r="B349" s="21" t="s">
        <v>0</v>
      </c>
      <c r="C349" s="17">
        <v>0</v>
      </c>
      <c r="D349" s="30">
        <v>0</v>
      </c>
      <c r="E349" s="16">
        <v>0</v>
      </c>
      <c r="F349" s="56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:43" s="1" customFormat="1" ht="15">
      <c r="A350" s="5">
        <v>345</v>
      </c>
      <c r="B350" s="21" t="s">
        <v>1</v>
      </c>
      <c r="C350" s="17">
        <v>0</v>
      </c>
      <c r="D350" s="16">
        <v>0</v>
      </c>
      <c r="E350" s="16">
        <v>0</v>
      </c>
      <c r="F350" s="56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:43" s="1" customFormat="1" ht="15">
      <c r="A351" s="7">
        <v>346</v>
      </c>
      <c r="B351" s="9" t="s">
        <v>6</v>
      </c>
      <c r="C351" s="17">
        <v>0</v>
      </c>
      <c r="D351" s="16">
        <v>0</v>
      </c>
      <c r="E351" s="16">
        <v>0</v>
      </c>
      <c r="F351" s="56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:43" s="1" customFormat="1" ht="15">
      <c r="A352" s="5">
        <v>347</v>
      </c>
      <c r="B352" s="21" t="s">
        <v>2</v>
      </c>
      <c r="C352" s="17">
        <v>0</v>
      </c>
      <c r="D352" s="16">
        <v>0</v>
      </c>
      <c r="E352" s="16">
        <v>0</v>
      </c>
      <c r="F352" s="56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:43" s="1" customFormat="1" ht="15">
      <c r="A353" s="7">
        <v>348</v>
      </c>
      <c r="B353" s="21" t="s">
        <v>3</v>
      </c>
      <c r="C353" s="17">
        <v>300</v>
      </c>
      <c r="D353" s="16">
        <v>0</v>
      </c>
      <c r="E353" s="16">
        <f>D353/C353*100</f>
        <v>0</v>
      </c>
      <c r="F353" s="57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:43" s="1" customFormat="1" ht="90">
      <c r="A354" s="5">
        <v>349</v>
      </c>
      <c r="B354" s="21" t="s">
        <v>58</v>
      </c>
      <c r="C354" s="17">
        <f>C355+C356+C358+C359</f>
        <v>500</v>
      </c>
      <c r="D354" s="17">
        <f>D355+D356+D358+D359</f>
        <v>0</v>
      </c>
      <c r="E354" s="16">
        <f>D354/C354*100</f>
        <v>0</v>
      </c>
      <c r="F354" s="55" t="s">
        <v>122</v>
      </c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:43" s="1" customFormat="1" ht="15">
      <c r="A355" s="7">
        <v>350</v>
      </c>
      <c r="B355" s="21" t="s">
        <v>0</v>
      </c>
      <c r="C355" s="17">
        <v>0</v>
      </c>
      <c r="D355" s="30">
        <v>0</v>
      </c>
      <c r="E355" s="16">
        <v>0</v>
      </c>
      <c r="F355" s="56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:43" s="1" customFormat="1" ht="15">
      <c r="A356" s="5">
        <v>351</v>
      </c>
      <c r="B356" s="21" t="s">
        <v>1</v>
      </c>
      <c r="C356" s="17">
        <v>0</v>
      </c>
      <c r="D356" s="16">
        <v>0</v>
      </c>
      <c r="E356" s="16">
        <v>0</v>
      </c>
      <c r="F356" s="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:43" s="1" customFormat="1" ht="15">
      <c r="A357" s="7">
        <v>352</v>
      </c>
      <c r="B357" s="9" t="s">
        <v>6</v>
      </c>
      <c r="C357" s="17">
        <v>0</v>
      </c>
      <c r="D357" s="16">
        <v>0</v>
      </c>
      <c r="E357" s="16">
        <v>0</v>
      </c>
      <c r="F357" s="56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:43" s="1" customFormat="1" ht="15">
      <c r="A358" s="5">
        <v>353</v>
      </c>
      <c r="B358" s="21" t="s">
        <v>2</v>
      </c>
      <c r="C358" s="17">
        <v>0</v>
      </c>
      <c r="D358" s="16">
        <v>0</v>
      </c>
      <c r="E358" s="16">
        <v>0</v>
      </c>
      <c r="F358" s="56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:43" s="1" customFormat="1" ht="15">
      <c r="A359" s="7">
        <v>354</v>
      </c>
      <c r="B359" s="21" t="s">
        <v>3</v>
      </c>
      <c r="C359" s="17">
        <v>500</v>
      </c>
      <c r="D359" s="16">
        <v>0</v>
      </c>
      <c r="E359" s="16">
        <f>D359/C359*100</f>
        <v>0</v>
      </c>
      <c r="F359" s="57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:43" s="1" customFormat="1" ht="90">
      <c r="A360" s="5">
        <v>355</v>
      </c>
      <c r="B360" s="21" t="s">
        <v>59</v>
      </c>
      <c r="C360" s="17">
        <f>C361+C362+C364+C365</f>
        <v>300</v>
      </c>
      <c r="D360" s="17">
        <f>D361+D362+D364+D365</f>
        <v>0</v>
      </c>
      <c r="E360" s="16">
        <f>D360/C360*100</f>
        <v>0</v>
      </c>
      <c r="F360" s="55" t="s">
        <v>90</v>
      </c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:43" s="1" customFormat="1" ht="15">
      <c r="A361" s="7">
        <v>356</v>
      </c>
      <c r="B361" s="21" t="s">
        <v>0</v>
      </c>
      <c r="C361" s="17">
        <v>0</v>
      </c>
      <c r="D361" s="30">
        <v>0</v>
      </c>
      <c r="E361" s="16">
        <v>0</v>
      </c>
      <c r="F361" s="56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:43" s="1" customFormat="1" ht="15">
      <c r="A362" s="5">
        <v>357</v>
      </c>
      <c r="B362" s="21" t="s">
        <v>1</v>
      </c>
      <c r="C362" s="17">
        <v>0</v>
      </c>
      <c r="D362" s="16">
        <v>0</v>
      </c>
      <c r="E362" s="16">
        <v>0</v>
      </c>
      <c r="F362" s="56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:43" s="1" customFormat="1" ht="15">
      <c r="A363" s="7">
        <v>358</v>
      </c>
      <c r="B363" s="9" t="s">
        <v>6</v>
      </c>
      <c r="C363" s="17">
        <v>0</v>
      </c>
      <c r="D363" s="16">
        <v>0</v>
      </c>
      <c r="E363" s="16">
        <v>0</v>
      </c>
      <c r="F363" s="56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:43" s="1" customFormat="1" ht="15">
      <c r="A364" s="5">
        <v>359</v>
      </c>
      <c r="B364" s="21" t="s">
        <v>2</v>
      </c>
      <c r="C364" s="17">
        <v>0</v>
      </c>
      <c r="D364" s="16">
        <v>0</v>
      </c>
      <c r="E364" s="16">
        <v>0</v>
      </c>
      <c r="F364" s="56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:43" s="1" customFormat="1" ht="15">
      <c r="A365" s="7">
        <v>360</v>
      </c>
      <c r="B365" s="21" t="s">
        <v>3</v>
      </c>
      <c r="C365" s="17">
        <v>300</v>
      </c>
      <c r="D365" s="16">
        <v>0</v>
      </c>
      <c r="E365" s="16">
        <f>D365/C365*100</f>
        <v>0</v>
      </c>
      <c r="F365" s="57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:43" s="1" customFormat="1" ht="105">
      <c r="A366" s="5">
        <v>361</v>
      </c>
      <c r="B366" s="21" t="s">
        <v>60</v>
      </c>
      <c r="C366" s="17">
        <f>C367+C368+C370+C371</f>
        <v>5000</v>
      </c>
      <c r="D366" s="17">
        <f>D367+D368+D370+D371</f>
        <v>0</v>
      </c>
      <c r="E366" s="16">
        <f>D366/C366*100</f>
        <v>0</v>
      </c>
      <c r="F366" s="55" t="s">
        <v>166</v>
      </c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:43" s="1" customFormat="1" ht="15">
      <c r="A367" s="7">
        <v>362</v>
      </c>
      <c r="B367" s="21" t="s">
        <v>0</v>
      </c>
      <c r="C367" s="17">
        <v>0</v>
      </c>
      <c r="D367" s="30">
        <v>0</v>
      </c>
      <c r="E367" s="16">
        <v>0</v>
      </c>
      <c r="F367" s="56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:43" s="1" customFormat="1" ht="15">
      <c r="A368" s="5">
        <v>363</v>
      </c>
      <c r="B368" s="21" t="s">
        <v>1</v>
      </c>
      <c r="C368" s="17">
        <v>0</v>
      </c>
      <c r="D368" s="16">
        <v>0</v>
      </c>
      <c r="E368" s="16">
        <v>0</v>
      </c>
      <c r="F368" s="56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:43" s="1" customFormat="1" ht="15">
      <c r="A369" s="7">
        <v>364</v>
      </c>
      <c r="B369" s="9" t="s">
        <v>6</v>
      </c>
      <c r="C369" s="17">
        <v>0</v>
      </c>
      <c r="D369" s="16">
        <v>0</v>
      </c>
      <c r="E369" s="16">
        <v>0</v>
      </c>
      <c r="F369" s="56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:43" s="1" customFormat="1" ht="15">
      <c r="A370" s="5">
        <v>365</v>
      </c>
      <c r="B370" s="21" t="s">
        <v>2</v>
      </c>
      <c r="C370" s="17">
        <v>5000</v>
      </c>
      <c r="D370" s="16">
        <v>0</v>
      </c>
      <c r="E370" s="16">
        <f>D370/C370*100</f>
        <v>0</v>
      </c>
      <c r="F370" s="56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:43" s="1" customFormat="1" ht="15">
      <c r="A371" s="7">
        <v>366</v>
      </c>
      <c r="B371" s="21" t="s">
        <v>3</v>
      </c>
      <c r="C371" s="17">
        <v>0</v>
      </c>
      <c r="D371" s="16">
        <v>0</v>
      </c>
      <c r="E371" s="16">
        <v>0</v>
      </c>
      <c r="F371" s="57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:43" s="1" customFormat="1" ht="60">
      <c r="A372" s="5">
        <v>367</v>
      </c>
      <c r="B372" s="21" t="s">
        <v>61</v>
      </c>
      <c r="C372" s="17">
        <f>C373+C374+C376+C377</f>
        <v>150</v>
      </c>
      <c r="D372" s="17">
        <f>D373+D374+D376+D377</f>
        <v>0</v>
      </c>
      <c r="E372" s="16">
        <f>D372/C372*100</f>
        <v>0</v>
      </c>
      <c r="F372" s="55" t="s">
        <v>133</v>
      </c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:43" s="1" customFormat="1" ht="15">
      <c r="A373" s="7">
        <v>368</v>
      </c>
      <c r="B373" s="21" t="s">
        <v>0</v>
      </c>
      <c r="C373" s="17">
        <v>0</v>
      </c>
      <c r="D373" s="30">
        <v>0</v>
      </c>
      <c r="E373" s="16">
        <v>0</v>
      </c>
      <c r="F373" s="56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:43" s="1" customFormat="1" ht="15">
      <c r="A374" s="5">
        <v>369</v>
      </c>
      <c r="B374" s="21" t="s">
        <v>1</v>
      </c>
      <c r="C374" s="17">
        <v>0</v>
      </c>
      <c r="D374" s="16">
        <v>0</v>
      </c>
      <c r="E374" s="16">
        <v>0</v>
      </c>
      <c r="F374" s="56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:43" s="1" customFormat="1" ht="15">
      <c r="A375" s="7">
        <v>370</v>
      </c>
      <c r="B375" s="9" t="s">
        <v>6</v>
      </c>
      <c r="C375" s="17">
        <v>0</v>
      </c>
      <c r="D375" s="16">
        <f>D374</f>
        <v>0</v>
      </c>
      <c r="E375" s="16">
        <v>0</v>
      </c>
      <c r="F375" s="56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:43" s="1" customFormat="1" ht="15">
      <c r="A376" s="5">
        <v>371</v>
      </c>
      <c r="B376" s="21" t="s">
        <v>2</v>
      </c>
      <c r="C376" s="52">
        <v>150</v>
      </c>
      <c r="D376" s="16">
        <v>0</v>
      </c>
      <c r="E376" s="16">
        <f>D376/C376*100</f>
        <v>0</v>
      </c>
      <c r="F376" s="5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:43" s="1" customFormat="1" ht="15">
      <c r="A377" s="7">
        <v>372</v>
      </c>
      <c r="B377" s="21" t="s">
        <v>3</v>
      </c>
      <c r="C377" s="17">
        <v>0</v>
      </c>
      <c r="D377" s="16">
        <v>0</v>
      </c>
      <c r="E377" s="16">
        <v>0</v>
      </c>
      <c r="F377" s="5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:43" s="1" customFormat="1" ht="45">
      <c r="A378" s="5">
        <v>373</v>
      </c>
      <c r="B378" s="21" t="s">
        <v>62</v>
      </c>
      <c r="C378" s="17">
        <f>C379+C380+C382+C383</f>
        <v>5000</v>
      </c>
      <c r="D378" s="17">
        <f>D379+D380+D382+D383</f>
        <v>0</v>
      </c>
      <c r="E378" s="16">
        <f>D378/C378*100</f>
        <v>0</v>
      </c>
      <c r="F378" s="55" t="s">
        <v>133</v>
      </c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:43" s="1" customFormat="1" ht="15">
      <c r="A379" s="7">
        <v>374</v>
      </c>
      <c r="B379" s="21" t="s">
        <v>0</v>
      </c>
      <c r="C379" s="17">
        <v>0</v>
      </c>
      <c r="D379" s="30">
        <v>0</v>
      </c>
      <c r="E379" s="16">
        <v>0</v>
      </c>
      <c r="F379" s="56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:43" s="1" customFormat="1" ht="15">
      <c r="A380" s="5">
        <v>375</v>
      </c>
      <c r="B380" s="21" t="s">
        <v>1</v>
      </c>
      <c r="C380" s="17">
        <v>0</v>
      </c>
      <c r="D380" s="16">
        <v>0</v>
      </c>
      <c r="E380" s="16">
        <v>0</v>
      </c>
      <c r="F380" s="56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:43" s="1" customFormat="1" ht="15">
      <c r="A381" s="7">
        <v>376</v>
      </c>
      <c r="B381" s="9" t="s">
        <v>6</v>
      </c>
      <c r="C381" s="17">
        <v>0</v>
      </c>
      <c r="D381" s="16">
        <f>D380</f>
        <v>0</v>
      </c>
      <c r="E381" s="16">
        <v>0</v>
      </c>
      <c r="F381" s="56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:43" s="1" customFormat="1" ht="15">
      <c r="A382" s="5">
        <v>377</v>
      </c>
      <c r="B382" s="21" t="s">
        <v>2</v>
      </c>
      <c r="C382" s="52">
        <v>5000</v>
      </c>
      <c r="D382" s="16">
        <v>0</v>
      </c>
      <c r="E382" s="16">
        <f>D382/C382*100</f>
        <v>0</v>
      </c>
      <c r="F382" s="56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:43" s="1" customFormat="1" ht="15">
      <c r="A383" s="7">
        <v>378</v>
      </c>
      <c r="B383" s="21" t="s">
        <v>3</v>
      </c>
      <c r="C383" s="17">
        <v>0</v>
      </c>
      <c r="D383" s="16">
        <v>0</v>
      </c>
      <c r="E383" s="16">
        <v>0</v>
      </c>
      <c r="F383" s="57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:43" s="1" customFormat="1" ht="45">
      <c r="A384" s="5">
        <v>379</v>
      </c>
      <c r="B384" s="21" t="s">
        <v>63</v>
      </c>
      <c r="C384" s="17">
        <f>C385+C386+C388+C389</f>
        <v>5962</v>
      </c>
      <c r="D384" s="17">
        <f>D385+D386+D388+D389</f>
        <v>0</v>
      </c>
      <c r="E384" s="16">
        <f>D384/C384*100</f>
        <v>0</v>
      </c>
      <c r="F384" s="55" t="s">
        <v>137</v>
      </c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:43" s="1" customFormat="1" ht="15">
      <c r="A385" s="7">
        <v>380</v>
      </c>
      <c r="B385" s="21" t="s">
        <v>0</v>
      </c>
      <c r="C385" s="17">
        <v>0</v>
      </c>
      <c r="D385" s="30">
        <v>0</v>
      </c>
      <c r="E385" s="16">
        <v>0</v>
      </c>
      <c r="F385" s="56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:43" s="1" customFormat="1" ht="15">
      <c r="A386" s="5">
        <v>381</v>
      </c>
      <c r="B386" s="21" t="s">
        <v>1</v>
      </c>
      <c r="C386" s="17">
        <v>0</v>
      </c>
      <c r="D386" s="16">
        <v>0</v>
      </c>
      <c r="E386" s="16">
        <v>0</v>
      </c>
      <c r="F386" s="5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:43" s="1" customFormat="1" ht="15">
      <c r="A387" s="7">
        <v>382</v>
      </c>
      <c r="B387" s="9" t="s">
        <v>6</v>
      </c>
      <c r="C387" s="17">
        <v>0</v>
      </c>
      <c r="D387" s="16">
        <f>D386</f>
        <v>0</v>
      </c>
      <c r="E387" s="16">
        <v>0</v>
      </c>
      <c r="F387" s="56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:43" s="1" customFormat="1" ht="15">
      <c r="A388" s="5">
        <v>383</v>
      </c>
      <c r="B388" s="21" t="s">
        <v>2</v>
      </c>
      <c r="C388" s="17">
        <v>5962</v>
      </c>
      <c r="D388" s="16">
        <v>0</v>
      </c>
      <c r="E388" s="16">
        <f>D388/C388*100</f>
        <v>0</v>
      </c>
      <c r="F388" s="56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:43" s="1" customFormat="1" ht="15">
      <c r="A389" s="7">
        <v>384</v>
      </c>
      <c r="B389" s="21" t="s">
        <v>3</v>
      </c>
      <c r="C389" s="17">
        <v>0</v>
      </c>
      <c r="D389" s="16">
        <v>0</v>
      </c>
      <c r="E389" s="16">
        <v>0</v>
      </c>
      <c r="F389" s="57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:43" s="1" customFormat="1" ht="60">
      <c r="A390" s="5">
        <v>385</v>
      </c>
      <c r="B390" s="21" t="s">
        <v>64</v>
      </c>
      <c r="C390" s="17">
        <f>C391+C392+C394+C395</f>
        <v>12121.2</v>
      </c>
      <c r="D390" s="17">
        <f>D391+D392+D394+D395</f>
        <v>110</v>
      </c>
      <c r="E390" s="16">
        <f>D390/C390*100</f>
        <v>0.9075009075009074</v>
      </c>
      <c r="F390" s="55" t="s">
        <v>154</v>
      </c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:43" s="1" customFormat="1" ht="15">
      <c r="A391" s="7">
        <v>386</v>
      </c>
      <c r="B391" s="21" t="s">
        <v>0</v>
      </c>
      <c r="C391" s="17">
        <v>0</v>
      </c>
      <c r="D391" s="30">
        <v>0</v>
      </c>
      <c r="E391" s="16">
        <v>0</v>
      </c>
      <c r="F391" s="56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:43" s="1" customFormat="1" ht="15">
      <c r="A392" s="5">
        <v>387</v>
      </c>
      <c r="B392" s="21" t="s">
        <v>1</v>
      </c>
      <c r="C392" s="17">
        <v>0</v>
      </c>
      <c r="D392" s="16">
        <v>0</v>
      </c>
      <c r="E392" s="16">
        <v>0</v>
      </c>
      <c r="F392" s="56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:43" s="1" customFormat="1" ht="15">
      <c r="A393" s="7">
        <v>388</v>
      </c>
      <c r="B393" s="9" t="s">
        <v>6</v>
      </c>
      <c r="C393" s="17">
        <v>0</v>
      </c>
      <c r="D393" s="16">
        <f>D392</f>
        <v>0</v>
      </c>
      <c r="E393" s="16">
        <v>0</v>
      </c>
      <c r="F393" s="56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:43" s="1" customFormat="1" ht="15">
      <c r="A394" s="5">
        <v>389</v>
      </c>
      <c r="B394" s="21" t="s">
        <v>2</v>
      </c>
      <c r="C394" s="17">
        <v>3000</v>
      </c>
      <c r="D394" s="16">
        <v>110</v>
      </c>
      <c r="E394" s="16">
        <f>D394/C394*100</f>
        <v>3.6666666666666665</v>
      </c>
      <c r="F394" s="56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:43" s="1" customFormat="1" ht="15">
      <c r="A395" s="7">
        <v>390</v>
      </c>
      <c r="B395" s="21" t="s">
        <v>3</v>
      </c>
      <c r="C395" s="17">
        <v>9121.2</v>
      </c>
      <c r="D395" s="16">
        <v>0</v>
      </c>
      <c r="E395" s="16">
        <f>D395/C395*100</f>
        <v>0</v>
      </c>
      <c r="F395" s="57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:43" s="1" customFormat="1" ht="60">
      <c r="A396" s="5">
        <v>391</v>
      </c>
      <c r="B396" s="21" t="s">
        <v>65</v>
      </c>
      <c r="C396" s="17">
        <f>C397+C398+C400+C401</f>
        <v>46809.1</v>
      </c>
      <c r="D396" s="17">
        <f>D397+D398+D400+D401</f>
        <v>0</v>
      </c>
      <c r="E396" s="16">
        <f>D396/C396*100</f>
        <v>0</v>
      </c>
      <c r="F396" s="63" t="s">
        <v>138</v>
      </c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:43" s="1" customFormat="1" ht="15">
      <c r="A397" s="7">
        <v>392</v>
      </c>
      <c r="B397" s="21" t="s">
        <v>0</v>
      </c>
      <c r="C397" s="17">
        <v>0</v>
      </c>
      <c r="D397" s="30">
        <v>0</v>
      </c>
      <c r="E397" s="16">
        <v>0</v>
      </c>
      <c r="F397" s="64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:43" s="1" customFormat="1" ht="15">
      <c r="A398" s="5">
        <v>393</v>
      </c>
      <c r="B398" s="21" t="s">
        <v>1</v>
      </c>
      <c r="C398" s="17">
        <v>0</v>
      </c>
      <c r="D398" s="16">
        <v>0</v>
      </c>
      <c r="E398" s="16">
        <v>0</v>
      </c>
      <c r="F398" s="64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:43" s="1" customFormat="1" ht="15">
      <c r="A399" s="7">
        <v>394</v>
      </c>
      <c r="B399" s="9" t="s">
        <v>6</v>
      </c>
      <c r="C399" s="17">
        <v>0</v>
      </c>
      <c r="D399" s="16">
        <f>D398</f>
        <v>0</v>
      </c>
      <c r="E399" s="16">
        <v>0</v>
      </c>
      <c r="F399" s="64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:43" s="1" customFormat="1" ht="15">
      <c r="A400" s="5">
        <v>395</v>
      </c>
      <c r="B400" s="21" t="s">
        <v>2</v>
      </c>
      <c r="C400" s="17">
        <v>0</v>
      </c>
      <c r="D400" s="16">
        <v>0</v>
      </c>
      <c r="E400" s="16">
        <v>0</v>
      </c>
      <c r="F400" s="64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:43" s="1" customFormat="1" ht="15">
      <c r="A401" s="7">
        <v>396</v>
      </c>
      <c r="B401" s="21" t="s">
        <v>3</v>
      </c>
      <c r="C401" s="17">
        <v>46809.1</v>
      </c>
      <c r="D401" s="16">
        <v>0</v>
      </c>
      <c r="E401" s="16">
        <f>D401/C401*100</f>
        <v>0</v>
      </c>
      <c r="F401" s="65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:43" s="10" customFormat="1" ht="15">
      <c r="A402" s="5">
        <v>397</v>
      </c>
      <c r="B402" s="53" t="s">
        <v>66</v>
      </c>
      <c r="C402" s="53"/>
      <c r="D402" s="53"/>
      <c r="E402" s="53"/>
      <c r="F402" s="53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:43" s="1" customFormat="1" ht="45">
      <c r="A403" s="47">
        <v>398</v>
      </c>
      <c r="B403" s="38" t="s">
        <v>67</v>
      </c>
      <c r="C403" s="41">
        <f>C404+C405+C407+C408</f>
        <v>704862.8</v>
      </c>
      <c r="D403" s="41">
        <f>D404+D405+D407+D408</f>
        <v>118928</v>
      </c>
      <c r="E403" s="39">
        <f>D403/C403*100</f>
        <v>16.87250341484896</v>
      </c>
      <c r="F403" s="66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:43" s="1" customFormat="1" ht="15">
      <c r="A404" s="5">
        <v>399</v>
      </c>
      <c r="B404" s="14" t="s">
        <v>0</v>
      </c>
      <c r="C404" s="17">
        <f>C410+C416+C422+C428+C434+C440+C446+C452+C458+C464</f>
        <v>0</v>
      </c>
      <c r="D404" s="17">
        <f>D410+D416+D422+D428+D434+D440+D446+D452+D458+D464</f>
        <v>0</v>
      </c>
      <c r="E404" s="13">
        <v>0</v>
      </c>
      <c r="F404" s="67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:43" s="1" customFormat="1" ht="15">
      <c r="A405" s="7">
        <v>400</v>
      </c>
      <c r="B405" s="14" t="s">
        <v>1</v>
      </c>
      <c r="C405" s="17">
        <f aca="true" t="shared" si="7" ref="C405:D408">C411+C417+C423+C429+C435+C441+C447+C453+C459+C465</f>
        <v>330658.3</v>
      </c>
      <c r="D405" s="17">
        <f t="shared" si="7"/>
        <v>19646.9</v>
      </c>
      <c r="E405" s="13">
        <f>D405/C405*100</f>
        <v>5.941753163310887</v>
      </c>
      <c r="F405" s="67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:43" s="1" customFormat="1" ht="15">
      <c r="A406" s="5">
        <v>401</v>
      </c>
      <c r="B406" s="9" t="s">
        <v>6</v>
      </c>
      <c r="C406" s="17">
        <f t="shared" si="7"/>
        <v>325325.3</v>
      </c>
      <c r="D406" s="17">
        <f t="shared" si="7"/>
        <v>19646.9</v>
      </c>
      <c r="E406" s="13">
        <f>D406/C406*100</f>
        <v>6.03915527012501</v>
      </c>
      <c r="F406" s="67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:43" s="1" customFormat="1" ht="15">
      <c r="A407" s="7">
        <v>402</v>
      </c>
      <c r="B407" s="14" t="s">
        <v>2</v>
      </c>
      <c r="C407" s="17">
        <f t="shared" si="7"/>
        <v>369404.5</v>
      </c>
      <c r="D407" s="17">
        <f t="shared" si="7"/>
        <v>99006.09999999999</v>
      </c>
      <c r="E407" s="13">
        <f>D407/C407*100</f>
        <v>26.80154139973931</v>
      </c>
      <c r="F407" s="6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:43" s="1" customFormat="1" ht="15">
      <c r="A408" s="5">
        <v>403</v>
      </c>
      <c r="B408" s="14" t="s">
        <v>3</v>
      </c>
      <c r="C408" s="17">
        <f t="shared" si="7"/>
        <v>4800</v>
      </c>
      <c r="D408" s="17">
        <f t="shared" si="7"/>
        <v>275</v>
      </c>
      <c r="E408" s="13">
        <f>D408/C408*100</f>
        <v>5.729166666666666</v>
      </c>
      <c r="F408" s="6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:43" s="1" customFormat="1" ht="105">
      <c r="A409" s="7">
        <v>404</v>
      </c>
      <c r="B409" s="14" t="s">
        <v>68</v>
      </c>
      <c r="C409" s="17">
        <f>C410+C411+C413+C414</f>
        <v>190195</v>
      </c>
      <c r="D409" s="17">
        <f>D410+D411+D413+D414</f>
        <v>19914.5</v>
      </c>
      <c r="E409" s="13">
        <f>D409/C409*100</f>
        <v>10.470569678487868</v>
      </c>
      <c r="F409" s="55" t="s">
        <v>143</v>
      </c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:43" s="1" customFormat="1" ht="15">
      <c r="A410" s="5">
        <v>405</v>
      </c>
      <c r="B410" s="14" t="s">
        <v>0</v>
      </c>
      <c r="C410" s="17">
        <v>0</v>
      </c>
      <c r="D410" s="30">
        <v>0</v>
      </c>
      <c r="E410" s="16">
        <v>0</v>
      </c>
      <c r="F410" s="56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:43" s="1" customFormat="1" ht="15">
      <c r="A411" s="7">
        <v>406</v>
      </c>
      <c r="B411" s="14" t="s">
        <v>1</v>
      </c>
      <c r="C411" s="17">
        <v>0</v>
      </c>
      <c r="D411" s="30">
        <v>0</v>
      </c>
      <c r="E411" s="16">
        <v>0</v>
      </c>
      <c r="F411" s="56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:43" s="1" customFormat="1" ht="15">
      <c r="A412" s="5">
        <v>407</v>
      </c>
      <c r="B412" s="9" t="s">
        <v>6</v>
      </c>
      <c r="C412" s="17">
        <v>0</v>
      </c>
      <c r="D412" s="30">
        <f>D411</f>
        <v>0</v>
      </c>
      <c r="E412" s="16">
        <v>0</v>
      </c>
      <c r="F412" s="56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:43" s="1" customFormat="1" ht="15">
      <c r="A413" s="7">
        <v>408</v>
      </c>
      <c r="B413" s="14" t="s">
        <v>2</v>
      </c>
      <c r="C413" s="17">
        <v>190195</v>
      </c>
      <c r="D413" s="30">
        <v>19914.5</v>
      </c>
      <c r="E413" s="16">
        <f>D413/C413*100</f>
        <v>10.470569678487868</v>
      </c>
      <c r="F413" s="56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:43" s="1" customFormat="1" ht="15">
      <c r="A414" s="5">
        <v>409</v>
      </c>
      <c r="B414" s="18" t="s">
        <v>3</v>
      </c>
      <c r="C414" s="17">
        <v>0</v>
      </c>
      <c r="D414" s="30">
        <v>0</v>
      </c>
      <c r="E414" s="16">
        <v>0</v>
      </c>
      <c r="F414" s="57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:43" s="1" customFormat="1" ht="75">
      <c r="A415" s="7">
        <v>410</v>
      </c>
      <c r="B415" s="14" t="s">
        <v>69</v>
      </c>
      <c r="C415" s="17">
        <f>C416+C417+C419+C420</f>
        <v>149159</v>
      </c>
      <c r="D415" s="17">
        <f>D416+D417+D419+D420</f>
        <v>73716.4</v>
      </c>
      <c r="E415" s="16">
        <f>D415/C415*100</f>
        <v>49.42135573448467</v>
      </c>
      <c r="F415" s="75" t="s">
        <v>128</v>
      </c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:43" s="1" customFormat="1" ht="15">
      <c r="A416" s="5">
        <v>411</v>
      </c>
      <c r="B416" s="14" t="s">
        <v>0</v>
      </c>
      <c r="C416" s="17">
        <v>0</v>
      </c>
      <c r="D416" s="30">
        <v>0</v>
      </c>
      <c r="E416" s="16">
        <v>0</v>
      </c>
      <c r="F416" s="7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:43" s="1" customFormat="1" ht="15">
      <c r="A417" s="7">
        <v>412</v>
      </c>
      <c r="B417" s="14" t="s">
        <v>1</v>
      </c>
      <c r="C417" s="17">
        <v>0</v>
      </c>
      <c r="D417" s="30">
        <v>0</v>
      </c>
      <c r="E417" s="16">
        <v>0</v>
      </c>
      <c r="F417" s="76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:43" s="1" customFormat="1" ht="15">
      <c r="A418" s="5">
        <v>413</v>
      </c>
      <c r="B418" s="9" t="s">
        <v>6</v>
      </c>
      <c r="C418" s="17">
        <v>0</v>
      </c>
      <c r="D418" s="30">
        <f>D417</f>
        <v>0</v>
      </c>
      <c r="E418" s="16">
        <v>0</v>
      </c>
      <c r="F418" s="76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:43" s="1" customFormat="1" ht="15">
      <c r="A419" s="7">
        <v>414</v>
      </c>
      <c r="B419" s="14" t="s">
        <v>2</v>
      </c>
      <c r="C419" s="17">
        <v>149159</v>
      </c>
      <c r="D419" s="30">
        <v>73716.4</v>
      </c>
      <c r="E419" s="16">
        <f>D419/C419*100</f>
        <v>49.42135573448467</v>
      </c>
      <c r="F419" s="76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:43" s="1" customFormat="1" ht="15">
      <c r="A420" s="5">
        <v>415</v>
      </c>
      <c r="B420" s="18" t="s">
        <v>3</v>
      </c>
      <c r="C420" s="17">
        <v>0</v>
      </c>
      <c r="D420" s="30">
        <v>0</v>
      </c>
      <c r="E420" s="16">
        <v>0</v>
      </c>
      <c r="F420" s="77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:43" s="1" customFormat="1" ht="174.75" customHeight="1">
      <c r="A421" s="7">
        <v>416</v>
      </c>
      <c r="B421" s="14" t="s">
        <v>162</v>
      </c>
      <c r="C421" s="17">
        <f>C422+C423+C425+C426</f>
        <v>5333</v>
      </c>
      <c r="D421" s="17">
        <f>D422+D423+D425+D426</f>
        <v>0</v>
      </c>
      <c r="E421" s="16">
        <f>D421/C421*100</f>
        <v>0</v>
      </c>
      <c r="F421" s="75" t="s">
        <v>93</v>
      </c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:43" s="1" customFormat="1" ht="15">
      <c r="A422" s="5">
        <v>417</v>
      </c>
      <c r="B422" s="14" t="s">
        <v>0</v>
      </c>
      <c r="C422" s="17">
        <v>0</v>
      </c>
      <c r="D422" s="30">
        <v>0</v>
      </c>
      <c r="E422" s="16">
        <v>0</v>
      </c>
      <c r="F422" s="76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:43" s="1" customFormat="1" ht="15">
      <c r="A423" s="7">
        <v>418</v>
      </c>
      <c r="B423" s="14" t="s">
        <v>1</v>
      </c>
      <c r="C423" s="17">
        <v>5333</v>
      </c>
      <c r="D423" s="30">
        <v>0</v>
      </c>
      <c r="E423" s="16">
        <v>0</v>
      </c>
      <c r="F423" s="76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:43" s="1" customFormat="1" ht="15">
      <c r="A424" s="5">
        <v>419</v>
      </c>
      <c r="B424" s="9" t="s">
        <v>6</v>
      </c>
      <c r="C424" s="17">
        <v>0</v>
      </c>
      <c r="D424" s="30">
        <v>0</v>
      </c>
      <c r="E424" s="16">
        <v>0</v>
      </c>
      <c r="F424" s="76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:43" s="1" customFormat="1" ht="15">
      <c r="A425" s="7">
        <v>420</v>
      </c>
      <c r="B425" s="14" t="s">
        <v>2</v>
      </c>
      <c r="C425" s="17">
        <v>0</v>
      </c>
      <c r="D425" s="30">
        <v>0</v>
      </c>
      <c r="E425" s="16">
        <v>0</v>
      </c>
      <c r="F425" s="76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:43" s="1" customFormat="1" ht="15">
      <c r="A426" s="5">
        <v>421</v>
      </c>
      <c r="B426" s="18" t="s">
        <v>3</v>
      </c>
      <c r="C426" s="17">
        <v>0</v>
      </c>
      <c r="D426" s="30">
        <v>0</v>
      </c>
      <c r="E426" s="16">
        <v>0</v>
      </c>
      <c r="F426" s="77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:43" s="1" customFormat="1" ht="60">
      <c r="A427" s="7">
        <v>422</v>
      </c>
      <c r="B427" s="18" t="s">
        <v>118</v>
      </c>
      <c r="C427" s="17">
        <f>C428+C429+C431+C432</f>
        <v>36748.3</v>
      </c>
      <c r="D427" s="17">
        <f>D428+D429+D431+D432</f>
        <v>0</v>
      </c>
      <c r="E427" s="16">
        <f>D427/C427*100</f>
        <v>0</v>
      </c>
      <c r="F427" s="75" t="s">
        <v>163</v>
      </c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:43" s="1" customFormat="1" ht="15">
      <c r="A428" s="5">
        <v>423</v>
      </c>
      <c r="B428" s="14" t="s">
        <v>0</v>
      </c>
      <c r="C428" s="17">
        <v>0</v>
      </c>
      <c r="D428" s="30">
        <v>0</v>
      </c>
      <c r="E428" s="16">
        <v>0</v>
      </c>
      <c r="F428" s="76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:43" s="1" customFormat="1" ht="15">
      <c r="A429" s="7">
        <v>424</v>
      </c>
      <c r="B429" s="14" t="s">
        <v>1</v>
      </c>
      <c r="C429" s="17">
        <v>32866.4</v>
      </c>
      <c r="D429" s="30">
        <v>0</v>
      </c>
      <c r="E429" s="16">
        <v>0</v>
      </c>
      <c r="F429" s="76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:43" s="1" customFormat="1" ht="15">
      <c r="A430" s="5">
        <v>425</v>
      </c>
      <c r="B430" s="9" t="s">
        <v>6</v>
      </c>
      <c r="C430" s="17">
        <v>32866.4</v>
      </c>
      <c r="D430" s="30">
        <v>0</v>
      </c>
      <c r="E430" s="16">
        <v>0</v>
      </c>
      <c r="F430" s="76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:43" s="1" customFormat="1" ht="15">
      <c r="A431" s="7">
        <v>426</v>
      </c>
      <c r="B431" s="14" t="s">
        <v>2</v>
      </c>
      <c r="C431" s="17">
        <v>3881.9</v>
      </c>
      <c r="D431" s="30">
        <v>0</v>
      </c>
      <c r="E431" s="16">
        <f>D431/C431*100</f>
        <v>0</v>
      </c>
      <c r="F431" s="76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:43" s="1" customFormat="1" ht="15">
      <c r="A432" s="5">
        <v>427</v>
      </c>
      <c r="B432" s="18" t="s">
        <v>3</v>
      </c>
      <c r="C432" s="17">
        <v>0</v>
      </c>
      <c r="D432" s="30">
        <v>0</v>
      </c>
      <c r="E432" s="16">
        <v>0</v>
      </c>
      <c r="F432" s="77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:43" s="1" customFormat="1" ht="120">
      <c r="A433" s="7">
        <v>428</v>
      </c>
      <c r="B433" s="18" t="s">
        <v>70</v>
      </c>
      <c r="C433" s="17">
        <f>C434+C435+C437+C438</f>
        <v>135774.30000000002</v>
      </c>
      <c r="D433" s="17">
        <f>D434+D435+D437+D438</f>
        <v>25</v>
      </c>
      <c r="E433" s="16">
        <f>D433/C433*100</f>
        <v>0.018412910248846795</v>
      </c>
      <c r="F433" s="75" t="s">
        <v>123</v>
      </c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:43" s="1" customFormat="1" ht="15">
      <c r="A434" s="5">
        <v>429</v>
      </c>
      <c r="B434" s="14" t="s">
        <v>0</v>
      </c>
      <c r="C434" s="17">
        <v>0</v>
      </c>
      <c r="D434" s="30">
        <v>0</v>
      </c>
      <c r="E434" s="16">
        <v>0</v>
      </c>
      <c r="F434" s="76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:43" s="1" customFormat="1" ht="15">
      <c r="A435" s="7">
        <v>430</v>
      </c>
      <c r="B435" s="14" t="s">
        <v>1</v>
      </c>
      <c r="C435" s="17">
        <v>128985.6</v>
      </c>
      <c r="D435" s="30">
        <v>0</v>
      </c>
      <c r="E435" s="16">
        <f aca="true" t="shared" si="8" ref="E435:E467">D435/C435*100</f>
        <v>0</v>
      </c>
      <c r="F435" s="76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:43" s="1" customFormat="1" ht="15">
      <c r="A436" s="5">
        <v>431</v>
      </c>
      <c r="B436" s="9" t="s">
        <v>6</v>
      </c>
      <c r="C436" s="17">
        <v>128985.6</v>
      </c>
      <c r="D436" s="30">
        <v>0</v>
      </c>
      <c r="E436" s="16">
        <f t="shared" si="8"/>
        <v>0</v>
      </c>
      <c r="F436" s="7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:43" s="1" customFormat="1" ht="15">
      <c r="A437" s="7">
        <v>432</v>
      </c>
      <c r="B437" s="14" t="s">
        <v>2</v>
      </c>
      <c r="C437" s="17">
        <v>6788.7</v>
      </c>
      <c r="D437" s="30">
        <v>25</v>
      </c>
      <c r="E437" s="16">
        <f t="shared" si="8"/>
        <v>0.3682590186633671</v>
      </c>
      <c r="F437" s="76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:43" s="1" customFormat="1" ht="15">
      <c r="A438" s="5">
        <v>433</v>
      </c>
      <c r="B438" s="18" t="s">
        <v>3</v>
      </c>
      <c r="C438" s="17">
        <v>0</v>
      </c>
      <c r="D438" s="30">
        <v>0</v>
      </c>
      <c r="E438" s="16">
        <v>0</v>
      </c>
      <c r="F438" s="77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:43" s="1" customFormat="1" ht="60">
      <c r="A439" s="7">
        <v>434</v>
      </c>
      <c r="B439" s="18" t="s">
        <v>71</v>
      </c>
      <c r="C439" s="17">
        <f>C440+C441+C443+C444</f>
        <v>75722.40000000001</v>
      </c>
      <c r="D439" s="17">
        <f>D440+D441+D443+D444</f>
        <v>0</v>
      </c>
      <c r="E439" s="16">
        <f t="shared" si="8"/>
        <v>0</v>
      </c>
      <c r="F439" s="75" t="s">
        <v>139</v>
      </c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:43" s="1" customFormat="1" ht="15">
      <c r="A440" s="5">
        <v>435</v>
      </c>
      <c r="B440" s="14" t="s">
        <v>0</v>
      </c>
      <c r="C440" s="17">
        <v>0</v>
      </c>
      <c r="D440" s="30">
        <v>0</v>
      </c>
      <c r="E440" s="16">
        <v>0</v>
      </c>
      <c r="F440" s="76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:43" s="1" customFormat="1" ht="15">
      <c r="A441" s="7">
        <v>436</v>
      </c>
      <c r="B441" s="14" t="s">
        <v>1</v>
      </c>
      <c r="C441" s="17">
        <v>68649.8</v>
      </c>
      <c r="D441" s="30">
        <v>0</v>
      </c>
      <c r="E441" s="16">
        <f t="shared" si="8"/>
        <v>0</v>
      </c>
      <c r="F441" s="76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:43" s="1" customFormat="1" ht="15">
      <c r="A442" s="5">
        <v>437</v>
      </c>
      <c r="B442" s="9" t="s">
        <v>6</v>
      </c>
      <c r="C442" s="17">
        <v>68649.8</v>
      </c>
      <c r="D442" s="30">
        <v>0</v>
      </c>
      <c r="E442" s="16">
        <f t="shared" si="8"/>
        <v>0</v>
      </c>
      <c r="F442" s="76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:43" s="1" customFormat="1" ht="15">
      <c r="A443" s="7">
        <v>438</v>
      </c>
      <c r="B443" s="14" t="s">
        <v>2</v>
      </c>
      <c r="C443" s="17">
        <v>7072.6</v>
      </c>
      <c r="D443" s="30">
        <v>0</v>
      </c>
      <c r="E443" s="16">
        <f t="shared" si="8"/>
        <v>0</v>
      </c>
      <c r="F443" s="76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:43" s="1" customFormat="1" ht="15">
      <c r="A444" s="5">
        <v>439</v>
      </c>
      <c r="B444" s="18" t="s">
        <v>3</v>
      </c>
      <c r="C444" s="17">
        <v>0</v>
      </c>
      <c r="D444" s="30">
        <v>0</v>
      </c>
      <c r="E444" s="16">
        <v>0</v>
      </c>
      <c r="F444" s="77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:43" s="1" customFormat="1" ht="60">
      <c r="A445" s="7">
        <v>440</v>
      </c>
      <c r="B445" s="18" t="s">
        <v>72</v>
      </c>
      <c r="C445" s="17">
        <f>C446+C447+C449+C450</f>
        <v>99814.2</v>
      </c>
      <c r="D445" s="17">
        <f>D446+D447+D449+D450</f>
        <v>24997.100000000002</v>
      </c>
      <c r="E445" s="16">
        <f>D445/C445*100</f>
        <v>25.0436310665216</v>
      </c>
      <c r="F445" s="55" t="s">
        <v>130</v>
      </c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:43" s="1" customFormat="1" ht="15">
      <c r="A446" s="5">
        <v>441</v>
      </c>
      <c r="B446" s="14" t="s">
        <v>0</v>
      </c>
      <c r="C446" s="17">
        <v>0</v>
      </c>
      <c r="D446" s="16">
        <v>0</v>
      </c>
      <c r="E446" s="16">
        <v>0</v>
      </c>
      <c r="F446" s="5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:43" s="1" customFormat="1" ht="15">
      <c r="A447" s="7">
        <v>442</v>
      </c>
      <c r="B447" s="14" t="s">
        <v>1</v>
      </c>
      <c r="C447" s="17">
        <v>94823.5</v>
      </c>
      <c r="D447" s="16">
        <v>19646.9</v>
      </c>
      <c r="E447" s="16">
        <f t="shared" si="8"/>
        <v>20.719441910496872</v>
      </c>
      <c r="F447" s="56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:43" s="1" customFormat="1" ht="15">
      <c r="A448" s="5">
        <v>443</v>
      </c>
      <c r="B448" s="9" t="s">
        <v>6</v>
      </c>
      <c r="C448" s="17">
        <v>94823.5</v>
      </c>
      <c r="D448" s="16">
        <v>19646.9</v>
      </c>
      <c r="E448" s="16">
        <f t="shared" si="8"/>
        <v>20.719441910496872</v>
      </c>
      <c r="F448" s="56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:43" s="1" customFormat="1" ht="15">
      <c r="A449" s="7">
        <v>444</v>
      </c>
      <c r="B449" s="14" t="s">
        <v>2</v>
      </c>
      <c r="C449" s="17">
        <v>4990.7</v>
      </c>
      <c r="D449" s="16">
        <v>5350.2</v>
      </c>
      <c r="E449" s="16">
        <f t="shared" si="8"/>
        <v>107.20339832087684</v>
      </c>
      <c r="F449" s="56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:43" s="1" customFormat="1" ht="15">
      <c r="A450" s="5">
        <v>445</v>
      </c>
      <c r="B450" s="18" t="s">
        <v>3</v>
      </c>
      <c r="C450" s="17">
        <v>0</v>
      </c>
      <c r="D450" s="16">
        <v>0</v>
      </c>
      <c r="E450" s="16">
        <v>0</v>
      </c>
      <c r="F450" s="57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:43" s="1" customFormat="1" ht="120">
      <c r="A451" s="7">
        <v>446</v>
      </c>
      <c r="B451" s="18" t="s">
        <v>119</v>
      </c>
      <c r="C451" s="17">
        <f>C452+C453+C455+C456</f>
        <v>4800</v>
      </c>
      <c r="D451" s="17">
        <f>D452+D453+D455+D456</f>
        <v>275</v>
      </c>
      <c r="E451" s="16">
        <f t="shared" si="8"/>
        <v>5.729166666666666</v>
      </c>
      <c r="F451" s="55" t="s">
        <v>131</v>
      </c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:43" s="1" customFormat="1" ht="15">
      <c r="A452" s="5">
        <v>447</v>
      </c>
      <c r="B452" s="14" t="s">
        <v>0</v>
      </c>
      <c r="C452" s="17">
        <v>0</v>
      </c>
      <c r="D452" s="30">
        <v>0</v>
      </c>
      <c r="E452" s="16">
        <v>0</v>
      </c>
      <c r="F452" s="56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1:43" s="1" customFormat="1" ht="15">
      <c r="A453" s="7">
        <v>448</v>
      </c>
      <c r="B453" s="14" t="s">
        <v>1</v>
      </c>
      <c r="C453" s="17">
        <v>0</v>
      </c>
      <c r="D453" s="30">
        <v>0</v>
      </c>
      <c r="E453" s="16">
        <v>0</v>
      </c>
      <c r="F453" s="56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1:43" s="1" customFormat="1" ht="15">
      <c r="A454" s="5">
        <v>449</v>
      </c>
      <c r="B454" s="9" t="s">
        <v>6</v>
      </c>
      <c r="C454" s="17">
        <v>0</v>
      </c>
      <c r="D454" s="30">
        <v>0</v>
      </c>
      <c r="E454" s="16">
        <v>0</v>
      </c>
      <c r="F454" s="56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1:43" s="1" customFormat="1" ht="15">
      <c r="A455" s="7">
        <v>450</v>
      </c>
      <c r="B455" s="14" t="s">
        <v>2</v>
      </c>
      <c r="C455" s="17">
        <v>0</v>
      </c>
      <c r="D455" s="30">
        <v>0</v>
      </c>
      <c r="E455" s="16">
        <v>0</v>
      </c>
      <c r="F455" s="56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1:43" s="1" customFormat="1" ht="22.5" customHeight="1">
      <c r="A456" s="5">
        <v>451</v>
      </c>
      <c r="B456" s="18" t="s">
        <v>3</v>
      </c>
      <c r="C456" s="17">
        <v>4800</v>
      </c>
      <c r="D456" s="30">
        <v>275</v>
      </c>
      <c r="E456" s="16">
        <f t="shared" si="8"/>
        <v>5.729166666666666</v>
      </c>
      <c r="F456" s="57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1:43" s="1" customFormat="1" ht="60">
      <c r="A457" s="7">
        <v>452</v>
      </c>
      <c r="B457" s="18" t="s">
        <v>73</v>
      </c>
      <c r="C457" s="17">
        <f>C458+C459+C461+C462</f>
        <v>700</v>
      </c>
      <c r="D457" s="17">
        <f>D458+D459+D461+D462</f>
        <v>0</v>
      </c>
      <c r="E457" s="16">
        <f t="shared" si="8"/>
        <v>0</v>
      </c>
      <c r="F457" s="55" t="s">
        <v>124</v>
      </c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1:43" s="1" customFormat="1" ht="15">
      <c r="A458" s="5">
        <v>453</v>
      </c>
      <c r="B458" s="14" t="s">
        <v>0</v>
      </c>
      <c r="C458" s="17">
        <v>0</v>
      </c>
      <c r="D458" s="30">
        <v>0</v>
      </c>
      <c r="E458" s="16">
        <v>0</v>
      </c>
      <c r="F458" s="56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1:43" s="1" customFormat="1" ht="15">
      <c r="A459" s="7">
        <v>454</v>
      </c>
      <c r="B459" s="14" t="s">
        <v>1</v>
      </c>
      <c r="C459" s="17">
        <v>0</v>
      </c>
      <c r="D459" s="30">
        <v>0</v>
      </c>
      <c r="E459" s="16">
        <v>0</v>
      </c>
      <c r="F459" s="56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1:43" s="1" customFormat="1" ht="15">
      <c r="A460" s="5">
        <v>455</v>
      </c>
      <c r="B460" s="9" t="s">
        <v>6</v>
      </c>
      <c r="C460" s="17">
        <v>0</v>
      </c>
      <c r="D460" s="31">
        <v>0</v>
      </c>
      <c r="E460" s="16">
        <v>0</v>
      </c>
      <c r="F460" s="56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1:43" s="1" customFormat="1" ht="15">
      <c r="A461" s="7">
        <v>456</v>
      </c>
      <c r="B461" s="14" t="s">
        <v>2</v>
      </c>
      <c r="C461" s="17">
        <v>700</v>
      </c>
      <c r="D461" s="30">
        <v>0</v>
      </c>
      <c r="E461" s="16">
        <f t="shared" si="8"/>
        <v>0</v>
      </c>
      <c r="F461" s="56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1:43" s="1" customFormat="1" ht="15">
      <c r="A462" s="5">
        <v>457</v>
      </c>
      <c r="B462" s="18" t="s">
        <v>3</v>
      </c>
      <c r="C462" s="17">
        <v>0</v>
      </c>
      <c r="D462" s="30">
        <v>0</v>
      </c>
      <c r="E462" s="16">
        <v>0</v>
      </c>
      <c r="F462" s="57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1:43" s="1" customFormat="1" ht="75">
      <c r="A463" s="7">
        <v>458</v>
      </c>
      <c r="B463" s="18" t="s">
        <v>74</v>
      </c>
      <c r="C463" s="17">
        <f>C464+C465+C467+C468</f>
        <v>6616.6</v>
      </c>
      <c r="D463" s="17">
        <f>D464+D465+D467+D468</f>
        <v>0</v>
      </c>
      <c r="E463" s="16">
        <f t="shared" si="8"/>
        <v>0</v>
      </c>
      <c r="F463" s="55" t="s">
        <v>125</v>
      </c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1:43" s="1" customFormat="1" ht="15">
      <c r="A464" s="5">
        <v>459</v>
      </c>
      <c r="B464" s="14" t="s">
        <v>0</v>
      </c>
      <c r="C464" s="17">
        <v>0</v>
      </c>
      <c r="D464" s="30">
        <v>0</v>
      </c>
      <c r="E464" s="16">
        <v>0</v>
      </c>
      <c r="F464" s="56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1:43" s="1" customFormat="1" ht="15">
      <c r="A465" s="7">
        <v>460</v>
      </c>
      <c r="B465" s="14" t="s">
        <v>1</v>
      </c>
      <c r="C465" s="17">
        <v>0</v>
      </c>
      <c r="D465" s="30">
        <v>0</v>
      </c>
      <c r="E465" s="16">
        <v>0</v>
      </c>
      <c r="F465" s="56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1:43" s="1" customFormat="1" ht="15">
      <c r="A466" s="5">
        <v>461</v>
      </c>
      <c r="B466" s="9" t="s">
        <v>6</v>
      </c>
      <c r="C466" s="17">
        <v>0</v>
      </c>
      <c r="D466" s="31">
        <v>0</v>
      </c>
      <c r="E466" s="16">
        <v>0</v>
      </c>
      <c r="F466" s="5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1:43" s="1" customFormat="1" ht="15">
      <c r="A467" s="7">
        <v>462</v>
      </c>
      <c r="B467" s="14" t="s">
        <v>2</v>
      </c>
      <c r="C467" s="17">
        <v>6616.6</v>
      </c>
      <c r="D467" s="30">
        <v>0</v>
      </c>
      <c r="E467" s="16">
        <f t="shared" si="8"/>
        <v>0</v>
      </c>
      <c r="F467" s="56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1:43" s="1" customFormat="1" ht="15">
      <c r="A468" s="5">
        <v>463</v>
      </c>
      <c r="B468" s="18" t="s">
        <v>3</v>
      </c>
      <c r="C468" s="17">
        <v>0</v>
      </c>
      <c r="D468" s="30">
        <v>0</v>
      </c>
      <c r="E468" s="16">
        <v>0</v>
      </c>
      <c r="F468" s="57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1:43" s="10" customFormat="1" ht="15">
      <c r="A469" s="7">
        <v>464</v>
      </c>
      <c r="B469" s="53" t="s">
        <v>75</v>
      </c>
      <c r="C469" s="53"/>
      <c r="D469" s="53"/>
      <c r="E469" s="53"/>
      <c r="F469" s="53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1:43" s="1" customFormat="1" ht="60">
      <c r="A470" s="45">
        <v>465</v>
      </c>
      <c r="B470" s="48" t="s">
        <v>76</v>
      </c>
      <c r="C470" s="41">
        <f>C475+C474+C472</f>
        <v>30000</v>
      </c>
      <c r="D470" s="41">
        <f>D475+D474+D472</f>
        <v>9400</v>
      </c>
      <c r="E470" s="49">
        <f>D470/C470*100</f>
        <v>31.333333333333336</v>
      </c>
      <c r="F470" s="55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1:43" s="1" customFormat="1" ht="15">
      <c r="A471" s="7">
        <v>466</v>
      </c>
      <c r="B471" s="9" t="s">
        <v>0</v>
      </c>
      <c r="C471" s="17">
        <f>C477</f>
        <v>0</v>
      </c>
      <c r="D471" s="17">
        <f>D477</f>
        <v>0</v>
      </c>
      <c r="E471" s="16">
        <v>0</v>
      </c>
      <c r="F471" s="56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1:43" s="1" customFormat="1" ht="15">
      <c r="A472" s="5">
        <v>467</v>
      </c>
      <c r="B472" s="9" t="s">
        <v>1</v>
      </c>
      <c r="C472" s="17">
        <f aca="true" t="shared" si="9" ref="C472:D475">C478</f>
        <v>0</v>
      </c>
      <c r="D472" s="17">
        <f t="shared" si="9"/>
        <v>0</v>
      </c>
      <c r="E472" s="16">
        <v>0</v>
      </c>
      <c r="F472" s="56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1:43" s="1" customFormat="1" ht="15">
      <c r="A473" s="7">
        <v>468</v>
      </c>
      <c r="B473" s="9" t="s">
        <v>6</v>
      </c>
      <c r="C473" s="17">
        <f t="shared" si="9"/>
        <v>0</v>
      </c>
      <c r="D473" s="17">
        <f t="shared" si="9"/>
        <v>0</v>
      </c>
      <c r="E473" s="16">
        <v>0</v>
      </c>
      <c r="F473" s="56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1:43" s="1" customFormat="1" ht="15">
      <c r="A474" s="5">
        <v>469</v>
      </c>
      <c r="B474" s="9" t="s">
        <v>2</v>
      </c>
      <c r="C474" s="17">
        <f t="shared" si="9"/>
        <v>0</v>
      </c>
      <c r="D474" s="17">
        <f t="shared" si="9"/>
        <v>0</v>
      </c>
      <c r="E474" s="16">
        <v>0</v>
      </c>
      <c r="F474" s="56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1:43" s="1" customFormat="1" ht="15">
      <c r="A475" s="7">
        <v>470</v>
      </c>
      <c r="B475" s="9" t="s">
        <v>3</v>
      </c>
      <c r="C475" s="17">
        <f t="shared" si="9"/>
        <v>30000</v>
      </c>
      <c r="D475" s="17">
        <f t="shared" si="9"/>
        <v>9400</v>
      </c>
      <c r="E475" s="16">
        <f>D475/C475*100</f>
        <v>31.333333333333336</v>
      </c>
      <c r="F475" s="57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1:43" s="1" customFormat="1" ht="45">
      <c r="A476" s="5">
        <v>471</v>
      </c>
      <c r="B476" s="14" t="s">
        <v>77</v>
      </c>
      <c r="C476" s="17">
        <f>C477+C478+C480+C481</f>
        <v>30000</v>
      </c>
      <c r="D476" s="17">
        <f>D477+D478+D480+D481</f>
        <v>9400</v>
      </c>
      <c r="E476" s="16">
        <f>D476/C476*100</f>
        <v>31.333333333333336</v>
      </c>
      <c r="F476" s="55" t="s">
        <v>94</v>
      </c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1:43" s="1" customFormat="1" ht="15">
      <c r="A477" s="7">
        <v>472</v>
      </c>
      <c r="B477" s="9" t="s">
        <v>0</v>
      </c>
      <c r="C477" s="17">
        <v>0</v>
      </c>
      <c r="D477" s="30">
        <v>0</v>
      </c>
      <c r="E477" s="16">
        <v>0</v>
      </c>
      <c r="F477" s="56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1:43" s="1" customFormat="1" ht="15">
      <c r="A478" s="5">
        <v>473</v>
      </c>
      <c r="B478" s="9" t="s">
        <v>1</v>
      </c>
      <c r="C478" s="17">
        <v>0</v>
      </c>
      <c r="D478" s="30">
        <v>0</v>
      </c>
      <c r="E478" s="16">
        <v>0</v>
      </c>
      <c r="F478" s="56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1:43" s="1" customFormat="1" ht="15">
      <c r="A479" s="7">
        <v>474</v>
      </c>
      <c r="B479" s="9" t="s">
        <v>6</v>
      </c>
      <c r="C479" s="17">
        <v>0</v>
      </c>
      <c r="D479" s="30">
        <v>0</v>
      </c>
      <c r="E479" s="16">
        <v>0</v>
      </c>
      <c r="F479" s="56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1:43" s="1" customFormat="1" ht="15">
      <c r="A480" s="5">
        <v>475</v>
      </c>
      <c r="B480" s="9" t="s">
        <v>2</v>
      </c>
      <c r="C480" s="17">
        <v>0</v>
      </c>
      <c r="D480" s="30">
        <v>0</v>
      </c>
      <c r="E480" s="16">
        <v>0</v>
      </c>
      <c r="F480" s="56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1:43" s="1" customFormat="1" ht="15">
      <c r="A481" s="7">
        <v>476</v>
      </c>
      <c r="B481" s="9" t="s">
        <v>3</v>
      </c>
      <c r="C481" s="17">
        <v>30000</v>
      </c>
      <c r="D481" s="30">
        <v>9400</v>
      </c>
      <c r="E481" s="16">
        <f>D481/C481*100</f>
        <v>31.333333333333336</v>
      </c>
      <c r="F481" s="57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1:43" s="1" customFormat="1" ht="15">
      <c r="A482" s="5">
        <v>477</v>
      </c>
      <c r="B482" s="53" t="s">
        <v>78</v>
      </c>
      <c r="C482" s="53"/>
      <c r="D482" s="53"/>
      <c r="E482" s="53"/>
      <c r="F482" s="53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1:43" s="1" customFormat="1" ht="60">
      <c r="A483" s="47">
        <v>478</v>
      </c>
      <c r="B483" s="48" t="s">
        <v>79</v>
      </c>
      <c r="C483" s="41">
        <f>C484+C485+C487+C488</f>
        <v>146934.3</v>
      </c>
      <c r="D483" s="41">
        <f>D484+D485+D487+D488</f>
        <v>32552.26314</v>
      </c>
      <c r="E483" s="39">
        <f>D483/C483*100</f>
        <v>22.15429830883599</v>
      </c>
      <c r="F483" s="55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1:43" s="1" customFormat="1" ht="15">
      <c r="A484" s="5">
        <v>479</v>
      </c>
      <c r="B484" s="9" t="s">
        <v>0</v>
      </c>
      <c r="C484" s="17">
        <f>C490+C496+C502+C508+C514</f>
        <v>0</v>
      </c>
      <c r="D484" s="17">
        <f>D490+D496+D502+D508+D514</f>
        <v>0</v>
      </c>
      <c r="E484" s="13">
        <v>0</v>
      </c>
      <c r="F484" s="56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1:43" s="1" customFormat="1" ht="15">
      <c r="A485" s="7">
        <v>480</v>
      </c>
      <c r="B485" s="9" t="s">
        <v>1</v>
      </c>
      <c r="C485" s="17">
        <f aca="true" t="shared" si="10" ref="C485:D488">C491+C497+C503+C509+C515</f>
        <v>788.5</v>
      </c>
      <c r="D485" s="17">
        <f t="shared" si="10"/>
        <v>0</v>
      </c>
      <c r="E485" s="13">
        <f>D485/C485*100</f>
        <v>0</v>
      </c>
      <c r="F485" s="56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1:43" s="1" customFormat="1" ht="15">
      <c r="A486" s="5">
        <v>481</v>
      </c>
      <c r="B486" s="9" t="s">
        <v>6</v>
      </c>
      <c r="C486" s="17">
        <f t="shared" si="10"/>
        <v>788.5</v>
      </c>
      <c r="D486" s="17">
        <f t="shared" si="10"/>
        <v>0</v>
      </c>
      <c r="E486" s="13">
        <f>D486/C486*100</f>
        <v>0</v>
      </c>
      <c r="F486" s="5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1:43" s="1" customFormat="1" ht="15">
      <c r="A487" s="7">
        <v>482</v>
      </c>
      <c r="B487" s="9" t="s">
        <v>2</v>
      </c>
      <c r="C487" s="17">
        <f t="shared" si="10"/>
        <v>2180.8</v>
      </c>
      <c r="D487" s="17">
        <f t="shared" si="10"/>
        <v>2180.8</v>
      </c>
      <c r="E487" s="13">
        <f>D487/C487*100</f>
        <v>100</v>
      </c>
      <c r="F487" s="56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1:43" s="1" customFormat="1" ht="15">
      <c r="A488" s="5">
        <v>483</v>
      </c>
      <c r="B488" s="9" t="s">
        <v>3</v>
      </c>
      <c r="C488" s="17">
        <f t="shared" si="10"/>
        <v>143965</v>
      </c>
      <c r="D488" s="17">
        <f t="shared" si="10"/>
        <v>30371.46314</v>
      </c>
      <c r="E488" s="13">
        <f>D488/C488*100</f>
        <v>21.096421449657903</v>
      </c>
      <c r="F488" s="57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1:43" s="1" customFormat="1" ht="60">
      <c r="A489" s="7">
        <v>484</v>
      </c>
      <c r="B489" s="24" t="s">
        <v>80</v>
      </c>
      <c r="C489" s="17">
        <f>C490+C491+C493+C494</f>
        <v>100000</v>
      </c>
      <c r="D489" s="17">
        <f>D490+D491+D493+D494</f>
        <v>2486.06314</v>
      </c>
      <c r="E489" s="13">
        <f>D489/C489*100</f>
        <v>2.48606314</v>
      </c>
      <c r="F489" s="55" t="s">
        <v>101</v>
      </c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1:43" s="1" customFormat="1" ht="15">
      <c r="A490" s="5">
        <v>485</v>
      </c>
      <c r="B490" s="9" t="s">
        <v>0</v>
      </c>
      <c r="C490" s="17">
        <v>0</v>
      </c>
      <c r="D490" s="30">
        <v>0</v>
      </c>
      <c r="E490" s="13">
        <v>0</v>
      </c>
      <c r="F490" s="56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1:43" s="1" customFormat="1" ht="15">
      <c r="A491" s="7">
        <v>486</v>
      </c>
      <c r="B491" s="9" t="s">
        <v>1</v>
      </c>
      <c r="C491" s="17">
        <v>0</v>
      </c>
      <c r="D491" s="30">
        <v>0</v>
      </c>
      <c r="E491" s="13">
        <v>0</v>
      </c>
      <c r="F491" s="56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1:43" s="1" customFormat="1" ht="15">
      <c r="A492" s="5">
        <v>487</v>
      </c>
      <c r="B492" s="9" t="s">
        <v>6</v>
      </c>
      <c r="C492" s="17">
        <v>0</v>
      </c>
      <c r="D492" s="30">
        <v>0</v>
      </c>
      <c r="E492" s="13">
        <v>0</v>
      </c>
      <c r="F492" s="56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1:43" s="1" customFormat="1" ht="15">
      <c r="A493" s="7">
        <v>488</v>
      </c>
      <c r="B493" s="9" t="s">
        <v>2</v>
      </c>
      <c r="C493" s="17">
        <v>0</v>
      </c>
      <c r="D493" s="30">
        <v>0</v>
      </c>
      <c r="E493" s="13">
        <v>0</v>
      </c>
      <c r="F493" s="56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1:43" s="1" customFormat="1" ht="15">
      <c r="A494" s="5">
        <v>489</v>
      </c>
      <c r="B494" s="9" t="s">
        <v>3</v>
      </c>
      <c r="C494" s="17">
        <v>100000</v>
      </c>
      <c r="D494" s="30">
        <v>2486.06314</v>
      </c>
      <c r="E494" s="13">
        <f>D494/C494*100</f>
        <v>2.48606314</v>
      </c>
      <c r="F494" s="57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1:43" s="1" customFormat="1" ht="60">
      <c r="A495" s="7">
        <v>490</v>
      </c>
      <c r="B495" s="9" t="s">
        <v>81</v>
      </c>
      <c r="C495" s="17">
        <f>C496+C497+C499+C500</f>
        <v>24000</v>
      </c>
      <c r="D495" s="17">
        <f>D496+D497+D499+D500</f>
        <v>16590.4</v>
      </c>
      <c r="E495" s="13">
        <f>D495/C495*100</f>
        <v>69.12666666666667</v>
      </c>
      <c r="F495" s="55" t="s">
        <v>126</v>
      </c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1:43" s="1" customFormat="1" ht="15">
      <c r="A496" s="5">
        <v>491</v>
      </c>
      <c r="B496" s="9" t="s">
        <v>0</v>
      </c>
      <c r="C496" s="17">
        <v>0</v>
      </c>
      <c r="D496" s="30">
        <v>0</v>
      </c>
      <c r="E496" s="13">
        <v>0</v>
      </c>
      <c r="F496" s="5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1:43" s="1" customFormat="1" ht="15">
      <c r="A497" s="7">
        <v>492</v>
      </c>
      <c r="B497" s="9" t="s">
        <v>1</v>
      </c>
      <c r="C497" s="17">
        <v>0</v>
      </c>
      <c r="D497" s="30">
        <v>0</v>
      </c>
      <c r="E497" s="13">
        <v>0</v>
      </c>
      <c r="F497" s="56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1:43" s="1" customFormat="1" ht="15">
      <c r="A498" s="5">
        <v>493</v>
      </c>
      <c r="B498" s="9" t="s">
        <v>6</v>
      </c>
      <c r="C498" s="17">
        <v>0</v>
      </c>
      <c r="D498" s="30">
        <v>0</v>
      </c>
      <c r="E498" s="13">
        <v>0</v>
      </c>
      <c r="F498" s="56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1:43" s="1" customFormat="1" ht="15">
      <c r="A499" s="7">
        <v>494</v>
      </c>
      <c r="B499" s="9" t="s">
        <v>2</v>
      </c>
      <c r="C499" s="17">
        <v>0</v>
      </c>
      <c r="D499" s="30">
        <v>0</v>
      </c>
      <c r="E499" s="13">
        <v>0</v>
      </c>
      <c r="F499" s="56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1:43" s="1" customFormat="1" ht="15">
      <c r="A500" s="5">
        <v>495</v>
      </c>
      <c r="B500" s="9" t="s">
        <v>3</v>
      </c>
      <c r="C500" s="17">
        <v>24000</v>
      </c>
      <c r="D500" s="30">
        <v>16590.4</v>
      </c>
      <c r="E500" s="13">
        <f>D500/C500*100</f>
        <v>69.12666666666667</v>
      </c>
      <c r="F500" s="57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1:43" s="1" customFormat="1" ht="60">
      <c r="A501" s="7">
        <v>496</v>
      </c>
      <c r="B501" s="9" t="s">
        <v>82</v>
      </c>
      <c r="C501" s="15">
        <f>C502+C503+C505+C506</f>
        <v>13500</v>
      </c>
      <c r="D501" s="15">
        <f>D502+D503+D505+D506</f>
        <v>11295</v>
      </c>
      <c r="E501" s="13">
        <f>D501/C501*100</f>
        <v>83.66666666666667</v>
      </c>
      <c r="F501" s="55" t="s">
        <v>104</v>
      </c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1:43" s="1" customFormat="1" ht="15">
      <c r="A502" s="5">
        <v>497</v>
      </c>
      <c r="B502" s="9" t="s">
        <v>0</v>
      </c>
      <c r="C502" s="17">
        <v>0</v>
      </c>
      <c r="D502" s="30">
        <v>0</v>
      </c>
      <c r="E502" s="13">
        <v>0</v>
      </c>
      <c r="F502" s="56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1:43" s="1" customFormat="1" ht="15">
      <c r="A503" s="7">
        <v>498</v>
      </c>
      <c r="B503" s="9" t="s">
        <v>1</v>
      </c>
      <c r="C503" s="17">
        <v>0</v>
      </c>
      <c r="D503" s="30">
        <v>0</v>
      </c>
      <c r="E503" s="13">
        <v>0</v>
      </c>
      <c r="F503" s="56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1:43" s="1" customFormat="1" ht="15">
      <c r="A504" s="5">
        <v>499</v>
      </c>
      <c r="B504" s="9" t="s">
        <v>6</v>
      </c>
      <c r="C504" s="17">
        <v>0</v>
      </c>
      <c r="D504" s="30">
        <v>0</v>
      </c>
      <c r="E504" s="13">
        <v>0</v>
      </c>
      <c r="F504" s="56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1:43" s="1" customFormat="1" ht="15">
      <c r="A505" s="7">
        <v>500</v>
      </c>
      <c r="B505" s="9" t="s">
        <v>2</v>
      </c>
      <c r="C505" s="17">
        <v>0</v>
      </c>
      <c r="D505" s="30">
        <v>0</v>
      </c>
      <c r="E505" s="13">
        <v>0</v>
      </c>
      <c r="F505" s="56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1:43" s="1" customFormat="1" ht="15">
      <c r="A506" s="5">
        <v>501</v>
      </c>
      <c r="B506" s="9" t="s">
        <v>3</v>
      </c>
      <c r="C506" s="17">
        <v>13500</v>
      </c>
      <c r="D506" s="30">
        <v>11295</v>
      </c>
      <c r="E506" s="13">
        <f>D506/C506*100</f>
        <v>83.66666666666667</v>
      </c>
      <c r="F506" s="57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1:43" s="1" customFormat="1" ht="60">
      <c r="A507" s="7">
        <v>502</v>
      </c>
      <c r="B507" s="9" t="s">
        <v>83</v>
      </c>
      <c r="C507" s="17">
        <f>C508+C509+C511+C512</f>
        <v>6465</v>
      </c>
      <c r="D507" s="17">
        <f>D508+D509+D511+D512</f>
        <v>0</v>
      </c>
      <c r="E507" s="13">
        <f>D507/C507*100</f>
        <v>0</v>
      </c>
      <c r="F507" s="55" t="s">
        <v>102</v>
      </c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1:43" s="1" customFormat="1" ht="15">
      <c r="A508" s="5">
        <v>503</v>
      </c>
      <c r="B508" s="9" t="s">
        <v>0</v>
      </c>
      <c r="C508" s="17">
        <v>0</v>
      </c>
      <c r="D508" s="30">
        <v>0</v>
      </c>
      <c r="E508" s="13">
        <v>0</v>
      </c>
      <c r="F508" s="56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1:43" s="1" customFormat="1" ht="15">
      <c r="A509" s="7">
        <v>504</v>
      </c>
      <c r="B509" s="9" t="s">
        <v>1</v>
      </c>
      <c r="C509" s="17">
        <v>0</v>
      </c>
      <c r="D509" s="30">
        <v>0</v>
      </c>
      <c r="E509" s="13">
        <v>0</v>
      </c>
      <c r="F509" s="56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1:43" s="1" customFormat="1" ht="15">
      <c r="A510" s="5">
        <v>505</v>
      </c>
      <c r="B510" s="9" t="s">
        <v>6</v>
      </c>
      <c r="C510" s="17">
        <v>0</v>
      </c>
      <c r="D510" s="30">
        <v>0</v>
      </c>
      <c r="E510" s="13">
        <v>0</v>
      </c>
      <c r="F510" s="56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1:43" s="1" customFormat="1" ht="15">
      <c r="A511" s="7">
        <v>506</v>
      </c>
      <c r="B511" s="9" t="s">
        <v>2</v>
      </c>
      <c r="C511" s="17">
        <v>0</v>
      </c>
      <c r="D511" s="30">
        <v>0</v>
      </c>
      <c r="E511" s="13">
        <v>0</v>
      </c>
      <c r="F511" s="56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1:43" s="1" customFormat="1" ht="15">
      <c r="A512" s="5">
        <v>507</v>
      </c>
      <c r="B512" s="9" t="s">
        <v>3</v>
      </c>
      <c r="C512" s="17">
        <v>6465</v>
      </c>
      <c r="D512" s="30">
        <v>0</v>
      </c>
      <c r="E512" s="13">
        <f>D512/C512*100</f>
        <v>0</v>
      </c>
      <c r="F512" s="57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1:43" s="1" customFormat="1" ht="75">
      <c r="A513" s="7">
        <v>508</v>
      </c>
      <c r="B513" s="9" t="s">
        <v>84</v>
      </c>
      <c r="C513" s="17">
        <f>C514+C515+C517+C518</f>
        <v>2969.3</v>
      </c>
      <c r="D513" s="17">
        <f>D514+D515+D517+D518</f>
        <v>2180.8</v>
      </c>
      <c r="E513" s="13">
        <f>D513/C513*100</f>
        <v>73.4449196780386</v>
      </c>
      <c r="F513" s="55" t="s">
        <v>103</v>
      </c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1:43" s="1" customFormat="1" ht="15">
      <c r="A514" s="5">
        <v>509</v>
      </c>
      <c r="B514" s="9" t="s">
        <v>0</v>
      </c>
      <c r="C514" s="17">
        <v>0</v>
      </c>
      <c r="D514" s="30">
        <v>0</v>
      </c>
      <c r="E514" s="13">
        <v>0</v>
      </c>
      <c r="F514" s="56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1:43" s="1" customFormat="1" ht="15">
      <c r="A515" s="7">
        <v>510</v>
      </c>
      <c r="B515" s="9" t="s">
        <v>1</v>
      </c>
      <c r="C515" s="17">
        <v>788.5</v>
      </c>
      <c r="D515" s="31">
        <v>0</v>
      </c>
      <c r="E515" s="13">
        <f>D515/C515*100</f>
        <v>0</v>
      </c>
      <c r="F515" s="56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1:43" s="1" customFormat="1" ht="15">
      <c r="A516" s="5">
        <v>511</v>
      </c>
      <c r="B516" s="9" t="s">
        <v>6</v>
      </c>
      <c r="C516" s="17">
        <v>788.5</v>
      </c>
      <c r="D516" s="31">
        <v>0</v>
      </c>
      <c r="E516" s="13">
        <f>D516/C516*100</f>
        <v>0</v>
      </c>
      <c r="F516" s="5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1:43" s="1" customFormat="1" ht="15">
      <c r="A517" s="7">
        <v>512</v>
      </c>
      <c r="B517" s="9" t="s">
        <v>2</v>
      </c>
      <c r="C517" s="17">
        <v>2180.8</v>
      </c>
      <c r="D517" s="30">
        <v>2180.8</v>
      </c>
      <c r="E517" s="13">
        <f>D517/C517*100</f>
        <v>100</v>
      </c>
      <c r="F517" s="56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1:43" s="1" customFormat="1" ht="15">
      <c r="A518" s="5">
        <v>513</v>
      </c>
      <c r="B518" s="9" t="s">
        <v>3</v>
      </c>
      <c r="C518" s="16">
        <v>0</v>
      </c>
      <c r="D518" s="30">
        <v>0</v>
      </c>
      <c r="E518" s="13">
        <v>0</v>
      </c>
      <c r="F518" s="57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1:6" ht="12.75">
      <c r="A519" s="2"/>
      <c r="C519" s="2"/>
      <c r="D519" s="2"/>
      <c r="E519" s="2"/>
      <c r="F519" s="2"/>
    </row>
    <row r="520" spans="1:6" ht="12.75">
      <c r="A520" s="2"/>
      <c r="C520" s="2"/>
      <c r="D520" s="2"/>
      <c r="E520" s="2"/>
      <c r="F520" s="2"/>
    </row>
    <row r="521" spans="1:6" ht="12.75">
      <c r="A521" s="2"/>
      <c r="C521" s="2"/>
      <c r="D521" s="2"/>
      <c r="E521" s="2"/>
      <c r="F521" s="2"/>
    </row>
    <row r="522" spans="1:6" ht="12.75">
      <c r="A522" s="2"/>
      <c r="C522" s="2"/>
      <c r="D522" s="2"/>
      <c r="E522" s="2"/>
      <c r="F522" s="2"/>
    </row>
    <row r="523" spans="1:6" ht="12.75">
      <c r="A523" s="2"/>
      <c r="C523" s="2"/>
      <c r="D523" s="2"/>
      <c r="E523" s="2"/>
      <c r="F523" s="2"/>
    </row>
    <row r="524" spans="1:6" ht="12.75">
      <c r="A524" s="2"/>
      <c r="C524" s="2"/>
      <c r="D524" s="2"/>
      <c r="E524" s="2"/>
      <c r="F524" s="2"/>
    </row>
    <row r="525" spans="1:6" ht="12.75">
      <c r="A525" s="2"/>
      <c r="C525" s="2"/>
      <c r="D525" s="2"/>
      <c r="E525" s="2"/>
      <c r="F525" s="2"/>
    </row>
    <row r="526" spans="1:6" ht="12.75">
      <c r="A526" s="2"/>
      <c r="C526" s="2"/>
      <c r="D526" s="2"/>
      <c r="E526" s="2"/>
      <c r="F526" s="2"/>
    </row>
    <row r="527" spans="1:6" ht="12.75">
      <c r="A527" s="2"/>
      <c r="C527" s="2"/>
      <c r="D527" s="2"/>
      <c r="E527" s="2"/>
      <c r="F527" s="2"/>
    </row>
    <row r="528" spans="1:6" ht="12.75">
      <c r="A528" s="2"/>
      <c r="C528" s="2"/>
      <c r="D528" s="2"/>
      <c r="E528" s="2"/>
      <c r="F528" s="2"/>
    </row>
    <row r="529" spans="1:6" ht="12.75">
      <c r="A529" s="2"/>
      <c r="C529" s="2"/>
      <c r="D529" s="2"/>
      <c r="E529" s="2"/>
      <c r="F529" s="2"/>
    </row>
    <row r="530" spans="1:6" ht="12.75">
      <c r="A530" s="2"/>
      <c r="C530" s="2"/>
      <c r="D530" s="2"/>
      <c r="E530" s="2"/>
      <c r="F530" s="2"/>
    </row>
    <row r="531" spans="1:6" ht="12.75">
      <c r="A531" s="2"/>
      <c r="C531" s="2"/>
      <c r="D531" s="2"/>
      <c r="E531" s="2"/>
      <c r="F531" s="2"/>
    </row>
    <row r="532" spans="1:6" ht="12.75">
      <c r="A532" s="2"/>
      <c r="C532" s="2"/>
      <c r="D532" s="2"/>
      <c r="E532" s="2"/>
      <c r="F532" s="2"/>
    </row>
    <row r="533" spans="1:6" ht="12.75">
      <c r="A533" s="2"/>
      <c r="C533" s="2"/>
      <c r="D533" s="2"/>
      <c r="E533" s="2"/>
      <c r="F533" s="2"/>
    </row>
    <row r="534" spans="1:6" ht="12.75">
      <c r="A534" s="2"/>
      <c r="C534" s="2"/>
      <c r="D534" s="2"/>
      <c r="E534" s="2"/>
      <c r="F534" s="2"/>
    </row>
    <row r="535" spans="1:6" ht="12.75">
      <c r="A535" s="2"/>
      <c r="C535" s="2"/>
      <c r="D535" s="2"/>
      <c r="E535" s="2"/>
      <c r="F535" s="2"/>
    </row>
    <row r="536" spans="1:6" ht="12.75">
      <c r="A536" s="2"/>
      <c r="C536" s="2"/>
      <c r="D536" s="2"/>
      <c r="E536" s="2"/>
      <c r="F536" s="2"/>
    </row>
    <row r="537" spans="1:6" ht="12.75">
      <c r="A537" s="2"/>
      <c r="C537" s="2"/>
      <c r="D537" s="2"/>
      <c r="E537" s="2"/>
      <c r="F537" s="2"/>
    </row>
    <row r="538" spans="1:6" ht="12.75">
      <c r="A538" s="2"/>
      <c r="C538" s="2"/>
      <c r="D538" s="2"/>
      <c r="E538" s="2"/>
      <c r="F538" s="2"/>
    </row>
    <row r="539" spans="1:6" ht="12.75">
      <c r="A539" s="2"/>
      <c r="C539" s="2"/>
      <c r="D539" s="2"/>
      <c r="E539" s="2"/>
      <c r="F539" s="2"/>
    </row>
    <row r="540" spans="1:6" ht="12.75">
      <c r="A540" s="2"/>
      <c r="C540" s="2"/>
      <c r="D540" s="2"/>
      <c r="E540" s="2"/>
      <c r="F540" s="2"/>
    </row>
    <row r="541" spans="1:6" ht="12.75">
      <c r="A541" s="2"/>
      <c r="C541" s="2"/>
      <c r="D541" s="2"/>
      <c r="E541" s="2"/>
      <c r="F541" s="2"/>
    </row>
    <row r="542" spans="1:6" ht="12.75">
      <c r="A542" s="2"/>
      <c r="C542" s="2"/>
      <c r="D542" s="2"/>
      <c r="E542" s="2"/>
      <c r="F542" s="2"/>
    </row>
    <row r="543" spans="1:6" ht="12.75">
      <c r="A543" s="2"/>
      <c r="C543" s="2"/>
      <c r="D543" s="2"/>
      <c r="E543" s="2"/>
      <c r="F543" s="2"/>
    </row>
    <row r="544" spans="1:6" ht="12.75">
      <c r="A544" s="2"/>
      <c r="C544" s="2"/>
      <c r="D544" s="2"/>
      <c r="E544" s="2"/>
      <c r="F544" s="2"/>
    </row>
    <row r="545" spans="1:6" ht="12.75">
      <c r="A545" s="2"/>
      <c r="C545" s="2"/>
      <c r="D545" s="2"/>
      <c r="E545" s="2"/>
      <c r="F545" s="2"/>
    </row>
    <row r="546" spans="1:6" ht="12.75">
      <c r="A546" s="2"/>
      <c r="C546" s="2"/>
      <c r="D546" s="2"/>
      <c r="E546" s="2"/>
      <c r="F546" s="2"/>
    </row>
    <row r="547" spans="1:6" ht="12.75">
      <c r="A547" s="2"/>
      <c r="C547" s="2"/>
      <c r="D547" s="2"/>
      <c r="E547" s="2"/>
      <c r="F547" s="2"/>
    </row>
    <row r="548" spans="1:6" ht="12.75">
      <c r="A548" s="2"/>
      <c r="C548" s="2"/>
      <c r="D548" s="2"/>
      <c r="E548" s="2"/>
      <c r="F548" s="2"/>
    </row>
    <row r="549" spans="1:6" ht="12.75">
      <c r="A549" s="2"/>
      <c r="C549" s="2"/>
      <c r="D549" s="2"/>
      <c r="E549" s="2"/>
      <c r="F549" s="2"/>
    </row>
    <row r="550" spans="1:6" ht="12.75">
      <c r="A550" s="2"/>
      <c r="C550" s="2"/>
      <c r="D550" s="2"/>
      <c r="E550" s="2"/>
      <c r="F550" s="2"/>
    </row>
    <row r="551" spans="1:6" ht="12.75">
      <c r="A551" s="2"/>
      <c r="C551" s="2"/>
      <c r="D551" s="2"/>
      <c r="E551" s="2"/>
      <c r="F551" s="2"/>
    </row>
    <row r="552" spans="1:6" ht="12.75">
      <c r="A552" s="2"/>
      <c r="C552" s="2"/>
      <c r="D552" s="2"/>
      <c r="E552" s="2"/>
      <c r="F552" s="2"/>
    </row>
    <row r="553" spans="1:6" ht="12.75">
      <c r="A553" s="2"/>
      <c r="C553" s="2"/>
      <c r="D553" s="2"/>
      <c r="E553" s="2"/>
      <c r="F553" s="2"/>
    </row>
    <row r="554" spans="1:6" ht="12.75">
      <c r="A554" s="2"/>
      <c r="C554" s="2"/>
      <c r="D554" s="2"/>
      <c r="E554" s="2"/>
      <c r="F554" s="2"/>
    </row>
    <row r="555" spans="1:6" ht="12.75">
      <c r="A555" s="2"/>
      <c r="C555" s="2"/>
      <c r="D555" s="2"/>
      <c r="E555" s="2"/>
      <c r="F555" s="2"/>
    </row>
    <row r="556" spans="1:6" ht="12.75">
      <c r="A556" s="2"/>
      <c r="C556" s="2"/>
      <c r="D556" s="2"/>
      <c r="E556" s="2"/>
      <c r="F556" s="2"/>
    </row>
    <row r="557" spans="1:6" ht="12.75">
      <c r="A557" s="2"/>
      <c r="C557" s="2"/>
      <c r="D557" s="2"/>
      <c r="E557" s="2"/>
      <c r="F557" s="2"/>
    </row>
    <row r="558" spans="1:6" ht="12.75">
      <c r="A558" s="2"/>
      <c r="C558" s="2"/>
      <c r="D558" s="2"/>
      <c r="E558" s="2"/>
      <c r="F558" s="2"/>
    </row>
    <row r="559" spans="1:6" ht="12.75">
      <c r="A559" s="2"/>
      <c r="C559" s="2"/>
      <c r="D559" s="2"/>
      <c r="E559" s="2"/>
      <c r="F559" s="2"/>
    </row>
    <row r="560" spans="1:6" ht="12.75">
      <c r="A560" s="2"/>
      <c r="C560" s="2"/>
      <c r="D560" s="2"/>
      <c r="E560" s="2"/>
      <c r="F560" s="2"/>
    </row>
    <row r="561" spans="1:6" ht="12.75">
      <c r="A561" s="2"/>
      <c r="C561" s="2"/>
      <c r="D561" s="2"/>
      <c r="E561" s="2"/>
      <c r="F561" s="2"/>
    </row>
    <row r="562" spans="1:6" ht="12.75">
      <c r="A562" s="2"/>
      <c r="C562" s="2"/>
      <c r="D562" s="2"/>
      <c r="E562" s="2"/>
      <c r="F562" s="2"/>
    </row>
    <row r="563" spans="1:6" ht="12.75">
      <c r="A563" s="2"/>
      <c r="C563" s="2"/>
      <c r="D563" s="2"/>
      <c r="E563" s="2"/>
      <c r="F563" s="2"/>
    </row>
    <row r="564" spans="1:6" ht="12.75">
      <c r="A564" s="2"/>
      <c r="C564" s="2"/>
      <c r="D564" s="2"/>
      <c r="E564" s="2"/>
      <c r="F564" s="2"/>
    </row>
    <row r="565" spans="1:6" ht="12.75">
      <c r="A565" s="2"/>
      <c r="C565" s="2"/>
      <c r="D565" s="2"/>
      <c r="E565" s="2"/>
      <c r="F565" s="2"/>
    </row>
    <row r="566" spans="1:6" ht="12.75">
      <c r="A566" s="2"/>
      <c r="C566" s="2"/>
      <c r="D566" s="2"/>
      <c r="E566" s="2"/>
      <c r="F566" s="2"/>
    </row>
    <row r="567" spans="1:6" ht="12.75">
      <c r="A567" s="2"/>
      <c r="C567" s="2"/>
      <c r="D567" s="2"/>
      <c r="E567" s="2"/>
      <c r="F567" s="2"/>
    </row>
    <row r="568" spans="1:6" ht="12.75">
      <c r="A568" s="2"/>
      <c r="C568" s="2"/>
      <c r="D568" s="2"/>
      <c r="E568" s="2"/>
      <c r="F568" s="2"/>
    </row>
    <row r="569" spans="1:6" ht="12.75">
      <c r="A569" s="2"/>
      <c r="C569" s="2"/>
      <c r="D569" s="2"/>
      <c r="E569" s="2"/>
      <c r="F569" s="2"/>
    </row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</sheetData>
  <sheetProtection/>
  <mergeCells count="98">
    <mergeCell ref="F489:F494"/>
    <mergeCell ref="F495:F500"/>
    <mergeCell ref="F501:F506"/>
    <mergeCell ref="F507:F512"/>
    <mergeCell ref="F390:F395"/>
    <mergeCell ref="F396:F401"/>
    <mergeCell ref="F409:F414"/>
    <mergeCell ref="F415:F420"/>
    <mergeCell ref="F403:F408"/>
    <mergeCell ref="F427:F432"/>
    <mergeCell ref="F513:F518"/>
    <mergeCell ref="F439:F444"/>
    <mergeCell ref="F445:F450"/>
    <mergeCell ref="F451:F456"/>
    <mergeCell ref="F457:F462"/>
    <mergeCell ref="F463:F468"/>
    <mergeCell ref="F470:F475"/>
    <mergeCell ref="B469:F469"/>
    <mergeCell ref="F476:F481"/>
    <mergeCell ref="F483:F488"/>
    <mergeCell ref="F433:F438"/>
    <mergeCell ref="F421:F426"/>
    <mergeCell ref="B402:F402"/>
    <mergeCell ref="F354:F359"/>
    <mergeCell ref="F360:F365"/>
    <mergeCell ref="F366:F371"/>
    <mergeCell ref="F372:F377"/>
    <mergeCell ref="F378:F383"/>
    <mergeCell ref="F384:F389"/>
    <mergeCell ref="F318:F323"/>
    <mergeCell ref="F324:F329"/>
    <mergeCell ref="F330:F335"/>
    <mergeCell ref="F336:F341"/>
    <mergeCell ref="F342:F347"/>
    <mergeCell ref="F348:F353"/>
    <mergeCell ref="F282:F287"/>
    <mergeCell ref="F288:F293"/>
    <mergeCell ref="F294:F299"/>
    <mergeCell ref="F300:F305"/>
    <mergeCell ref="F306:F311"/>
    <mergeCell ref="F312:F317"/>
    <mergeCell ref="F246:F251"/>
    <mergeCell ref="F252:F257"/>
    <mergeCell ref="F258:F263"/>
    <mergeCell ref="F264:F269"/>
    <mergeCell ref="F270:F275"/>
    <mergeCell ref="F276:F281"/>
    <mergeCell ref="F210:F215"/>
    <mergeCell ref="F216:F221"/>
    <mergeCell ref="F222:F227"/>
    <mergeCell ref="F228:F233"/>
    <mergeCell ref="F234:F239"/>
    <mergeCell ref="F240:F245"/>
    <mergeCell ref="F56:F61"/>
    <mergeCell ref="F178:F183"/>
    <mergeCell ref="F184:F189"/>
    <mergeCell ref="F197:F202"/>
    <mergeCell ref="B177:F177"/>
    <mergeCell ref="B196:F196"/>
    <mergeCell ref="F190:F195"/>
    <mergeCell ref="F171:F176"/>
    <mergeCell ref="F74:F79"/>
    <mergeCell ref="F86:F91"/>
    <mergeCell ref="F44:F49"/>
    <mergeCell ref="F13:F18"/>
    <mergeCell ref="F6:F11"/>
    <mergeCell ref="F123:F128"/>
    <mergeCell ref="F147:F152"/>
    <mergeCell ref="F153:F158"/>
    <mergeCell ref="B43:F43"/>
    <mergeCell ref="B122:F122"/>
    <mergeCell ref="F50:F55"/>
    <mergeCell ref="F68:F73"/>
    <mergeCell ref="B209:F209"/>
    <mergeCell ref="F203:F208"/>
    <mergeCell ref="F98:F103"/>
    <mergeCell ref="F104:F109"/>
    <mergeCell ref="F110:F115"/>
    <mergeCell ref="F92:F97"/>
    <mergeCell ref="F159:F164"/>
    <mergeCell ref="F165:F170"/>
    <mergeCell ref="F129:F134"/>
    <mergeCell ref="F3:F4"/>
    <mergeCell ref="C3:E3"/>
    <mergeCell ref="B12:F12"/>
    <mergeCell ref="F31:F36"/>
    <mergeCell ref="F19:F24"/>
    <mergeCell ref="F25:F30"/>
    <mergeCell ref="B482:F482"/>
    <mergeCell ref="A1:F1"/>
    <mergeCell ref="F37:F42"/>
    <mergeCell ref="F135:F140"/>
    <mergeCell ref="F141:F146"/>
    <mergeCell ref="F62:F67"/>
    <mergeCell ref="F116:F121"/>
    <mergeCell ref="F80:F85"/>
    <mergeCell ref="A3:A4"/>
    <mergeCell ref="B3:B4"/>
  </mergeCells>
  <printOptions/>
  <pageMargins left="0.984251968503937" right="0.3937007874015748" top="0.7874015748031497" bottom="0.7874015748031497" header="0.3937007874015748" footer="0.3937007874015748"/>
  <pageSetup firstPageNumber="4" useFirstPageNumber="1" horizontalDpi="600" verticalDpi="600" orientation="portrait" paperSize="9" scale="64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vorobyeva</dc:creator>
  <cp:keywords/>
  <dc:description/>
  <cp:lastModifiedBy>Хусаинова Маргарита Маратовна</cp:lastModifiedBy>
  <cp:lastPrinted>2019-08-08T08:06:35Z</cp:lastPrinted>
  <dcterms:created xsi:type="dcterms:W3CDTF">2017-06-01T06:30:50Z</dcterms:created>
  <dcterms:modified xsi:type="dcterms:W3CDTF">2019-08-15T09:52:57Z</dcterms:modified>
  <cp:category/>
  <cp:version/>
  <cp:contentType/>
  <cp:contentStatus/>
</cp:coreProperties>
</file>