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05" windowHeight="8730" activeTab="1"/>
  </bookViews>
  <sheets>
    <sheet name="2014" sheetId="1" r:id="rId1"/>
    <sheet name="225" sheetId="2" r:id="rId2"/>
    <sheet name=" 226" sheetId="3" r:id="rId3"/>
    <sheet name="290" sheetId="4" r:id="rId4"/>
    <sheet name="310" sheetId="5" r:id="rId5"/>
    <sheet name="240" sheetId="6" r:id="rId6"/>
    <sheet name="340" sheetId="7" r:id="rId7"/>
  </sheets>
  <definedNames>
    <definedName name="_xlnm.Print_Titles" localSheetId="0">'2014'!$3:$5</definedName>
    <definedName name="_xlnm.Print_Area" localSheetId="0">'2014'!$A$1:$N$83</definedName>
  </definedNames>
  <calcPr fullCalcOnLoad="1"/>
</workbook>
</file>

<file path=xl/sharedStrings.xml><?xml version="1.0" encoding="utf-8"?>
<sst xmlns="http://schemas.openxmlformats.org/spreadsheetml/2006/main" count="230" uniqueCount="190">
  <si>
    <t>ПОКАЗАТЕЛИ</t>
  </si>
  <si>
    <t>Доходы бюджета</t>
  </si>
  <si>
    <t>Налоговые и неналоговые доходы, всего</t>
  </si>
  <si>
    <t>Налог на доходы физических лиц</t>
  </si>
  <si>
    <t>Прочие налоговые доходы</t>
  </si>
  <si>
    <t>Неналоговые доходы</t>
  </si>
  <si>
    <t>Расходы бюджета</t>
  </si>
  <si>
    <t>ИТОГО РАСХОДОВ</t>
  </si>
  <si>
    <t>Раздел I. Социально-значимые расходы</t>
  </si>
  <si>
    <t>оплата труда  (ЭКР 211)</t>
  </si>
  <si>
    <t>начисления на оплату труда (ЭКР 213)</t>
  </si>
  <si>
    <t>Раздел II. Первоочередные расходы</t>
  </si>
  <si>
    <t>1. Расходы на обслуживание долга (ЭКР 230)</t>
  </si>
  <si>
    <t>Раздел III. Другие расходы</t>
  </si>
  <si>
    <t>3. Социальное обеспечение (ЭКР 260)</t>
  </si>
  <si>
    <t>Профицит (+) / Дефицит (-)</t>
  </si>
  <si>
    <t>2. Материальные затраты (питание, медикаменты, траспорт, связь) (ЭКР 226,340, 221, 222)</t>
  </si>
  <si>
    <t>4. Прочие расходы (ЭКР 212,224, 240, 290, 330, 340)</t>
  </si>
  <si>
    <t>транспортные расходы 222</t>
  </si>
  <si>
    <t>прочие выплаты по зарплате 212</t>
  </si>
  <si>
    <t>арендная плата 224</t>
  </si>
  <si>
    <t>прочие расходы 290</t>
  </si>
  <si>
    <t>увеличение стоимости материальных запасов - 340 (только питание и медикаменты)</t>
  </si>
  <si>
    <t>увеличение стоимости мат. запасов 340 (за исключением питания и медикаментов)</t>
  </si>
  <si>
    <t>перечисления другим бюджетам 251</t>
  </si>
  <si>
    <t>увеличение стоимости непроизводственных активов 330</t>
  </si>
  <si>
    <t>Дотации из областного бюджета</t>
  </si>
  <si>
    <t>2. Работы, услуги по содержанию имущества  225</t>
  </si>
  <si>
    <t>услуги связи 221</t>
  </si>
  <si>
    <t>услуги 226</t>
  </si>
  <si>
    <t>1. Капитальные вложения (весь 310)</t>
  </si>
  <si>
    <t>Уточненный бюджет</t>
  </si>
  <si>
    <t>1.Всего ЗП</t>
  </si>
  <si>
    <t>Оплата труда, ВСЕГО  (ЭКР 211)</t>
  </si>
  <si>
    <t xml:space="preserve"> Начисления на оплату труда, ВСЕГО (ЭКР 213)</t>
  </si>
  <si>
    <t>в том числе: 223\021</t>
  </si>
  <si>
    <t>223\022</t>
  </si>
  <si>
    <t>223\023</t>
  </si>
  <si>
    <t>340\091</t>
  </si>
  <si>
    <t>340\092</t>
  </si>
  <si>
    <t>в том числе:</t>
  </si>
  <si>
    <t>Исполнение бюджета за  год</t>
  </si>
  <si>
    <t>340\024</t>
  </si>
  <si>
    <t>Налог на имущество физических лиц</t>
  </si>
  <si>
    <t>тыс.руб.</t>
  </si>
  <si>
    <t>Наименование расходов</t>
  </si>
  <si>
    <t>Расшифровка по КОСГУ 310</t>
  </si>
  <si>
    <t>Источники финансирования дефицита бюджета</t>
  </si>
  <si>
    <t>Итого источников</t>
  </si>
  <si>
    <t xml:space="preserve"> - получение кредитов от кредитных организаций</t>
  </si>
  <si>
    <t xml:space="preserve"> - погашение кредитов от кредитных организаций</t>
  </si>
  <si>
    <t>Бюджетные кредиты, полученные от других бюджетов</t>
  </si>
  <si>
    <t xml:space="preserve"> - получение бюджетных кредитов</t>
  </si>
  <si>
    <t xml:space="preserve"> - погашение бюджетных кредитов</t>
  </si>
  <si>
    <t>Акции и иные формы участия в капитале</t>
  </si>
  <si>
    <t>Исполнение государственных и муниципальных гарантий</t>
  </si>
  <si>
    <t xml:space="preserve">Бюджетные кредиты, предоставленные </t>
  </si>
  <si>
    <t xml:space="preserve"> - возврат бюджетных кредитов</t>
  </si>
  <si>
    <t xml:space="preserve"> - предоставление бюджетных кредитов</t>
  </si>
  <si>
    <t>Земельные участки</t>
  </si>
  <si>
    <t>Изменение остатков средств бюджетов</t>
  </si>
  <si>
    <r>
      <t xml:space="preserve">Остатки средств бюджетов, </t>
    </r>
    <r>
      <rPr>
        <b/>
        <sz val="14"/>
        <rFont val="Times New Roman"/>
        <family val="1"/>
      </rPr>
      <t>всего</t>
    </r>
  </si>
  <si>
    <t>Остатки целевых средств, поступивших из вышестоящего бюджета</t>
  </si>
  <si>
    <t>Остатки дотации</t>
  </si>
  <si>
    <t>Прочие остатки налоговых и неналоговых доходов</t>
  </si>
  <si>
    <t>Итого заработная плата работников аппарата управления, всего , в том числе</t>
  </si>
  <si>
    <t xml:space="preserve">Оплата труда работников бюджетной сферы ( с учетом автономных и бюджетных учреждений),  всего,  в том числе </t>
  </si>
  <si>
    <t xml:space="preserve">оплата труда работников бюджетной сферы </t>
  </si>
  <si>
    <t xml:space="preserve"> начисления на оплату труда работников бюджетной сферы </t>
  </si>
  <si>
    <t>2. Оплата коммунальных услуг ( с учетом данных по автономным и бюджетным учреждениям) (ЭКР 223, 226\021, 340\024)</t>
  </si>
  <si>
    <t>безвозмездные перечисления 240 (без  учета расходов на зарплату и коммунальные платежи по автономным и бюджетным учреждениям)</t>
  </si>
  <si>
    <t xml:space="preserve"> </t>
  </si>
  <si>
    <t>Расшифровка по КОСГУ 226</t>
  </si>
  <si>
    <t>Расшифровка по КОСГУ 340</t>
  </si>
  <si>
    <t>Расшифровка по КОСГУ 290</t>
  </si>
  <si>
    <t>Оценка департамента финансов</t>
  </si>
  <si>
    <t>в % к исполнению за 2011 год</t>
  </si>
  <si>
    <t xml:space="preserve">ИТОГО РАСХОДОВ </t>
  </si>
  <si>
    <t>план 2013 год</t>
  </si>
  <si>
    <t xml:space="preserve">Кредиты, полученные от кредитных организаций </t>
  </si>
  <si>
    <t>утвержденный бюджет в % к факту отчетного года</t>
  </si>
  <si>
    <t xml:space="preserve"> Расходы по содержанию органов местного самоуправления (справочно) согласно закона ВО от 29.11.2010 № 2419 -ОЗ </t>
  </si>
  <si>
    <t>Кредиторская задолженность на 01.01.2013г (просроченная с бюджетными и автономными учреждениями)</t>
  </si>
  <si>
    <t xml:space="preserve">Файл назвать Паспорт ХХ, где ХХ  - номер района. </t>
  </si>
  <si>
    <t>Итого</t>
  </si>
  <si>
    <t>Расшифровка по КОСГУ 240</t>
  </si>
  <si>
    <t>2013 год</t>
  </si>
  <si>
    <t>Кредиторская задолженность на 01.01.2014г (просроченная с бюджетными и автономными учреждениями)</t>
  </si>
  <si>
    <t>Ожидаемое исп.бюджета за 2014 год</t>
  </si>
  <si>
    <t>ожидаемое исп.в % к факту 2013</t>
  </si>
  <si>
    <t>Примечание (объяснение причин отклонений текущего финансового года  от предшествующего финансового года)</t>
  </si>
  <si>
    <t>из них Норматив по АУ   согласно Постановления ВО от 28.07.2008 № 1416 (с изменениями от 17.12.2010 № 1469 и от 11.07.2011 № 799, 09.04.2013 № 389)   (справочно)</t>
  </si>
  <si>
    <r>
      <t xml:space="preserve">Справочно </t>
    </r>
    <r>
      <rPr>
        <b/>
        <i/>
        <sz val="14"/>
        <rFont val="Times New Roman"/>
        <family val="1"/>
      </rPr>
      <t>(обязательно для заполнения)</t>
    </r>
  </si>
  <si>
    <t>факт 2013 года</t>
  </si>
  <si>
    <t>план 2014 год</t>
  </si>
  <si>
    <t>ожидаемое исполнение 2014 года</t>
  </si>
  <si>
    <t>Срок представления информации  до 15 апреля 2014 года.</t>
  </si>
  <si>
    <t>Кредиторская задолженность на 01.04.2014г (просроченная с бюджетными и автономными учреждениями)</t>
  </si>
  <si>
    <t>Утвержден бюджет на 2014 год (по состоянию на  01.04.2014 )</t>
  </si>
  <si>
    <t>Исполнение на 01.04.2014</t>
  </si>
  <si>
    <t>исполнение на 01.04.14 в % к плану на год</t>
  </si>
  <si>
    <t>в т.ч. дошкольное образование</t>
  </si>
  <si>
    <t>% исполнения 2013 года</t>
  </si>
  <si>
    <t>Отдельные показатели исполнения бюджета Вытегорского  муниципального района (Собственные+ Дотации)</t>
  </si>
  <si>
    <t>Мероприятия в рамках ДЦП «Комплексная безопасность и мероприятия по проведению ремонтных работ в муниципальных образовательных учреждениях, расположенных на территории Вытегорского муниципального района» в 2013-2016 годах</t>
  </si>
  <si>
    <t>Расходы на выплату субсидий юридическим лицам и индивидуальным предпринимателям на возмещение недополученных доходов при оказании услуг по перевозке пассажиров автомобильным транспортом общего пользования на социально-значимых маршрутах района</t>
  </si>
  <si>
    <t>Реализация ДЦП  "Организация отдыха детей, их оздоровления и занятости в Вытегорском районе на 2009-2012годы"</t>
  </si>
  <si>
    <t xml:space="preserve">Расходы на выплату субсидий юридическим лицам и индивидуальным предпринимателям на возмещение недополученных доходов при продаже месячных именных проездных билетов, </t>
  </si>
  <si>
    <t>Оказание единовременной материальной помощи колхозу «Прогресс», пострадавшему от пожара с 03 на 04 апреля 2012 года в д. Митино сельского поселения Алмозерское за счет средств резервного фонда администрации</t>
  </si>
  <si>
    <t>Вологодскому региональному отделению Общероссийской общественной организации «Российский союз спасателей» для установки в г.Кириллове памятника пожарным и спасателям, погибшим при исполнении служебного долга</t>
  </si>
  <si>
    <t>Предоставление субсидии бюджетному учреждению спорта МО "Город Вытегра" "Центр физической культуры и спорта"</t>
  </si>
  <si>
    <t>Предоставление субсидии на возмещение части затрат, связанных с производством молока, колхозу "Прогресс"</t>
  </si>
  <si>
    <t>Предоставление субсидий субъектам  малого и среднего предпринимательства на создание собственного дела</t>
  </si>
  <si>
    <t>Предоставление субсидии муниципальному предприятию в сфере туризма "Обонежье"</t>
  </si>
  <si>
    <t xml:space="preserve">Софинансирование мероприятий по сохранению и развитию сети загородных оздоровительных лагерей </t>
  </si>
  <si>
    <t>Субсидии на поддержку сельхозтоваропроизводителей</t>
  </si>
  <si>
    <t xml:space="preserve">Поддержка общественных организаций </t>
  </si>
  <si>
    <t>Приобретение медикаментов</t>
  </si>
  <si>
    <t xml:space="preserve">Приобретение продуктов питания, обеспечение молоком школьников </t>
  </si>
  <si>
    <t>Приобретение дров</t>
  </si>
  <si>
    <t>Приобретение ГСМ</t>
  </si>
  <si>
    <t>Приобретение канцелярских товаров</t>
  </si>
  <si>
    <t>Приобретение хозяйственных товаров</t>
  </si>
  <si>
    <t>Приобретение строительных и прочих товаров</t>
  </si>
  <si>
    <t>Приобретение автомашины КУ ВМР "Административно-хозяйственная служба"</t>
  </si>
  <si>
    <t>Расходы на реконструкцию здания терапевтического корпуса в рамках софинансирования ДЦП "Реконструкция и строительство детских садов на территории Вологодской области" на 2012-2020 годы</t>
  </si>
  <si>
    <t>Приобретение оборудования и инвентаря во вновь возводимый  д/ сад "Колокольчик"</t>
  </si>
  <si>
    <t>Приобретение автомобильного транспорта для организации подвоза обучающихся, в том числе на замену имеющегося</t>
  </si>
  <si>
    <t xml:space="preserve"> Приобретение энергосберегающего оборудования в рамках реализации ДЦП "Энергосбережение на территории Вытегорского муниципального района на 2011-2015 годы и на перспективу до 2020 года"</t>
  </si>
  <si>
    <t>Приобретение  оборудования в рамках реализации ДЦП "Комплексные меры противодействия злоупотреблению наркотиками и их незаконному обороту на 2012-2013 годы"</t>
  </si>
  <si>
    <t>Приобретение спортинвентаря  в рамках реализации ДЦП «Развитие физической культуры и спорта в Вытегорском  районе на 2011-2013 годы»</t>
  </si>
  <si>
    <t>Приобретение оборудования для хранения экспонатов в музее и комплектование библиотеки в рамках реализации РЦП «Сохранение и развитие культуры в Вытегорском муниципальном районе на 2011-2013 годы»</t>
  </si>
  <si>
    <t>Устройство ограждений, приобретение оборудования в рамках ДЦП «Комплексная безопасность и мероприятия по проведению ремонтных работ в муниципальных образовательных учреждениях, расположенных на территории Вытегорского муниципального района» в 2013-2016 годах</t>
  </si>
  <si>
    <t>Предоставление субсидии муниципальному образовательному учреждению "Средняя общеобразовательная школа № 1 г. Вытегры" с целью оплаты работ по изготовлению мемориальных досок для увековечения памяти выпускников школы, погибших при исполнении воинского и служебного долга</t>
  </si>
  <si>
    <t xml:space="preserve"> Мероприятия в рамках РЦП"Организация отдыха детей, их оздоровления и занятости в Вытегорском районе на 2013 -2015 годы"</t>
  </si>
  <si>
    <t>Ремонт водопровода к зданию военкомата</t>
  </si>
  <si>
    <t>Проведение мероприятий для детей и молодежи</t>
  </si>
  <si>
    <t>Приобретение компьютерной техники, мебели, оборудование в учреждения</t>
  </si>
  <si>
    <t>Мероприятия в рамках долгосрочной   программы  реализации молодежной политики в Вытегорском муниципальном районе "Молодежь Вытегории" на 2011-2013 годы"</t>
  </si>
  <si>
    <t>Мероприятия в рамках реализации ДЦП "Развитие туризма в Вытегорском муниципальном районе на 2011-2013 годы"</t>
  </si>
  <si>
    <t>Мероприятия в рамках реализации ДЦП"Развитие физической культуры и спорта в Вытегорском  районе на 2011-2013 годы"</t>
  </si>
  <si>
    <t>Взнос в ассоциацию "Совет муниципальных образований Вологодской области"</t>
  </si>
  <si>
    <t>Мероприятия в рамках реализации ДЦП "Сохранение и развитие культуры в Вытегорском муниципальном районе на 2011-2013 годы"</t>
  </si>
  <si>
    <t>Мероприятия в рамках реализации ДЦП "Старшее поколение" на 2012-2013 годы на территории Вытегорского муниципального района</t>
  </si>
  <si>
    <t>Мероприятия в рамках реализации ДЦП "Профилактика преступлений и правонарушений в Вытегорском районе на 2009-2012 годы"</t>
  </si>
  <si>
    <t>Уплата налогов, сборов</t>
  </si>
  <si>
    <t>Расходы связанные с уплатой пеней, штрафов</t>
  </si>
  <si>
    <t>Прочие расходы</t>
  </si>
  <si>
    <t>Реализация мероприятий в рамках ДЦП "Кадровое обеспечение системы образования Вытегорского муниципального района на 2013-2016 годы"</t>
  </si>
  <si>
    <t>Мероприятия в рамках ДЦП "Организация отдыха детей, их оздоровления и занятости в Вытегорском районе на 2013 -2015 годы</t>
  </si>
  <si>
    <t>Проведение выборов Главы района и депутатов в Представительное Собрание</t>
  </si>
  <si>
    <t>Оборудование многофункционального центра</t>
  </si>
  <si>
    <t>Комплектование книжных фондов</t>
  </si>
  <si>
    <t>Переселение граждан из ветхого аварийного жилья</t>
  </si>
  <si>
    <t>Возмещение вреда</t>
  </si>
  <si>
    <t>Монтаж  пристройки для ККЗ "Волго-Балт"</t>
  </si>
  <si>
    <t xml:space="preserve">Мероприятия в сфере культуры </t>
  </si>
  <si>
    <t>Печатание муниципальных актов</t>
  </si>
  <si>
    <t>Услуги по питанию</t>
  </si>
  <si>
    <t>Найм жилого помещения</t>
  </si>
  <si>
    <t>Мероприятия на реализациюДЦП "Развитие туризма в Вытегорском муниципальном районе на 2011-2013 годы"</t>
  </si>
  <si>
    <t>Мероприятия на реализацию ДЦП "Развитие физической культуры и спорта в Вытегорском  районе на 2011-2013 годы"</t>
  </si>
  <si>
    <t>Мероприятия ДЦП  реализации молодежной политики в Вытегорском муниципальном районе ""Молодежь Вытегории" на 2011-2013 годы"</t>
  </si>
  <si>
    <t>Финансирование мониторинга, охраны, инвентаризации земель и ведение земельного кадастра</t>
  </si>
  <si>
    <t>Мероприятия по реализации ДЦП "Сохранение и развитие культуры в Вытегорском муниципальном районе на 2011-2013 годы"</t>
  </si>
  <si>
    <t>Обслуживание программного обеспечения, проверка ПСД, контроль за выполнением строительных работ, обследования состояния строительных конструкций, обучение работников, ОСАГО, проведение медицинских осмотров работников, изготовление сертификатов ключей ЭЦП</t>
  </si>
  <si>
    <t>Изготовление проекта школы № 2</t>
  </si>
  <si>
    <t>Расходы в рамках реализации ДЦП "Кадровое обеспечение системы образования Вытегорского муниципального района"</t>
  </si>
  <si>
    <t>Мероприятия в области физической культуры и спорта</t>
  </si>
  <si>
    <t>Расходы в рамках софинансирования субсидии на развитие социальной инженерной инфраструктуры в сельской местности</t>
  </si>
  <si>
    <t>Мероприятия в рамках ДЦП  «Реконструкция и строительство детских садов на территории Вологодской области" на 2012-2020 годы</t>
  </si>
  <si>
    <t xml:space="preserve"> Мероприятия в рамках реализации ДЦП "Организация отдыха детей, их оздоровления и занятости в Вытегорском районе на 2013 -2015 годы"</t>
  </si>
  <si>
    <t>Оплата траурных мероприятий, связанных с погребением сотрудника ОМВД по Вытегорскому району, погибшего при исполнении служебного долга в республике Дагестан</t>
  </si>
  <si>
    <t>Проведение мероприятий ДЦП " Поддержка и развитие малого и среднего предпринимательства в Вытегорском районе на 2013-2016 годы"</t>
  </si>
  <si>
    <t>Мероприятия РЦП "Развитие экологического образования и просвещения на территории Вытегорского муниципального района на 2013-2015 годы"</t>
  </si>
  <si>
    <t>Мероприятия в рамках реализации ДЦП "Энергосбережение на территории Вытегорского муниципального района на 2011-2015 годы и на перспективу до 2020 года"</t>
  </si>
  <si>
    <t>Мероприятия ДЦП"Старшее поколение" на 2012-2013 годы на территории Вытегорского муниципального района</t>
  </si>
  <si>
    <t xml:space="preserve">Проведение природоохранных мероприятий </t>
  </si>
  <si>
    <t>Работы по реконструкции объектов</t>
  </si>
  <si>
    <t>Изготовление ПСД очистных сооружений</t>
  </si>
  <si>
    <t>В 2014 году предусмотрены средства на выплату дотаций бюджетам поселений (ожидаемое дотации - 25349,4; передача полномочий  поселениям 726,2; на 01.04.14 в Решении "О бюджете" 27765,6-дотации)</t>
  </si>
  <si>
    <t>Полученный в 2012 году кредит в сумме 13666 отражен в источниках за 2012 год, гашение  его предусмотрено в 2014 и 2015 годах</t>
  </si>
  <si>
    <t>Включена оплата труда прочего обслуживающего персонала: в 2013 4520,4 тыс. руб. ; в 2014т году 5340,0 тыс. руб</t>
  </si>
  <si>
    <t>Расшифровка по КОСГУ 225</t>
  </si>
  <si>
    <t>Расходы на содержание автомобильных дорог общего пользования</t>
  </si>
  <si>
    <t>Содержание, охрана помещений</t>
  </si>
  <si>
    <t>Текущий и капитальный ремонт помещений, компьютерной техники, оборудования, транспорта</t>
  </si>
  <si>
    <t xml:space="preserve">Проведение противоаварийных мероприятий в зданиях общеобразовательных учреждений </t>
  </si>
  <si>
    <t>Мероприятия в рамках ДЦП «Энергосбережение и повышение энергетической эффективности на территории Вологодской области на 2010-2015 годы и на перспективу до 2020 года»</t>
  </si>
  <si>
    <t>Ремонт помещения налоговой инспекции под Музыкальную школу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</si>
</sst>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"/>
    <numFmt numFmtId="166" formatCode="0.0"/>
    <numFmt numFmtId="167" formatCode="dd/mm/yy;@"/>
    <numFmt numFmtId="168" formatCode="0.0%"/>
    <numFmt numFmtId="169" formatCode="#,##0.0_ ;[Red]\-#,##0.0\ "/>
    <numFmt numFmtId="170" formatCode="#,##0.0000_ ;[Red]\-#,##0.0000\ "/>
    <numFmt numFmtId="171" formatCode="#,##0.0000"/>
    <numFmt numFmtId="172" formatCode="0.0000"/>
    <numFmt numFmtId="173" formatCode="#,##0_ ;\-#,##0\ "/>
    <numFmt numFmtId="174" formatCode="dd/mm/yy"/>
    <numFmt numFmtId="175" formatCode="#,##0.00_ ;[Red]\-#,##0.00\ "/>
    <numFmt numFmtId="176" formatCode="0.000"/>
    <numFmt numFmtId="177" formatCode="#,##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 CE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name val="Times New Roman"/>
      <family val="1"/>
    </font>
    <font>
      <b/>
      <i/>
      <sz val="12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4"/>
      <color indexed="8"/>
      <name val="Times New Roman"/>
      <family val="1"/>
    </font>
    <font>
      <b/>
      <sz val="10"/>
      <name val="Arial Cyr"/>
      <family val="0"/>
    </font>
    <font>
      <b/>
      <i/>
      <sz val="14"/>
      <name val="Times New Roman"/>
      <family val="1"/>
    </font>
    <font>
      <b/>
      <sz val="22"/>
      <color indexed="10"/>
      <name val="Times New Roman"/>
      <family val="1"/>
    </font>
    <font>
      <sz val="10"/>
      <name val="Arial"/>
      <family val="0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8" fillId="0" borderId="0">
      <alignment/>
      <protection/>
    </xf>
    <xf numFmtId="0" fontId="13" fillId="0" borderId="0">
      <alignment/>
      <protection/>
    </xf>
    <xf numFmtId="0" fontId="2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164" fontId="21" fillId="0" borderId="10" xfId="54" applyNumberFormat="1" applyFont="1" applyFill="1" applyBorder="1" applyAlignment="1">
      <alignment horizontal="left" vertical="center" wrapText="1"/>
      <protection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164" fontId="19" fillId="0" borderId="10" xfId="54" applyNumberFormat="1" applyFont="1" applyFill="1" applyBorder="1" applyAlignment="1">
      <alignment horizontal="left" vertical="center" wrapText="1"/>
      <protection/>
    </xf>
    <xf numFmtId="0" fontId="21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wrapText="1"/>
    </xf>
    <xf numFmtId="165" fontId="19" fillId="0" borderId="10" xfId="0" applyNumberFormat="1" applyFont="1" applyBorder="1" applyAlignment="1">
      <alignment/>
    </xf>
    <xf numFmtId="1" fontId="21" fillId="0" borderId="11" xfId="54" applyNumberFormat="1" applyFont="1" applyBorder="1" applyAlignment="1">
      <alignment horizontal="center" vertical="center" wrapText="1"/>
      <protection/>
    </xf>
    <xf numFmtId="1" fontId="19" fillId="0" borderId="0" xfId="0" applyNumberFormat="1" applyFont="1" applyFill="1" applyBorder="1" applyAlignment="1">
      <alignment/>
    </xf>
    <xf numFmtId="1" fontId="21" fillId="0" borderId="11" xfId="0" applyNumberFormat="1" applyFont="1" applyFill="1" applyBorder="1" applyAlignment="1">
      <alignment horizontal="center" vertical="center" wrapText="1"/>
    </xf>
    <xf numFmtId="164" fontId="23" fillId="2" borderId="10" xfId="54" applyNumberFormat="1" applyFont="1" applyFill="1" applyBorder="1" applyAlignment="1">
      <alignment horizontal="left" vertical="center" wrapText="1"/>
      <protection/>
    </xf>
    <xf numFmtId="165" fontId="23" fillId="2" borderId="10" xfId="0" applyNumberFormat="1" applyFont="1" applyFill="1" applyBorder="1" applyAlignment="1">
      <alignment/>
    </xf>
    <xf numFmtId="0" fontId="23" fillId="2" borderId="0" xfId="0" applyFont="1" applyFill="1" applyAlignment="1">
      <alignment/>
    </xf>
    <xf numFmtId="0" fontId="19" fillId="2" borderId="0" xfId="0" applyFont="1" applyFill="1" applyAlignment="1">
      <alignment/>
    </xf>
    <xf numFmtId="165" fontId="21" fillId="2" borderId="10" xfId="0" applyNumberFormat="1" applyFont="1" applyFill="1" applyBorder="1" applyAlignment="1">
      <alignment/>
    </xf>
    <xf numFmtId="0" fontId="23" fillId="2" borderId="12" xfId="54" applyFont="1" applyFill="1" applyBorder="1" applyAlignment="1">
      <alignment vertical="center" wrapText="1"/>
      <protection/>
    </xf>
    <xf numFmtId="164" fontId="21" fillId="2" borderId="10" xfId="54" applyNumberFormat="1" applyFont="1" applyFill="1" applyBorder="1" applyAlignment="1">
      <alignment horizontal="left" vertical="center" wrapText="1"/>
      <protection/>
    </xf>
    <xf numFmtId="0" fontId="23" fillId="20" borderId="10" xfId="0" applyFont="1" applyFill="1" applyBorder="1" applyAlignment="1">
      <alignment horizontal="left" vertical="center" wrapText="1"/>
    </xf>
    <xf numFmtId="165" fontId="19" fillId="2" borderId="10" xfId="0" applyNumberFormat="1" applyFont="1" applyFill="1" applyBorder="1" applyAlignment="1">
      <alignment/>
    </xf>
    <xf numFmtId="164" fontId="19" fillId="2" borderId="10" xfId="54" applyNumberFormat="1" applyFont="1" applyFill="1" applyBorder="1" applyAlignment="1">
      <alignment horizontal="left" vertical="center" wrapText="1"/>
      <protection/>
    </xf>
    <xf numFmtId="0" fontId="19" fillId="2" borderId="10" xfId="0" applyFont="1" applyFill="1" applyBorder="1" applyAlignment="1">
      <alignment horizontal="left" vertical="center" wrapText="1"/>
    </xf>
    <xf numFmtId="164" fontId="21" fillId="8" borderId="10" xfId="54" applyNumberFormat="1" applyFont="1" applyFill="1" applyBorder="1" applyAlignment="1">
      <alignment horizontal="left" vertical="center" wrapText="1"/>
      <protection/>
    </xf>
    <xf numFmtId="165" fontId="21" fillId="8" borderId="10" xfId="0" applyNumberFormat="1" applyFont="1" applyFill="1" applyBorder="1" applyAlignment="1">
      <alignment/>
    </xf>
    <xf numFmtId="0" fontId="21" fillId="8" borderId="0" xfId="0" applyFont="1" applyFill="1" applyAlignment="1">
      <alignment/>
    </xf>
    <xf numFmtId="165" fontId="19" fillId="0" borderId="13" xfId="0" applyNumberFormat="1" applyFont="1" applyBorder="1" applyAlignment="1">
      <alignment/>
    </xf>
    <xf numFmtId="165" fontId="21" fillId="0" borderId="10" xfId="0" applyNumberFormat="1" applyFont="1" applyBorder="1" applyAlignment="1">
      <alignment/>
    </xf>
    <xf numFmtId="165" fontId="23" fillId="24" borderId="10" xfId="0" applyNumberFormat="1" applyFont="1" applyFill="1" applyBorder="1" applyAlignment="1">
      <alignment/>
    </xf>
    <xf numFmtId="165" fontId="25" fillId="24" borderId="10" xfId="0" applyNumberFormat="1" applyFont="1" applyFill="1" applyBorder="1" applyAlignment="1">
      <alignment/>
    </xf>
    <xf numFmtId="0" fontId="19" fillId="24" borderId="0" xfId="0" applyFont="1" applyFill="1" applyAlignment="1">
      <alignment/>
    </xf>
    <xf numFmtId="1" fontId="21" fillId="24" borderId="11" xfId="0" applyNumberFormat="1" applyFont="1" applyFill="1" applyBorder="1" applyAlignment="1">
      <alignment horizontal="center" vertical="center" wrapText="1"/>
    </xf>
    <xf numFmtId="1" fontId="19" fillId="24" borderId="11" xfId="0" applyNumberFormat="1" applyFont="1" applyFill="1" applyBorder="1" applyAlignment="1">
      <alignment horizontal="center" vertical="center" wrapText="1"/>
    </xf>
    <xf numFmtId="165" fontId="19" fillId="0" borderId="14" xfId="0" applyNumberFormat="1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4" xfId="0" applyFont="1" applyBorder="1" applyAlignment="1">
      <alignment horizontal="center"/>
    </xf>
    <xf numFmtId="1" fontId="21" fillId="0" borderId="15" xfId="0" applyNumberFormat="1" applyFont="1" applyFill="1" applyBorder="1" applyAlignment="1">
      <alignment horizontal="center" vertical="center" wrapText="1"/>
    </xf>
    <xf numFmtId="165" fontId="23" fillId="2" borderId="14" xfId="0" applyNumberFormat="1" applyFont="1" applyFill="1" applyBorder="1" applyAlignment="1">
      <alignment/>
    </xf>
    <xf numFmtId="165" fontId="21" fillId="2" borderId="14" xfId="0" applyNumberFormat="1" applyFont="1" applyFill="1" applyBorder="1" applyAlignment="1">
      <alignment/>
    </xf>
    <xf numFmtId="165" fontId="19" fillId="2" borderId="14" xfId="0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1" fontId="21" fillId="0" borderId="10" xfId="0" applyNumberFormat="1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/>
    </xf>
    <xf numFmtId="0" fontId="23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164" fontId="23" fillId="4" borderId="10" xfId="54" applyNumberFormat="1" applyFont="1" applyFill="1" applyBorder="1" applyAlignment="1">
      <alignment horizontal="center" vertical="center" wrapText="1"/>
      <protection/>
    </xf>
    <xf numFmtId="166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 horizontal="center"/>
    </xf>
    <xf numFmtId="166" fontId="19" fillId="0" borderId="14" xfId="0" applyNumberFormat="1" applyFont="1" applyBorder="1" applyAlignment="1">
      <alignment/>
    </xf>
    <xf numFmtId="0" fontId="28" fillId="0" borderId="10" xfId="0" applyFont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horizontal="left" vertical="center" wrapText="1"/>
    </xf>
    <xf numFmtId="0" fontId="21" fillId="0" borderId="0" xfId="0" applyFont="1" applyAlignment="1">
      <alignment wrapText="1"/>
    </xf>
    <xf numFmtId="165" fontId="21" fillId="8" borderId="14" xfId="0" applyNumberFormat="1" applyFont="1" applyFill="1" applyBorder="1" applyAlignment="1">
      <alignment/>
    </xf>
    <xf numFmtId="165" fontId="19" fillId="0" borderId="14" xfId="0" applyNumberFormat="1" applyFont="1" applyBorder="1" applyAlignment="1">
      <alignment wrapText="1"/>
    </xf>
    <xf numFmtId="49" fontId="19" fillId="0" borderId="14" xfId="0" applyNumberFormat="1" applyFont="1" applyBorder="1" applyAlignment="1">
      <alignment wrapText="1"/>
    </xf>
    <xf numFmtId="0" fontId="19" fillId="0" borderId="14" xfId="0" applyNumberFormat="1" applyFont="1" applyBorder="1" applyAlignment="1">
      <alignment wrapText="1"/>
    </xf>
    <xf numFmtId="165" fontId="19" fillId="0" borderId="14" xfId="0" applyNumberFormat="1" applyFont="1" applyBorder="1" applyAlignment="1">
      <alignment vertical="top" wrapText="1"/>
    </xf>
    <xf numFmtId="165" fontId="22" fillId="0" borderId="14" xfId="0" applyNumberFormat="1" applyFont="1" applyBorder="1" applyAlignment="1">
      <alignment/>
    </xf>
    <xf numFmtId="165" fontId="22" fillId="2" borderId="14" xfId="0" applyNumberFormat="1" applyFont="1" applyFill="1" applyBorder="1" applyAlignment="1">
      <alignment/>
    </xf>
    <xf numFmtId="165" fontId="22" fillId="24" borderId="14" xfId="0" applyNumberFormat="1" applyFont="1" applyFill="1" applyBorder="1" applyAlignment="1">
      <alignment/>
    </xf>
    <xf numFmtId="165" fontId="22" fillId="2" borderId="10" xfId="0" applyNumberFormat="1" applyFont="1" applyFill="1" applyBorder="1" applyAlignment="1">
      <alignment/>
    </xf>
    <xf numFmtId="165" fontId="22" fillId="24" borderId="10" xfId="0" applyNumberFormat="1" applyFont="1" applyFill="1" applyBorder="1" applyAlignment="1">
      <alignment/>
    </xf>
    <xf numFmtId="0" fontId="22" fillId="0" borderId="10" xfId="0" applyFont="1" applyBorder="1" applyAlignment="1">
      <alignment/>
    </xf>
    <xf numFmtId="165" fontId="19" fillId="0" borderId="10" xfId="0" applyNumberFormat="1" applyFont="1" applyFill="1" applyBorder="1" applyAlignment="1">
      <alignment/>
    </xf>
    <xf numFmtId="1" fontId="19" fillId="0" borderId="10" xfId="0" applyNumberFormat="1" applyFont="1" applyFill="1" applyBorder="1" applyAlignment="1">
      <alignment/>
    </xf>
    <xf numFmtId="165" fontId="24" fillId="2" borderId="10" xfId="0" applyNumberFormat="1" applyFont="1" applyFill="1" applyBorder="1" applyAlignment="1">
      <alignment/>
    </xf>
    <xf numFmtId="168" fontId="22" fillId="24" borderId="10" xfId="0" applyNumberFormat="1" applyFont="1" applyFill="1" applyBorder="1" applyAlignment="1">
      <alignment/>
    </xf>
    <xf numFmtId="0" fontId="19" fillId="24" borderId="10" xfId="0" applyFont="1" applyFill="1" applyBorder="1" applyAlignment="1">
      <alignment/>
    </xf>
    <xf numFmtId="165" fontId="19" fillId="25" borderId="10" xfId="0" applyNumberFormat="1" applyFont="1" applyFill="1" applyBorder="1" applyAlignment="1">
      <alignment/>
    </xf>
    <xf numFmtId="165" fontId="19" fillId="0" borderId="14" xfId="0" applyNumberFormat="1" applyFont="1" applyBorder="1" applyAlignment="1">
      <alignment horizontal="left" vertical="justify"/>
    </xf>
    <xf numFmtId="165" fontId="19" fillId="0" borderId="14" xfId="0" applyNumberFormat="1" applyFont="1" applyBorder="1" applyAlignment="1">
      <alignment horizontal="left" vertical="justify" wrapText="1"/>
    </xf>
    <xf numFmtId="0" fontId="19" fillId="0" borderId="1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14" fontId="19" fillId="24" borderId="0" xfId="0" applyNumberFormat="1" applyFont="1" applyFill="1" applyAlignment="1">
      <alignment/>
    </xf>
    <xf numFmtId="165" fontId="24" fillId="24" borderId="10" xfId="0" applyNumberFormat="1" applyFont="1" applyFill="1" applyBorder="1" applyAlignment="1">
      <alignment/>
    </xf>
    <xf numFmtId="165" fontId="21" fillId="24" borderId="10" xfId="0" applyNumberFormat="1" applyFont="1" applyFill="1" applyBorder="1" applyAlignment="1">
      <alignment/>
    </xf>
    <xf numFmtId="165" fontId="19" fillId="24" borderId="10" xfId="0" applyNumberFormat="1" applyFont="1" applyFill="1" applyBorder="1" applyAlignment="1">
      <alignment/>
    </xf>
    <xf numFmtId="0" fontId="22" fillId="0" borderId="14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right"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 vertical="top" wrapText="1"/>
    </xf>
    <xf numFmtId="165" fontId="28" fillId="2" borderId="14" xfId="0" applyNumberFormat="1" applyFont="1" applyFill="1" applyBorder="1" applyAlignment="1">
      <alignment/>
    </xf>
    <xf numFmtId="0" fontId="39" fillId="0" borderId="0" xfId="0" applyFont="1" applyAlignment="1">
      <alignment horizontal="center"/>
    </xf>
    <xf numFmtId="165" fontId="28" fillId="24" borderId="10" xfId="0" applyNumberFormat="1" applyFont="1" applyFill="1" applyBorder="1" applyAlignment="1">
      <alignment/>
    </xf>
    <xf numFmtId="165" fontId="24" fillId="0" borderId="10" xfId="0" applyNumberFormat="1" applyFont="1" applyBorder="1" applyAlignment="1">
      <alignment/>
    </xf>
    <xf numFmtId="165" fontId="34" fillId="24" borderId="14" xfId="0" applyNumberFormat="1" applyFont="1" applyFill="1" applyBorder="1" applyAlignment="1">
      <alignment/>
    </xf>
    <xf numFmtId="165" fontId="28" fillId="0" borderId="14" xfId="0" applyNumberFormat="1" applyFont="1" applyBorder="1" applyAlignment="1">
      <alignment/>
    </xf>
    <xf numFmtId="165" fontId="23" fillId="0" borderId="10" xfId="0" applyNumberFormat="1" applyFont="1" applyBorder="1" applyAlignment="1">
      <alignment/>
    </xf>
    <xf numFmtId="165" fontId="28" fillId="24" borderId="14" xfId="0" applyNumberFormat="1" applyFont="1" applyFill="1" applyBorder="1" applyAlignment="1">
      <alignment/>
    </xf>
    <xf numFmtId="0" fontId="0" fillId="24" borderId="10" xfId="0" applyFill="1" applyBorder="1" applyAlignment="1">
      <alignment/>
    </xf>
    <xf numFmtId="0" fontId="31" fillId="24" borderId="10" xfId="0" applyFont="1" applyFill="1" applyBorder="1" applyAlignment="1">
      <alignment/>
    </xf>
    <xf numFmtId="0" fontId="32" fillId="24" borderId="10" xfId="0" applyFont="1" applyFill="1" applyBorder="1" applyAlignment="1">
      <alignment/>
    </xf>
    <xf numFmtId="0" fontId="0" fillId="24" borderId="0" xfId="0" applyFill="1" applyAlignment="1">
      <alignment/>
    </xf>
    <xf numFmtId="0" fontId="31" fillId="24" borderId="10" xfId="0" applyFont="1" applyFill="1" applyBorder="1" applyAlignment="1">
      <alignment wrapText="1"/>
    </xf>
    <xf numFmtId="0" fontId="35" fillId="24" borderId="14" xfId="0" applyFont="1" applyFill="1" applyBorder="1" applyAlignment="1">
      <alignment/>
    </xf>
    <xf numFmtId="166" fontId="32" fillId="24" borderId="10" xfId="0" applyNumberFormat="1" applyFont="1" applyFill="1" applyBorder="1" applyAlignment="1">
      <alignment/>
    </xf>
    <xf numFmtId="165" fontId="22" fillId="0" borderId="14" xfId="0" applyNumberFormat="1" applyFont="1" applyFill="1" applyBorder="1" applyAlignment="1">
      <alignment/>
    </xf>
    <xf numFmtId="0" fontId="31" fillId="0" borderId="10" xfId="0" applyFont="1" applyBorder="1" applyAlignment="1">
      <alignment wrapText="1"/>
    </xf>
    <xf numFmtId="0" fontId="31" fillId="0" borderId="0" xfId="0" applyFont="1" applyAlignment="1">
      <alignment wrapText="1"/>
    </xf>
    <xf numFmtId="0" fontId="31" fillId="0" borderId="10" xfId="0" applyFont="1" applyBorder="1" applyAlignment="1">
      <alignment horizontal="left" wrapText="1"/>
    </xf>
    <xf numFmtId="2" fontId="31" fillId="0" borderId="10" xfId="0" applyNumberFormat="1" applyFont="1" applyBorder="1" applyAlignment="1">
      <alignment horizontal="right"/>
    </xf>
    <xf numFmtId="0" fontId="33" fillId="0" borderId="10" xfId="0" applyFont="1" applyBorder="1" applyAlignment="1">
      <alignment horizontal="center" wrapText="1"/>
    </xf>
    <xf numFmtId="2" fontId="32" fillId="24" borderId="10" xfId="0" applyNumberFormat="1" applyFont="1" applyFill="1" applyBorder="1" applyAlignment="1">
      <alignment/>
    </xf>
    <xf numFmtId="2" fontId="31" fillId="24" borderId="10" xfId="0" applyNumberFormat="1" applyFont="1" applyFill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right"/>
    </xf>
    <xf numFmtId="0" fontId="33" fillId="0" borderId="10" xfId="0" applyFont="1" applyBorder="1" applyAlignment="1">
      <alignment horizontal="left" wrapText="1"/>
    </xf>
    <xf numFmtId="0" fontId="33" fillId="0" borderId="0" xfId="0" applyFont="1" applyAlignment="1">
      <alignment wrapText="1"/>
    </xf>
    <xf numFmtId="0" fontId="33" fillId="24" borderId="10" xfId="0" applyFont="1" applyFill="1" applyBorder="1" applyAlignment="1">
      <alignment wrapText="1"/>
    </xf>
    <xf numFmtId="2" fontId="33" fillId="24" borderId="10" xfId="0" applyNumberFormat="1" applyFont="1" applyFill="1" applyBorder="1" applyAlignment="1">
      <alignment/>
    </xf>
    <xf numFmtId="0" fontId="39" fillId="24" borderId="10" xfId="0" applyFont="1" applyFill="1" applyBorder="1" applyAlignment="1">
      <alignment/>
    </xf>
    <xf numFmtId="166" fontId="39" fillId="24" borderId="10" xfId="0" applyNumberFormat="1" applyFont="1" applyFill="1" applyBorder="1" applyAlignment="1">
      <alignment/>
    </xf>
    <xf numFmtId="182" fontId="33" fillId="0" borderId="10" xfId="53" applyNumberFormat="1" applyFont="1" applyFill="1" applyBorder="1" applyAlignment="1" applyProtection="1">
      <alignment wrapText="1"/>
      <protection hidden="1"/>
    </xf>
    <xf numFmtId="0" fontId="33" fillId="24" borderId="0" xfId="0" applyFont="1" applyFill="1" applyAlignment="1">
      <alignment/>
    </xf>
    <xf numFmtId="165" fontId="33" fillId="0" borderId="10" xfId="0" applyNumberFormat="1" applyFont="1" applyBorder="1" applyAlignment="1">
      <alignment horizontal="right"/>
    </xf>
    <xf numFmtId="165" fontId="33" fillId="0" borderId="10" xfId="0" applyNumberFormat="1" applyFont="1" applyBorder="1" applyAlignment="1">
      <alignment horizontal="center" wrapText="1"/>
    </xf>
    <xf numFmtId="165" fontId="33" fillId="24" borderId="10" xfId="0" applyNumberFormat="1" applyFont="1" applyFill="1" applyBorder="1" applyAlignment="1">
      <alignment/>
    </xf>
    <xf numFmtId="165" fontId="39" fillId="24" borderId="10" xfId="0" applyNumberFormat="1" applyFont="1" applyFill="1" applyBorder="1" applyAlignment="1">
      <alignment/>
    </xf>
    <xf numFmtId="165" fontId="33" fillId="24" borderId="10" xfId="0" applyNumberFormat="1" applyFont="1" applyFill="1" applyBorder="1" applyAlignment="1">
      <alignment/>
    </xf>
    <xf numFmtId="0" fontId="19" fillId="0" borderId="10" xfId="0" applyFont="1" applyBorder="1" applyAlignment="1">
      <alignment wrapText="1"/>
    </xf>
    <xf numFmtId="165" fontId="33" fillId="0" borderId="10" xfId="0" applyNumberFormat="1" applyFont="1" applyBorder="1" applyAlignment="1">
      <alignment horizontal="center" vertical="top" wrapText="1"/>
    </xf>
    <xf numFmtId="165" fontId="32" fillId="24" borderId="10" xfId="0" applyNumberFormat="1" applyFont="1" applyFill="1" applyBorder="1" applyAlignment="1">
      <alignment/>
    </xf>
    <xf numFmtId="165" fontId="31" fillId="24" borderId="10" xfId="0" applyNumberFormat="1" applyFont="1" applyFill="1" applyBorder="1" applyAlignment="1">
      <alignment/>
    </xf>
    <xf numFmtId="165" fontId="35" fillId="24" borderId="10" xfId="0" applyNumberFormat="1" applyFont="1" applyFill="1" applyBorder="1" applyAlignment="1">
      <alignment/>
    </xf>
    <xf numFmtId="182" fontId="31" fillId="0" borderId="16" xfId="53" applyNumberFormat="1" applyFont="1" applyFill="1" applyBorder="1" applyAlignment="1" applyProtection="1">
      <alignment wrapText="1"/>
      <protection hidden="1"/>
    </xf>
    <xf numFmtId="182" fontId="31" fillId="0" borderId="17" xfId="53" applyNumberFormat="1" applyFont="1" applyFill="1" applyBorder="1" applyAlignment="1" applyProtection="1">
      <alignment wrapText="1"/>
      <protection hidden="1"/>
    </xf>
    <xf numFmtId="182" fontId="31" fillId="0" borderId="18" xfId="53" applyNumberFormat="1" applyFont="1" applyFill="1" applyBorder="1" applyAlignment="1" applyProtection="1">
      <alignment wrapText="1"/>
      <protection hidden="1"/>
    </xf>
    <xf numFmtId="0" fontId="33" fillId="24" borderId="10" xfId="0" applyFont="1" applyFill="1" applyBorder="1" applyAlignment="1">
      <alignment/>
    </xf>
    <xf numFmtId="166" fontId="33" fillId="24" borderId="10" xfId="0" applyNumberFormat="1" applyFont="1" applyFill="1" applyBorder="1" applyAlignment="1">
      <alignment/>
    </xf>
    <xf numFmtId="0" fontId="33" fillId="24" borderId="14" xfId="0" applyFont="1" applyFill="1" applyBorder="1" applyAlignment="1">
      <alignment wrapText="1"/>
    </xf>
    <xf numFmtId="166" fontId="33" fillId="24" borderId="10" xfId="0" applyNumberFormat="1" applyFont="1" applyFill="1" applyBorder="1" applyAlignment="1">
      <alignment wrapText="1"/>
    </xf>
    <xf numFmtId="0" fontId="33" fillId="24" borderId="0" xfId="0" applyFont="1" applyFill="1" applyAlignment="1">
      <alignment wrapText="1"/>
    </xf>
    <xf numFmtId="182" fontId="33" fillId="0" borderId="16" xfId="53" applyNumberFormat="1" applyFont="1" applyFill="1" applyBorder="1" applyAlignment="1" applyProtection="1">
      <alignment wrapText="1"/>
      <protection hidden="1"/>
    </xf>
    <xf numFmtId="182" fontId="33" fillId="0" borderId="17" xfId="53" applyNumberFormat="1" applyFont="1" applyFill="1" applyBorder="1" applyAlignment="1" applyProtection="1">
      <alignment wrapText="1"/>
      <protection hidden="1"/>
    </xf>
    <xf numFmtId="0" fontId="33" fillId="0" borderId="10" xfId="0" applyFont="1" applyBorder="1" applyAlignment="1">
      <alignment horizontal="justify"/>
    </xf>
    <xf numFmtId="182" fontId="33" fillId="0" borderId="18" xfId="53" applyNumberFormat="1" applyFont="1" applyFill="1" applyBorder="1" applyAlignment="1" applyProtection="1">
      <alignment wrapText="1"/>
      <protection hidden="1"/>
    </xf>
    <xf numFmtId="0" fontId="33" fillId="0" borderId="10" xfId="0" applyFont="1" applyBorder="1" applyAlignment="1">
      <alignment wrapText="1"/>
    </xf>
    <xf numFmtId="166" fontId="33" fillId="0" borderId="0" xfId="0" applyNumberFormat="1" applyFont="1" applyAlignment="1">
      <alignment wrapText="1"/>
    </xf>
    <xf numFmtId="182" fontId="31" fillId="0" borderId="19" xfId="53" applyNumberFormat="1" applyFont="1" applyFill="1" applyBorder="1" applyAlignment="1" applyProtection="1">
      <alignment wrapText="1"/>
      <protection hidden="1"/>
    </xf>
    <xf numFmtId="0" fontId="33" fillId="0" borderId="10" xfId="0" applyFont="1" applyBorder="1" applyAlignment="1">
      <alignment horizontal="left"/>
    </xf>
    <xf numFmtId="0" fontId="32" fillId="24" borderId="10" xfId="0" applyFont="1" applyFill="1" applyBorder="1" applyAlignment="1">
      <alignment horizontal="left"/>
    </xf>
    <xf numFmtId="0" fontId="31" fillId="0" borderId="10" xfId="0" applyFont="1" applyBorder="1" applyAlignment="1">
      <alignment horizontal="left"/>
    </xf>
    <xf numFmtId="0" fontId="31" fillId="0" borderId="10" xfId="0" applyFont="1" applyBorder="1" applyAlignment="1">
      <alignment/>
    </xf>
    <xf numFmtId="0" fontId="35" fillId="24" borderId="10" xfId="0" applyFont="1" applyFill="1" applyBorder="1" applyAlignment="1">
      <alignment/>
    </xf>
    <xf numFmtId="166" fontId="35" fillId="24" borderId="10" xfId="0" applyNumberFormat="1" applyFont="1" applyFill="1" applyBorder="1" applyAlignment="1">
      <alignment/>
    </xf>
    <xf numFmtId="0" fontId="19" fillId="0" borderId="14" xfId="0" applyFont="1" applyBorder="1" applyAlignment="1">
      <alignment wrapText="1"/>
    </xf>
    <xf numFmtId="182" fontId="31" fillId="0" borderId="10" xfId="53" applyNumberFormat="1" applyFont="1" applyFill="1" applyBorder="1" applyAlignment="1" applyProtection="1">
      <alignment wrapText="1"/>
      <protection hidden="1"/>
    </xf>
    <xf numFmtId="165" fontId="31" fillId="0" borderId="10" xfId="0" applyNumberFormat="1" applyFont="1" applyBorder="1" applyAlignment="1">
      <alignment horizontal="center"/>
    </xf>
    <xf numFmtId="0" fontId="31" fillId="0" borderId="10" xfId="0" applyFont="1" applyBorder="1" applyAlignment="1">
      <alignment wrapText="1"/>
    </xf>
    <xf numFmtId="0" fontId="32" fillId="24" borderId="10" xfId="0" applyFont="1" applyFill="1" applyBorder="1" applyAlignment="1">
      <alignment/>
    </xf>
    <xf numFmtId="0" fontId="0" fillId="24" borderId="0" xfId="0" applyFill="1" applyAlignment="1">
      <alignment/>
    </xf>
    <xf numFmtId="0" fontId="31" fillId="24" borderId="10" xfId="0" applyFont="1" applyFill="1" applyBorder="1" applyAlignment="1">
      <alignment/>
    </xf>
    <xf numFmtId="2" fontId="31" fillId="24" borderId="10" xfId="0" applyNumberFormat="1" applyFont="1" applyFill="1" applyBorder="1" applyAlignment="1">
      <alignment/>
    </xf>
    <xf numFmtId="0" fontId="31" fillId="24" borderId="10" xfId="0" applyFont="1" applyFill="1" applyBorder="1" applyAlignment="1">
      <alignment wrapText="1"/>
    </xf>
    <xf numFmtId="166" fontId="32" fillId="24" borderId="10" xfId="0" applyNumberFormat="1" applyFont="1" applyFill="1" applyBorder="1" applyAlignment="1">
      <alignment/>
    </xf>
    <xf numFmtId="0" fontId="20" fillId="0" borderId="0" xfId="0" applyFont="1" applyAlignment="1">
      <alignment horizontal="center" wrapText="1"/>
    </xf>
    <xf numFmtId="0" fontId="21" fillId="0" borderId="12" xfId="54" applyFont="1" applyBorder="1" applyAlignment="1">
      <alignment horizontal="center" vertical="center" wrapText="1"/>
      <protection/>
    </xf>
    <xf numFmtId="0" fontId="21" fillId="0" borderId="11" xfId="54" applyFont="1" applyBorder="1" applyAlignment="1">
      <alignment horizontal="center" vertical="center" wrapText="1"/>
      <protection/>
    </xf>
    <xf numFmtId="0" fontId="21" fillId="0" borderId="13" xfId="54" applyFont="1" applyBorder="1" applyAlignment="1">
      <alignment horizontal="center" vertical="center" wrapText="1"/>
      <protection/>
    </xf>
    <xf numFmtId="0" fontId="21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30" fillId="0" borderId="0" xfId="0" applyFont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4" fillId="0" borderId="0" xfId="0" applyFont="1" applyAlignment="1">
      <alignment wrapText="1"/>
    </xf>
    <xf numFmtId="164" fontId="20" fillId="4" borderId="14" xfId="54" applyNumberFormat="1" applyFont="1" applyFill="1" applyBorder="1" applyAlignment="1">
      <alignment horizontal="center" vertical="center" wrapText="1"/>
      <protection/>
    </xf>
    <xf numFmtId="164" fontId="20" fillId="4" borderId="20" xfId="54" applyNumberFormat="1" applyFont="1" applyFill="1" applyBorder="1" applyAlignment="1">
      <alignment horizontal="center" vertical="center" wrapText="1"/>
      <protection/>
    </xf>
    <xf numFmtId="165" fontId="21" fillId="0" borderId="21" xfId="0" applyNumberFormat="1" applyFont="1" applyBorder="1" applyAlignment="1">
      <alignment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165" fontId="19" fillId="0" borderId="12" xfId="0" applyNumberFormat="1" applyFont="1" applyBorder="1" applyAlignment="1">
      <alignment wrapText="1"/>
    </xf>
    <xf numFmtId="165" fontId="19" fillId="0" borderId="13" xfId="0" applyNumberFormat="1" applyFont="1" applyBorder="1" applyAlignment="1">
      <alignment wrapText="1"/>
    </xf>
    <xf numFmtId="0" fontId="37" fillId="0" borderId="23" xfId="0" applyFont="1" applyBorder="1" applyAlignment="1">
      <alignment horizontal="left" wrapText="1"/>
    </xf>
    <xf numFmtId="0" fontId="21" fillId="0" borderId="2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39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53"/>
  <sheetViews>
    <sheetView view="pageBreakPreview" zoomScale="75" zoomScaleNormal="77" zoomScaleSheetLayoutView="75" zoomScalePageLayoutView="0" workbookViewId="0" topLeftCell="A1">
      <pane xSplit="1" ySplit="5" topLeftCell="D4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50" sqref="H50"/>
    </sheetView>
  </sheetViews>
  <sheetFormatPr defaultColWidth="9.25390625" defaultRowHeight="12.75"/>
  <cols>
    <col min="1" max="1" width="43.375" style="1" customWidth="1"/>
    <col min="2" max="2" width="19.00390625" style="1" customWidth="1"/>
    <col min="3" max="3" width="16.00390625" style="1" customWidth="1"/>
    <col min="4" max="4" width="17.375" style="1" customWidth="1"/>
    <col min="5" max="5" width="17.375" style="1" hidden="1" customWidth="1"/>
    <col min="6" max="6" width="18.25390625" style="42" customWidth="1"/>
    <col min="7" max="7" width="19.125" style="42" customWidth="1"/>
    <col min="8" max="8" width="18.75390625" style="1" customWidth="1"/>
    <col min="9" max="9" width="17.25390625" style="1" customWidth="1"/>
    <col min="10" max="10" width="17.125" style="32" customWidth="1"/>
    <col min="11" max="11" width="14.00390625" style="32" customWidth="1"/>
    <col min="12" max="12" width="16.25390625" style="32" customWidth="1"/>
    <col min="13" max="13" width="15.75390625" style="32" customWidth="1"/>
    <col min="14" max="14" width="41.75390625" style="1" customWidth="1"/>
    <col min="15" max="15" width="16.25390625" style="1" customWidth="1"/>
    <col min="16" max="16" width="14.375" style="1" hidden="1" customWidth="1"/>
    <col min="17" max="16384" width="9.25390625" style="1" customWidth="1"/>
  </cols>
  <sheetData>
    <row r="1" spans="1:14" ht="22.5">
      <c r="A1" s="164" t="s">
        <v>103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ht="15.75">
      <c r="J2" s="79" t="s">
        <v>71</v>
      </c>
    </row>
    <row r="3" spans="1:16" s="2" customFormat="1" ht="15.75" customHeight="1">
      <c r="A3" s="165" t="s">
        <v>0</v>
      </c>
      <c r="B3" s="168" t="s">
        <v>82</v>
      </c>
      <c r="C3" s="176" t="s">
        <v>86</v>
      </c>
      <c r="D3" s="177"/>
      <c r="E3" s="192" t="s">
        <v>102</v>
      </c>
      <c r="F3" s="181" t="s">
        <v>87</v>
      </c>
      <c r="G3" s="181" t="s">
        <v>97</v>
      </c>
      <c r="H3" s="168" t="s">
        <v>98</v>
      </c>
      <c r="I3" s="168" t="s">
        <v>80</v>
      </c>
      <c r="J3" s="171" t="s">
        <v>99</v>
      </c>
      <c r="K3" s="168" t="s">
        <v>100</v>
      </c>
      <c r="L3" s="168" t="s">
        <v>88</v>
      </c>
      <c r="M3" s="168" t="s">
        <v>89</v>
      </c>
      <c r="N3" s="192" t="s">
        <v>90</v>
      </c>
      <c r="O3" s="168" t="s">
        <v>75</v>
      </c>
      <c r="P3" s="168" t="s">
        <v>76</v>
      </c>
    </row>
    <row r="4" spans="1:16" s="3" customFormat="1" ht="15.75">
      <c r="A4" s="166"/>
      <c r="B4" s="169"/>
      <c r="C4" s="178" t="s">
        <v>31</v>
      </c>
      <c r="D4" s="178" t="s">
        <v>41</v>
      </c>
      <c r="E4" s="193"/>
      <c r="F4" s="182"/>
      <c r="G4" s="182"/>
      <c r="H4" s="169"/>
      <c r="I4" s="169"/>
      <c r="J4" s="172"/>
      <c r="K4" s="174"/>
      <c r="L4" s="174"/>
      <c r="M4" s="174"/>
      <c r="N4" s="193"/>
      <c r="O4" s="174"/>
      <c r="P4" s="174"/>
    </row>
    <row r="5" spans="1:16" s="3" customFormat="1" ht="87" customHeight="1">
      <c r="A5" s="167"/>
      <c r="B5" s="170"/>
      <c r="C5" s="170"/>
      <c r="D5" s="170"/>
      <c r="E5" s="194"/>
      <c r="F5" s="182"/>
      <c r="G5" s="182"/>
      <c r="H5" s="170"/>
      <c r="I5" s="170"/>
      <c r="J5" s="173"/>
      <c r="K5" s="175"/>
      <c r="L5" s="175"/>
      <c r="M5" s="175"/>
      <c r="N5" s="194"/>
      <c r="O5" s="175"/>
      <c r="P5" s="175"/>
    </row>
    <row r="6" spans="1:16" s="12" customFormat="1" ht="10.5" customHeight="1" hidden="1">
      <c r="A6" s="11">
        <v>1</v>
      </c>
      <c r="B6" s="13"/>
      <c r="C6" s="13"/>
      <c r="D6" s="13"/>
      <c r="E6" s="38"/>
      <c r="F6" s="43"/>
      <c r="G6" s="13"/>
      <c r="H6" s="13"/>
      <c r="I6" s="13"/>
      <c r="J6" s="33"/>
      <c r="K6" s="33"/>
      <c r="L6" s="34"/>
      <c r="M6" s="33"/>
      <c r="N6" s="38"/>
      <c r="O6" s="70"/>
      <c r="P6" s="70"/>
    </row>
    <row r="7" spans="1:16" s="16" customFormat="1" ht="22.5" customHeight="1">
      <c r="A7" s="19" t="s">
        <v>1</v>
      </c>
      <c r="B7" s="15"/>
      <c r="C7" s="15">
        <f>C8+C13</f>
        <v>214187.3</v>
      </c>
      <c r="D7" s="15">
        <f>D8+D13</f>
        <v>212037</v>
      </c>
      <c r="E7" s="90">
        <f aca="true" t="shared" si="0" ref="E7:E13">D7/C7*100</f>
        <v>98.99606559305805</v>
      </c>
      <c r="F7" s="15"/>
      <c r="G7" s="15"/>
      <c r="H7" s="15">
        <f>H8+H13</f>
        <v>218748</v>
      </c>
      <c r="I7" s="92">
        <f>H7/D7*100</f>
        <v>103.1650136532775</v>
      </c>
      <c r="J7" s="15">
        <f>J8+J13</f>
        <v>45529.8</v>
      </c>
      <c r="K7" s="66">
        <f>J7/H7*100</f>
        <v>20.81381315486313</v>
      </c>
      <c r="L7" s="15">
        <f>L8+L13</f>
        <v>218748</v>
      </c>
      <c r="M7" s="66">
        <f>L7/D7*100</f>
        <v>103.1650136532775</v>
      </c>
      <c r="N7" s="39"/>
      <c r="O7" s="15">
        <f>O8+O13</f>
        <v>0</v>
      </c>
      <c r="P7" s="72">
        <f>O7/D7</f>
        <v>0</v>
      </c>
    </row>
    <row r="8" spans="1:16" ht="31.5">
      <c r="A8" s="4" t="s">
        <v>2</v>
      </c>
      <c r="B8" s="10"/>
      <c r="C8" s="93">
        <f>C9+C10+C11+C12</f>
        <v>214187.3</v>
      </c>
      <c r="D8" s="93">
        <f>D9+D10+D11+D12</f>
        <v>212037</v>
      </c>
      <c r="E8" s="93">
        <f>SUM(E9:E12)</f>
        <v>297.31898041007673</v>
      </c>
      <c r="F8" s="93"/>
      <c r="G8" s="93"/>
      <c r="H8" s="93">
        <f>H9+H10+H11+H12</f>
        <v>207947</v>
      </c>
      <c r="I8" s="92">
        <f aca="true" t="shared" si="1" ref="I8:I13">H8/D8*100</f>
        <v>98.0710913661295</v>
      </c>
      <c r="J8" s="80">
        <f>J9+J10+J11+J12</f>
        <v>44069.600000000006</v>
      </c>
      <c r="K8" s="67">
        <f>J8/H8*100</f>
        <v>21.192707757265076</v>
      </c>
      <c r="L8" s="93">
        <f>L9+L10+L11+L12</f>
        <v>207947</v>
      </c>
      <c r="M8" s="67">
        <f>L8/D8*100</f>
        <v>98.0710913661295</v>
      </c>
      <c r="N8" s="62"/>
      <c r="O8" s="71"/>
      <c r="P8" s="72">
        <f>O8/D8</f>
        <v>0</v>
      </c>
    </row>
    <row r="9" spans="1:16" ht="24" customHeight="1">
      <c r="A9" s="6" t="s">
        <v>3</v>
      </c>
      <c r="B9" s="10"/>
      <c r="C9" s="93">
        <v>117317.7</v>
      </c>
      <c r="D9" s="93">
        <v>117317.7</v>
      </c>
      <c r="E9" s="94">
        <f t="shared" si="0"/>
        <v>100</v>
      </c>
      <c r="F9" s="93"/>
      <c r="G9" s="93"/>
      <c r="H9" s="93">
        <v>160829</v>
      </c>
      <c r="I9" s="92">
        <f t="shared" si="1"/>
        <v>137.0884359308101</v>
      </c>
      <c r="J9" s="80">
        <v>33152.3</v>
      </c>
      <c r="K9" s="67">
        <f>J9/H9*100</f>
        <v>20.613384402066792</v>
      </c>
      <c r="L9" s="93">
        <v>160829</v>
      </c>
      <c r="M9" s="67">
        <f>L9/D9*100</f>
        <v>137.0884359308101</v>
      </c>
      <c r="N9" s="62"/>
      <c r="O9" s="71"/>
      <c r="P9" s="72">
        <f>O9/D9</f>
        <v>0</v>
      </c>
    </row>
    <row r="10" spans="1:16" ht="22.5" customHeight="1">
      <c r="A10" s="6" t="s">
        <v>43</v>
      </c>
      <c r="B10" s="10"/>
      <c r="C10" s="93"/>
      <c r="D10" s="93"/>
      <c r="E10" s="94"/>
      <c r="F10" s="31"/>
      <c r="G10" s="31"/>
      <c r="H10" s="93"/>
      <c r="I10" s="92" t="e">
        <f t="shared" si="1"/>
        <v>#DIV/0!</v>
      </c>
      <c r="J10" s="80"/>
      <c r="K10" s="67"/>
      <c r="L10" s="93"/>
      <c r="M10" s="67"/>
      <c r="N10" s="62"/>
      <c r="O10" s="71"/>
      <c r="P10" s="72"/>
    </row>
    <row r="11" spans="1:16" ht="21" customHeight="1">
      <c r="A11" s="6" t="s">
        <v>4</v>
      </c>
      <c r="B11" s="10"/>
      <c r="C11" s="93">
        <v>78901.7</v>
      </c>
      <c r="D11" s="93">
        <v>76741.1</v>
      </c>
      <c r="E11" s="95">
        <f t="shared" si="0"/>
        <v>97.26165595925058</v>
      </c>
      <c r="F11" s="93"/>
      <c r="G11" s="93"/>
      <c r="H11" s="93">
        <v>35484</v>
      </c>
      <c r="I11" s="92">
        <f t="shared" si="1"/>
        <v>46.238586624377284</v>
      </c>
      <c r="J11" s="80">
        <v>7324.9</v>
      </c>
      <c r="K11" s="67">
        <f>J11/H11*100</f>
        <v>20.642824935182052</v>
      </c>
      <c r="L11" s="93">
        <v>35484</v>
      </c>
      <c r="M11" s="67">
        <f>L11/D11*100</f>
        <v>46.238586624377284</v>
      </c>
      <c r="N11" s="62"/>
      <c r="O11" s="71"/>
      <c r="P11" s="72">
        <f>O11/D11</f>
        <v>0</v>
      </c>
    </row>
    <row r="12" spans="1:16" ht="19.5" customHeight="1">
      <c r="A12" s="7" t="s">
        <v>5</v>
      </c>
      <c r="B12" s="10"/>
      <c r="C12" s="93">
        <v>17967.9</v>
      </c>
      <c r="D12" s="93">
        <v>17978.2</v>
      </c>
      <c r="E12" s="95">
        <f t="shared" si="0"/>
        <v>100.0573244508262</v>
      </c>
      <c r="F12" s="93"/>
      <c r="G12" s="93"/>
      <c r="H12" s="93">
        <v>11634</v>
      </c>
      <c r="I12" s="92">
        <f t="shared" si="1"/>
        <v>64.7117063999733</v>
      </c>
      <c r="J12" s="80">
        <v>3592.4</v>
      </c>
      <c r="K12" s="67">
        <f>J12/H12*100</f>
        <v>30.87845968712395</v>
      </c>
      <c r="L12" s="93">
        <v>11634</v>
      </c>
      <c r="M12" s="67">
        <f>L12/D12*100</f>
        <v>64.7117063999733</v>
      </c>
      <c r="N12" s="62"/>
      <c r="O12" s="71"/>
      <c r="P12" s="72">
        <f>O12/D12</f>
        <v>0</v>
      </c>
    </row>
    <row r="13" spans="1:16" ht="24" customHeight="1">
      <c r="A13" s="8" t="s">
        <v>26</v>
      </c>
      <c r="B13" s="29"/>
      <c r="C13" s="96"/>
      <c r="D13" s="96"/>
      <c r="E13" s="97" t="e">
        <f t="shared" si="0"/>
        <v>#DIV/0!</v>
      </c>
      <c r="F13" s="30"/>
      <c r="G13" s="30"/>
      <c r="H13" s="96">
        <v>10801</v>
      </c>
      <c r="I13" s="92" t="e">
        <f t="shared" si="1"/>
        <v>#DIV/0!</v>
      </c>
      <c r="J13" s="30">
        <v>1460.2</v>
      </c>
      <c r="K13" s="67">
        <f>J13/H13*100</f>
        <v>13.519118600129618</v>
      </c>
      <c r="L13" s="96">
        <v>10801</v>
      </c>
      <c r="M13" s="67" t="e">
        <f>L13/D13*100</f>
        <v>#DIV/0!</v>
      </c>
      <c r="N13" s="35"/>
      <c r="O13" s="10"/>
      <c r="P13" s="72" t="e">
        <f>O13/D13</f>
        <v>#DIV/0!</v>
      </c>
    </row>
    <row r="14" spans="1:16" ht="22.5">
      <c r="A14" s="184" t="s">
        <v>6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0"/>
      <c r="P14" s="72"/>
    </row>
    <row r="15" spans="1:16" ht="18.75" hidden="1">
      <c r="A15" s="14" t="s">
        <v>7</v>
      </c>
      <c r="B15" s="15"/>
      <c r="C15" s="15"/>
      <c r="D15" s="15"/>
      <c r="E15" s="64"/>
      <c r="F15" s="15"/>
      <c r="G15" s="15"/>
      <c r="H15" s="15"/>
      <c r="I15" s="15"/>
      <c r="J15" s="30"/>
      <c r="K15" s="67"/>
      <c r="L15" s="15"/>
      <c r="M15" s="67"/>
      <c r="N15" s="15"/>
      <c r="O15" s="15"/>
      <c r="P15" s="72" t="e">
        <f aca="true" t="shared" si="2" ref="P15:P27">O15/D15</f>
        <v>#DIV/0!</v>
      </c>
    </row>
    <row r="16" spans="1:16" s="27" customFormat="1" ht="18.75">
      <c r="A16" s="14" t="s">
        <v>77</v>
      </c>
      <c r="B16" s="15">
        <f>B17+B38+B48</f>
        <v>241.70000000000002</v>
      </c>
      <c r="C16" s="15">
        <f>C17+C38+C48</f>
        <v>224613.59999999998</v>
      </c>
      <c r="D16" s="15">
        <f>D17+D38+D48</f>
        <v>217968.3</v>
      </c>
      <c r="E16" s="64">
        <f>D16/C16*100</f>
        <v>97.04145252112963</v>
      </c>
      <c r="F16" s="15">
        <f>F17+F38+F48</f>
        <v>511.7</v>
      </c>
      <c r="G16" s="15">
        <f>G17+G38+G48</f>
        <v>3772.8</v>
      </c>
      <c r="H16" s="15">
        <f>H17+H38+H48</f>
        <v>215281.6</v>
      </c>
      <c r="I16" s="67">
        <f aca="true" t="shared" si="3" ref="I16:I59">H16/D16*100</f>
        <v>98.76738956995123</v>
      </c>
      <c r="J16" s="15">
        <f>J17+J38+J48</f>
        <v>49114.2</v>
      </c>
      <c r="K16" s="67">
        <f aca="true" t="shared" si="4" ref="K16:K59">J16/H16*100</f>
        <v>22.813933006815258</v>
      </c>
      <c r="L16" s="15">
        <f>L17+L38+L48</f>
        <v>215281.6</v>
      </c>
      <c r="M16" s="67">
        <f aca="true" t="shared" si="5" ref="M16:M59">L16/D16*100</f>
        <v>98.76738956995123</v>
      </c>
      <c r="N16" s="39"/>
      <c r="O16" s="15">
        <f>O17+O38+O48</f>
        <v>0</v>
      </c>
      <c r="P16" s="72">
        <f t="shared" si="2"/>
        <v>0</v>
      </c>
    </row>
    <row r="17" spans="1:16" s="27" customFormat="1" ht="15.75">
      <c r="A17" s="25" t="s">
        <v>8</v>
      </c>
      <c r="B17" s="26">
        <f>B18+B31</f>
        <v>0</v>
      </c>
      <c r="C17" s="26">
        <f aca="true" t="shared" si="6" ref="C17:J17">C18+C31</f>
        <v>147139.9</v>
      </c>
      <c r="D17" s="26">
        <f t="shared" si="6"/>
        <v>146807</v>
      </c>
      <c r="E17" s="26">
        <f t="shared" si="6"/>
        <v>0</v>
      </c>
      <c r="F17" s="26">
        <f t="shared" si="6"/>
        <v>0</v>
      </c>
      <c r="G17" s="26">
        <f t="shared" si="6"/>
        <v>0</v>
      </c>
      <c r="H17" s="26">
        <f t="shared" si="6"/>
        <v>105517.8</v>
      </c>
      <c r="I17" s="67">
        <f t="shared" si="3"/>
        <v>71.8751830634779</v>
      </c>
      <c r="J17" s="26">
        <f t="shared" si="6"/>
        <v>34865.399999999994</v>
      </c>
      <c r="K17" s="67">
        <f t="shared" si="4"/>
        <v>33.04219761973808</v>
      </c>
      <c r="L17" s="26">
        <f>L18+L31</f>
        <v>105517.8</v>
      </c>
      <c r="M17" s="67">
        <f t="shared" si="5"/>
        <v>71.8751830634779</v>
      </c>
      <c r="N17" s="58"/>
      <c r="O17" s="26">
        <f>O18+O31</f>
        <v>0</v>
      </c>
      <c r="P17" s="72">
        <f t="shared" si="2"/>
        <v>0</v>
      </c>
    </row>
    <row r="18" spans="1:16" ht="15.75">
      <c r="A18" s="25" t="s">
        <v>32</v>
      </c>
      <c r="B18" s="26">
        <f>B19+B21</f>
        <v>0</v>
      </c>
      <c r="C18" s="26">
        <f aca="true" t="shared" si="7" ref="C18:J18">C19+C21</f>
        <v>109264.9</v>
      </c>
      <c r="D18" s="26">
        <f t="shared" si="7"/>
        <v>108975.79999999999</v>
      </c>
      <c r="E18" s="26">
        <f t="shared" si="7"/>
        <v>0</v>
      </c>
      <c r="F18" s="26">
        <f t="shared" si="7"/>
        <v>0</v>
      </c>
      <c r="G18" s="26">
        <f t="shared" si="7"/>
        <v>0</v>
      </c>
      <c r="H18" s="26">
        <f t="shared" si="7"/>
        <v>66580.8</v>
      </c>
      <c r="I18" s="67">
        <f t="shared" si="3"/>
        <v>61.09686737789492</v>
      </c>
      <c r="J18" s="26">
        <f t="shared" si="7"/>
        <v>18309.8</v>
      </c>
      <c r="K18" s="67">
        <f t="shared" si="4"/>
        <v>27.500120154759326</v>
      </c>
      <c r="L18" s="26">
        <f>L19+L21</f>
        <v>66580.8</v>
      </c>
      <c r="M18" s="67">
        <f t="shared" si="5"/>
        <v>61.09686737789492</v>
      </c>
      <c r="N18" s="58"/>
      <c r="O18" s="26">
        <f>O19+O21</f>
        <v>0</v>
      </c>
      <c r="P18" s="72">
        <f t="shared" si="2"/>
        <v>0</v>
      </c>
    </row>
    <row r="19" spans="1:16" ht="15.75">
      <c r="A19" s="54" t="s">
        <v>33</v>
      </c>
      <c r="B19" s="10">
        <f aca="true" t="shared" si="8" ref="B19:H19">B24+B29</f>
        <v>0</v>
      </c>
      <c r="C19" s="10">
        <f t="shared" si="8"/>
        <v>83379.4</v>
      </c>
      <c r="D19" s="10">
        <f t="shared" si="8"/>
        <v>83205.4</v>
      </c>
      <c r="E19" s="10">
        <f t="shared" si="8"/>
        <v>0</v>
      </c>
      <c r="F19" s="10">
        <f t="shared" si="8"/>
        <v>0</v>
      </c>
      <c r="G19" s="10">
        <f t="shared" si="8"/>
        <v>0</v>
      </c>
      <c r="H19" s="10">
        <f t="shared" si="8"/>
        <v>51216</v>
      </c>
      <c r="I19" s="67">
        <f t="shared" si="3"/>
        <v>61.55369723599671</v>
      </c>
      <c r="J19" s="10">
        <f>J24+J29</f>
        <v>14854.8</v>
      </c>
      <c r="K19" s="67">
        <f t="shared" si="4"/>
        <v>29.00421743205248</v>
      </c>
      <c r="L19" s="10">
        <f>L24+L29</f>
        <v>51216</v>
      </c>
      <c r="M19" s="67">
        <f t="shared" si="5"/>
        <v>61.55369723599671</v>
      </c>
      <c r="N19" s="59"/>
      <c r="O19" s="10">
        <f>O24+O29</f>
        <v>0</v>
      </c>
      <c r="P19" s="72">
        <f t="shared" si="2"/>
        <v>0</v>
      </c>
    </row>
    <row r="20" spans="1:16" ht="15.75">
      <c r="A20" s="54" t="s">
        <v>101</v>
      </c>
      <c r="B20" s="10"/>
      <c r="C20" s="10">
        <v>36079.3</v>
      </c>
      <c r="D20" s="10">
        <v>36079.3</v>
      </c>
      <c r="E20" s="10"/>
      <c r="F20" s="10"/>
      <c r="G20" s="10"/>
      <c r="H20" s="10"/>
      <c r="I20" s="67"/>
      <c r="J20" s="10"/>
      <c r="K20" s="67"/>
      <c r="L20" s="10"/>
      <c r="M20" s="67"/>
      <c r="N20" s="59"/>
      <c r="O20" s="10"/>
      <c r="P20" s="72"/>
    </row>
    <row r="21" spans="1:16" ht="31.5">
      <c r="A21" s="54" t="s">
        <v>34</v>
      </c>
      <c r="B21" s="10">
        <f aca="true" t="shared" si="9" ref="B21:G21">B25+B30</f>
        <v>0</v>
      </c>
      <c r="C21" s="10">
        <f t="shared" si="9"/>
        <v>25885.5</v>
      </c>
      <c r="D21" s="10">
        <f t="shared" si="9"/>
        <v>25770.4</v>
      </c>
      <c r="E21" s="10">
        <f t="shared" si="9"/>
        <v>0</v>
      </c>
      <c r="F21" s="10">
        <f t="shared" si="9"/>
        <v>0</v>
      </c>
      <c r="G21" s="10">
        <f t="shared" si="9"/>
        <v>0</v>
      </c>
      <c r="H21" s="10">
        <v>15364.8</v>
      </c>
      <c r="I21" s="67">
        <f t="shared" si="3"/>
        <v>59.62189178282059</v>
      </c>
      <c r="J21" s="10">
        <f>J25+J30</f>
        <v>3455</v>
      </c>
      <c r="K21" s="67">
        <f t="shared" si="4"/>
        <v>22.486462563782155</v>
      </c>
      <c r="L21" s="10">
        <v>15364.8</v>
      </c>
      <c r="M21" s="67">
        <f t="shared" si="5"/>
        <v>59.62189178282059</v>
      </c>
      <c r="N21" s="59"/>
      <c r="O21" s="10">
        <f>O25+O30</f>
        <v>0</v>
      </c>
      <c r="P21" s="72">
        <f t="shared" si="2"/>
        <v>0</v>
      </c>
    </row>
    <row r="22" spans="1:16" ht="15.75">
      <c r="A22" s="54" t="s">
        <v>101</v>
      </c>
      <c r="B22" s="10"/>
      <c r="C22" s="10">
        <v>11523.8</v>
      </c>
      <c r="D22" s="10">
        <v>11523.8</v>
      </c>
      <c r="E22" s="10"/>
      <c r="F22" s="10"/>
      <c r="G22" s="10"/>
      <c r="H22" s="10"/>
      <c r="I22" s="67"/>
      <c r="J22" s="10"/>
      <c r="K22" s="67"/>
      <c r="L22" s="10"/>
      <c r="M22" s="67"/>
      <c r="N22" s="59"/>
      <c r="O22" s="10"/>
      <c r="P22" s="72"/>
    </row>
    <row r="23" spans="1:16" ht="63">
      <c r="A23" s="55" t="s">
        <v>66</v>
      </c>
      <c r="B23" s="10">
        <f>B24+B25</f>
        <v>0</v>
      </c>
      <c r="C23" s="10">
        <f aca="true" t="shared" si="10" ref="C23:J23">C24+C25</f>
        <v>82726.4</v>
      </c>
      <c r="D23" s="10">
        <f t="shared" si="10"/>
        <v>82437.3</v>
      </c>
      <c r="E23" s="10">
        <f t="shared" si="10"/>
        <v>0</v>
      </c>
      <c r="F23" s="10">
        <f t="shared" si="10"/>
        <v>0</v>
      </c>
      <c r="G23" s="10">
        <f t="shared" si="10"/>
        <v>0</v>
      </c>
      <c r="H23" s="10">
        <f t="shared" si="10"/>
        <v>38611.3</v>
      </c>
      <c r="I23" s="67">
        <f t="shared" si="3"/>
        <v>46.83717200830207</v>
      </c>
      <c r="J23" s="10">
        <f t="shared" si="10"/>
        <v>12313.1</v>
      </c>
      <c r="K23" s="67">
        <f t="shared" si="4"/>
        <v>31.889887157386564</v>
      </c>
      <c r="L23" s="10">
        <f>L24+L25</f>
        <v>38611.3</v>
      </c>
      <c r="M23" s="67">
        <f t="shared" si="5"/>
        <v>46.83717200830207</v>
      </c>
      <c r="N23" s="59"/>
      <c r="O23" s="10">
        <f>O24+O25</f>
        <v>0</v>
      </c>
      <c r="P23" s="72">
        <f t="shared" si="2"/>
        <v>0</v>
      </c>
    </row>
    <row r="24" spans="1:16" ht="31.5">
      <c r="A24" s="55" t="s">
        <v>67</v>
      </c>
      <c r="B24" s="10"/>
      <c r="C24" s="10">
        <v>62709.3</v>
      </c>
      <c r="D24" s="10">
        <v>62535.3</v>
      </c>
      <c r="E24" s="65"/>
      <c r="F24" s="10"/>
      <c r="G24" s="10"/>
      <c r="H24" s="10">
        <v>29692.5</v>
      </c>
      <c r="I24" s="67">
        <f t="shared" si="3"/>
        <v>47.48118262805168</v>
      </c>
      <c r="J24" s="82">
        <v>10242</v>
      </c>
      <c r="K24" s="67">
        <f t="shared" si="4"/>
        <v>34.49355897954029</v>
      </c>
      <c r="L24" s="10">
        <v>29692.5</v>
      </c>
      <c r="M24" s="67">
        <f t="shared" si="5"/>
        <v>47.48118262805168</v>
      </c>
      <c r="N24" s="189"/>
      <c r="O24" s="10"/>
      <c r="P24" s="72">
        <f t="shared" si="2"/>
        <v>0</v>
      </c>
    </row>
    <row r="25" spans="1:16" ht="31.5">
      <c r="A25" s="55" t="s">
        <v>68</v>
      </c>
      <c r="B25" s="10"/>
      <c r="C25" s="10">
        <v>20017.1</v>
      </c>
      <c r="D25" s="10">
        <v>19902</v>
      </c>
      <c r="E25" s="65"/>
      <c r="F25" s="10"/>
      <c r="G25" s="10"/>
      <c r="H25" s="10">
        <v>8918.8</v>
      </c>
      <c r="I25" s="67">
        <f t="shared" si="3"/>
        <v>44.813586574213645</v>
      </c>
      <c r="J25" s="82">
        <v>2071.1</v>
      </c>
      <c r="K25" s="67">
        <f t="shared" si="4"/>
        <v>23.22173386554245</v>
      </c>
      <c r="L25" s="10">
        <v>8918.8</v>
      </c>
      <c r="M25" s="67">
        <f t="shared" si="5"/>
        <v>44.813586574213645</v>
      </c>
      <c r="N25" s="190"/>
      <c r="O25" s="10"/>
      <c r="P25" s="72">
        <f t="shared" si="2"/>
        <v>0</v>
      </c>
    </row>
    <row r="26" spans="1:16" ht="67.5" customHeight="1">
      <c r="A26" s="83" t="s">
        <v>81</v>
      </c>
      <c r="B26" s="98"/>
      <c r="C26" s="98">
        <v>25180.3</v>
      </c>
      <c r="D26" s="82">
        <v>25180.3</v>
      </c>
      <c r="E26" s="105"/>
      <c r="F26" s="82"/>
      <c r="G26" s="82"/>
      <c r="H26" s="82">
        <v>25180.3</v>
      </c>
      <c r="I26" s="67">
        <f t="shared" si="3"/>
        <v>100</v>
      </c>
      <c r="J26" s="82"/>
      <c r="K26" s="67">
        <f t="shared" si="4"/>
        <v>0</v>
      </c>
      <c r="L26" s="82">
        <v>25180.3</v>
      </c>
      <c r="M26" s="67">
        <f t="shared" si="5"/>
        <v>100</v>
      </c>
      <c r="N26" s="59"/>
      <c r="O26" s="10"/>
      <c r="P26" s="72">
        <f t="shared" si="2"/>
        <v>0</v>
      </c>
    </row>
    <row r="27" spans="1:16" ht="87" customHeight="1">
      <c r="A27" s="83" t="s">
        <v>91</v>
      </c>
      <c r="B27" s="84"/>
      <c r="C27" s="84">
        <v>22637</v>
      </c>
      <c r="D27" s="84">
        <v>22637</v>
      </c>
      <c r="E27" s="84"/>
      <c r="F27" s="84"/>
      <c r="G27" s="84"/>
      <c r="H27" s="84">
        <v>22637</v>
      </c>
      <c r="I27" s="67">
        <f t="shared" si="3"/>
        <v>100</v>
      </c>
      <c r="J27" s="82"/>
      <c r="K27" s="67">
        <f t="shared" si="4"/>
        <v>0</v>
      </c>
      <c r="L27" s="84">
        <v>22637</v>
      </c>
      <c r="M27" s="67">
        <f t="shared" si="5"/>
        <v>100</v>
      </c>
      <c r="N27" s="35"/>
      <c r="O27" s="10"/>
      <c r="P27" s="72">
        <f t="shared" si="2"/>
        <v>0</v>
      </c>
    </row>
    <row r="28" spans="1:16" ht="47.25">
      <c r="A28" s="56" t="s">
        <v>65</v>
      </c>
      <c r="B28" s="28">
        <f>B29+B30</f>
        <v>0</v>
      </c>
      <c r="C28" s="28">
        <f aca="true" t="shared" si="11" ref="C28:J28">C29+C30</f>
        <v>26538.5</v>
      </c>
      <c r="D28" s="28">
        <f t="shared" si="11"/>
        <v>26538.5</v>
      </c>
      <c r="E28" s="28">
        <f t="shared" si="11"/>
        <v>0</v>
      </c>
      <c r="F28" s="28">
        <f t="shared" si="11"/>
        <v>0</v>
      </c>
      <c r="G28" s="28">
        <f t="shared" si="11"/>
        <v>0</v>
      </c>
      <c r="H28" s="28">
        <f t="shared" si="11"/>
        <v>27970.5</v>
      </c>
      <c r="I28" s="67">
        <f t="shared" si="3"/>
        <v>105.395934208791</v>
      </c>
      <c r="J28" s="28">
        <f t="shared" si="11"/>
        <v>5996.700000000001</v>
      </c>
      <c r="K28" s="67">
        <f t="shared" si="4"/>
        <v>21.43937362578431</v>
      </c>
      <c r="L28" s="28">
        <f>L29+L30</f>
        <v>27970.5</v>
      </c>
      <c r="M28" s="67">
        <f t="shared" si="5"/>
        <v>105.395934208791</v>
      </c>
      <c r="N28" s="186" t="s">
        <v>182</v>
      </c>
      <c r="O28" s="28">
        <f>O29+O30</f>
        <v>0</v>
      </c>
      <c r="P28" s="72">
        <f aca="true" t="shared" si="12" ref="P28:P34">O28/D28</f>
        <v>0</v>
      </c>
    </row>
    <row r="29" spans="1:16" ht="15.75">
      <c r="A29" s="55" t="s">
        <v>9</v>
      </c>
      <c r="B29" s="10"/>
      <c r="C29" s="10">
        <v>20670.1</v>
      </c>
      <c r="D29" s="10">
        <v>20670.1</v>
      </c>
      <c r="E29" s="63"/>
      <c r="F29" s="10"/>
      <c r="G29" s="10"/>
      <c r="H29" s="10">
        <v>21523.5</v>
      </c>
      <c r="I29" s="67">
        <f t="shared" si="3"/>
        <v>104.12866894693302</v>
      </c>
      <c r="J29" s="82">
        <v>4612.8</v>
      </c>
      <c r="K29" s="67">
        <f t="shared" si="4"/>
        <v>21.43145863823263</v>
      </c>
      <c r="L29" s="10">
        <v>21523.5</v>
      </c>
      <c r="M29" s="67">
        <f t="shared" si="5"/>
        <v>104.12866894693302</v>
      </c>
      <c r="N29" s="187"/>
      <c r="O29" s="10"/>
      <c r="P29" s="72">
        <f t="shared" si="12"/>
        <v>0</v>
      </c>
    </row>
    <row r="30" spans="1:16" ht="15.75">
      <c r="A30" s="55" t="s">
        <v>10</v>
      </c>
      <c r="B30" s="10"/>
      <c r="C30" s="10">
        <v>5868.4</v>
      </c>
      <c r="D30" s="10">
        <v>5868.4</v>
      </c>
      <c r="E30" s="63"/>
      <c r="F30" s="10"/>
      <c r="G30" s="10"/>
      <c r="H30" s="10">
        <v>6447</v>
      </c>
      <c r="I30" s="67">
        <f t="shared" si="3"/>
        <v>109.85958694022221</v>
      </c>
      <c r="J30" s="82">
        <v>1383.9</v>
      </c>
      <c r="K30" s="67">
        <f t="shared" si="4"/>
        <v>21.465798045602607</v>
      </c>
      <c r="L30" s="10">
        <v>6447</v>
      </c>
      <c r="M30" s="67">
        <f t="shared" si="5"/>
        <v>109.85958694022221</v>
      </c>
      <c r="N30" s="188"/>
      <c r="O30" s="10"/>
      <c r="P30" s="72">
        <f t="shared" si="12"/>
        <v>0</v>
      </c>
    </row>
    <row r="31" spans="1:16" ht="47.25">
      <c r="A31" s="5" t="s">
        <v>69</v>
      </c>
      <c r="B31" s="10">
        <f>B32+B33+B34+B35+B36+B37</f>
        <v>0</v>
      </c>
      <c r="C31" s="10">
        <f aca="true" t="shared" si="13" ref="C31:J31">C32+C33+C34+C35+C36+C37</f>
        <v>37875</v>
      </c>
      <c r="D31" s="10">
        <f t="shared" si="13"/>
        <v>37831.2</v>
      </c>
      <c r="E31" s="10">
        <f t="shared" si="13"/>
        <v>0</v>
      </c>
      <c r="F31" s="10">
        <f t="shared" si="13"/>
        <v>0</v>
      </c>
      <c r="G31" s="10">
        <f t="shared" si="13"/>
        <v>0</v>
      </c>
      <c r="H31" s="10">
        <f t="shared" si="13"/>
        <v>38937</v>
      </c>
      <c r="I31" s="67">
        <f t="shared" si="3"/>
        <v>102.92298420351457</v>
      </c>
      <c r="J31" s="10">
        <f t="shared" si="13"/>
        <v>16555.6</v>
      </c>
      <c r="K31" s="67">
        <f t="shared" si="4"/>
        <v>42.51894085317307</v>
      </c>
      <c r="L31" s="10">
        <f>L32+L33+L34+L35+L36+L37</f>
        <v>38937</v>
      </c>
      <c r="M31" s="67">
        <f t="shared" si="5"/>
        <v>102.92298420351457</v>
      </c>
      <c r="N31" s="35"/>
      <c r="O31" s="10">
        <f>O32+O33+O34+O35+O36+O37</f>
        <v>0</v>
      </c>
      <c r="P31" s="72">
        <f t="shared" si="12"/>
        <v>0</v>
      </c>
    </row>
    <row r="32" spans="1:16" ht="15.75">
      <c r="A32" s="5" t="s">
        <v>35</v>
      </c>
      <c r="B32" s="10"/>
      <c r="C32" s="10">
        <v>25945.1</v>
      </c>
      <c r="D32" s="10">
        <v>25941.6</v>
      </c>
      <c r="E32" s="63"/>
      <c r="F32" s="10"/>
      <c r="G32" s="10"/>
      <c r="H32" s="10">
        <v>26706</v>
      </c>
      <c r="I32" s="67">
        <f t="shared" si="3"/>
        <v>102.94661855860858</v>
      </c>
      <c r="J32" s="82">
        <v>11804.9</v>
      </c>
      <c r="K32" s="67">
        <f t="shared" si="4"/>
        <v>44.20317531640829</v>
      </c>
      <c r="L32" s="10">
        <v>26706</v>
      </c>
      <c r="M32" s="67">
        <f t="shared" si="5"/>
        <v>102.94661855860858</v>
      </c>
      <c r="N32" s="59"/>
      <c r="O32" s="10"/>
      <c r="P32" s="72">
        <f t="shared" si="12"/>
        <v>0</v>
      </c>
    </row>
    <row r="33" spans="1:16" ht="15.75">
      <c r="A33" s="5" t="s">
        <v>36</v>
      </c>
      <c r="B33" s="10"/>
      <c r="C33" s="10">
        <v>10956</v>
      </c>
      <c r="D33" s="10">
        <v>10919.5</v>
      </c>
      <c r="E33" s="63"/>
      <c r="F33" s="10"/>
      <c r="G33" s="10"/>
      <c r="H33" s="10">
        <v>11251</v>
      </c>
      <c r="I33" s="67">
        <f t="shared" si="3"/>
        <v>103.03585328998581</v>
      </c>
      <c r="J33" s="82">
        <v>4472.6</v>
      </c>
      <c r="K33" s="67">
        <f t="shared" si="4"/>
        <v>39.752910852368686</v>
      </c>
      <c r="L33" s="10">
        <v>11251</v>
      </c>
      <c r="M33" s="67">
        <f t="shared" si="5"/>
        <v>103.03585328998581</v>
      </c>
      <c r="N33" s="59"/>
      <c r="O33" s="10"/>
      <c r="P33" s="72">
        <f t="shared" si="12"/>
        <v>0</v>
      </c>
    </row>
    <row r="34" spans="1:16" ht="15.75">
      <c r="A34" s="5" t="s">
        <v>37</v>
      </c>
      <c r="B34" s="10"/>
      <c r="C34" s="10">
        <v>973.9</v>
      </c>
      <c r="D34" s="10">
        <v>970.1</v>
      </c>
      <c r="E34" s="63"/>
      <c r="F34" s="10"/>
      <c r="G34" s="10"/>
      <c r="H34" s="10">
        <v>980</v>
      </c>
      <c r="I34" s="67">
        <f t="shared" si="3"/>
        <v>101.02051334913926</v>
      </c>
      <c r="J34" s="82">
        <v>278.1</v>
      </c>
      <c r="K34" s="67">
        <f t="shared" si="4"/>
        <v>28.377551020408166</v>
      </c>
      <c r="L34" s="10">
        <v>980</v>
      </c>
      <c r="M34" s="67">
        <f t="shared" si="5"/>
        <v>101.02051334913926</v>
      </c>
      <c r="N34" s="59"/>
      <c r="O34" s="10"/>
      <c r="P34" s="72">
        <f t="shared" si="12"/>
        <v>0</v>
      </c>
    </row>
    <row r="35" spans="1:16" ht="15.75">
      <c r="A35" s="5">
        <v>223</v>
      </c>
      <c r="B35" s="10"/>
      <c r="C35" s="10"/>
      <c r="D35" s="10"/>
      <c r="E35" s="63"/>
      <c r="F35" s="10"/>
      <c r="G35" s="10"/>
      <c r="H35" s="10"/>
      <c r="I35" s="67" t="e">
        <f t="shared" si="3"/>
        <v>#DIV/0!</v>
      </c>
      <c r="J35" s="81"/>
      <c r="K35" s="67" t="e">
        <f t="shared" si="4"/>
        <v>#DIV/0!</v>
      </c>
      <c r="L35" s="10"/>
      <c r="M35" s="67" t="e">
        <f t="shared" si="5"/>
        <v>#DIV/0!</v>
      </c>
      <c r="N35" s="35"/>
      <c r="O35" s="10"/>
      <c r="P35" s="72"/>
    </row>
    <row r="36" spans="1:16" ht="15.75">
      <c r="A36" s="5">
        <v>226</v>
      </c>
      <c r="B36" s="10"/>
      <c r="C36" s="10"/>
      <c r="D36" s="10"/>
      <c r="E36" s="63"/>
      <c r="F36" s="10"/>
      <c r="G36" s="10"/>
      <c r="H36" s="10"/>
      <c r="I36" s="67" t="e">
        <f t="shared" si="3"/>
        <v>#DIV/0!</v>
      </c>
      <c r="J36" s="81"/>
      <c r="K36" s="67" t="e">
        <f t="shared" si="4"/>
        <v>#DIV/0!</v>
      </c>
      <c r="L36" s="10"/>
      <c r="M36" s="67" t="e">
        <f t="shared" si="5"/>
        <v>#DIV/0!</v>
      </c>
      <c r="N36" s="59"/>
      <c r="O36" s="10"/>
      <c r="P36" s="72"/>
    </row>
    <row r="37" spans="1:16" s="17" customFormat="1" ht="15.75">
      <c r="A37" s="5" t="s">
        <v>42</v>
      </c>
      <c r="B37" s="10"/>
      <c r="C37" s="10"/>
      <c r="D37" s="10"/>
      <c r="E37" s="63"/>
      <c r="F37" s="10"/>
      <c r="G37" s="10"/>
      <c r="H37" s="69"/>
      <c r="I37" s="67" t="e">
        <f t="shared" si="3"/>
        <v>#DIV/0!</v>
      </c>
      <c r="J37" s="81"/>
      <c r="K37" s="67" t="e">
        <f t="shared" si="4"/>
        <v>#DIV/0!</v>
      </c>
      <c r="L37" s="69"/>
      <c r="M37" s="67" t="e">
        <f t="shared" si="5"/>
        <v>#DIV/0!</v>
      </c>
      <c r="N37" s="35"/>
      <c r="O37" s="10"/>
      <c r="P37" s="72"/>
    </row>
    <row r="38" spans="1:16" ht="15.75">
      <c r="A38" s="20" t="s">
        <v>11</v>
      </c>
      <c r="B38" s="18">
        <f>B39+B40</f>
        <v>0</v>
      </c>
      <c r="C38" s="18">
        <f aca="true" t="shared" si="14" ref="C38:J38">C39+C40</f>
        <v>15515.4</v>
      </c>
      <c r="D38" s="18">
        <f t="shared" si="14"/>
        <v>15038</v>
      </c>
      <c r="E38" s="18">
        <f t="shared" si="14"/>
        <v>0</v>
      </c>
      <c r="F38" s="18">
        <f t="shared" si="14"/>
        <v>511.7</v>
      </c>
      <c r="G38" s="18">
        <f t="shared" si="14"/>
        <v>148.4</v>
      </c>
      <c r="H38" s="18">
        <f t="shared" si="14"/>
        <v>15598.800000000001</v>
      </c>
      <c r="I38" s="67">
        <f t="shared" si="3"/>
        <v>103.72921931107861</v>
      </c>
      <c r="J38" s="18">
        <f t="shared" si="14"/>
        <v>3295.3999999999996</v>
      </c>
      <c r="K38" s="67">
        <f t="shared" si="4"/>
        <v>21.12598405005513</v>
      </c>
      <c r="L38" s="18">
        <f>L39+L40</f>
        <v>15598.800000000001</v>
      </c>
      <c r="M38" s="67">
        <f t="shared" si="5"/>
        <v>103.72921931107861</v>
      </c>
      <c r="N38" s="40"/>
      <c r="O38" s="18">
        <f>O39+O40</f>
        <v>0</v>
      </c>
      <c r="P38" s="72">
        <f aca="true" t="shared" si="15" ref="P38:P44">O38/D38</f>
        <v>0</v>
      </c>
    </row>
    <row r="39" spans="1:16" ht="31.5">
      <c r="A39" s="7" t="s">
        <v>12</v>
      </c>
      <c r="B39" s="10"/>
      <c r="C39" s="10">
        <v>650</v>
      </c>
      <c r="D39" s="10">
        <v>650</v>
      </c>
      <c r="E39" s="63"/>
      <c r="F39" s="10"/>
      <c r="G39" s="10"/>
      <c r="H39" s="10">
        <v>560</v>
      </c>
      <c r="I39" s="67">
        <f t="shared" si="3"/>
        <v>86.15384615384616</v>
      </c>
      <c r="J39" s="82">
        <v>90</v>
      </c>
      <c r="K39" s="67">
        <f t="shared" si="4"/>
        <v>16.071428571428573</v>
      </c>
      <c r="L39" s="10">
        <v>616.2</v>
      </c>
      <c r="M39" s="67">
        <f t="shared" si="5"/>
        <v>94.80000000000001</v>
      </c>
      <c r="N39" s="59"/>
      <c r="O39" s="10"/>
      <c r="P39" s="72">
        <f t="shared" si="15"/>
        <v>0</v>
      </c>
    </row>
    <row r="40" spans="1:16" ht="47.25">
      <c r="A40" s="23" t="s">
        <v>16</v>
      </c>
      <c r="B40" s="22">
        <f>B41+B42+B43+B44</f>
        <v>0</v>
      </c>
      <c r="C40" s="22">
        <f aca="true" t="shared" si="16" ref="C40:J40">C41+C42+C43+C44</f>
        <v>14865.4</v>
      </c>
      <c r="D40" s="22">
        <f t="shared" si="16"/>
        <v>14388</v>
      </c>
      <c r="E40" s="22">
        <f t="shared" si="16"/>
        <v>0</v>
      </c>
      <c r="F40" s="22">
        <f t="shared" si="16"/>
        <v>511.7</v>
      </c>
      <c r="G40" s="22">
        <f t="shared" si="16"/>
        <v>148.4</v>
      </c>
      <c r="H40" s="22">
        <f t="shared" si="16"/>
        <v>15038.800000000001</v>
      </c>
      <c r="I40" s="67">
        <f t="shared" si="3"/>
        <v>104.52321378926884</v>
      </c>
      <c r="J40" s="22">
        <f t="shared" si="16"/>
        <v>3205.3999999999996</v>
      </c>
      <c r="K40" s="67">
        <f t="shared" si="4"/>
        <v>21.31420060111179</v>
      </c>
      <c r="L40" s="22">
        <f>L41+L42+L43+L44</f>
        <v>14982.6</v>
      </c>
      <c r="M40" s="67">
        <f t="shared" si="5"/>
        <v>104.13261050875731</v>
      </c>
      <c r="N40" s="41"/>
      <c r="O40" s="22">
        <f>O41+O42+O43+O44</f>
        <v>0</v>
      </c>
      <c r="P40" s="72">
        <f t="shared" si="15"/>
        <v>0</v>
      </c>
    </row>
    <row r="41" spans="1:16" ht="15.75">
      <c r="A41" s="7" t="s">
        <v>28</v>
      </c>
      <c r="B41" s="10"/>
      <c r="C41" s="10">
        <v>1073.5</v>
      </c>
      <c r="D41" s="10">
        <v>1057.6</v>
      </c>
      <c r="E41" s="63"/>
      <c r="F41" s="10"/>
      <c r="G41" s="10"/>
      <c r="H41" s="10">
        <v>1165.6</v>
      </c>
      <c r="I41" s="67">
        <f t="shared" si="3"/>
        <v>110.21180030257187</v>
      </c>
      <c r="J41" s="82">
        <v>242.1</v>
      </c>
      <c r="K41" s="67">
        <f t="shared" si="4"/>
        <v>20.770418668496912</v>
      </c>
      <c r="L41" s="10">
        <v>1165.6</v>
      </c>
      <c r="M41" s="67">
        <f t="shared" si="5"/>
        <v>110.21180030257187</v>
      </c>
      <c r="N41" s="75"/>
      <c r="O41" s="10"/>
      <c r="P41" s="72">
        <f t="shared" si="15"/>
        <v>0</v>
      </c>
    </row>
    <row r="42" spans="1:16" ht="15.75">
      <c r="A42" s="7" t="s">
        <v>18</v>
      </c>
      <c r="B42" s="10"/>
      <c r="C42" s="10">
        <v>849.9</v>
      </c>
      <c r="D42" s="10">
        <v>839</v>
      </c>
      <c r="E42" s="63"/>
      <c r="F42" s="10"/>
      <c r="G42" s="10"/>
      <c r="H42" s="10">
        <v>932</v>
      </c>
      <c r="I42" s="67">
        <f t="shared" si="3"/>
        <v>111.08462455303933</v>
      </c>
      <c r="J42" s="82">
        <v>186.4</v>
      </c>
      <c r="K42" s="67">
        <f t="shared" si="4"/>
        <v>20</v>
      </c>
      <c r="L42" s="10">
        <v>875.8</v>
      </c>
      <c r="M42" s="67">
        <f t="shared" si="5"/>
        <v>104.38617401668652</v>
      </c>
      <c r="N42" s="76"/>
      <c r="O42" s="74"/>
      <c r="P42" s="72">
        <f t="shared" si="15"/>
        <v>0</v>
      </c>
    </row>
    <row r="43" spans="1:16" ht="15.75">
      <c r="A43" s="7" t="s">
        <v>29</v>
      </c>
      <c r="B43" s="10"/>
      <c r="C43" s="10">
        <v>11181.4</v>
      </c>
      <c r="D43" s="10">
        <v>10730.8</v>
      </c>
      <c r="E43" s="63"/>
      <c r="F43" s="10">
        <v>511.7</v>
      </c>
      <c r="G43" s="10">
        <v>148.4</v>
      </c>
      <c r="H43" s="10">
        <v>11180</v>
      </c>
      <c r="I43" s="67">
        <f t="shared" si="3"/>
        <v>104.18608118686399</v>
      </c>
      <c r="J43" s="82">
        <v>2412.2</v>
      </c>
      <c r="K43" s="67">
        <f t="shared" si="4"/>
        <v>21.57602862254025</v>
      </c>
      <c r="L43" s="10">
        <v>11180</v>
      </c>
      <c r="M43" s="67">
        <f t="shared" si="5"/>
        <v>104.18608118686399</v>
      </c>
      <c r="N43" s="59"/>
      <c r="O43" s="74"/>
      <c r="P43" s="72">
        <f t="shared" si="15"/>
        <v>0</v>
      </c>
    </row>
    <row r="44" spans="1:16" ht="47.25">
      <c r="A44" s="7" t="s">
        <v>22</v>
      </c>
      <c r="B44" s="10">
        <f aca="true" t="shared" si="17" ref="B44:G44">B46+B47</f>
        <v>0</v>
      </c>
      <c r="C44" s="10">
        <f t="shared" si="17"/>
        <v>1760.6000000000001</v>
      </c>
      <c r="D44" s="10">
        <f t="shared" si="17"/>
        <v>1760.6000000000001</v>
      </c>
      <c r="E44" s="10">
        <f t="shared" si="17"/>
        <v>0</v>
      </c>
      <c r="F44" s="10">
        <f t="shared" si="17"/>
        <v>0</v>
      </c>
      <c r="G44" s="10">
        <f t="shared" si="17"/>
        <v>0</v>
      </c>
      <c r="H44" s="10">
        <f>H46+H47</f>
        <v>1761.2</v>
      </c>
      <c r="I44" s="67">
        <f t="shared" si="3"/>
        <v>100.03407929115073</v>
      </c>
      <c r="J44" s="10">
        <f>J46+J47</f>
        <v>364.7</v>
      </c>
      <c r="K44" s="67">
        <f t="shared" si="4"/>
        <v>20.707472178060414</v>
      </c>
      <c r="L44" s="10">
        <f>L46+L47</f>
        <v>1761.2</v>
      </c>
      <c r="M44" s="67">
        <f t="shared" si="5"/>
        <v>100.03407929115073</v>
      </c>
      <c r="N44" s="35"/>
      <c r="O44" s="10">
        <f>O46+O47</f>
        <v>0</v>
      </c>
      <c r="P44" s="72">
        <f t="shared" si="15"/>
        <v>0</v>
      </c>
    </row>
    <row r="45" spans="1:16" ht="15.75">
      <c r="A45" s="7" t="s">
        <v>40</v>
      </c>
      <c r="B45" s="10"/>
      <c r="C45" s="10"/>
      <c r="D45" s="10"/>
      <c r="E45" s="63" t="s">
        <v>71</v>
      </c>
      <c r="F45" s="10"/>
      <c r="G45" s="10"/>
      <c r="H45" s="10"/>
      <c r="I45" s="67" t="e">
        <f t="shared" si="3"/>
        <v>#DIV/0!</v>
      </c>
      <c r="J45" s="81"/>
      <c r="K45" s="67" t="e">
        <f t="shared" si="4"/>
        <v>#DIV/0!</v>
      </c>
      <c r="L45" s="10"/>
      <c r="M45" s="67" t="e">
        <f t="shared" si="5"/>
        <v>#DIV/0!</v>
      </c>
      <c r="N45" s="35"/>
      <c r="O45" s="10"/>
      <c r="P45" s="72"/>
    </row>
    <row r="46" spans="1:16" ht="15.75">
      <c r="A46" s="7" t="s">
        <v>38</v>
      </c>
      <c r="B46" s="10"/>
      <c r="C46" s="10">
        <v>24.7</v>
      </c>
      <c r="D46" s="10">
        <v>24.7</v>
      </c>
      <c r="E46" s="63"/>
      <c r="F46" s="10"/>
      <c r="G46" s="10"/>
      <c r="H46" s="10">
        <v>25.3</v>
      </c>
      <c r="I46" s="67">
        <f t="shared" si="3"/>
        <v>102.42914979757086</v>
      </c>
      <c r="J46" s="82">
        <v>0.2</v>
      </c>
      <c r="K46" s="67">
        <f t="shared" si="4"/>
        <v>0.7905138339920948</v>
      </c>
      <c r="L46" s="10">
        <v>25.3</v>
      </c>
      <c r="M46" s="67">
        <f t="shared" si="5"/>
        <v>102.42914979757086</v>
      </c>
      <c r="N46" s="75"/>
      <c r="O46" s="10"/>
      <c r="P46" s="72">
        <f aca="true" t="shared" si="18" ref="P46:P57">O46/D46</f>
        <v>0</v>
      </c>
    </row>
    <row r="47" spans="1:16" s="17" customFormat="1" ht="15.75">
      <c r="A47" s="7" t="s">
        <v>39</v>
      </c>
      <c r="B47" s="10"/>
      <c r="C47" s="69">
        <v>1735.9</v>
      </c>
      <c r="D47" s="69">
        <v>1735.9</v>
      </c>
      <c r="E47" s="63"/>
      <c r="F47" s="10"/>
      <c r="G47" s="10"/>
      <c r="H47" s="69">
        <v>1735.9</v>
      </c>
      <c r="I47" s="67">
        <f t="shared" si="3"/>
        <v>100</v>
      </c>
      <c r="J47" s="82">
        <v>364.5</v>
      </c>
      <c r="K47" s="67">
        <f t="shared" si="4"/>
        <v>20.99775332680454</v>
      </c>
      <c r="L47" s="69">
        <v>1735.9</v>
      </c>
      <c r="M47" s="67">
        <f t="shared" si="5"/>
        <v>100</v>
      </c>
      <c r="N47" s="59"/>
      <c r="O47" s="10"/>
      <c r="P47" s="72">
        <f t="shared" si="18"/>
        <v>0</v>
      </c>
    </row>
    <row r="48" spans="1:16" ht="15.75">
      <c r="A48" s="20" t="s">
        <v>13</v>
      </c>
      <c r="B48" s="18">
        <f>B49+B50+B51+B52</f>
        <v>241.70000000000002</v>
      </c>
      <c r="C48" s="18">
        <f aca="true" t="shared" si="19" ref="C48:J48">C49+C50+C51+C52</f>
        <v>61958.3</v>
      </c>
      <c r="D48" s="18">
        <f t="shared" si="19"/>
        <v>56123.3</v>
      </c>
      <c r="E48" s="18">
        <f t="shared" si="19"/>
        <v>0</v>
      </c>
      <c r="F48" s="18">
        <f t="shared" si="19"/>
        <v>0</v>
      </c>
      <c r="G48" s="18">
        <f t="shared" si="19"/>
        <v>3624.4</v>
      </c>
      <c r="H48" s="18">
        <f t="shared" si="19"/>
        <v>94165</v>
      </c>
      <c r="I48" s="67">
        <f t="shared" si="3"/>
        <v>167.78236490013953</v>
      </c>
      <c r="J48" s="18">
        <f t="shared" si="19"/>
        <v>10953.4</v>
      </c>
      <c r="K48" s="67">
        <f t="shared" si="4"/>
        <v>11.63213508203685</v>
      </c>
      <c r="L48" s="18">
        <f>L49+L50+L51+L52</f>
        <v>94165</v>
      </c>
      <c r="M48" s="67">
        <f t="shared" si="5"/>
        <v>167.78236490013953</v>
      </c>
      <c r="N48" s="40"/>
      <c r="O48" s="18">
        <f>O49+O50+O51+O52</f>
        <v>0</v>
      </c>
      <c r="P48" s="72">
        <f t="shared" si="18"/>
        <v>0</v>
      </c>
    </row>
    <row r="49" spans="1:16" ht="15.75">
      <c r="A49" s="6" t="s">
        <v>30</v>
      </c>
      <c r="B49" s="10">
        <v>87.9</v>
      </c>
      <c r="C49" s="10">
        <v>10812.3</v>
      </c>
      <c r="D49" s="10">
        <v>10222.1</v>
      </c>
      <c r="E49" s="63"/>
      <c r="F49" s="10"/>
      <c r="G49" s="10">
        <v>3525.1</v>
      </c>
      <c r="H49" s="10">
        <v>10149.1</v>
      </c>
      <c r="I49" s="67">
        <f t="shared" si="3"/>
        <v>99.28586102659924</v>
      </c>
      <c r="J49" s="82">
        <v>1221</v>
      </c>
      <c r="K49" s="67">
        <f t="shared" si="4"/>
        <v>12.030623405030989</v>
      </c>
      <c r="L49" s="10">
        <v>10149.1</v>
      </c>
      <c r="M49" s="67">
        <f t="shared" si="5"/>
        <v>99.28586102659924</v>
      </c>
      <c r="N49" s="61"/>
      <c r="O49" s="10"/>
      <c r="P49" s="72">
        <f t="shared" si="18"/>
        <v>0</v>
      </c>
    </row>
    <row r="50" spans="1:16" ht="31.5">
      <c r="A50" s="6" t="s">
        <v>27</v>
      </c>
      <c r="B50" s="10"/>
      <c r="C50" s="10">
        <v>21157.4</v>
      </c>
      <c r="D50" s="10">
        <v>17948.7</v>
      </c>
      <c r="E50" s="63"/>
      <c r="F50" s="10"/>
      <c r="G50" s="10">
        <v>99.3</v>
      </c>
      <c r="H50" s="69">
        <v>28236.9</v>
      </c>
      <c r="I50" s="67">
        <f t="shared" si="3"/>
        <v>157.32002874860018</v>
      </c>
      <c r="J50" s="82">
        <v>3600.4</v>
      </c>
      <c r="K50" s="67">
        <f t="shared" si="4"/>
        <v>12.750691471089247</v>
      </c>
      <c r="L50" s="69">
        <v>29927</v>
      </c>
      <c r="M50" s="67">
        <f t="shared" si="5"/>
        <v>166.73630959345246</v>
      </c>
      <c r="N50" s="61"/>
      <c r="O50" s="10"/>
      <c r="P50" s="72">
        <f t="shared" si="18"/>
        <v>0</v>
      </c>
    </row>
    <row r="51" spans="1:16" ht="15.75">
      <c r="A51" s="6" t="s">
        <v>14</v>
      </c>
      <c r="B51" s="10">
        <v>153.8</v>
      </c>
      <c r="C51" s="69">
        <v>2040.9</v>
      </c>
      <c r="D51" s="69">
        <v>2035.1</v>
      </c>
      <c r="E51" s="63"/>
      <c r="F51" s="10"/>
      <c r="G51" s="10"/>
      <c r="H51" s="10">
        <v>2149.9</v>
      </c>
      <c r="I51" s="67">
        <f t="shared" si="3"/>
        <v>105.64100044223872</v>
      </c>
      <c r="J51" s="82">
        <v>215.9</v>
      </c>
      <c r="K51" s="67">
        <f t="shared" si="4"/>
        <v>10.04232755011861</v>
      </c>
      <c r="L51" s="10">
        <v>2149.9</v>
      </c>
      <c r="M51" s="67">
        <f t="shared" si="5"/>
        <v>105.64100044223872</v>
      </c>
      <c r="N51" s="59"/>
      <c r="O51" s="10"/>
      <c r="P51" s="72">
        <f t="shared" si="18"/>
        <v>0</v>
      </c>
    </row>
    <row r="52" spans="1:16" ht="31.5">
      <c r="A52" s="24" t="s">
        <v>17</v>
      </c>
      <c r="B52" s="22">
        <f>B53+B54+B55+B56+B57+B58+B59</f>
        <v>0</v>
      </c>
      <c r="C52" s="22">
        <f aca="true" t="shared" si="20" ref="C52:J52">C53+C54+C55+C56+C57+C58+C59</f>
        <v>27947.7</v>
      </c>
      <c r="D52" s="22">
        <f t="shared" si="20"/>
        <v>25917.4</v>
      </c>
      <c r="E52" s="22">
        <f t="shared" si="20"/>
        <v>0</v>
      </c>
      <c r="F52" s="22">
        <f t="shared" si="20"/>
        <v>0</v>
      </c>
      <c r="G52" s="22">
        <f t="shared" si="20"/>
        <v>0</v>
      </c>
      <c r="H52" s="22">
        <f t="shared" si="20"/>
        <v>53629.100000000006</v>
      </c>
      <c r="I52" s="67">
        <f t="shared" si="3"/>
        <v>206.92314815529338</v>
      </c>
      <c r="J52" s="22">
        <f t="shared" si="20"/>
        <v>5916.1</v>
      </c>
      <c r="K52" s="67">
        <f t="shared" si="4"/>
        <v>11.03151087749002</v>
      </c>
      <c r="L52" s="22">
        <f>L53+L54+L55+L56+L57+L58+L59</f>
        <v>51939</v>
      </c>
      <c r="M52" s="67">
        <f t="shared" si="5"/>
        <v>200.40204650157807</v>
      </c>
      <c r="N52" s="41"/>
      <c r="O52" s="22">
        <f>O53+O54+O55+O56+O57+O58+O59</f>
        <v>0</v>
      </c>
      <c r="P52" s="72">
        <f t="shared" si="18"/>
        <v>0</v>
      </c>
    </row>
    <row r="53" spans="1:16" ht="15.75">
      <c r="A53" s="6" t="s">
        <v>19</v>
      </c>
      <c r="B53" s="10"/>
      <c r="C53" s="10">
        <v>1033.8</v>
      </c>
      <c r="D53" s="10">
        <v>984</v>
      </c>
      <c r="E53" s="63"/>
      <c r="F53" s="10"/>
      <c r="G53" s="10"/>
      <c r="H53" s="10">
        <v>1035</v>
      </c>
      <c r="I53" s="67">
        <f t="shared" si="3"/>
        <v>105.18292682926828</v>
      </c>
      <c r="J53" s="82">
        <v>116.3</v>
      </c>
      <c r="K53" s="67">
        <f t="shared" si="4"/>
        <v>11.23671497584541</v>
      </c>
      <c r="L53" s="10">
        <v>1035</v>
      </c>
      <c r="M53" s="67">
        <f t="shared" si="5"/>
        <v>105.18292682926828</v>
      </c>
      <c r="N53" s="59"/>
      <c r="O53" s="10"/>
      <c r="P53" s="72">
        <f t="shared" si="18"/>
        <v>0</v>
      </c>
    </row>
    <row r="54" spans="1:16" ht="15.75">
      <c r="A54" s="6" t="s">
        <v>20</v>
      </c>
      <c r="B54" s="10"/>
      <c r="C54" s="10">
        <v>322.9</v>
      </c>
      <c r="D54" s="10">
        <v>322.9</v>
      </c>
      <c r="E54" s="63"/>
      <c r="F54" s="10"/>
      <c r="G54" s="10"/>
      <c r="H54" s="10">
        <v>542</v>
      </c>
      <c r="I54" s="67">
        <f t="shared" si="3"/>
        <v>167.8538247135336</v>
      </c>
      <c r="J54" s="82">
        <v>66</v>
      </c>
      <c r="K54" s="67">
        <f t="shared" si="4"/>
        <v>12.177121771217712</v>
      </c>
      <c r="L54" s="10">
        <v>542</v>
      </c>
      <c r="M54" s="67">
        <f t="shared" si="5"/>
        <v>167.8538247135336</v>
      </c>
      <c r="N54" s="59"/>
      <c r="O54" s="10"/>
      <c r="P54" s="72">
        <f t="shared" si="18"/>
        <v>0</v>
      </c>
    </row>
    <row r="55" spans="1:16" ht="63">
      <c r="A55" s="6" t="s">
        <v>70</v>
      </c>
      <c r="B55" s="10"/>
      <c r="C55" s="10">
        <v>4009</v>
      </c>
      <c r="D55" s="10">
        <v>3982.1</v>
      </c>
      <c r="E55" s="63"/>
      <c r="F55" s="10"/>
      <c r="G55" s="10"/>
      <c r="H55" s="10">
        <v>3181.7</v>
      </c>
      <c r="I55" s="67">
        <f t="shared" si="3"/>
        <v>79.90005273599357</v>
      </c>
      <c r="J55" s="82">
        <v>515.2</v>
      </c>
      <c r="K55" s="67">
        <f t="shared" si="4"/>
        <v>16.19260143948204</v>
      </c>
      <c r="L55" s="10">
        <v>3181.7</v>
      </c>
      <c r="M55" s="67">
        <f t="shared" si="5"/>
        <v>79.90005273599357</v>
      </c>
      <c r="N55" s="61"/>
      <c r="O55" s="10"/>
      <c r="P55" s="72">
        <f t="shared" si="18"/>
        <v>0</v>
      </c>
    </row>
    <row r="56" spans="1:16" ht="15.75">
      <c r="A56" s="6" t="s">
        <v>21</v>
      </c>
      <c r="B56" s="10"/>
      <c r="C56" s="10">
        <v>6264.1</v>
      </c>
      <c r="D56" s="10">
        <v>6093.4</v>
      </c>
      <c r="E56" s="63"/>
      <c r="F56" s="10"/>
      <c r="G56" s="10"/>
      <c r="H56" s="10">
        <v>6380</v>
      </c>
      <c r="I56" s="67">
        <f t="shared" si="3"/>
        <v>104.70344963403026</v>
      </c>
      <c r="J56" s="82">
        <v>1217</v>
      </c>
      <c r="K56" s="67">
        <f t="shared" si="4"/>
        <v>19.07523510971787</v>
      </c>
      <c r="L56" s="10">
        <v>6380</v>
      </c>
      <c r="M56" s="67">
        <f t="shared" si="5"/>
        <v>104.70344963403026</v>
      </c>
      <c r="N56" s="60"/>
      <c r="O56" s="10"/>
      <c r="P56" s="72">
        <f t="shared" si="18"/>
        <v>0</v>
      </c>
    </row>
    <row r="57" spans="1:16" ht="94.5">
      <c r="A57" s="6" t="s">
        <v>24</v>
      </c>
      <c r="B57" s="10"/>
      <c r="C57" s="10">
        <v>910.7</v>
      </c>
      <c r="D57" s="10">
        <v>815.4</v>
      </c>
      <c r="E57" s="63"/>
      <c r="F57" s="10"/>
      <c r="G57" s="10"/>
      <c r="H57" s="10">
        <v>27765.6</v>
      </c>
      <c r="I57" s="67">
        <f t="shared" si="3"/>
        <v>3405.1508462104484</v>
      </c>
      <c r="J57" s="82">
        <v>1864.2</v>
      </c>
      <c r="K57" s="67">
        <f t="shared" si="4"/>
        <v>6.71406344541447</v>
      </c>
      <c r="L57" s="10">
        <v>26075.5</v>
      </c>
      <c r="M57" s="67">
        <f t="shared" si="5"/>
        <v>3197.8783419180772</v>
      </c>
      <c r="N57" s="75" t="s">
        <v>180</v>
      </c>
      <c r="O57" s="10"/>
      <c r="P57" s="72">
        <f t="shared" si="18"/>
        <v>0</v>
      </c>
    </row>
    <row r="58" spans="1:16" ht="31.5">
      <c r="A58" s="6" t="s">
        <v>25</v>
      </c>
      <c r="B58" s="10"/>
      <c r="C58" s="10"/>
      <c r="D58" s="10"/>
      <c r="E58" s="63"/>
      <c r="F58" s="10"/>
      <c r="G58" s="10"/>
      <c r="H58" s="10"/>
      <c r="I58" s="67" t="e">
        <f t="shared" si="3"/>
        <v>#DIV/0!</v>
      </c>
      <c r="J58" s="82"/>
      <c r="K58" s="67" t="e">
        <f t="shared" si="4"/>
        <v>#DIV/0!</v>
      </c>
      <c r="L58" s="10"/>
      <c r="M58" s="67" t="e">
        <f t="shared" si="5"/>
        <v>#DIV/0!</v>
      </c>
      <c r="N58" s="35"/>
      <c r="O58" s="10"/>
      <c r="P58" s="72"/>
    </row>
    <row r="59" spans="1:16" ht="47.25">
      <c r="A59" s="6" t="s">
        <v>23</v>
      </c>
      <c r="B59" s="10"/>
      <c r="C59" s="10">
        <v>15407.2</v>
      </c>
      <c r="D59" s="10">
        <v>13719.6</v>
      </c>
      <c r="E59" s="63"/>
      <c r="F59" s="10"/>
      <c r="G59" s="10"/>
      <c r="H59" s="10">
        <v>14724.8</v>
      </c>
      <c r="I59" s="67">
        <f t="shared" si="3"/>
        <v>107.3267442199481</v>
      </c>
      <c r="J59" s="82">
        <v>2137.4</v>
      </c>
      <c r="K59" s="67">
        <f t="shared" si="4"/>
        <v>14.515647071607084</v>
      </c>
      <c r="L59" s="10">
        <v>14724.8</v>
      </c>
      <c r="M59" s="67">
        <f t="shared" si="5"/>
        <v>107.3267442199481</v>
      </c>
      <c r="N59" s="59"/>
      <c r="O59" s="10"/>
      <c r="P59" s="72">
        <f>O59/D59</f>
        <v>0</v>
      </c>
    </row>
    <row r="60" spans="1:16" ht="18.75">
      <c r="A60" s="21" t="s">
        <v>15</v>
      </c>
      <c r="B60" s="15"/>
      <c r="C60" s="15">
        <f>C7-C16</f>
        <v>-10426.299999999988</v>
      </c>
      <c r="D60" s="15">
        <f>D7-D16</f>
        <v>-5931.299999999988</v>
      </c>
      <c r="E60" s="15"/>
      <c r="F60" s="15"/>
      <c r="G60" s="15"/>
      <c r="H60" s="15">
        <f>H7-H16</f>
        <v>3466.399999999994</v>
      </c>
      <c r="I60" s="15"/>
      <c r="J60" s="15">
        <f>J7-J16</f>
        <v>-3584.399999999994</v>
      </c>
      <c r="K60" s="15"/>
      <c r="L60" s="15">
        <f>L7-L16</f>
        <v>3466.399999999994</v>
      </c>
      <c r="M60" s="15"/>
      <c r="N60" s="15"/>
      <c r="O60" s="15">
        <f>O7-O16</f>
        <v>0</v>
      </c>
      <c r="P60" s="73"/>
    </row>
    <row r="61" spans="1:16" ht="37.5">
      <c r="A61" s="44" t="s">
        <v>47</v>
      </c>
      <c r="B61" s="10"/>
      <c r="C61" s="29">
        <v>10426.3</v>
      </c>
      <c r="D61" s="10">
        <v>5931.3</v>
      </c>
      <c r="E61" s="10"/>
      <c r="F61" s="35"/>
      <c r="G61" s="35"/>
      <c r="H61" s="35">
        <v>-3466.4</v>
      </c>
      <c r="I61" s="67"/>
      <c r="J61" s="73">
        <v>3584.4</v>
      </c>
      <c r="K61" s="68"/>
      <c r="L61" s="77">
        <v>-3466.4</v>
      </c>
      <c r="M61" s="68"/>
      <c r="N61" s="36"/>
      <c r="O61" s="10"/>
      <c r="P61" s="73"/>
    </row>
    <row r="62" spans="1:16" ht="18.75">
      <c r="A62" s="46" t="s">
        <v>48</v>
      </c>
      <c r="B62" s="10"/>
      <c r="C62" s="10"/>
      <c r="D62" s="10"/>
      <c r="E62" s="10"/>
      <c r="F62" s="35"/>
      <c r="G62" s="35"/>
      <c r="H62" s="35"/>
      <c r="I62" s="67"/>
      <c r="J62" s="82"/>
      <c r="K62" s="68"/>
      <c r="L62" s="77"/>
      <c r="M62" s="68"/>
      <c r="N62" s="36"/>
      <c r="O62" s="10"/>
      <c r="P62" s="73"/>
    </row>
    <row r="63" spans="1:16" ht="37.5">
      <c r="A63" s="47" t="s">
        <v>79</v>
      </c>
      <c r="B63" s="10"/>
      <c r="C63" s="10"/>
      <c r="D63" s="10"/>
      <c r="E63" s="10"/>
      <c r="F63" s="35"/>
      <c r="G63" s="35"/>
      <c r="H63" s="35"/>
      <c r="I63" s="67"/>
      <c r="J63" s="73"/>
      <c r="K63" s="68"/>
      <c r="L63" s="77"/>
      <c r="M63" s="68"/>
      <c r="N63" s="36"/>
      <c r="O63" s="10"/>
      <c r="P63" s="73"/>
    </row>
    <row r="64" spans="1:16" ht="37.5">
      <c r="A64" s="47" t="s">
        <v>49</v>
      </c>
      <c r="B64" s="10"/>
      <c r="C64" s="10"/>
      <c r="D64" s="10"/>
      <c r="E64" s="10"/>
      <c r="F64" s="35"/>
      <c r="G64" s="35"/>
      <c r="H64" s="35"/>
      <c r="I64" s="67"/>
      <c r="J64" s="73"/>
      <c r="K64" s="68"/>
      <c r="L64" s="77"/>
      <c r="M64" s="45"/>
      <c r="N64" s="36"/>
      <c r="O64" s="10"/>
      <c r="P64" s="73"/>
    </row>
    <row r="65" spans="1:16" ht="37.5">
      <c r="A65" s="48" t="s">
        <v>50</v>
      </c>
      <c r="B65" s="10"/>
      <c r="C65" s="10"/>
      <c r="D65" s="10"/>
      <c r="E65" s="10"/>
      <c r="F65" s="35"/>
      <c r="G65" s="35"/>
      <c r="H65" s="35"/>
      <c r="I65" s="67"/>
      <c r="J65" s="73"/>
      <c r="K65" s="68"/>
      <c r="L65" s="77"/>
      <c r="M65" s="45"/>
      <c r="N65" s="36"/>
      <c r="O65" s="10"/>
      <c r="P65" s="73"/>
    </row>
    <row r="66" spans="1:16" ht="37.5">
      <c r="A66" s="47" t="s">
        <v>51</v>
      </c>
      <c r="B66" s="10"/>
      <c r="C66" s="10">
        <v>-7000</v>
      </c>
      <c r="D66" s="10">
        <v>-7000</v>
      </c>
      <c r="E66" s="10"/>
      <c r="F66" s="35"/>
      <c r="G66" s="35"/>
      <c r="H66" s="35">
        <v>-5466.4</v>
      </c>
      <c r="I66" s="67"/>
      <c r="J66" s="73">
        <v>5250</v>
      </c>
      <c r="K66" s="68"/>
      <c r="L66" s="77">
        <v>-5466.4</v>
      </c>
      <c r="M66" s="45"/>
      <c r="N66" s="36"/>
      <c r="O66" s="10"/>
      <c r="P66" s="73"/>
    </row>
    <row r="67" spans="1:16" ht="63">
      <c r="A67" s="47" t="s">
        <v>52</v>
      </c>
      <c r="B67" s="10"/>
      <c r="C67" s="10"/>
      <c r="D67" s="10"/>
      <c r="E67" s="10"/>
      <c r="F67" s="35"/>
      <c r="G67" s="35"/>
      <c r="H67" s="35">
        <v>7000</v>
      </c>
      <c r="I67" s="67"/>
      <c r="J67" s="73">
        <v>7000</v>
      </c>
      <c r="K67" s="68"/>
      <c r="L67" s="77">
        <v>7000</v>
      </c>
      <c r="M67" s="45"/>
      <c r="N67" s="154" t="s">
        <v>181</v>
      </c>
      <c r="O67" s="10"/>
      <c r="P67" s="73"/>
    </row>
    <row r="68" spans="1:16" ht="18.75">
      <c r="A68" s="47" t="s">
        <v>53</v>
      </c>
      <c r="B68" s="10"/>
      <c r="C68" s="10">
        <v>-7000</v>
      </c>
      <c r="D68" s="10">
        <v>-7000</v>
      </c>
      <c r="E68" s="10"/>
      <c r="F68" s="35"/>
      <c r="G68" s="35"/>
      <c r="H68" s="35">
        <v>-12466.4</v>
      </c>
      <c r="I68" s="67"/>
      <c r="J68" s="73">
        <v>-1750</v>
      </c>
      <c r="K68" s="68"/>
      <c r="L68" s="77">
        <v>-12466.4</v>
      </c>
      <c r="M68" s="45"/>
      <c r="N68" s="36"/>
      <c r="O68" s="10"/>
      <c r="P68" s="73"/>
    </row>
    <row r="69" spans="1:16" ht="37.5">
      <c r="A69" s="48" t="s">
        <v>54</v>
      </c>
      <c r="B69" s="10"/>
      <c r="C69" s="10"/>
      <c r="D69" s="10"/>
      <c r="E69" s="10"/>
      <c r="F69" s="35"/>
      <c r="G69" s="35"/>
      <c r="H69" s="35"/>
      <c r="I69" s="67"/>
      <c r="J69" s="73"/>
      <c r="K69" s="45"/>
      <c r="L69" s="77"/>
      <c r="M69" s="45"/>
      <c r="N69" s="36"/>
      <c r="O69" s="10"/>
      <c r="P69" s="73"/>
    </row>
    <row r="70" spans="1:16" ht="37.5">
      <c r="A70" s="48" t="s">
        <v>55</v>
      </c>
      <c r="B70" s="10"/>
      <c r="C70" s="10">
        <v>-343.7</v>
      </c>
      <c r="D70" s="10">
        <v>-343.7</v>
      </c>
      <c r="E70" s="10"/>
      <c r="F70" s="35"/>
      <c r="G70" s="35"/>
      <c r="H70" s="35"/>
      <c r="I70" s="67"/>
      <c r="J70" s="73"/>
      <c r="K70" s="45"/>
      <c r="L70" s="77"/>
      <c r="M70" s="45"/>
      <c r="N70" s="36"/>
      <c r="O70" s="10"/>
      <c r="P70" s="73"/>
    </row>
    <row r="71" spans="1:16" ht="37.5">
      <c r="A71" s="48" t="s">
        <v>56</v>
      </c>
      <c r="B71" s="10"/>
      <c r="C71" s="10">
        <f>C72+C73</f>
        <v>0</v>
      </c>
      <c r="D71" s="10">
        <f>D72+D73</f>
        <v>0</v>
      </c>
      <c r="E71" s="10">
        <f>E72+E73</f>
        <v>0</v>
      </c>
      <c r="F71" s="35"/>
      <c r="G71" s="35"/>
      <c r="H71" s="10">
        <f>H72+H73</f>
        <v>0</v>
      </c>
      <c r="I71" s="67"/>
      <c r="J71" s="73"/>
      <c r="K71" s="45"/>
      <c r="L71" s="77"/>
      <c r="M71" s="45"/>
      <c r="N71" s="36"/>
      <c r="O71" s="45"/>
      <c r="P71" s="45"/>
    </row>
    <row r="72" spans="1:16" ht="18.75">
      <c r="A72" s="47" t="s">
        <v>57</v>
      </c>
      <c r="B72" s="10"/>
      <c r="C72" s="10"/>
      <c r="D72" s="10"/>
      <c r="E72" s="10"/>
      <c r="F72" s="35"/>
      <c r="G72" s="35"/>
      <c r="H72" s="35"/>
      <c r="I72" s="67"/>
      <c r="J72" s="73"/>
      <c r="K72" s="45"/>
      <c r="L72" s="77"/>
      <c r="M72" s="45"/>
      <c r="N72" s="36"/>
      <c r="O72" s="45"/>
      <c r="P72" s="45"/>
    </row>
    <row r="73" spans="1:16" ht="37.5">
      <c r="A73" s="47" t="s">
        <v>58</v>
      </c>
      <c r="B73" s="10"/>
      <c r="C73" s="10"/>
      <c r="D73" s="10"/>
      <c r="E73" s="10"/>
      <c r="F73" s="35"/>
      <c r="G73" s="35"/>
      <c r="H73" s="35"/>
      <c r="I73" s="67"/>
      <c r="J73" s="73"/>
      <c r="K73" s="45"/>
      <c r="L73" s="77"/>
      <c r="M73" s="45"/>
      <c r="N73" s="36"/>
      <c r="O73" s="45"/>
      <c r="P73" s="45"/>
    </row>
    <row r="74" spans="1:16" ht="18.75">
      <c r="A74" s="48" t="s">
        <v>59</v>
      </c>
      <c r="B74" s="10"/>
      <c r="C74" s="10"/>
      <c r="D74" s="10"/>
      <c r="E74" s="10"/>
      <c r="F74" s="35"/>
      <c r="G74" s="35"/>
      <c r="H74" s="35"/>
      <c r="I74" s="67"/>
      <c r="J74" s="73"/>
      <c r="K74" s="45"/>
      <c r="L74" s="77"/>
      <c r="M74" s="45"/>
      <c r="N74" s="36"/>
      <c r="O74" s="45"/>
      <c r="P74" s="45"/>
    </row>
    <row r="75" spans="1:16" ht="18.75">
      <c r="A75" s="48"/>
      <c r="B75" s="10"/>
      <c r="C75" s="10"/>
      <c r="D75" s="10"/>
      <c r="E75" s="10"/>
      <c r="F75" s="35"/>
      <c r="G75" s="35"/>
      <c r="H75" s="35"/>
      <c r="I75" s="67"/>
      <c r="J75" s="73"/>
      <c r="K75" s="45"/>
      <c r="L75" s="77"/>
      <c r="M75" s="45"/>
      <c r="N75" s="36"/>
      <c r="O75" s="45"/>
      <c r="P75" s="45"/>
    </row>
    <row r="76" spans="1:16" ht="37.5">
      <c r="A76" s="47" t="s">
        <v>60</v>
      </c>
      <c r="B76" s="10"/>
      <c r="C76" s="10">
        <v>3082.6</v>
      </c>
      <c r="D76" s="10">
        <v>1412.4</v>
      </c>
      <c r="E76" s="10"/>
      <c r="F76" s="35"/>
      <c r="G76" s="35"/>
      <c r="H76" s="35">
        <v>2000</v>
      </c>
      <c r="I76" s="67"/>
      <c r="J76" s="73">
        <v>-1665.6</v>
      </c>
      <c r="K76" s="45"/>
      <c r="L76" s="77">
        <v>2000</v>
      </c>
      <c r="M76" s="45"/>
      <c r="N76" s="36"/>
      <c r="O76" s="45"/>
      <c r="P76" s="45"/>
    </row>
    <row r="77" spans="1:16" ht="39">
      <c r="A77" s="49" t="s">
        <v>92</v>
      </c>
      <c r="B77" s="45"/>
      <c r="C77" s="45"/>
      <c r="D77" s="45"/>
      <c r="E77" s="45"/>
      <c r="F77" s="36"/>
      <c r="G77" s="36"/>
      <c r="H77" s="36"/>
      <c r="I77" s="67"/>
      <c r="J77" s="73"/>
      <c r="K77" s="36"/>
      <c r="L77" s="78"/>
      <c r="M77" s="45"/>
      <c r="N77" s="36"/>
      <c r="O77" s="45"/>
      <c r="P77" s="45"/>
    </row>
    <row r="78" spans="1:16" ht="18.75">
      <c r="A78" s="47" t="s">
        <v>61</v>
      </c>
      <c r="B78" s="50"/>
      <c r="C78" s="50"/>
      <c r="D78" s="51"/>
      <c r="E78" s="51"/>
      <c r="F78" s="37"/>
      <c r="G78" s="37"/>
      <c r="H78" s="52"/>
      <c r="I78" s="67"/>
      <c r="J78" s="82"/>
      <c r="K78" s="52"/>
      <c r="L78" s="77"/>
      <c r="M78" s="45"/>
      <c r="N78" s="36"/>
      <c r="O78" s="45"/>
      <c r="P78" s="45"/>
    </row>
    <row r="79" spans="1:16" ht="56.25">
      <c r="A79" s="53" t="s">
        <v>62</v>
      </c>
      <c r="B79" s="51"/>
      <c r="C79" s="51"/>
      <c r="D79" s="51"/>
      <c r="E79" s="51"/>
      <c r="F79" s="37"/>
      <c r="G79" s="37"/>
      <c r="H79" s="36"/>
      <c r="I79" s="67"/>
      <c r="J79" s="82"/>
      <c r="K79" s="45"/>
      <c r="L79" s="77"/>
      <c r="M79" s="45"/>
      <c r="N79" s="36"/>
      <c r="O79" s="45"/>
      <c r="P79" s="45"/>
    </row>
    <row r="80" spans="1:16" ht="18.75">
      <c r="A80" s="53" t="s">
        <v>63</v>
      </c>
      <c r="B80" s="51"/>
      <c r="C80" s="51"/>
      <c r="D80" s="51"/>
      <c r="E80" s="51"/>
      <c r="F80" s="37"/>
      <c r="G80" s="37"/>
      <c r="H80" s="36"/>
      <c r="I80" s="67"/>
      <c r="J80" s="82"/>
      <c r="K80" s="45"/>
      <c r="L80" s="77"/>
      <c r="M80" s="45"/>
      <c r="N80" s="36"/>
      <c r="O80" s="45"/>
      <c r="P80" s="45"/>
    </row>
    <row r="81" spans="1:16" ht="37.5">
      <c r="A81" s="53" t="s">
        <v>64</v>
      </c>
      <c r="B81" s="51"/>
      <c r="C81" s="51"/>
      <c r="D81" s="51">
        <v>3314.1</v>
      </c>
      <c r="E81" s="51"/>
      <c r="F81" s="37"/>
      <c r="G81" s="37"/>
      <c r="H81" s="36"/>
      <c r="I81" s="67"/>
      <c r="J81" s="82"/>
      <c r="K81" s="45"/>
      <c r="L81" s="77"/>
      <c r="M81" s="45"/>
      <c r="N81" s="36"/>
      <c r="O81" s="45"/>
      <c r="P81" s="45"/>
    </row>
    <row r="82" spans="1:6" ht="30.75" customHeight="1">
      <c r="A82" s="191" t="s">
        <v>96</v>
      </c>
      <c r="B82" s="191"/>
      <c r="C82" s="191"/>
      <c r="D82" s="191"/>
      <c r="E82" s="191"/>
      <c r="F82" s="191"/>
    </row>
    <row r="83" spans="1:3" ht="34.5" customHeight="1">
      <c r="A83" s="179" t="s">
        <v>83</v>
      </c>
      <c r="B83" s="180"/>
      <c r="C83" s="180"/>
    </row>
    <row r="84" ht="15.75">
      <c r="A84" s="57"/>
    </row>
    <row r="85" ht="15.75">
      <c r="A85" s="57"/>
    </row>
    <row r="86" ht="15.75">
      <c r="A86" s="9"/>
    </row>
    <row r="87" spans="1:5" ht="18.75">
      <c r="A87" s="183"/>
      <c r="B87" s="180"/>
      <c r="C87" s="180"/>
      <c r="D87" s="180"/>
      <c r="E87" s="180"/>
    </row>
    <row r="88" ht="15.75">
      <c r="A88" s="9"/>
    </row>
    <row r="89" ht="15.75">
      <c r="A89" s="9"/>
    </row>
    <row r="90" ht="15.75">
      <c r="A90" s="9"/>
    </row>
    <row r="91" ht="15.75">
      <c r="A91" s="9"/>
    </row>
    <row r="92" ht="15.75">
      <c r="A92" s="9"/>
    </row>
    <row r="93" ht="15.75">
      <c r="A93" s="9"/>
    </row>
    <row r="94" ht="15.75">
      <c r="A94" s="9"/>
    </row>
    <row r="95" ht="15.75">
      <c r="A95" s="9"/>
    </row>
    <row r="96" ht="15.75">
      <c r="A96" s="9"/>
    </row>
    <row r="97" ht="15.75">
      <c r="A97" s="9"/>
    </row>
    <row r="98" ht="15.75">
      <c r="A98" s="9"/>
    </row>
    <row r="99" ht="15.75">
      <c r="A99" s="9"/>
    </row>
    <row r="100" ht="15.75">
      <c r="A100" s="9"/>
    </row>
    <row r="101" ht="15.75">
      <c r="A101" s="9"/>
    </row>
    <row r="102" ht="15.75">
      <c r="A102" s="9"/>
    </row>
    <row r="103" ht="15.75">
      <c r="A103" s="9"/>
    </row>
    <row r="104" ht="15.75">
      <c r="A104" s="9"/>
    </row>
    <row r="105" ht="15.75">
      <c r="A105" s="9"/>
    </row>
    <row r="106" ht="15.75">
      <c r="A106" s="9"/>
    </row>
    <row r="107" ht="15.75">
      <c r="A107" s="9"/>
    </row>
    <row r="108" ht="15.75">
      <c r="A108" s="9"/>
    </row>
    <row r="109" ht="15.75">
      <c r="A109" s="9"/>
    </row>
    <row r="110" ht="15.75">
      <c r="A110" s="9"/>
    </row>
    <row r="111" ht="15.75">
      <c r="A111" s="9"/>
    </row>
    <row r="112" ht="15.75">
      <c r="A112" s="9"/>
    </row>
    <row r="113" ht="15.75">
      <c r="A113" s="9"/>
    </row>
    <row r="114" ht="15.75">
      <c r="A114" s="9"/>
    </row>
    <row r="115" ht="15.75">
      <c r="A115" s="9"/>
    </row>
    <row r="116" ht="15.75">
      <c r="A116" s="9"/>
    </row>
    <row r="117" ht="15.75">
      <c r="A117" s="9"/>
    </row>
    <row r="118" ht="15.75">
      <c r="A118" s="9"/>
    </row>
    <row r="119" ht="15.75">
      <c r="A119" s="9"/>
    </row>
    <row r="120" ht="15.75">
      <c r="A120" s="9"/>
    </row>
    <row r="121" ht="15.75">
      <c r="A121" s="9"/>
    </row>
    <row r="122" ht="15.75">
      <c r="A122" s="9"/>
    </row>
    <row r="123" ht="15.75">
      <c r="A123" s="9"/>
    </row>
    <row r="124" ht="15.75">
      <c r="A124" s="9"/>
    </row>
    <row r="125" ht="15.75">
      <c r="A125" s="9"/>
    </row>
    <row r="126" ht="15.75">
      <c r="A126" s="9"/>
    </row>
    <row r="127" ht="15.75">
      <c r="A127" s="9"/>
    </row>
    <row r="128" ht="15.75">
      <c r="A128" s="9"/>
    </row>
    <row r="129" ht="15.75">
      <c r="A129" s="9"/>
    </row>
    <row r="130" ht="15.75">
      <c r="A130" s="9"/>
    </row>
    <row r="131" ht="15.75">
      <c r="A131" s="9"/>
    </row>
    <row r="132" ht="15.75">
      <c r="A132" s="9"/>
    </row>
    <row r="133" ht="15.75">
      <c r="A133" s="9"/>
    </row>
    <row r="134" ht="15.75">
      <c r="A134" s="9"/>
    </row>
    <row r="135" ht="15.75">
      <c r="A135" s="9"/>
    </row>
    <row r="136" ht="15.75">
      <c r="A136" s="9"/>
    </row>
    <row r="137" ht="15.75">
      <c r="A137" s="9"/>
    </row>
    <row r="138" ht="15.75">
      <c r="A138" s="9"/>
    </row>
    <row r="139" ht="15.75">
      <c r="A139" s="9"/>
    </row>
    <row r="140" ht="15.75">
      <c r="A140" s="9"/>
    </row>
    <row r="141" ht="15.75">
      <c r="A141" s="9"/>
    </row>
    <row r="142" ht="15.75">
      <c r="A142" s="9"/>
    </row>
    <row r="143" ht="15.75">
      <c r="A143" s="9"/>
    </row>
    <row r="144" ht="15.75">
      <c r="A144" s="9"/>
    </row>
    <row r="145" ht="15.75">
      <c r="A145" s="9"/>
    </row>
    <row r="146" ht="15.75">
      <c r="A146" s="9"/>
    </row>
    <row r="147" ht="15.75">
      <c r="A147" s="9"/>
    </row>
    <row r="148" ht="15.75">
      <c r="A148" s="9"/>
    </row>
    <row r="149" ht="15.75">
      <c r="A149" s="9"/>
    </row>
    <row r="150" ht="15.75">
      <c r="A150" s="9"/>
    </row>
    <row r="151" ht="15.75">
      <c r="A151" s="9"/>
    </row>
    <row r="152" ht="15.75">
      <c r="A152" s="9"/>
    </row>
    <row r="153" ht="15.75">
      <c r="A153" s="9"/>
    </row>
    <row r="154" ht="15.75">
      <c r="A154" s="9"/>
    </row>
    <row r="155" ht="15.75">
      <c r="A155" s="9"/>
    </row>
    <row r="156" ht="15.75">
      <c r="A156" s="9"/>
    </row>
    <row r="157" ht="15.75">
      <c r="A157" s="9"/>
    </row>
    <row r="158" ht="15.75">
      <c r="A158" s="9"/>
    </row>
    <row r="159" ht="15.75">
      <c r="A159" s="9"/>
    </row>
    <row r="160" ht="15.75">
      <c r="A160" s="9"/>
    </row>
    <row r="161" ht="15.75">
      <c r="A161" s="9"/>
    </row>
    <row r="162" ht="15.75">
      <c r="A162" s="9"/>
    </row>
    <row r="163" ht="15.75">
      <c r="A163" s="9"/>
    </row>
    <row r="164" ht="15.75">
      <c r="A164" s="9"/>
    </row>
    <row r="165" ht="15.75">
      <c r="A165" s="9"/>
    </row>
    <row r="166" ht="15.75">
      <c r="A166" s="9"/>
    </row>
    <row r="167" ht="15.75">
      <c r="A167" s="9"/>
    </row>
    <row r="168" ht="15.75">
      <c r="A168" s="9"/>
    </row>
    <row r="169" ht="15.75">
      <c r="A169" s="9"/>
    </row>
    <row r="170" ht="15.75">
      <c r="A170" s="9"/>
    </row>
    <row r="171" ht="15.75">
      <c r="A171" s="9"/>
    </row>
    <row r="172" ht="15.75">
      <c r="A172" s="9"/>
    </row>
    <row r="173" ht="15.75">
      <c r="A173" s="9"/>
    </row>
    <row r="174" ht="15.75">
      <c r="A174" s="9"/>
    </row>
    <row r="175" ht="15.75">
      <c r="A175" s="9"/>
    </row>
    <row r="176" ht="15.75">
      <c r="A176" s="9"/>
    </row>
    <row r="177" ht="15.75">
      <c r="A177" s="9"/>
    </row>
    <row r="178" ht="15.75">
      <c r="A178" s="9"/>
    </row>
    <row r="179" ht="15.75">
      <c r="A179" s="9"/>
    </row>
    <row r="180" ht="15.75">
      <c r="A180" s="9"/>
    </row>
    <row r="181" ht="15.75">
      <c r="A181" s="9"/>
    </row>
    <row r="182" ht="15.75">
      <c r="A182" s="9"/>
    </row>
    <row r="183" ht="15.75">
      <c r="A183" s="9"/>
    </row>
    <row r="184" ht="15.75">
      <c r="A184" s="9"/>
    </row>
    <row r="185" ht="15.75">
      <c r="A185" s="9"/>
    </row>
    <row r="186" ht="15.75">
      <c r="A186" s="9"/>
    </row>
    <row r="187" ht="15.75">
      <c r="A187" s="9"/>
    </row>
    <row r="188" ht="15.75">
      <c r="A188" s="9"/>
    </row>
    <row r="189" ht="15.75">
      <c r="A189" s="9"/>
    </row>
    <row r="190" ht="15.75">
      <c r="A190" s="9"/>
    </row>
    <row r="191" ht="15.75">
      <c r="A191" s="9"/>
    </row>
    <row r="192" ht="15.75">
      <c r="A192" s="9"/>
    </row>
    <row r="193" ht="15.75">
      <c r="A193" s="9"/>
    </row>
    <row r="194" ht="15.75">
      <c r="A194" s="9"/>
    </row>
    <row r="195" ht="15.75">
      <c r="A195" s="9"/>
    </row>
    <row r="196" ht="15.75">
      <c r="A196" s="9"/>
    </row>
    <row r="197" ht="15.75">
      <c r="A197" s="9"/>
    </row>
    <row r="198" ht="15.75">
      <c r="A198" s="9"/>
    </row>
    <row r="199" ht="15.75">
      <c r="A199" s="9"/>
    </row>
    <row r="200" ht="15.75">
      <c r="A200" s="9"/>
    </row>
    <row r="201" ht="15.75">
      <c r="A201" s="9"/>
    </row>
    <row r="202" ht="15.75">
      <c r="A202" s="9"/>
    </row>
    <row r="203" ht="15.75">
      <c r="A203" s="9"/>
    </row>
    <row r="204" ht="15.75">
      <c r="A204" s="9"/>
    </row>
    <row r="205" ht="15.75">
      <c r="A205" s="9"/>
    </row>
    <row r="206" ht="15.75">
      <c r="A206" s="9"/>
    </row>
    <row r="207" ht="15.75">
      <c r="A207" s="9"/>
    </row>
    <row r="208" ht="15.75">
      <c r="A208" s="9"/>
    </row>
    <row r="209" ht="15.75">
      <c r="A209" s="9"/>
    </row>
    <row r="210" ht="15.75">
      <c r="A210" s="9"/>
    </row>
    <row r="211" ht="15.75">
      <c r="A211" s="9"/>
    </row>
    <row r="212" ht="15.75">
      <c r="A212" s="9"/>
    </row>
    <row r="213" ht="15.75">
      <c r="A213" s="9"/>
    </row>
    <row r="214" ht="15.75">
      <c r="A214" s="9"/>
    </row>
    <row r="215" ht="15.75">
      <c r="A215" s="9"/>
    </row>
    <row r="216" ht="15.75">
      <c r="A216" s="9"/>
    </row>
    <row r="217" ht="15.75">
      <c r="A217" s="9"/>
    </row>
    <row r="218" ht="15.75">
      <c r="A218" s="9"/>
    </row>
    <row r="219" ht="15.75">
      <c r="A219" s="9"/>
    </row>
    <row r="220" ht="15.75">
      <c r="A220" s="9"/>
    </row>
    <row r="221" ht="15.75">
      <c r="A221" s="9"/>
    </row>
    <row r="222" ht="15.75">
      <c r="A222" s="9"/>
    </row>
    <row r="223" ht="15.75">
      <c r="A223" s="9"/>
    </row>
    <row r="224" ht="15.75">
      <c r="A224" s="9"/>
    </row>
    <row r="225" ht="15.75">
      <c r="A225" s="9"/>
    </row>
    <row r="226" ht="15.75">
      <c r="A226" s="9"/>
    </row>
    <row r="227" ht="15.75">
      <c r="A227" s="9"/>
    </row>
    <row r="228" ht="15.75">
      <c r="A228" s="9"/>
    </row>
    <row r="229" ht="15.75">
      <c r="A229" s="9"/>
    </row>
    <row r="230" ht="15.75">
      <c r="A230" s="9"/>
    </row>
    <row r="231" ht="15.75">
      <c r="A231" s="9"/>
    </row>
    <row r="232" ht="15.75">
      <c r="A232" s="9"/>
    </row>
    <row r="233" ht="15.75">
      <c r="A233" s="9"/>
    </row>
    <row r="234" ht="15.75">
      <c r="A234" s="9"/>
    </row>
    <row r="235" ht="15.75">
      <c r="A235" s="9"/>
    </row>
    <row r="236" ht="15.75">
      <c r="A236" s="9"/>
    </row>
    <row r="237" ht="15.75">
      <c r="A237" s="9"/>
    </row>
    <row r="238" ht="15.75">
      <c r="A238" s="9"/>
    </row>
    <row r="239" ht="15.75">
      <c r="A239" s="9"/>
    </row>
    <row r="240" ht="15.75">
      <c r="A240" s="9"/>
    </row>
    <row r="241" ht="15.75">
      <c r="A241" s="9"/>
    </row>
    <row r="242" ht="15.75">
      <c r="A242" s="9"/>
    </row>
    <row r="243" ht="15.75">
      <c r="A243" s="9"/>
    </row>
    <row r="244" ht="15.75">
      <c r="A244" s="9"/>
    </row>
    <row r="245" ht="15.75">
      <c r="A245" s="9"/>
    </row>
    <row r="246" ht="15.75">
      <c r="A246" s="9"/>
    </row>
    <row r="247" ht="15.75">
      <c r="A247" s="9"/>
    </row>
    <row r="248" ht="15.75">
      <c r="A248" s="9"/>
    </row>
    <row r="249" ht="15.75">
      <c r="A249" s="9"/>
    </row>
    <row r="250" ht="15.75">
      <c r="A250" s="9"/>
    </row>
    <row r="251" ht="15.75">
      <c r="A251" s="9"/>
    </row>
    <row r="252" ht="15.75">
      <c r="A252" s="9"/>
    </row>
    <row r="253" ht="15.75">
      <c r="A253" s="9"/>
    </row>
    <row r="254" ht="15.75">
      <c r="A254" s="9"/>
    </row>
    <row r="255" ht="15.75">
      <c r="A255" s="9"/>
    </row>
    <row r="256" ht="15.75">
      <c r="A256" s="9"/>
    </row>
    <row r="257" ht="15.75">
      <c r="A257" s="9"/>
    </row>
    <row r="258" ht="15.75">
      <c r="A258" s="9"/>
    </row>
    <row r="259" ht="15.75">
      <c r="A259" s="9"/>
    </row>
    <row r="260" ht="15.75">
      <c r="A260" s="9"/>
    </row>
    <row r="261" ht="15.75">
      <c r="A261" s="9"/>
    </row>
    <row r="262" ht="15.75">
      <c r="A262" s="9"/>
    </row>
    <row r="263" ht="15.75">
      <c r="A263" s="9"/>
    </row>
    <row r="264" ht="15.75">
      <c r="A264" s="9"/>
    </row>
    <row r="265" ht="15.75">
      <c r="A265" s="9"/>
    </row>
    <row r="266" ht="15.75">
      <c r="A266" s="9"/>
    </row>
    <row r="267" ht="15.75">
      <c r="A267" s="9"/>
    </row>
    <row r="268" ht="15.75">
      <c r="A268" s="9"/>
    </row>
    <row r="269" ht="15.75">
      <c r="A269" s="9"/>
    </row>
    <row r="270" ht="15.75">
      <c r="A270" s="9"/>
    </row>
    <row r="271" ht="15.75">
      <c r="A271" s="9"/>
    </row>
    <row r="272" ht="15.75">
      <c r="A272" s="9"/>
    </row>
    <row r="273" ht="15.75">
      <c r="A273" s="9"/>
    </row>
    <row r="274" ht="15.75">
      <c r="A274" s="9"/>
    </row>
    <row r="275" ht="15.75">
      <c r="A275" s="9"/>
    </row>
    <row r="276" ht="15.75">
      <c r="A276" s="9"/>
    </row>
    <row r="277" ht="15.75">
      <c r="A277" s="9"/>
    </row>
    <row r="278" ht="15.75">
      <c r="A278" s="9"/>
    </row>
    <row r="279" ht="15.75">
      <c r="A279" s="9"/>
    </row>
    <row r="280" ht="15.75">
      <c r="A280" s="9"/>
    </row>
    <row r="281" ht="15.75">
      <c r="A281" s="9"/>
    </row>
    <row r="282" ht="15.75">
      <c r="A282" s="9"/>
    </row>
    <row r="283" ht="15.75">
      <c r="A283" s="9"/>
    </row>
    <row r="284" ht="15.75">
      <c r="A284" s="9"/>
    </row>
    <row r="285" ht="15.75">
      <c r="A285" s="9"/>
    </row>
    <row r="286" ht="15.75">
      <c r="A286" s="9"/>
    </row>
    <row r="287" ht="15.75">
      <c r="A287" s="9"/>
    </row>
    <row r="288" ht="15.75">
      <c r="A288" s="9"/>
    </row>
    <row r="289" ht="15.75">
      <c r="A289" s="9"/>
    </row>
    <row r="290" ht="15.75">
      <c r="A290" s="9"/>
    </row>
    <row r="291" ht="15.75">
      <c r="A291" s="9"/>
    </row>
    <row r="292" ht="15.75">
      <c r="A292" s="9"/>
    </row>
    <row r="293" ht="15.75">
      <c r="A293" s="9"/>
    </row>
    <row r="294" ht="15.75">
      <c r="A294" s="9"/>
    </row>
    <row r="295" ht="15.75">
      <c r="A295" s="9"/>
    </row>
    <row r="296" ht="15.75">
      <c r="A296" s="9"/>
    </row>
    <row r="297" ht="15.75">
      <c r="A297" s="9"/>
    </row>
    <row r="298" ht="15.75">
      <c r="A298" s="9"/>
    </row>
    <row r="299" ht="15.75">
      <c r="A299" s="9"/>
    </row>
    <row r="300" ht="15.75">
      <c r="A300" s="9"/>
    </row>
    <row r="301" ht="15.75">
      <c r="A301" s="9"/>
    </row>
    <row r="302" ht="15.75">
      <c r="A302" s="9"/>
    </row>
    <row r="303" ht="15.75">
      <c r="A303" s="9"/>
    </row>
    <row r="304" ht="15.75">
      <c r="A304" s="9"/>
    </row>
    <row r="305" ht="15.75">
      <c r="A305" s="9"/>
    </row>
    <row r="306" ht="15.75">
      <c r="A306" s="9"/>
    </row>
    <row r="307" ht="15.75">
      <c r="A307" s="9"/>
    </row>
    <row r="308" ht="15.75">
      <c r="A308" s="9"/>
    </row>
    <row r="309" ht="15.75">
      <c r="A309" s="9"/>
    </row>
    <row r="310" ht="15.75">
      <c r="A310" s="9"/>
    </row>
    <row r="311" ht="15.75">
      <c r="A311" s="9"/>
    </row>
    <row r="312" ht="15.75">
      <c r="A312" s="9"/>
    </row>
    <row r="313" ht="15.75">
      <c r="A313" s="9"/>
    </row>
    <row r="314" ht="15.75">
      <c r="A314" s="9"/>
    </row>
    <row r="315" ht="15.75">
      <c r="A315" s="9"/>
    </row>
    <row r="316" ht="15.75">
      <c r="A316" s="9"/>
    </row>
    <row r="317" ht="15.75">
      <c r="A317" s="9"/>
    </row>
    <row r="318" ht="15.75">
      <c r="A318" s="9"/>
    </row>
    <row r="319" ht="15.75">
      <c r="A319" s="9"/>
    </row>
    <row r="320" ht="15.75">
      <c r="A320" s="9"/>
    </row>
    <row r="321" ht="15.75">
      <c r="A321" s="9"/>
    </row>
    <row r="322" ht="15.75">
      <c r="A322" s="9"/>
    </row>
    <row r="323" ht="15.75">
      <c r="A323" s="9"/>
    </row>
    <row r="324" ht="15.75">
      <c r="A324" s="9"/>
    </row>
    <row r="325" ht="15.75">
      <c r="A325" s="9"/>
    </row>
    <row r="326" ht="15.75">
      <c r="A326" s="9"/>
    </row>
    <row r="327" ht="15.75">
      <c r="A327" s="9"/>
    </row>
    <row r="328" ht="15.75">
      <c r="A328" s="9"/>
    </row>
    <row r="329" ht="15.75">
      <c r="A329" s="9"/>
    </row>
    <row r="330" ht="15.75">
      <c r="A330" s="9"/>
    </row>
    <row r="331" ht="15.75">
      <c r="A331" s="9"/>
    </row>
    <row r="332" ht="15.75">
      <c r="A332" s="9"/>
    </row>
    <row r="333" ht="15.75">
      <c r="A333" s="9"/>
    </row>
    <row r="334" ht="15.75">
      <c r="A334" s="9"/>
    </row>
    <row r="335" ht="15.75">
      <c r="A335" s="9"/>
    </row>
    <row r="336" ht="15.75">
      <c r="A336" s="9"/>
    </row>
    <row r="337" ht="15.75">
      <c r="A337" s="9"/>
    </row>
    <row r="338" ht="15.75">
      <c r="A338" s="9"/>
    </row>
    <row r="339" ht="15.75">
      <c r="A339" s="9"/>
    </row>
    <row r="340" ht="15.75">
      <c r="A340" s="9"/>
    </row>
    <row r="341" ht="15.75">
      <c r="A341" s="9"/>
    </row>
    <row r="342" ht="15.75">
      <c r="A342" s="9"/>
    </row>
    <row r="343" ht="15.75">
      <c r="A343" s="9"/>
    </row>
    <row r="344" ht="15.75">
      <c r="A344" s="9"/>
    </row>
    <row r="345" ht="15.75">
      <c r="A345" s="9"/>
    </row>
    <row r="346" ht="15.75">
      <c r="A346" s="9"/>
    </row>
    <row r="347" ht="15.75">
      <c r="A347" s="9"/>
    </row>
    <row r="348" ht="15.75">
      <c r="A348" s="9"/>
    </row>
    <row r="349" ht="15.75">
      <c r="A349" s="9"/>
    </row>
    <row r="350" ht="15.75">
      <c r="A350" s="9"/>
    </row>
    <row r="351" ht="15.75">
      <c r="A351" s="9"/>
    </row>
    <row r="352" ht="15.75">
      <c r="A352" s="9"/>
    </row>
    <row r="353" ht="15.75">
      <c r="A353" s="9"/>
    </row>
    <row r="354" ht="15.75">
      <c r="A354" s="9"/>
    </row>
    <row r="355" ht="15.75">
      <c r="A355" s="9"/>
    </row>
    <row r="356" ht="15.75">
      <c r="A356" s="9"/>
    </row>
    <row r="357" ht="15.75">
      <c r="A357" s="9"/>
    </row>
    <row r="358" ht="15.75">
      <c r="A358" s="9"/>
    </row>
    <row r="359" ht="15.75">
      <c r="A359" s="9"/>
    </row>
    <row r="360" ht="15.75">
      <c r="A360" s="9"/>
    </row>
    <row r="361" ht="15.75">
      <c r="A361" s="9"/>
    </row>
    <row r="362" ht="15.75">
      <c r="A362" s="9"/>
    </row>
    <row r="363" ht="15.75">
      <c r="A363" s="9"/>
    </row>
    <row r="364" ht="15.75">
      <c r="A364" s="9"/>
    </row>
    <row r="365" ht="15.75">
      <c r="A365" s="9"/>
    </row>
    <row r="366" ht="15.75">
      <c r="A366" s="9"/>
    </row>
    <row r="367" ht="15.75">
      <c r="A367" s="9"/>
    </row>
    <row r="368" ht="15.75">
      <c r="A368" s="9"/>
    </row>
    <row r="369" ht="15.75">
      <c r="A369" s="9"/>
    </row>
    <row r="370" ht="15.75">
      <c r="A370" s="9"/>
    </row>
    <row r="371" ht="15.75">
      <c r="A371" s="9"/>
    </row>
    <row r="372" ht="15.75">
      <c r="A372" s="9"/>
    </row>
    <row r="373" ht="15.75">
      <c r="A373" s="9"/>
    </row>
    <row r="374" ht="15.75">
      <c r="A374" s="9"/>
    </row>
    <row r="375" ht="15.75">
      <c r="A375" s="9"/>
    </row>
    <row r="376" ht="15.75">
      <c r="A376" s="9"/>
    </row>
    <row r="377" ht="15.75">
      <c r="A377" s="9"/>
    </row>
    <row r="378" ht="15.75">
      <c r="A378" s="9"/>
    </row>
    <row r="379" ht="15.75">
      <c r="A379" s="9"/>
    </row>
    <row r="380" ht="15.75">
      <c r="A380" s="9"/>
    </row>
    <row r="381" ht="15.75">
      <c r="A381" s="9"/>
    </row>
    <row r="382" ht="15.75">
      <c r="A382" s="9"/>
    </row>
    <row r="383" ht="15.75">
      <c r="A383" s="9"/>
    </row>
    <row r="384" ht="15.75">
      <c r="A384" s="9"/>
    </row>
    <row r="385" ht="15.75">
      <c r="A385" s="9"/>
    </row>
    <row r="386" ht="15.75">
      <c r="A386" s="9"/>
    </row>
    <row r="387" ht="15.75">
      <c r="A387" s="9"/>
    </row>
    <row r="388" ht="15.75">
      <c r="A388" s="9"/>
    </row>
    <row r="389" ht="15.75">
      <c r="A389" s="9"/>
    </row>
    <row r="390" ht="15.75">
      <c r="A390" s="9"/>
    </row>
    <row r="391" ht="15.75">
      <c r="A391" s="9"/>
    </row>
    <row r="392" ht="15.75">
      <c r="A392" s="9"/>
    </row>
    <row r="393" ht="15.75">
      <c r="A393" s="9"/>
    </row>
    <row r="394" ht="15.75">
      <c r="A394" s="9"/>
    </row>
    <row r="395" ht="15.75">
      <c r="A395" s="9"/>
    </row>
    <row r="396" ht="15.75">
      <c r="A396" s="9"/>
    </row>
    <row r="397" ht="15.75">
      <c r="A397" s="9"/>
    </row>
    <row r="398" ht="15.75">
      <c r="A398" s="9"/>
    </row>
    <row r="399" ht="15.75">
      <c r="A399" s="9"/>
    </row>
    <row r="400" ht="15.75">
      <c r="A400" s="9"/>
    </row>
    <row r="401" ht="15.75">
      <c r="A401" s="9"/>
    </row>
    <row r="402" ht="15.75">
      <c r="A402" s="9"/>
    </row>
    <row r="403" ht="15.75">
      <c r="A403" s="9"/>
    </row>
    <row r="404" ht="15.75">
      <c r="A404" s="9"/>
    </row>
    <row r="405" ht="15.75">
      <c r="A405" s="9"/>
    </row>
    <row r="406" ht="15.75">
      <c r="A406" s="9"/>
    </row>
    <row r="407" ht="15.75">
      <c r="A407" s="9"/>
    </row>
    <row r="408" ht="15.75">
      <c r="A408" s="9"/>
    </row>
    <row r="409" ht="15.75">
      <c r="A409" s="9"/>
    </row>
    <row r="410" ht="15.75">
      <c r="A410" s="9"/>
    </row>
    <row r="411" ht="15.75">
      <c r="A411" s="9"/>
    </row>
    <row r="412" ht="15.75">
      <c r="A412" s="9"/>
    </row>
    <row r="413" ht="15.75">
      <c r="A413" s="9"/>
    </row>
    <row r="414" ht="15.75">
      <c r="A414" s="9"/>
    </row>
    <row r="415" ht="15.75">
      <c r="A415" s="9"/>
    </row>
    <row r="416" ht="15.75">
      <c r="A416" s="9"/>
    </row>
    <row r="417" ht="15.75">
      <c r="A417" s="9"/>
    </row>
    <row r="418" ht="15.75">
      <c r="A418" s="9"/>
    </row>
    <row r="419" ht="15.75">
      <c r="A419" s="9"/>
    </row>
    <row r="420" ht="15.75">
      <c r="A420" s="9"/>
    </row>
    <row r="421" ht="15.75">
      <c r="A421" s="9"/>
    </row>
    <row r="422" ht="15.75">
      <c r="A422" s="9"/>
    </row>
    <row r="423" ht="15.75">
      <c r="A423" s="9"/>
    </row>
    <row r="424" ht="15.75">
      <c r="A424" s="9"/>
    </row>
    <row r="425" ht="15.75">
      <c r="A425" s="9"/>
    </row>
    <row r="426" ht="15.75">
      <c r="A426" s="9"/>
    </row>
    <row r="427" ht="15.75">
      <c r="A427" s="9"/>
    </row>
    <row r="428" ht="15.75">
      <c r="A428" s="9"/>
    </row>
    <row r="429" ht="15.75">
      <c r="A429" s="9"/>
    </row>
    <row r="430" ht="15.75">
      <c r="A430" s="9"/>
    </row>
    <row r="431" ht="15.75">
      <c r="A431" s="9"/>
    </row>
    <row r="432" ht="15.75">
      <c r="A432" s="9"/>
    </row>
    <row r="433" ht="15.75">
      <c r="A433" s="9"/>
    </row>
    <row r="434" ht="15.75">
      <c r="A434" s="9"/>
    </row>
    <row r="435" ht="15.75">
      <c r="A435" s="9"/>
    </row>
    <row r="436" ht="15.75">
      <c r="A436" s="9"/>
    </row>
    <row r="437" ht="15.75">
      <c r="A437" s="9"/>
    </row>
    <row r="438" ht="15.75">
      <c r="A438" s="9"/>
    </row>
    <row r="439" ht="15.75">
      <c r="A439" s="9"/>
    </row>
    <row r="440" ht="15.75">
      <c r="A440" s="9"/>
    </row>
    <row r="441" ht="15.75">
      <c r="A441" s="9"/>
    </row>
    <row r="442" ht="15.75">
      <c r="A442" s="9"/>
    </row>
    <row r="443" ht="15.75">
      <c r="A443" s="9"/>
    </row>
    <row r="444" ht="15.75">
      <c r="A444" s="9"/>
    </row>
    <row r="445" ht="15.75">
      <c r="A445" s="9"/>
    </row>
    <row r="446" ht="15.75">
      <c r="A446" s="9"/>
    </row>
    <row r="447" ht="15.75">
      <c r="A447" s="9"/>
    </row>
    <row r="448" ht="15.75">
      <c r="A448" s="9"/>
    </row>
    <row r="449" ht="15.75">
      <c r="A449" s="9"/>
    </row>
    <row r="450" ht="15.75">
      <c r="A450" s="9"/>
    </row>
    <row r="451" ht="15.75">
      <c r="A451" s="9"/>
    </row>
    <row r="452" ht="15.75">
      <c r="A452" s="9"/>
    </row>
    <row r="453" ht="15.75">
      <c r="A453" s="9"/>
    </row>
    <row r="454" ht="15.75">
      <c r="A454" s="9"/>
    </row>
    <row r="455" ht="15.75">
      <c r="A455" s="9"/>
    </row>
    <row r="456" ht="15.75">
      <c r="A456" s="9"/>
    </row>
    <row r="457" ht="15.75">
      <c r="A457" s="9"/>
    </row>
    <row r="458" ht="15.75">
      <c r="A458" s="9"/>
    </row>
    <row r="459" ht="15.75">
      <c r="A459" s="9"/>
    </row>
    <row r="460" ht="15.75">
      <c r="A460" s="9"/>
    </row>
    <row r="461" ht="15.75">
      <c r="A461" s="9"/>
    </row>
    <row r="462" ht="15.75">
      <c r="A462" s="9"/>
    </row>
    <row r="463" ht="15.75">
      <c r="A463" s="9"/>
    </row>
    <row r="464" ht="15.75">
      <c r="A464" s="9"/>
    </row>
    <row r="465" ht="15.75">
      <c r="A465" s="9"/>
    </row>
    <row r="466" ht="15.75">
      <c r="A466" s="9"/>
    </row>
    <row r="467" ht="15.75">
      <c r="A467" s="9"/>
    </row>
    <row r="468" ht="15.75">
      <c r="A468" s="9"/>
    </row>
    <row r="469" ht="15.75">
      <c r="A469" s="9"/>
    </row>
    <row r="470" ht="15.75">
      <c r="A470" s="9"/>
    </row>
    <row r="471" ht="15.75">
      <c r="A471" s="9"/>
    </row>
    <row r="472" ht="15.75">
      <c r="A472" s="9"/>
    </row>
    <row r="473" ht="15.75">
      <c r="A473" s="9"/>
    </row>
    <row r="474" ht="15.75">
      <c r="A474" s="9"/>
    </row>
    <row r="475" ht="15.75">
      <c r="A475" s="9"/>
    </row>
    <row r="476" ht="15.75">
      <c r="A476" s="9"/>
    </row>
    <row r="477" ht="15.75">
      <c r="A477" s="9"/>
    </row>
    <row r="478" ht="15.75">
      <c r="A478" s="9"/>
    </row>
    <row r="479" ht="15.75">
      <c r="A479" s="9"/>
    </row>
    <row r="480" ht="15.75">
      <c r="A480" s="9"/>
    </row>
    <row r="481" ht="15.75">
      <c r="A481" s="9"/>
    </row>
    <row r="482" ht="15.75">
      <c r="A482" s="9"/>
    </row>
    <row r="483" ht="15.75">
      <c r="A483" s="9"/>
    </row>
    <row r="484" ht="15.75">
      <c r="A484" s="9"/>
    </row>
    <row r="485" ht="15.75">
      <c r="A485" s="9"/>
    </row>
    <row r="486" ht="15.75">
      <c r="A486" s="9"/>
    </row>
    <row r="487" ht="15.75">
      <c r="A487" s="9"/>
    </row>
    <row r="488" ht="15.75">
      <c r="A488" s="9"/>
    </row>
    <row r="489" ht="15.75">
      <c r="A489" s="9"/>
    </row>
    <row r="490" ht="15.75">
      <c r="A490" s="9"/>
    </row>
    <row r="491" ht="15.75">
      <c r="A491" s="9"/>
    </row>
    <row r="492" ht="15.75">
      <c r="A492" s="9"/>
    </row>
    <row r="493" ht="15.75">
      <c r="A493" s="9"/>
    </row>
    <row r="494" ht="15.75">
      <c r="A494" s="9"/>
    </row>
    <row r="495" ht="15.75">
      <c r="A495" s="9"/>
    </row>
    <row r="496" ht="15.75">
      <c r="A496" s="9"/>
    </row>
    <row r="497" ht="15.75">
      <c r="A497" s="9"/>
    </row>
    <row r="498" ht="15.75">
      <c r="A498" s="9"/>
    </row>
    <row r="499" ht="15.75">
      <c r="A499" s="9"/>
    </row>
    <row r="500" ht="15.75">
      <c r="A500" s="9"/>
    </row>
    <row r="501" ht="15.75">
      <c r="A501" s="9"/>
    </row>
    <row r="502" ht="15.75">
      <c r="A502" s="9"/>
    </row>
    <row r="503" ht="15.75">
      <c r="A503" s="9"/>
    </row>
    <row r="504" ht="15.75">
      <c r="A504" s="9"/>
    </row>
    <row r="505" ht="15.75">
      <c r="A505" s="9"/>
    </row>
    <row r="506" ht="15.75">
      <c r="A506" s="9"/>
    </row>
    <row r="507" ht="15.75">
      <c r="A507" s="9"/>
    </row>
    <row r="508" ht="15.75">
      <c r="A508" s="9"/>
    </row>
    <row r="509" ht="15.75">
      <c r="A509" s="9"/>
    </row>
    <row r="510" ht="15.75">
      <c r="A510" s="9"/>
    </row>
    <row r="511" ht="15.75">
      <c r="A511" s="9"/>
    </row>
    <row r="512" ht="15.75">
      <c r="A512" s="9"/>
    </row>
    <row r="513" ht="15.75">
      <c r="A513" s="9"/>
    </row>
    <row r="514" ht="15.75">
      <c r="A514" s="9"/>
    </row>
    <row r="515" ht="15.75">
      <c r="A515" s="9"/>
    </row>
    <row r="516" ht="15.75">
      <c r="A516" s="9"/>
    </row>
    <row r="517" ht="15.75">
      <c r="A517" s="9"/>
    </row>
    <row r="518" ht="15.75">
      <c r="A518" s="9"/>
    </row>
    <row r="519" ht="15.75">
      <c r="A519" s="9"/>
    </row>
    <row r="520" ht="15.75">
      <c r="A520" s="9"/>
    </row>
    <row r="521" ht="15.75">
      <c r="A521" s="9"/>
    </row>
    <row r="522" ht="15.75">
      <c r="A522" s="9"/>
    </row>
    <row r="523" ht="15.75">
      <c r="A523" s="9"/>
    </row>
    <row r="524" ht="15.75">
      <c r="A524" s="9"/>
    </row>
    <row r="525" ht="15.75">
      <c r="A525" s="9"/>
    </row>
    <row r="526" ht="15.75">
      <c r="A526" s="9"/>
    </row>
    <row r="527" ht="15.75">
      <c r="A527" s="9"/>
    </row>
    <row r="528" ht="15.75">
      <c r="A528" s="9"/>
    </row>
    <row r="529" ht="15.75">
      <c r="A529" s="9"/>
    </row>
    <row r="530" ht="15.75">
      <c r="A530" s="9"/>
    </row>
    <row r="531" ht="15.75">
      <c r="A531" s="9"/>
    </row>
    <row r="532" ht="15.75">
      <c r="A532" s="9"/>
    </row>
    <row r="533" ht="15.75">
      <c r="A533" s="9"/>
    </row>
    <row r="534" ht="15.75">
      <c r="A534" s="9"/>
    </row>
    <row r="535" ht="15.75">
      <c r="A535" s="9"/>
    </row>
    <row r="536" ht="15.75">
      <c r="A536" s="9"/>
    </row>
    <row r="537" ht="15.75">
      <c r="A537" s="9"/>
    </row>
    <row r="538" ht="15.75">
      <c r="A538" s="9"/>
    </row>
    <row r="539" ht="15.75">
      <c r="A539" s="9"/>
    </row>
    <row r="540" ht="15.75">
      <c r="A540" s="9"/>
    </row>
    <row r="541" ht="15.75">
      <c r="A541" s="9"/>
    </row>
    <row r="542" ht="15.75">
      <c r="A542" s="9"/>
    </row>
    <row r="543" ht="15.75">
      <c r="A543" s="9"/>
    </row>
    <row r="544" ht="15.75">
      <c r="A544" s="9"/>
    </row>
    <row r="545" ht="15.75">
      <c r="A545" s="9"/>
    </row>
    <row r="546" ht="15.75">
      <c r="A546" s="9"/>
    </row>
    <row r="547" ht="15.75">
      <c r="A547" s="9"/>
    </row>
    <row r="548" ht="15.75">
      <c r="A548" s="9"/>
    </row>
    <row r="549" ht="15.75">
      <c r="A549" s="9"/>
    </row>
    <row r="550" ht="15.75">
      <c r="A550" s="9"/>
    </row>
    <row r="551" ht="15.75">
      <c r="A551" s="9"/>
    </row>
    <row r="552" ht="15.75">
      <c r="A552" s="9"/>
    </row>
    <row r="553" ht="15.75">
      <c r="A553" s="9"/>
    </row>
  </sheetData>
  <sheetProtection/>
  <mergeCells count="24">
    <mergeCell ref="P3:P5"/>
    <mergeCell ref="N3:N5"/>
    <mergeCell ref="F3:F5"/>
    <mergeCell ref="E3:E5"/>
    <mergeCell ref="M3:M5"/>
    <mergeCell ref="O3:O5"/>
    <mergeCell ref="A83:C83"/>
    <mergeCell ref="G3:G5"/>
    <mergeCell ref="A87:E87"/>
    <mergeCell ref="A14:N14"/>
    <mergeCell ref="N28:N30"/>
    <mergeCell ref="N24:N25"/>
    <mergeCell ref="I3:I5"/>
    <mergeCell ref="A82:F82"/>
    <mergeCell ref="A1:N1"/>
    <mergeCell ref="A3:A5"/>
    <mergeCell ref="B3:B5"/>
    <mergeCell ref="J3:J5"/>
    <mergeCell ref="K3:K5"/>
    <mergeCell ref="L3:L5"/>
    <mergeCell ref="H3:H5"/>
    <mergeCell ref="C3:D3"/>
    <mergeCell ref="C4:C5"/>
    <mergeCell ref="D4:D5"/>
  </mergeCells>
  <printOptions/>
  <pageMargins left="0.1968503937007874" right="0.1968503937007874" top="0.15748031496062992" bottom="0.3937007874015748" header="0.1968503937007874" footer="0.1968503937007874"/>
  <pageSetup fitToHeight="3" fitToWidth="1" horizontalDpi="600" verticalDpi="600" orientation="landscape" paperSize="8" scale="76" r:id="rId1"/>
  <rowBreaks count="2" manualBreakCount="2">
    <brk id="37" max="13" man="1"/>
    <brk id="76" max="13" man="1"/>
  </rowBreaks>
  <colBreaks count="1" manualBreakCount="1">
    <brk id="15" max="8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E8" sqref="E8"/>
    </sheetView>
  </sheetViews>
  <sheetFormatPr defaultColWidth="9.00390625" defaultRowHeight="12.75"/>
  <cols>
    <col min="1" max="1" width="54.75390625" style="0" customWidth="1"/>
    <col min="2" max="4" width="12.75390625" style="0" customWidth="1"/>
    <col min="5" max="5" width="12.375" style="0" customWidth="1"/>
  </cols>
  <sheetData>
    <row r="1" spans="1:5" ht="12.75">
      <c r="A1" s="85"/>
      <c r="B1" s="85"/>
      <c r="C1" s="85"/>
      <c r="D1" s="85"/>
      <c r="E1" s="85"/>
    </row>
    <row r="2" spans="1:5" ht="15.75">
      <c r="A2" s="195" t="s">
        <v>183</v>
      </c>
      <c r="B2" s="195"/>
      <c r="C2" s="86"/>
      <c r="D2" s="86"/>
      <c r="E2" s="85"/>
    </row>
    <row r="3" spans="1:5" ht="12.75">
      <c r="A3" s="85"/>
      <c r="B3" s="85"/>
      <c r="C3" s="85"/>
      <c r="D3" s="85"/>
      <c r="E3" s="87" t="s">
        <v>44</v>
      </c>
    </row>
    <row r="4" spans="1:5" ht="45">
      <c r="A4" s="88" t="s">
        <v>45</v>
      </c>
      <c r="B4" s="89" t="s">
        <v>78</v>
      </c>
      <c r="C4" s="89" t="s">
        <v>93</v>
      </c>
      <c r="D4" s="89" t="s">
        <v>94</v>
      </c>
      <c r="E4" s="89" t="s">
        <v>95</v>
      </c>
    </row>
    <row r="5" spans="1:5" ht="26.25">
      <c r="A5" s="155" t="s">
        <v>184</v>
      </c>
      <c r="B5" s="156">
        <v>2108.9</v>
      </c>
      <c r="C5" s="110">
        <v>2108.9</v>
      </c>
      <c r="D5" s="110">
        <v>11454.8</v>
      </c>
      <c r="E5" s="110">
        <v>11454.8</v>
      </c>
    </row>
    <row r="6" spans="1:5" ht="15">
      <c r="A6" s="106" t="s">
        <v>185</v>
      </c>
      <c r="B6" s="156">
        <v>2874.7</v>
      </c>
      <c r="C6" s="110">
        <v>771.9</v>
      </c>
      <c r="D6" s="110">
        <v>2940</v>
      </c>
      <c r="E6" s="110">
        <v>2940</v>
      </c>
    </row>
    <row r="7" spans="1:5" ht="26.25">
      <c r="A7" s="106" t="s">
        <v>186</v>
      </c>
      <c r="B7" s="156">
        <v>11428</v>
      </c>
      <c r="C7" s="110">
        <v>11200.9</v>
      </c>
      <c r="D7" s="110">
        <v>2089.5</v>
      </c>
      <c r="E7" s="110">
        <v>3779.6</v>
      </c>
    </row>
    <row r="8" spans="1:5" ht="26.25">
      <c r="A8" s="106" t="s">
        <v>187</v>
      </c>
      <c r="B8" s="156">
        <v>3557.8</v>
      </c>
      <c r="C8" s="110">
        <v>2684.8</v>
      </c>
      <c r="D8" s="110">
        <v>2000</v>
      </c>
      <c r="E8" s="110">
        <v>2000</v>
      </c>
    </row>
    <row r="9" spans="1:5" ht="51.75">
      <c r="A9" s="157" t="s">
        <v>104</v>
      </c>
      <c r="B9" s="156">
        <v>464</v>
      </c>
      <c r="C9" s="110">
        <v>459.8</v>
      </c>
      <c r="D9" s="110"/>
      <c r="E9" s="110"/>
    </row>
    <row r="10" spans="1:5" ht="39">
      <c r="A10" s="157" t="s">
        <v>188</v>
      </c>
      <c r="B10" s="156">
        <v>724</v>
      </c>
      <c r="C10" s="110">
        <v>722.4</v>
      </c>
      <c r="D10" s="110"/>
      <c r="E10" s="110"/>
    </row>
    <row r="11" spans="1:5" s="159" customFormat="1" ht="12.75">
      <c r="A11" s="160" t="s">
        <v>189</v>
      </c>
      <c r="B11" s="161"/>
      <c r="C11" s="161"/>
      <c r="D11" s="161">
        <v>9752.6</v>
      </c>
      <c r="E11" s="161">
        <v>9752.6</v>
      </c>
    </row>
    <row r="12" spans="1:5" s="159" customFormat="1" ht="12.75">
      <c r="A12" s="160"/>
      <c r="B12" s="161"/>
      <c r="C12" s="161"/>
      <c r="D12" s="161"/>
      <c r="E12" s="161"/>
    </row>
    <row r="13" spans="1:5" s="159" customFormat="1" ht="12.75">
      <c r="A13" s="162"/>
      <c r="B13" s="161"/>
      <c r="C13" s="161"/>
      <c r="D13" s="161"/>
      <c r="E13" s="161"/>
    </row>
    <row r="14" spans="1:5" s="159" customFormat="1" ht="12.75">
      <c r="A14" s="160"/>
      <c r="B14" s="161"/>
      <c r="C14" s="161"/>
      <c r="D14" s="161"/>
      <c r="E14" s="161"/>
    </row>
    <row r="15" spans="1:5" s="159" customFormat="1" ht="12.75">
      <c r="A15" s="158" t="s">
        <v>84</v>
      </c>
      <c r="B15" s="163">
        <f>SUM(B5:B14)</f>
        <v>21157.399999999998</v>
      </c>
      <c r="C15" s="163">
        <f>SUM(C5:C14)</f>
        <v>17948.7</v>
      </c>
      <c r="D15" s="163">
        <f>SUM(D5:D14)</f>
        <v>28236.9</v>
      </c>
      <c r="E15" s="163">
        <f>SUM(E5:E14)</f>
        <v>29927</v>
      </c>
    </row>
  </sheetData>
  <mergeCells count="1">
    <mergeCell ref="A2:B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35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54.75390625" style="0" customWidth="1"/>
    <col min="2" max="4" width="12.75390625" style="0" customWidth="1"/>
    <col min="5" max="5" width="12.375" style="0" customWidth="1"/>
  </cols>
  <sheetData>
    <row r="1" spans="1:5" ht="12.75">
      <c r="A1" s="85"/>
      <c r="B1" s="85"/>
      <c r="C1" s="85"/>
      <c r="D1" s="85"/>
      <c r="E1" s="85"/>
    </row>
    <row r="2" spans="1:5" ht="15.75">
      <c r="A2" s="195" t="s">
        <v>72</v>
      </c>
      <c r="B2" s="195"/>
      <c r="C2" s="86"/>
      <c r="D2" s="86"/>
      <c r="E2" s="85"/>
    </row>
    <row r="3" spans="1:5" ht="12.75">
      <c r="A3" s="85"/>
      <c r="B3" s="85"/>
      <c r="C3" s="85"/>
      <c r="D3" s="85"/>
      <c r="E3" s="87" t="s">
        <v>44</v>
      </c>
    </row>
    <row r="4" spans="1:5" ht="45">
      <c r="A4" s="88" t="s">
        <v>45</v>
      </c>
      <c r="B4" s="89" t="s">
        <v>78</v>
      </c>
      <c r="C4" s="89" t="s">
        <v>93</v>
      </c>
      <c r="D4" s="89" t="s">
        <v>94</v>
      </c>
      <c r="E4" s="89" t="s">
        <v>95</v>
      </c>
    </row>
    <row r="5" spans="1:5" ht="15">
      <c r="A5" s="150" t="s">
        <v>157</v>
      </c>
      <c r="B5" s="110">
        <v>317.6</v>
      </c>
      <c r="C5" s="110">
        <v>317.6</v>
      </c>
      <c r="D5" s="110">
        <v>350</v>
      </c>
      <c r="E5" s="110">
        <v>350</v>
      </c>
    </row>
    <row r="6" spans="1:5" ht="15">
      <c r="A6" s="150" t="s">
        <v>158</v>
      </c>
      <c r="B6" s="110">
        <v>212.3</v>
      </c>
      <c r="C6" s="110">
        <v>191.8</v>
      </c>
      <c r="D6" s="110">
        <v>258</v>
      </c>
      <c r="E6" s="110">
        <v>258</v>
      </c>
    </row>
    <row r="7" spans="1:5" ht="15">
      <c r="A7" s="108" t="s">
        <v>159</v>
      </c>
      <c r="B7" s="110">
        <v>200</v>
      </c>
      <c r="C7" s="110">
        <v>199.3</v>
      </c>
      <c r="D7" s="110">
        <v>115</v>
      </c>
      <c r="E7" s="110">
        <v>115</v>
      </c>
    </row>
    <row r="8" spans="1:5" ht="15">
      <c r="A8" s="108" t="s">
        <v>177</v>
      </c>
      <c r="B8" s="110">
        <v>164</v>
      </c>
      <c r="C8" s="110">
        <v>163.9</v>
      </c>
      <c r="D8" s="110"/>
      <c r="E8" s="110"/>
    </row>
    <row r="9" spans="1:5" ht="26.25">
      <c r="A9" s="108" t="s">
        <v>160</v>
      </c>
      <c r="B9" s="110">
        <v>45.2</v>
      </c>
      <c r="C9" s="110">
        <v>45.2</v>
      </c>
      <c r="D9" s="110"/>
      <c r="E9" s="110"/>
    </row>
    <row r="10" spans="1:5" ht="26.25">
      <c r="A10" s="108" t="s">
        <v>161</v>
      </c>
      <c r="B10" s="110">
        <v>115</v>
      </c>
      <c r="C10" s="110">
        <v>109</v>
      </c>
      <c r="D10" s="110"/>
      <c r="E10" s="110"/>
    </row>
    <row r="11" spans="1:5" ht="39">
      <c r="A11" s="108" t="s">
        <v>162</v>
      </c>
      <c r="B11" s="110">
        <v>20.7</v>
      </c>
      <c r="C11" s="110">
        <v>18.6</v>
      </c>
      <c r="D11" s="110"/>
      <c r="E11" s="110"/>
    </row>
    <row r="12" spans="1:5" ht="26.25">
      <c r="A12" s="106" t="s">
        <v>163</v>
      </c>
      <c r="B12" s="110">
        <v>1500</v>
      </c>
      <c r="C12" s="110">
        <v>1456.2</v>
      </c>
      <c r="D12" s="110">
        <v>1300</v>
      </c>
      <c r="E12" s="110">
        <v>1300</v>
      </c>
    </row>
    <row r="13" spans="1:5" ht="39">
      <c r="A13" s="107" t="s">
        <v>170</v>
      </c>
      <c r="B13" s="110">
        <v>1397.7</v>
      </c>
      <c r="C13" s="110">
        <v>1397.7</v>
      </c>
      <c r="D13" s="110"/>
      <c r="E13" s="110"/>
    </row>
    <row r="14" spans="1:5" ht="39">
      <c r="A14" s="108" t="s">
        <v>164</v>
      </c>
      <c r="B14" s="110">
        <v>280.3</v>
      </c>
      <c r="C14" s="110">
        <v>272.4</v>
      </c>
      <c r="D14" s="110"/>
      <c r="E14" s="110"/>
    </row>
    <row r="15" spans="1:5" ht="15">
      <c r="A15" s="108" t="s">
        <v>136</v>
      </c>
      <c r="B15" s="110">
        <v>19.2</v>
      </c>
      <c r="C15" s="110">
        <v>19.2</v>
      </c>
      <c r="D15" s="110"/>
      <c r="E15" s="110"/>
    </row>
    <row r="16" spans="1:5" ht="64.5">
      <c r="A16" s="106" t="s">
        <v>165</v>
      </c>
      <c r="B16" s="110">
        <v>4718.7</v>
      </c>
      <c r="C16" s="110">
        <v>4459</v>
      </c>
      <c r="D16" s="110">
        <v>2618.8</v>
      </c>
      <c r="E16" s="110">
        <v>2618.8</v>
      </c>
    </row>
    <row r="17" spans="1:5" ht="15">
      <c r="A17" s="108" t="s">
        <v>166</v>
      </c>
      <c r="B17" s="110">
        <v>413</v>
      </c>
      <c r="C17" s="110">
        <v>413</v>
      </c>
      <c r="D17" s="110"/>
      <c r="E17" s="110"/>
    </row>
    <row r="18" spans="1:5" ht="26.25">
      <c r="A18" s="108" t="s">
        <v>167</v>
      </c>
      <c r="B18" s="110">
        <v>33.9</v>
      </c>
      <c r="C18" s="110">
        <v>33.9</v>
      </c>
      <c r="D18" s="110"/>
      <c r="E18" s="110"/>
    </row>
    <row r="19" spans="1:5" ht="51.75">
      <c r="A19" s="106" t="s">
        <v>104</v>
      </c>
      <c r="B19" s="109">
        <v>940</v>
      </c>
      <c r="C19" s="110">
        <v>936.1</v>
      </c>
      <c r="D19" s="110"/>
      <c r="E19" s="110"/>
    </row>
    <row r="20" spans="1:5" ht="15">
      <c r="A20" s="151" t="s">
        <v>168</v>
      </c>
      <c r="B20" s="109">
        <v>290.7</v>
      </c>
      <c r="C20" s="110">
        <v>190.7</v>
      </c>
      <c r="D20" s="110"/>
      <c r="E20" s="110"/>
    </row>
    <row r="21" spans="1:5" ht="26.25">
      <c r="A21" s="108" t="s">
        <v>169</v>
      </c>
      <c r="B21" s="109"/>
      <c r="C21" s="110"/>
      <c r="D21" s="110"/>
      <c r="E21" s="110"/>
    </row>
    <row r="22" spans="1:5" ht="39">
      <c r="A22" s="108" t="s">
        <v>171</v>
      </c>
      <c r="B22" s="109">
        <v>21.8</v>
      </c>
      <c r="C22" s="110">
        <v>21.8</v>
      </c>
      <c r="D22" s="110"/>
      <c r="E22" s="110"/>
    </row>
    <row r="23" spans="1:5" ht="39">
      <c r="A23" s="108" t="s">
        <v>172</v>
      </c>
      <c r="B23" s="109">
        <v>66.1</v>
      </c>
      <c r="C23" s="110">
        <v>66.1</v>
      </c>
      <c r="D23" s="110"/>
      <c r="E23" s="110"/>
    </row>
    <row r="24" spans="1:5" ht="39">
      <c r="A24" s="108" t="s">
        <v>173</v>
      </c>
      <c r="B24" s="109">
        <v>38.3</v>
      </c>
      <c r="C24" s="110">
        <v>38.3</v>
      </c>
      <c r="D24" s="110"/>
      <c r="E24" s="110"/>
    </row>
    <row r="25" spans="1:5" ht="39">
      <c r="A25" s="108" t="s">
        <v>174</v>
      </c>
      <c r="B25" s="109">
        <v>20.9</v>
      </c>
      <c r="C25" s="110">
        <v>20.9</v>
      </c>
      <c r="D25" s="110"/>
      <c r="E25" s="110"/>
    </row>
    <row r="26" spans="1:5" ht="39">
      <c r="A26" s="107" t="s">
        <v>175</v>
      </c>
      <c r="B26" s="109">
        <v>364</v>
      </c>
      <c r="C26" s="110">
        <v>358.1</v>
      </c>
      <c r="D26" s="110"/>
      <c r="E26" s="110"/>
    </row>
    <row r="27" spans="1:5" s="101" customFormat="1" ht="25.5">
      <c r="A27" s="108" t="s">
        <v>176</v>
      </c>
      <c r="B27" s="109">
        <v>2</v>
      </c>
      <c r="C27" s="112">
        <v>2</v>
      </c>
      <c r="D27" s="111"/>
      <c r="E27" s="111"/>
    </row>
    <row r="28" spans="1:5" s="101" customFormat="1" ht="12.75">
      <c r="A28" s="108" t="s">
        <v>178</v>
      </c>
      <c r="B28" s="109"/>
      <c r="C28" s="112"/>
      <c r="D28" s="112">
        <v>3580</v>
      </c>
      <c r="E28" s="112">
        <v>3580</v>
      </c>
    </row>
    <row r="29" spans="1:5" s="101" customFormat="1" ht="12.75">
      <c r="A29" s="102" t="s">
        <v>179</v>
      </c>
      <c r="B29" s="112"/>
      <c r="C29" s="112"/>
      <c r="D29" s="112">
        <v>2958.2</v>
      </c>
      <c r="E29" s="112">
        <v>2958.2</v>
      </c>
    </row>
    <row r="30" spans="1:5" s="101" customFormat="1" ht="12.75">
      <c r="A30" s="99"/>
      <c r="B30" s="112"/>
      <c r="C30" s="112"/>
      <c r="D30" s="112"/>
      <c r="E30" s="112"/>
    </row>
    <row r="31" spans="1:5" s="101" customFormat="1" ht="17.25" customHeight="1">
      <c r="A31" s="102"/>
      <c r="B31" s="112"/>
      <c r="C31" s="112"/>
      <c r="D31" s="112"/>
      <c r="E31" s="112"/>
    </row>
    <row r="32" spans="1:5" s="101" customFormat="1" ht="12.75">
      <c r="A32" s="102"/>
      <c r="B32" s="112"/>
      <c r="C32" s="112"/>
      <c r="D32" s="112"/>
      <c r="E32" s="112"/>
    </row>
    <row r="33" spans="1:5" s="101" customFormat="1" ht="12.75">
      <c r="A33" s="103"/>
      <c r="B33" s="152"/>
      <c r="C33" s="152"/>
      <c r="D33" s="153"/>
      <c r="E33" s="153"/>
    </row>
    <row r="34" spans="1:5" s="101" customFormat="1" ht="12.75">
      <c r="A34" s="103"/>
      <c r="B34" s="152"/>
      <c r="C34" s="152"/>
      <c r="D34" s="153"/>
      <c r="E34" s="153"/>
    </row>
    <row r="35" spans="1:5" s="101" customFormat="1" ht="12.75">
      <c r="A35" s="100" t="s">
        <v>84</v>
      </c>
      <c r="B35" s="104">
        <f>SUM(B5:B34)</f>
        <v>11181.4</v>
      </c>
      <c r="C35" s="104">
        <f>SUM(C5:C34)</f>
        <v>10730.8</v>
      </c>
      <c r="D35" s="104">
        <f>SUM(D5:D34)</f>
        <v>11180</v>
      </c>
      <c r="E35" s="104">
        <f>SUM(E5:E34)</f>
        <v>11180</v>
      </c>
    </row>
  </sheetData>
  <sheetProtection/>
  <mergeCells count="1">
    <mergeCell ref="A2:B2"/>
  </mergeCells>
  <printOptions/>
  <pageMargins left="0.7086614173228347" right="0.2362204724409449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30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54.75390625" style="0" customWidth="1"/>
    <col min="2" max="4" width="12.75390625" style="0" customWidth="1"/>
    <col min="5" max="5" width="12.375" style="0" customWidth="1"/>
  </cols>
  <sheetData>
    <row r="1" spans="1:5" ht="12.75">
      <c r="A1" s="85"/>
      <c r="B1" s="85"/>
      <c r="C1" s="85"/>
      <c r="D1" s="85"/>
      <c r="E1" s="85"/>
    </row>
    <row r="2" spans="1:5" ht="15.75">
      <c r="A2" s="195" t="s">
        <v>74</v>
      </c>
      <c r="B2" s="195"/>
      <c r="C2" s="86"/>
      <c r="D2" s="86"/>
      <c r="E2" s="85"/>
    </row>
    <row r="3" spans="1:5" ht="12.75">
      <c r="A3" s="85"/>
      <c r="B3" s="85"/>
      <c r="C3" s="85"/>
      <c r="D3" s="85"/>
      <c r="E3" s="87" t="s">
        <v>44</v>
      </c>
    </row>
    <row r="4" spans="1:5" ht="45">
      <c r="A4" s="88" t="s">
        <v>45</v>
      </c>
      <c r="B4" s="89" t="s">
        <v>78</v>
      </c>
      <c r="C4" s="89" t="s">
        <v>93</v>
      </c>
      <c r="D4" s="89" t="s">
        <v>94</v>
      </c>
      <c r="E4" s="89" t="s">
        <v>95</v>
      </c>
    </row>
    <row r="5" spans="1:5" ht="38.25">
      <c r="A5" s="134" t="s">
        <v>138</v>
      </c>
      <c r="B5" s="129">
        <v>35</v>
      </c>
      <c r="C5" s="129">
        <v>34.2</v>
      </c>
      <c r="D5" s="129"/>
      <c r="E5" s="129"/>
    </row>
    <row r="6" spans="1:5" ht="25.5">
      <c r="A6" s="134" t="s">
        <v>139</v>
      </c>
      <c r="B6" s="129">
        <v>27.6</v>
      </c>
      <c r="C6" s="129">
        <v>27.6</v>
      </c>
      <c r="D6" s="129"/>
      <c r="E6" s="129"/>
    </row>
    <row r="7" spans="1:5" ht="25.5">
      <c r="A7" s="134" t="s">
        <v>140</v>
      </c>
      <c r="B7" s="129">
        <v>102.2</v>
      </c>
      <c r="C7" s="129">
        <v>102.2</v>
      </c>
      <c r="D7" s="129"/>
      <c r="E7" s="129"/>
    </row>
    <row r="8" spans="1:5" ht="25.5">
      <c r="A8" s="134" t="s">
        <v>141</v>
      </c>
      <c r="B8" s="129">
        <v>82.5</v>
      </c>
      <c r="C8" s="129">
        <v>82.5</v>
      </c>
      <c r="D8" s="129"/>
      <c r="E8" s="129"/>
    </row>
    <row r="9" spans="1:5" ht="38.25">
      <c r="A9" s="134" t="s">
        <v>142</v>
      </c>
      <c r="B9" s="129">
        <v>270</v>
      </c>
      <c r="C9" s="129">
        <v>247</v>
      </c>
      <c r="D9" s="129"/>
      <c r="E9" s="129"/>
    </row>
    <row r="10" spans="1:5" ht="38.25">
      <c r="A10" s="134" t="s">
        <v>143</v>
      </c>
      <c r="B10" s="129">
        <v>17</v>
      </c>
      <c r="C10" s="129">
        <v>17</v>
      </c>
      <c r="D10" s="129"/>
      <c r="E10" s="129"/>
    </row>
    <row r="11" spans="1:5" ht="39" thickBot="1">
      <c r="A11" s="134" t="s">
        <v>144</v>
      </c>
      <c r="B11" s="129">
        <v>37.3</v>
      </c>
      <c r="C11" s="129">
        <v>37.3</v>
      </c>
      <c r="D11" s="129"/>
      <c r="E11" s="129"/>
    </row>
    <row r="12" spans="1:5" ht="15">
      <c r="A12" s="133" t="s">
        <v>145</v>
      </c>
      <c r="B12" s="129">
        <v>2117</v>
      </c>
      <c r="C12" s="129">
        <v>1954.7</v>
      </c>
      <c r="D12" s="129">
        <v>2230</v>
      </c>
      <c r="E12" s="129">
        <v>2230</v>
      </c>
    </row>
    <row r="13" spans="1:5" ht="15">
      <c r="A13" s="147" t="s">
        <v>146</v>
      </c>
      <c r="B13" s="129">
        <v>168.7</v>
      </c>
      <c r="C13" s="129">
        <v>168.7</v>
      </c>
      <c r="D13" s="129"/>
      <c r="E13" s="129"/>
    </row>
    <row r="14" spans="1:5" ht="15">
      <c r="A14" s="134" t="s">
        <v>147</v>
      </c>
      <c r="B14" s="129">
        <v>957.3</v>
      </c>
      <c r="C14" s="129">
        <v>972.7</v>
      </c>
      <c r="D14" s="129">
        <v>1418.7</v>
      </c>
      <c r="E14" s="129">
        <v>1418.7</v>
      </c>
    </row>
    <row r="15" spans="1:5" ht="38.25">
      <c r="A15" s="106" t="s">
        <v>148</v>
      </c>
      <c r="B15" s="129">
        <v>185.6</v>
      </c>
      <c r="C15" s="129">
        <v>185.6</v>
      </c>
      <c r="D15" s="129"/>
      <c r="E15" s="129"/>
    </row>
    <row r="16" spans="1:5" ht="51">
      <c r="A16" s="106" t="s">
        <v>104</v>
      </c>
      <c r="B16" s="129">
        <v>66.3</v>
      </c>
      <c r="C16" s="129">
        <v>66.3</v>
      </c>
      <c r="D16" s="129"/>
      <c r="E16" s="129"/>
    </row>
    <row r="17" spans="1:5" ht="38.25">
      <c r="A17" s="106" t="s">
        <v>149</v>
      </c>
      <c r="B17" s="129">
        <v>54.9</v>
      </c>
      <c r="C17" s="129">
        <v>54.9</v>
      </c>
      <c r="D17" s="129"/>
      <c r="E17" s="129"/>
    </row>
    <row r="18" spans="1:5" ht="25.5">
      <c r="A18" s="106" t="s">
        <v>150</v>
      </c>
      <c r="B18" s="129">
        <v>2138.5</v>
      </c>
      <c r="C18" s="129">
        <v>2138.5</v>
      </c>
      <c r="D18" s="129"/>
      <c r="E18" s="129"/>
    </row>
    <row r="19" spans="1:5" ht="15">
      <c r="A19" s="135" t="s">
        <v>154</v>
      </c>
      <c r="B19" s="129">
        <v>4.2</v>
      </c>
      <c r="C19" s="129">
        <v>4.2</v>
      </c>
      <c r="D19" s="129"/>
      <c r="E19" s="129"/>
    </row>
    <row r="20" spans="1:5" ht="15">
      <c r="A20" s="148" t="s">
        <v>155</v>
      </c>
      <c r="B20" s="129"/>
      <c r="C20" s="129"/>
      <c r="D20" s="129">
        <v>912.8</v>
      </c>
      <c r="E20" s="129">
        <v>912.8</v>
      </c>
    </row>
    <row r="21" spans="1:5" ht="15">
      <c r="A21" s="148" t="s">
        <v>156</v>
      </c>
      <c r="B21" s="129"/>
      <c r="C21" s="129"/>
      <c r="D21" s="129">
        <v>1818.5</v>
      </c>
      <c r="E21" s="129">
        <v>1818.5</v>
      </c>
    </row>
    <row r="22" spans="1:5" s="101" customFormat="1" ht="12.75">
      <c r="A22" s="149"/>
      <c r="B22" s="130"/>
      <c r="C22" s="130"/>
      <c r="D22" s="130"/>
      <c r="E22" s="130"/>
    </row>
    <row r="23" spans="1:5" s="101" customFormat="1" ht="12.75">
      <c r="A23" s="99"/>
      <c r="B23" s="131"/>
      <c r="C23" s="131"/>
      <c r="D23" s="131"/>
      <c r="E23" s="131"/>
    </row>
    <row r="24" spans="1:5" s="101" customFormat="1" ht="12.75">
      <c r="A24" s="102"/>
      <c r="B24" s="131"/>
      <c r="C24" s="131"/>
      <c r="D24" s="131"/>
      <c r="E24" s="131"/>
    </row>
    <row r="25" spans="1:5" s="101" customFormat="1" ht="12.75">
      <c r="A25" s="99"/>
      <c r="B25" s="131"/>
      <c r="C25" s="131"/>
      <c r="D25" s="131"/>
      <c r="E25" s="131"/>
    </row>
    <row r="26" spans="1:5" s="101" customFormat="1" ht="17.25" customHeight="1">
      <c r="A26" s="102"/>
      <c r="B26" s="131"/>
      <c r="C26" s="131"/>
      <c r="D26" s="131"/>
      <c r="E26" s="131"/>
    </row>
    <row r="27" spans="1:5" s="101" customFormat="1" ht="12.75">
      <c r="A27" s="102"/>
      <c r="B27" s="131"/>
      <c r="C27" s="131"/>
      <c r="D27" s="131"/>
      <c r="E27" s="131"/>
    </row>
    <row r="28" spans="1:5" s="101" customFormat="1" ht="12.75">
      <c r="A28" s="103"/>
      <c r="B28" s="132"/>
      <c r="C28" s="132"/>
      <c r="D28" s="132"/>
      <c r="E28" s="132"/>
    </row>
    <row r="29" spans="1:5" s="101" customFormat="1" ht="12.75">
      <c r="A29" s="103"/>
      <c r="B29" s="132"/>
      <c r="C29" s="132"/>
      <c r="D29" s="132"/>
      <c r="E29" s="132"/>
    </row>
    <row r="30" spans="1:5" s="101" customFormat="1" ht="12.75">
      <c r="A30" s="100" t="s">
        <v>84</v>
      </c>
      <c r="B30" s="130">
        <f>SUM(B5:B29)</f>
        <v>6264.099999999999</v>
      </c>
      <c r="C30" s="130">
        <f>SUM(C5:C29)</f>
        <v>6093.4</v>
      </c>
      <c r="D30" s="130">
        <f>SUM(D5:D29)</f>
        <v>6380</v>
      </c>
      <c r="E30" s="130">
        <f>SUM(E5:E29)</f>
        <v>6380</v>
      </c>
    </row>
  </sheetData>
  <sheetProtection/>
  <mergeCells count="1">
    <mergeCell ref="A2:B2"/>
  </mergeCells>
  <printOptions/>
  <pageMargins left="0.7086614173228347" right="0.2362204724409449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E31"/>
  <sheetViews>
    <sheetView zoomScalePageLayoutView="0" workbookViewId="0" topLeftCell="A1">
      <selection activeCell="A25" sqref="A25"/>
    </sheetView>
  </sheetViews>
  <sheetFormatPr defaultColWidth="9.00390625" defaultRowHeight="12.75"/>
  <cols>
    <col min="1" max="1" width="54.75390625" style="113" customWidth="1"/>
    <col min="2" max="4" width="12.75390625" style="113" customWidth="1"/>
    <col min="5" max="5" width="12.375" style="113" customWidth="1"/>
    <col min="6" max="16384" width="9.125" style="113" customWidth="1"/>
  </cols>
  <sheetData>
    <row r="2" spans="1:4" ht="15">
      <c r="A2" s="196" t="s">
        <v>46</v>
      </c>
      <c r="B2" s="196"/>
      <c r="C2" s="91"/>
      <c r="D2" s="91"/>
    </row>
    <row r="3" ht="15">
      <c r="E3" s="114" t="s">
        <v>44</v>
      </c>
    </row>
    <row r="4" spans="1:5" ht="45.75" thickBot="1">
      <c r="A4" s="88" t="s">
        <v>45</v>
      </c>
      <c r="B4" s="89" t="s">
        <v>78</v>
      </c>
      <c r="C4" s="89" t="s">
        <v>93</v>
      </c>
      <c r="D4" s="89" t="s">
        <v>94</v>
      </c>
      <c r="E4" s="89" t="s">
        <v>95</v>
      </c>
    </row>
    <row r="5" spans="1:5" s="122" customFormat="1" ht="30">
      <c r="A5" s="141" t="s">
        <v>124</v>
      </c>
      <c r="B5" s="118">
        <v>736.9</v>
      </c>
      <c r="C5" s="118">
        <v>736.9</v>
      </c>
      <c r="D5" s="118"/>
      <c r="E5" s="118"/>
    </row>
    <row r="6" spans="1:5" s="122" customFormat="1" ht="60">
      <c r="A6" s="142" t="s">
        <v>125</v>
      </c>
      <c r="B6" s="118">
        <v>142.1</v>
      </c>
      <c r="C6" s="118">
        <v>142.1</v>
      </c>
      <c r="D6" s="118"/>
      <c r="E6" s="118"/>
    </row>
    <row r="7" spans="1:5" s="122" customFormat="1" ht="30">
      <c r="A7" s="143" t="s">
        <v>137</v>
      </c>
      <c r="B7" s="118">
        <v>1401.2</v>
      </c>
      <c r="C7" s="118">
        <v>589.1</v>
      </c>
      <c r="D7" s="118">
        <v>3523</v>
      </c>
      <c r="E7" s="118">
        <v>3523</v>
      </c>
    </row>
    <row r="8" spans="1:5" s="122" customFormat="1" ht="30">
      <c r="A8" s="144" t="s">
        <v>126</v>
      </c>
      <c r="B8" s="118">
        <v>5000</v>
      </c>
      <c r="C8" s="118">
        <v>4916.8</v>
      </c>
      <c r="D8" s="118"/>
      <c r="E8" s="118"/>
    </row>
    <row r="9" spans="1:5" s="122" customFormat="1" ht="45">
      <c r="A9" s="144" t="s">
        <v>127</v>
      </c>
      <c r="B9" s="118">
        <v>388.5</v>
      </c>
      <c r="C9" s="118">
        <v>388.5</v>
      </c>
      <c r="D9" s="118"/>
      <c r="E9" s="118"/>
    </row>
    <row r="10" spans="1:5" s="122" customFormat="1" ht="60">
      <c r="A10" s="144" t="s">
        <v>128</v>
      </c>
      <c r="B10" s="118">
        <v>315.2</v>
      </c>
      <c r="C10" s="118">
        <v>315.2</v>
      </c>
      <c r="D10" s="118"/>
      <c r="E10" s="118"/>
    </row>
    <row r="11" spans="1:5" s="122" customFormat="1" ht="45">
      <c r="A11" s="144" t="s">
        <v>134</v>
      </c>
      <c r="B11" s="118">
        <v>7.2</v>
      </c>
      <c r="C11" s="118">
        <v>7.2</v>
      </c>
      <c r="D11" s="118"/>
      <c r="E11" s="118"/>
    </row>
    <row r="12" spans="1:5" s="122" customFormat="1" ht="15">
      <c r="A12" s="144" t="s">
        <v>135</v>
      </c>
      <c r="B12" s="118">
        <v>80</v>
      </c>
      <c r="C12" s="118">
        <v>70.1</v>
      </c>
      <c r="D12" s="118"/>
      <c r="E12" s="118"/>
    </row>
    <row r="13" spans="1:5" s="122" customFormat="1" ht="45">
      <c r="A13" s="117" t="s">
        <v>130</v>
      </c>
      <c r="B13" s="118">
        <v>74</v>
      </c>
      <c r="C13" s="118">
        <v>74</v>
      </c>
      <c r="D13" s="118"/>
      <c r="E13" s="118"/>
    </row>
    <row r="14" spans="1:5" s="122" customFormat="1" ht="60">
      <c r="A14" s="138" t="s">
        <v>131</v>
      </c>
      <c r="B14" s="139">
        <v>90</v>
      </c>
      <c r="C14" s="139">
        <v>90</v>
      </c>
      <c r="D14" s="118"/>
      <c r="E14" s="118"/>
    </row>
    <row r="15" spans="1:5" s="122" customFormat="1" ht="90">
      <c r="A15" s="138" t="s">
        <v>133</v>
      </c>
      <c r="B15" s="136">
        <v>16.2</v>
      </c>
      <c r="C15" s="136">
        <v>16.2</v>
      </c>
      <c r="D15" s="118"/>
      <c r="E15" s="118"/>
    </row>
    <row r="16" spans="1:5" s="122" customFormat="1" ht="90">
      <c r="A16" s="145" t="s">
        <v>132</v>
      </c>
      <c r="B16" s="118">
        <v>2520</v>
      </c>
      <c r="C16" s="118">
        <v>2842.8</v>
      </c>
      <c r="D16" s="118"/>
      <c r="E16" s="118"/>
    </row>
    <row r="17" spans="1:5" s="122" customFormat="1" ht="40.5" customHeight="1">
      <c r="A17" s="144" t="s">
        <v>129</v>
      </c>
      <c r="B17" s="118">
        <v>7</v>
      </c>
      <c r="C17" s="118">
        <v>7</v>
      </c>
      <c r="D17" s="118"/>
      <c r="E17" s="118"/>
    </row>
    <row r="18" spans="1:5" s="122" customFormat="1" ht="15">
      <c r="A18" s="117" t="s">
        <v>136</v>
      </c>
      <c r="B18" s="118">
        <v>34</v>
      </c>
      <c r="C18" s="118">
        <v>26.2</v>
      </c>
      <c r="D18" s="118"/>
      <c r="E18" s="118"/>
    </row>
    <row r="19" spans="1:5" s="122" customFormat="1" ht="15">
      <c r="A19" s="138" t="s">
        <v>151</v>
      </c>
      <c r="B19" s="118"/>
      <c r="C19" s="118"/>
      <c r="D19" s="118">
        <v>576.2</v>
      </c>
      <c r="E19" s="118">
        <v>576.2</v>
      </c>
    </row>
    <row r="20" spans="1:5" s="122" customFormat="1" ht="15">
      <c r="A20" s="138" t="s">
        <v>152</v>
      </c>
      <c r="B20" s="118"/>
      <c r="C20" s="118"/>
      <c r="D20" s="118">
        <v>50</v>
      </c>
      <c r="E20" s="118">
        <v>50</v>
      </c>
    </row>
    <row r="21" spans="1:5" s="122" customFormat="1" ht="15">
      <c r="A21" s="138" t="s">
        <v>153</v>
      </c>
      <c r="B21" s="118"/>
      <c r="C21" s="118"/>
      <c r="D21" s="118">
        <v>6000</v>
      </c>
      <c r="E21" s="118">
        <v>6000</v>
      </c>
    </row>
    <row r="22" spans="1:5" s="122" customFormat="1" ht="15">
      <c r="A22" s="138"/>
      <c r="B22" s="118"/>
      <c r="C22" s="118"/>
      <c r="D22" s="118"/>
      <c r="E22" s="118"/>
    </row>
    <row r="23" spans="1:5" s="122" customFormat="1" ht="15">
      <c r="A23" s="138"/>
      <c r="B23" s="118"/>
      <c r="C23" s="118"/>
      <c r="D23" s="118"/>
      <c r="E23" s="118"/>
    </row>
    <row r="24" spans="1:5" s="122" customFormat="1" ht="15">
      <c r="A24" s="138"/>
      <c r="B24" s="118"/>
      <c r="C24" s="118"/>
      <c r="D24" s="118"/>
      <c r="E24" s="118"/>
    </row>
    <row r="25" spans="1:5" s="140" customFormat="1" ht="15">
      <c r="A25" s="138"/>
      <c r="B25" s="139"/>
      <c r="C25" s="139"/>
      <c r="D25" s="139"/>
      <c r="E25" s="139"/>
    </row>
    <row r="26" spans="1:5" s="122" customFormat="1" ht="15">
      <c r="A26" s="138"/>
      <c r="B26" s="136"/>
      <c r="C26" s="136"/>
      <c r="D26" s="137"/>
      <c r="E26" s="137"/>
    </row>
    <row r="27" spans="1:5" s="122" customFormat="1" ht="15">
      <c r="A27" s="119" t="s">
        <v>84</v>
      </c>
      <c r="B27" s="120">
        <f>SUM(B5:B26)</f>
        <v>10812.3</v>
      </c>
      <c r="C27" s="120">
        <f>SUM(C5:C26)</f>
        <v>10222.1</v>
      </c>
      <c r="D27" s="120">
        <f>SUM(D5:D26)</f>
        <v>10149.2</v>
      </c>
      <c r="E27" s="120">
        <f>SUM(E5:E26)</f>
        <v>10149.2</v>
      </c>
    </row>
    <row r="31" ht="15">
      <c r="C31" s="146"/>
    </row>
  </sheetData>
  <sheetProtection/>
  <mergeCells count="1">
    <mergeCell ref="A2:B2"/>
  </mergeCells>
  <printOptions/>
  <pageMargins left="0.7086614173228347" right="0.2362204724409449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E17"/>
  <sheetViews>
    <sheetView zoomScalePageLayoutView="0" workbookViewId="0" topLeftCell="A1">
      <selection activeCell="A17" sqref="A17:IV20"/>
    </sheetView>
  </sheetViews>
  <sheetFormatPr defaultColWidth="9.00390625" defaultRowHeight="12.75"/>
  <cols>
    <col min="1" max="1" width="54.75390625" style="113" customWidth="1"/>
    <col min="2" max="4" width="12.75390625" style="113" customWidth="1"/>
    <col min="5" max="5" width="12.375" style="113" customWidth="1"/>
    <col min="6" max="16384" width="9.125" style="113" customWidth="1"/>
  </cols>
  <sheetData>
    <row r="2" spans="1:4" ht="15">
      <c r="A2" s="196" t="s">
        <v>85</v>
      </c>
      <c r="B2" s="196"/>
      <c r="C2" s="91"/>
      <c r="D2" s="91"/>
    </row>
    <row r="3" ht="15">
      <c r="E3" s="114" t="s">
        <v>44</v>
      </c>
    </row>
    <row r="4" spans="1:5" ht="45">
      <c r="A4" s="88" t="s">
        <v>45</v>
      </c>
      <c r="B4" s="89" t="s">
        <v>78</v>
      </c>
      <c r="C4" s="89" t="s">
        <v>93</v>
      </c>
      <c r="D4" s="89" t="s">
        <v>94</v>
      </c>
      <c r="E4" s="89" t="s">
        <v>95</v>
      </c>
    </row>
    <row r="5" spans="1:5" ht="75">
      <c r="A5" s="115" t="s">
        <v>105</v>
      </c>
      <c r="B5" s="123">
        <v>1731.9</v>
      </c>
      <c r="C5" s="124">
        <v>1707.2</v>
      </c>
      <c r="D5" s="124">
        <v>450</v>
      </c>
      <c r="E5" s="124">
        <v>450</v>
      </c>
    </row>
    <row r="6" spans="1:5" ht="30">
      <c r="A6" s="121" t="s">
        <v>112</v>
      </c>
      <c r="B6" s="123">
        <v>556.2</v>
      </c>
      <c r="C6" s="124">
        <v>556.2</v>
      </c>
      <c r="D6" s="124">
        <v>600</v>
      </c>
      <c r="E6" s="124">
        <v>600</v>
      </c>
    </row>
    <row r="7" spans="1:5" ht="45">
      <c r="A7" s="115" t="s">
        <v>106</v>
      </c>
      <c r="B7" s="123">
        <v>14.1</v>
      </c>
      <c r="C7" s="124">
        <v>14.1</v>
      </c>
      <c r="D7" s="124"/>
      <c r="E7" s="124"/>
    </row>
    <row r="8" spans="1:5" ht="30">
      <c r="A8" s="115" t="s">
        <v>113</v>
      </c>
      <c r="B8" s="123">
        <v>70</v>
      </c>
      <c r="C8" s="124">
        <v>70</v>
      </c>
      <c r="D8" s="124"/>
      <c r="E8" s="124"/>
    </row>
    <row r="9" spans="1:5" ht="60.75" customHeight="1">
      <c r="A9" s="115" t="s">
        <v>107</v>
      </c>
      <c r="B9" s="123">
        <v>456.6</v>
      </c>
      <c r="C9" s="124">
        <v>454.4</v>
      </c>
      <c r="D9" s="124">
        <v>700</v>
      </c>
      <c r="E9" s="124">
        <v>700</v>
      </c>
    </row>
    <row r="10" spans="1:5" ht="60.75" customHeight="1">
      <c r="A10" s="115" t="s">
        <v>108</v>
      </c>
      <c r="B10" s="123">
        <v>76</v>
      </c>
      <c r="C10" s="124">
        <v>76</v>
      </c>
      <c r="D10" s="124"/>
      <c r="E10" s="124"/>
    </row>
    <row r="11" spans="1:5" ht="59.25" customHeight="1">
      <c r="A11" s="116" t="s">
        <v>114</v>
      </c>
      <c r="B11" s="123">
        <v>8.2</v>
      </c>
      <c r="C11" s="124">
        <v>8.2</v>
      </c>
      <c r="D11" s="124">
        <v>8.2</v>
      </c>
      <c r="E11" s="124">
        <v>8.2</v>
      </c>
    </row>
    <row r="12" spans="1:5" ht="60.75" customHeight="1">
      <c r="A12" s="115" t="s">
        <v>109</v>
      </c>
      <c r="B12" s="123">
        <v>40</v>
      </c>
      <c r="C12" s="127">
        <v>40</v>
      </c>
      <c r="D12" s="124"/>
      <c r="E12" s="124"/>
    </row>
    <row r="13" spans="1:5" ht="45">
      <c r="A13" s="117" t="s">
        <v>110</v>
      </c>
      <c r="B13" s="125">
        <v>868</v>
      </c>
      <c r="C13" s="125">
        <v>868</v>
      </c>
      <c r="D13" s="124"/>
      <c r="E13" s="124"/>
    </row>
    <row r="14" spans="1:5" ht="30">
      <c r="A14" s="117" t="s">
        <v>111</v>
      </c>
      <c r="B14" s="125">
        <v>100</v>
      </c>
      <c r="C14" s="125">
        <v>100</v>
      </c>
      <c r="D14" s="124"/>
      <c r="E14" s="124"/>
    </row>
    <row r="15" spans="1:5" ht="15">
      <c r="A15" s="115" t="s">
        <v>115</v>
      </c>
      <c r="B15" s="123"/>
      <c r="C15" s="124"/>
      <c r="D15" s="124">
        <v>1300</v>
      </c>
      <c r="E15" s="124">
        <v>1300</v>
      </c>
    </row>
    <row r="16" spans="1:5" ht="15">
      <c r="A16" s="115" t="s">
        <v>116</v>
      </c>
      <c r="B16" s="123">
        <v>88</v>
      </c>
      <c r="C16" s="124">
        <v>88</v>
      </c>
      <c r="D16" s="124">
        <v>123.5</v>
      </c>
      <c r="E16" s="124">
        <v>123.5</v>
      </c>
    </row>
    <row r="17" spans="1:5" s="122" customFormat="1" ht="15">
      <c r="A17" s="119" t="s">
        <v>84</v>
      </c>
      <c r="B17" s="126">
        <f>SUM(B5:B16)</f>
        <v>4009</v>
      </c>
      <c r="C17" s="126">
        <f>SUM(C5:C16)</f>
        <v>3982.1</v>
      </c>
      <c r="D17" s="126">
        <f>SUM(D5:D16)</f>
        <v>3181.7</v>
      </c>
      <c r="E17" s="126">
        <f>SUM(E5:E16)</f>
        <v>3181.7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21"/>
  <sheetViews>
    <sheetView zoomScalePageLayoutView="0" workbookViewId="0" topLeftCell="A1">
      <selection activeCell="A17" sqref="A17"/>
    </sheetView>
  </sheetViews>
  <sheetFormatPr defaultColWidth="9.00390625" defaultRowHeight="12.75"/>
  <cols>
    <col min="1" max="1" width="54.75390625" style="0" customWidth="1"/>
    <col min="2" max="4" width="12.75390625" style="0" customWidth="1"/>
    <col min="5" max="5" width="12.375" style="0" customWidth="1"/>
  </cols>
  <sheetData>
    <row r="1" spans="1:5" ht="12.75">
      <c r="A1" s="85"/>
      <c r="B1" s="85"/>
      <c r="C1" s="85"/>
      <c r="D1" s="85"/>
      <c r="E1" s="85"/>
    </row>
    <row r="2" spans="1:5" ht="15.75">
      <c r="A2" s="195" t="s">
        <v>73</v>
      </c>
      <c r="B2" s="195"/>
      <c r="C2" s="86"/>
      <c r="D2" s="86"/>
      <c r="E2" s="85"/>
    </row>
    <row r="3" spans="1:5" ht="12.75">
      <c r="A3" s="85"/>
      <c r="B3" s="85"/>
      <c r="C3" s="85"/>
      <c r="D3" s="85"/>
      <c r="E3" s="87" t="s">
        <v>44</v>
      </c>
    </row>
    <row r="4" spans="1:5" ht="45">
      <c r="A4" s="88" t="s">
        <v>45</v>
      </c>
      <c r="B4" s="89" t="s">
        <v>78</v>
      </c>
      <c r="C4" s="89" t="s">
        <v>93</v>
      </c>
      <c r="D4" s="89" t="s">
        <v>94</v>
      </c>
      <c r="E4" s="89" t="s">
        <v>95</v>
      </c>
    </row>
    <row r="5" spans="1:5" ht="15.75">
      <c r="A5" s="45" t="s">
        <v>117</v>
      </c>
      <c r="B5" s="129">
        <v>24.7</v>
      </c>
      <c r="C5" s="129">
        <v>24.7</v>
      </c>
      <c r="D5" s="129">
        <v>25.3</v>
      </c>
      <c r="E5" s="129">
        <v>25.3</v>
      </c>
    </row>
    <row r="6" spans="1:5" ht="31.5">
      <c r="A6" s="128" t="s">
        <v>118</v>
      </c>
      <c r="B6" s="129">
        <v>1735.9</v>
      </c>
      <c r="C6" s="129">
        <v>1735.9</v>
      </c>
      <c r="D6" s="129">
        <v>1735.9</v>
      </c>
      <c r="E6" s="129">
        <v>1735.9</v>
      </c>
    </row>
    <row r="7" spans="1:5" ht="15.75">
      <c r="A7" s="45" t="s">
        <v>119</v>
      </c>
      <c r="B7" s="129">
        <v>95.5</v>
      </c>
      <c r="C7" s="129">
        <v>95.4</v>
      </c>
      <c r="D7" s="129">
        <v>100</v>
      </c>
      <c r="E7" s="129">
        <v>100</v>
      </c>
    </row>
    <row r="8" spans="1:5" ht="15.75">
      <c r="A8" s="128" t="s">
        <v>120</v>
      </c>
      <c r="B8" s="129">
        <v>5563</v>
      </c>
      <c r="C8" s="129">
        <v>5563</v>
      </c>
      <c r="D8" s="129">
        <v>5600</v>
      </c>
      <c r="E8" s="129">
        <v>5600</v>
      </c>
    </row>
    <row r="9" spans="1:5" ht="15.75">
      <c r="A9" s="128" t="s">
        <v>121</v>
      </c>
      <c r="B9" s="129">
        <v>742.1</v>
      </c>
      <c r="C9" s="129">
        <v>534.4</v>
      </c>
      <c r="D9" s="129">
        <v>600</v>
      </c>
      <c r="E9" s="129">
        <v>600</v>
      </c>
    </row>
    <row r="10" spans="1:5" ht="15.75">
      <c r="A10" s="128" t="s">
        <v>122</v>
      </c>
      <c r="B10" s="129">
        <v>350.4</v>
      </c>
      <c r="C10" s="129">
        <v>229.3</v>
      </c>
      <c r="D10" s="129">
        <v>250</v>
      </c>
      <c r="E10" s="129">
        <v>250</v>
      </c>
    </row>
    <row r="11" spans="1:5" ht="15.75">
      <c r="A11" s="128" t="s">
        <v>123</v>
      </c>
      <c r="B11" s="129">
        <v>8656.2</v>
      </c>
      <c r="C11" s="129">
        <v>7297.5</v>
      </c>
      <c r="D11" s="129">
        <v>8174.8</v>
      </c>
      <c r="E11" s="129">
        <v>8174.8</v>
      </c>
    </row>
    <row r="12" spans="1:5" ht="15">
      <c r="A12" s="88"/>
      <c r="B12" s="129"/>
      <c r="C12" s="129"/>
      <c r="D12" s="129"/>
      <c r="E12" s="129"/>
    </row>
    <row r="13" spans="1:5" s="101" customFormat="1" ht="12.75">
      <c r="A13" s="100"/>
      <c r="B13" s="130"/>
      <c r="C13" s="130"/>
      <c r="D13" s="130"/>
      <c r="E13" s="130"/>
    </row>
    <row r="14" spans="1:5" s="101" customFormat="1" ht="12.75">
      <c r="A14" s="99"/>
      <c r="B14" s="131"/>
      <c r="C14" s="131"/>
      <c r="D14" s="131"/>
      <c r="E14" s="131"/>
    </row>
    <row r="15" spans="1:5" s="101" customFormat="1" ht="12.75">
      <c r="A15" s="102"/>
      <c r="B15" s="131"/>
      <c r="C15" s="131"/>
      <c r="D15" s="131"/>
      <c r="E15" s="131"/>
    </row>
    <row r="16" spans="1:5" s="101" customFormat="1" ht="12.75">
      <c r="A16" s="99"/>
      <c r="B16" s="131"/>
      <c r="C16" s="131"/>
      <c r="D16" s="131"/>
      <c r="E16" s="131"/>
    </row>
    <row r="17" spans="1:5" s="101" customFormat="1" ht="17.25" customHeight="1">
      <c r="A17" s="102"/>
      <c r="B17" s="131"/>
      <c r="C17" s="131"/>
      <c r="D17" s="131"/>
      <c r="E17" s="131"/>
    </row>
    <row r="18" spans="1:5" s="101" customFormat="1" ht="12.75">
      <c r="A18" s="102"/>
      <c r="B18" s="131"/>
      <c r="C18" s="131"/>
      <c r="D18" s="131"/>
      <c r="E18" s="131"/>
    </row>
    <row r="19" spans="1:5" s="101" customFormat="1" ht="12.75">
      <c r="A19" s="103"/>
      <c r="B19" s="132"/>
      <c r="C19" s="132"/>
      <c r="D19" s="132"/>
      <c r="E19" s="132"/>
    </row>
    <row r="20" spans="1:5" s="101" customFormat="1" ht="12.75">
      <c r="A20" s="103"/>
      <c r="B20" s="132"/>
      <c r="C20" s="132"/>
      <c r="D20" s="132"/>
      <c r="E20" s="132"/>
    </row>
    <row r="21" spans="1:5" s="101" customFormat="1" ht="12.75">
      <c r="A21" s="100" t="s">
        <v>84</v>
      </c>
      <c r="B21" s="104">
        <f>SUM(B5:B20)</f>
        <v>17167.800000000003</v>
      </c>
      <c r="C21" s="104">
        <f>SUM(C5:C20)</f>
        <v>15480.2</v>
      </c>
      <c r="D21" s="104">
        <f>SUM(D5:D20)</f>
        <v>16486</v>
      </c>
      <c r="E21" s="104">
        <f>SUM(E5:E20)</f>
        <v>16486</v>
      </c>
    </row>
  </sheetData>
  <sheetProtection/>
  <mergeCells count="1">
    <mergeCell ref="A2:B2"/>
  </mergeCells>
  <printOptions/>
  <pageMargins left="0.7086614173228347" right="0.2362204724409449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Сорокина</dc:creator>
  <cp:keywords/>
  <dc:description/>
  <cp:lastModifiedBy>DF-8-002</cp:lastModifiedBy>
  <cp:lastPrinted>2014-04-28T10:35:33Z</cp:lastPrinted>
  <dcterms:created xsi:type="dcterms:W3CDTF">2009-04-29T05:40:19Z</dcterms:created>
  <dcterms:modified xsi:type="dcterms:W3CDTF">2014-04-28T10:45:20Z</dcterms:modified>
  <cp:category/>
  <cp:version/>
  <cp:contentType/>
  <cp:contentStatus/>
</cp:coreProperties>
</file>