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940" activeTab="0"/>
  </bookViews>
  <sheets>
    <sheet name="Район" sheetId="1" r:id="rId1"/>
    <sheet name="Алмозерское" sheetId="2" r:id="rId2"/>
    <sheet name="Андомское" sheetId="3" r:id="rId3"/>
    <sheet name="Анненское" sheetId="4" r:id="rId4"/>
    <sheet name="Анхимовское" sheetId="5" r:id="rId5"/>
    <sheet name="Девятинское" sheetId="6" r:id="rId6"/>
    <sheet name="Казаковское" sheetId="7" r:id="rId7"/>
    <sheet name="Кемское" sheetId="8" r:id="rId8"/>
    <sheet name="Мегорское" sheetId="9" r:id="rId9"/>
    <sheet name="Оштинское" sheetId="10" r:id="rId10"/>
    <sheet name="Саминское" sheetId="11" r:id="rId11"/>
    <sheet name="МО Город Вытегра" sheetId="12" r:id="rId12"/>
  </sheets>
  <definedNames/>
  <calcPr fullCalcOnLoad="1"/>
</workbook>
</file>

<file path=xl/sharedStrings.xml><?xml version="1.0" encoding="utf-8"?>
<sst xmlns="http://schemas.openxmlformats.org/spreadsheetml/2006/main" count="465" uniqueCount="47">
  <si>
    <t>из них  авансы</t>
  </si>
  <si>
    <t>в том числе за счет налоговых и неналоговых доходов</t>
  </si>
  <si>
    <t>в том числе за счет дотаций</t>
  </si>
  <si>
    <t>Бюджетная сфера, всего</t>
  </si>
  <si>
    <t>х</t>
  </si>
  <si>
    <t>Культура</t>
  </si>
  <si>
    <t>Физическая культура и спорт</t>
  </si>
  <si>
    <t>Аппарат управления</t>
  </si>
  <si>
    <t>ИТОГО</t>
  </si>
  <si>
    <t>Файл назвать ЗП ХХ, где ХХ номер района</t>
  </si>
  <si>
    <t>Прочие (расшифровать после таблицы)</t>
  </si>
  <si>
    <t xml:space="preserve">из них авансы  </t>
  </si>
  <si>
    <t xml:space="preserve">из них авансы </t>
  </si>
  <si>
    <t>Планируемое направление на выплату заработной платы до конца текущего месяца</t>
  </si>
  <si>
    <r>
      <t xml:space="preserve">Примечание </t>
    </r>
    <r>
      <rPr>
        <b/>
        <sz val="12"/>
        <color indexed="8"/>
        <rFont val="Times New Roman"/>
        <family val="1"/>
      </rPr>
      <t>по столбцу N</t>
    </r>
    <r>
      <rPr>
        <sz val="12"/>
        <color indexed="8"/>
        <rFont val="Times New Roman"/>
        <family val="1"/>
      </rPr>
      <t>(с обязательным указанием срока (</t>
    </r>
    <r>
      <rPr>
        <b/>
        <i/>
        <sz val="12"/>
        <color indexed="8"/>
        <rFont val="Times New Roman"/>
        <family val="1"/>
      </rPr>
      <t>например 15.03)</t>
    </r>
    <r>
      <rPr>
        <sz val="12"/>
        <color indexed="8"/>
        <rFont val="Times New Roman"/>
        <family val="1"/>
      </rPr>
      <t xml:space="preserve"> и вида </t>
    </r>
    <r>
      <rPr>
        <b/>
        <i/>
        <sz val="12"/>
        <color indexed="8"/>
        <rFont val="Times New Roman"/>
        <family val="1"/>
      </rPr>
      <t>(аванс, начисления на ЗП или авансы)</t>
    </r>
    <r>
      <rPr>
        <sz val="12"/>
        <color indexed="8"/>
        <rFont val="Times New Roman"/>
        <family val="1"/>
      </rPr>
      <t xml:space="preserve"> просроченных выплат)</t>
    </r>
  </si>
  <si>
    <t>Образование</t>
  </si>
  <si>
    <r>
      <t xml:space="preserve">Дополнительно на листе Район в 10 строке указать были или нет нарушения сроков выплат в течение марта, </t>
    </r>
    <r>
      <rPr>
        <b/>
        <i/>
        <sz val="16"/>
        <color indexed="8"/>
        <rFont val="Calibri"/>
        <family val="2"/>
      </rPr>
      <t>например: срок выплаты ЗП- 3 марта в сумме 15 т.р., а заплатили 6 марта</t>
    </r>
    <r>
      <rPr>
        <b/>
        <sz val="14"/>
        <color indexed="8"/>
        <rFont val="Calibri"/>
        <family val="2"/>
      </rPr>
      <t>):</t>
    </r>
  </si>
  <si>
    <r>
      <t xml:space="preserve">Направлено на выплату зарплаты на текущую дату, </t>
    </r>
    <r>
      <rPr>
        <b/>
        <sz val="12"/>
        <color indexed="8"/>
        <rFont val="Times New Roman"/>
        <family val="1"/>
      </rPr>
      <t>ВСЕГО</t>
    </r>
  </si>
  <si>
    <r>
      <t>Информацию представлять ежемесячно в последний день месяца</t>
    </r>
    <r>
      <rPr>
        <b/>
        <sz val="16"/>
        <color indexed="10"/>
        <rFont val="Calibri"/>
        <family val="2"/>
      </rPr>
      <t xml:space="preserve">  до 15 часов.</t>
    </r>
  </si>
  <si>
    <t>Ожидаемое  исполнение по доходам за текущий месяц</t>
  </si>
  <si>
    <t>Ожидаемое исполнение по доходам за текущий  месяц</t>
  </si>
  <si>
    <t>Порядок наименования листов в поселениях, как в форме ЗП  на 01.01.2015</t>
  </si>
  <si>
    <t>План по налоговым и неналоговым доходам на текущий месяц   2016 года</t>
  </si>
  <si>
    <t xml:space="preserve">Анализ закрытия собственными доходами ( дотация и налоговые и неналоговые доходы) потребности на заработную плату Алмозерского поселения в  августе  2016 года </t>
  </si>
  <si>
    <t>Задолженность  по заработной плате на 01.08.2016 года</t>
  </si>
  <si>
    <r>
      <t xml:space="preserve">Потребность на заработную плату (с учетом задолженности  на 01.08.2016) в августе, </t>
    </r>
    <r>
      <rPr>
        <b/>
        <sz val="12"/>
        <color indexed="8"/>
        <rFont val="Times New Roman"/>
        <family val="1"/>
      </rPr>
      <t>ВСЕГО</t>
    </r>
  </si>
  <si>
    <r>
      <t xml:space="preserve">Ожидаемая задолженность по  заработной плате на 01.09.2016 </t>
    </r>
    <r>
      <rPr>
        <b/>
        <sz val="12"/>
        <color indexed="8"/>
        <rFont val="Times New Roman"/>
        <family val="1"/>
      </rPr>
      <t>ВСЕГО</t>
    </r>
  </si>
  <si>
    <t>План по налоговым неналоговым доходам на август  2016 года</t>
  </si>
  <si>
    <t xml:space="preserve">Анализ закрытия собственными доходами ( дотация и налоговые и неналоговые доходы) потребности на заработную плату Андомского поселения в  августе  2016 года </t>
  </si>
  <si>
    <t xml:space="preserve">Анализ закрытия собственными доходами ( дотация и налоговые и неналоговые доходы) потребности на заработную плату Анненского поселения в  августе  2016 года </t>
  </si>
  <si>
    <t xml:space="preserve">Анализ закрытия собственными доходами ( дотация и налоговые и неналоговые доходы) потребности на заработную плату Анхимовского поселения в августе 2016 года </t>
  </si>
  <si>
    <t xml:space="preserve">Анализ закрытия собственными доходами ( дотация и налоговые и неналоговые доходы) потребности на заработную плату Девятинского поселения в  августе  2016 года </t>
  </si>
  <si>
    <t>План по налоговым неналоговым доходам на  август  2016 года</t>
  </si>
  <si>
    <t xml:space="preserve">Анализ закрытия собственными доходами ( дотация и налоговые и неналоговые доходы) потребности на заработную плату Казаковского поселения в  августе  2016 года </t>
  </si>
  <si>
    <t xml:space="preserve">Анализ закрытия собственными доходами ( дотация и налоговые и неналоговые доходы) потребности на заработную плату Кемского поселения в  августе  2016 года </t>
  </si>
  <si>
    <t xml:space="preserve">Анализ закрытия собственными доходами ( дотация и налоговые и неналоговые доходы) потребности на заработную плату Мегорского поселения в  августе  2016 года </t>
  </si>
  <si>
    <t>План по налоговым неналоговым доходам на августе  2016 года</t>
  </si>
  <si>
    <t xml:space="preserve">Анализ закрытия собственными доходами ( дотация и налоговые и неналоговые доходы) потребности на заработную плату Оштинского поселения в августе  2016 года </t>
  </si>
  <si>
    <t xml:space="preserve">Анализ закрытия собственными доходами ( дотация и налоговые и неналоговые доходы) потребности на заработную плату Саминского поселения в  августе  2016 года </t>
  </si>
  <si>
    <t xml:space="preserve">Анализ закрытия собственными доходами ( дотация и налоговые и неналоговые доходы) потребности на заработную плату МО " ГОРОД ВЫТЕГРА" в  августе  2016 года </t>
  </si>
  <si>
    <t>Задолженность  по заработной плате на 01.07.2016 года</t>
  </si>
  <si>
    <r>
      <t xml:space="preserve">Потребность на заработную плату (с учетом задолженности  на 01.08.2016) в июле, </t>
    </r>
    <r>
      <rPr>
        <b/>
        <sz val="14"/>
        <color indexed="8"/>
        <rFont val="Times New Roman"/>
        <family val="1"/>
      </rPr>
      <t>ВСЕГО</t>
    </r>
  </si>
  <si>
    <r>
      <t xml:space="preserve">Направлено на выплату зарплаты на  текущую дату месяца (дата заполнения отчета), </t>
    </r>
    <r>
      <rPr>
        <b/>
        <sz val="14"/>
        <color indexed="8"/>
        <rFont val="Times New Roman"/>
        <family val="1"/>
      </rPr>
      <t>ВСЕГО</t>
    </r>
  </si>
  <si>
    <r>
      <t xml:space="preserve">Примечание </t>
    </r>
    <r>
      <rPr>
        <b/>
        <sz val="14"/>
        <color indexed="8"/>
        <rFont val="Times New Roman"/>
        <family val="1"/>
      </rPr>
      <t>по столбцу N</t>
    </r>
    <r>
      <rPr>
        <sz val="14"/>
        <color indexed="8"/>
        <rFont val="Times New Roman"/>
        <family val="1"/>
      </rPr>
      <t>(с обязательным указанием срока (</t>
    </r>
    <r>
      <rPr>
        <b/>
        <i/>
        <sz val="14"/>
        <color indexed="8"/>
        <rFont val="Times New Roman"/>
        <family val="1"/>
      </rPr>
      <t>например 15.03)</t>
    </r>
    <r>
      <rPr>
        <sz val="14"/>
        <color indexed="8"/>
        <rFont val="Times New Roman"/>
        <family val="1"/>
      </rPr>
      <t xml:space="preserve"> и вида </t>
    </r>
    <r>
      <rPr>
        <b/>
        <i/>
        <sz val="14"/>
        <color indexed="8"/>
        <rFont val="Times New Roman"/>
        <family val="1"/>
      </rPr>
      <t>(аванс, начисления на ЗП или авансы)</t>
    </r>
    <r>
      <rPr>
        <sz val="14"/>
        <color indexed="8"/>
        <rFont val="Times New Roman"/>
        <family val="1"/>
      </rPr>
      <t xml:space="preserve"> просроченных выплат)</t>
    </r>
  </si>
  <si>
    <t>Начальник Финансового управления                                       С.Е.Заика</t>
  </si>
  <si>
    <t xml:space="preserve">Анализ закрытия собственными доходами ( дотация и налоговые и неналоговые доходы) потребности на заработную плату Вытегорского муниципального района  в  августе 2016 года </t>
  </si>
  <si>
    <r>
      <t xml:space="preserve">Ожидаемая задолженность по  заработной плате на 01.09.2016 </t>
    </r>
    <r>
      <rPr>
        <b/>
        <sz val="14"/>
        <color indexed="8"/>
        <rFont val="Times New Roman"/>
        <family val="1"/>
      </rPr>
      <t>ВСЕГО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</si>
</sst>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[$-FC19]d\ mmmm\ yyyy\ &quot;г.&quot;"/>
    <numFmt numFmtId="168" formatCode="#,##0.00_ ;\-#,##0.00\ "/>
    <numFmt numFmtId="169" formatCode="#,##0.00_р_.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2"/>
      <color indexed="5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12"/>
      <color theme="1"/>
      <name val="Calibri"/>
      <family val="2"/>
    </font>
    <font>
      <sz val="12"/>
      <color rgb="FF00206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5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5" fillId="0" borderId="10" xfId="0" applyFont="1" applyBorder="1" applyAlignment="1">
      <alignment/>
    </xf>
    <xf numFmtId="0" fontId="5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7" fillId="34" borderId="12" xfId="0" applyFont="1" applyFill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33" fillId="0" borderId="10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33" fillId="32" borderId="10" xfId="0" applyFont="1" applyFill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right"/>
    </xf>
    <xf numFmtId="0" fontId="33" fillId="0" borderId="10" xfId="0" applyFont="1" applyBorder="1" applyAlignment="1">
      <alignment horizontal="right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31" fillId="0" borderId="13" xfId="0" applyFont="1" applyBorder="1" applyAlignment="1">
      <alignment vertical="top" wrapText="1"/>
    </xf>
    <xf numFmtId="0" fontId="33" fillId="0" borderId="12" xfId="0" applyFont="1" applyBorder="1" applyAlignment="1">
      <alignment vertical="top" wrapText="1"/>
    </xf>
    <xf numFmtId="0" fontId="33" fillId="0" borderId="12" xfId="0" applyFont="1" applyBorder="1" applyAlignment="1">
      <alignment horizontal="right" wrapText="1"/>
    </xf>
    <xf numFmtId="0" fontId="57" fillId="0" borderId="12" xfId="0" applyFont="1" applyBorder="1" applyAlignment="1">
      <alignment vertical="top" wrapText="1"/>
    </xf>
    <xf numFmtId="0" fontId="57" fillId="0" borderId="0" xfId="0" applyFont="1" applyBorder="1" applyAlignment="1">
      <alignment/>
    </xf>
    <xf numFmtId="0" fontId="36" fillId="0" borderId="13" xfId="0" applyFont="1" applyFill="1" applyBorder="1" applyAlignment="1">
      <alignment vertical="top" wrapText="1"/>
    </xf>
    <xf numFmtId="0" fontId="59" fillId="0" borderId="12" xfId="0" applyFont="1" applyBorder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54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BreakPreview" zoomScale="70" zoomScaleSheetLayoutView="70" zoomScalePageLayoutView="0" workbookViewId="0" topLeftCell="B1">
      <selection activeCell="K8" sqref="K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5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s="26" customFormat="1" ht="39.75" customHeight="1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s="26" customFormat="1" ht="171.75" customHeight="1">
      <c r="A2" s="27"/>
      <c r="B2" s="28" t="s">
        <v>40</v>
      </c>
      <c r="C2" s="29" t="s">
        <v>11</v>
      </c>
      <c r="D2" s="30" t="s">
        <v>41</v>
      </c>
      <c r="E2" s="29" t="s">
        <v>12</v>
      </c>
      <c r="F2" s="31" t="s">
        <v>22</v>
      </c>
      <c r="G2" s="28" t="s">
        <v>19</v>
      </c>
      <c r="H2" s="30" t="s">
        <v>42</v>
      </c>
      <c r="I2" s="28" t="s">
        <v>1</v>
      </c>
      <c r="J2" s="28" t="s">
        <v>2</v>
      </c>
      <c r="K2" s="30" t="s">
        <v>13</v>
      </c>
      <c r="L2" s="28" t="s">
        <v>1</v>
      </c>
      <c r="M2" s="28" t="s">
        <v>2</v>
      </c>
      <c r="N2" s="28" t="s">
        <v>46</v>
      </c>
      <c r="O2" s="29" t="s">
        <v>0</v>
      </c>
      <c r="P2" s="28" t="s">
        <v>43</v>
      </c>
    </row>
    <row r="3" spans="1:16" s="26" customFormat="1" ht="22.5" customHeight="1">
      <c r="A3" s="32" t="s">
        <v>3</v>
      </c>
      <c r="B3" s="28">
        <v>0</v>
      </c>
      <c r="C3" s="28">
        <v>0</v>
      </c>
      <c r="D3" s="33">
        <f>D4+D5+D7</f>
        <v>6106.4</v>
      </c>
      <c r="E3" s="33">
        <f>E4+E5+E7</f>
        <v>2436</v>
      </c>
      <c r="F3" s="31" t="s">
        <v>4</v>
      </c>
      <c r="G3" s="31" t="s">
        <v>4</v>
      </c>
      <c r="H3" s="33">
        <f>H4+H5+H7</f>
        <v>6106.4</v>
      </c>
      <c r="I3" s="33">
        <v>6106.4</v>
      </c>
      <c r="J3" s="28">
        <v>0</v>
      </c>
      <c r="K3" s="33">
        <f>K4+K5+K7</f>
        <v>0</v>
      </c>
      <c r="L3" s="33">
        <f>L4+L5+L7</f>
        <v>0</v>
      </c>
      <c r="M3" s="28"/>
      <c r="N3" s="28">
        <f aca="true" t="shared" si="0" ref="N3:N9">D3-H3-K3</f>
        <v>0</v>
      </c>
      <c r="O3" s="28">
        <v>0</v>
      </c>
      <c r="P3" s="27"/>
    </row>
    <row r="4" spans="1:16" s="26" customFormat="1" ht="18" customHeight="1">
      <c r="A4" s="29" t="s">
        <v>15</v>
      </c>
      <c r="B4" s="28">
        <v>0</v>
      </c>
      <c r="C4" s="28">
        <v>0</v>
      </c>
      <c r="D4" s="33">
        <v>4629.4</v>
      </c>
      <c r="E4" s="34">
        <v>1785</v>
      </c>
      <c r="F4" s="31" t="s">
        <v>4</v>
      </c>
      <c r="G4" s="31" t="s">
        <v>4</v>
      </c>
      <c r="H4" s="33">
        <f>I4</f>
        <v>4629.4</v>
      </c>
      <c r="I4" s="33">
        <v>4629.4</v>
      </c>
      <c r="J4" s="28">
        <v>0</v>
      </c>
      <c r="K4" s="33"/>
      <c r="L4" s="33"/>
      <c r="M4" s="28"/>
      <c r="N4" s="28">
        <f t="shared" si="0"/>
        <v>0</v>
      </c>
      <c r="O4" s="28">
        <v>0</v>
      </c>
      <c r="P4" s="27"/>
    </row>
    <row r="5" spans="1:16" s="26" customFormat="1" ht="18" customHeight="1">
      <c r="A5" s="29" t="s">
        <v>5</v>
      </c>
      <c r="B5" s="28">
        <v>0</v>
      </c>
      <c r="C5" s="28">
        <v>0</v>
      </c>
      <c r="D5" s="33">
        <v>1401.3</v>
      </c>
      <c r="E5" s="34">
        <v>625</v>
      </c>
      <c r="F5" s="31" t="s">
        <v>4</v>
      </c>
      <c r="G5" s="31" t="s">
        <v>4</v>
      </c>
      <c r="H5" s="33">
        <f>I5</f>
        <v>1401.3</v>
      </c>
      <c r="I5" s="33">
        <v>1401.3</v>
      </c>
      <c r="J5" s="28">
        <v>0</v>
      </c>
      <c r="K5" s="33"/>
      <c r="L5" s="33"/>
      <c r="M5" s="28"/>
      <c r="N5" s="28">
        <f t="shared" si="0"/>
        <v>0</v>
      </c>
      <c r="O5" s="28">
        <v>0</v>
      </c>
      <c r="P5" s="27"/>
    </row>
    <row r="6" spans="1:16" s="26" customFormat="1" ht="37.5" customHeight="1">
      <c r="A6" s="29" t="s">
        <v>6</v>
      </c>
      <c r="B6" s="28">
        <v>0</v>
      </c>
      <c r="C6" s="28">
        <v>0</v>
      </c>
      <c r="D6" s="33">
        <v>0</v>
      </c>
      <c r="E6" s="34">
        <v>0</v>
      </c>
      <c r="F6" s="31" t="s">
        <v>4</v>
      </c>
      <c r="G6" s="31" t="s">
        <v>4</v>
      </c>
      <c r="H6" s="33">
        <f>I6</f>
        <v>0</v>
      </c>
      <c r="I6" s="33">
        <v>0</v>
      </c>
      <c r="J6" s="28">
        <v>0</v>
      </c>
      <c r="K6" s="33"/>
      <c r="L6" s="33"/>
      <c r="M6" s="28"/>
      <c r="N6" s="28">
        <f t="shared" si="0"/>
        <v>0</v>
      </c>
      <c r="O6" s="28">
        <v>0</v>
      </c>
      <c r="P6" s="27"/>
    </row>
    <row r="7" spans="1:16" s="26" customFormat="1" ht="38.25" customHeight="1">
      <c r="A7" s="29" t="s">
        <v>10</v>
      </c>
      <c r="B7" s="28">
        <v>0</v>
      </c>
      <c r="C7" s="28">
        <v>0</v>
      </c>
      <c r="D7" s="33">
        <v>75.7</v>
      </c>
      <c r="E7" s="34">
        <v>26</v>
      </c>
      <c r="F7" s="31" t="s">
        <v>4</v>
      </c>
      <c r="G7" s="31" t="s">
        <v>4</v>
      </c>
      <c r="H7" s="33">
        <f>I7</f>
        <v>75.7</v>
      </c>
      <c r="I7" s="33">
        <v>75.7</v>
      </c>
      <c r="J7" s="28">
        <v>0</v>
      </c>
      <c r="K7" s="33"/>
      <c r="L7" s="33"/>
      <c r="M7" s="28"/>
      <c r="N7" s="28">
        <f t="shared" si="0"/>
        <v>0</v>
      </c>
      <c r="O7" s="28">
        <v>0</v>
      </c>
      <c r="P7" s="27"/>
    </row>
    <row r="8" spans="1:16" s="26" customFormat="1" ht="25.5" customHeight="1">
      <c r="A8" s="32" t="s">
        <v>7</v>
      </c>
      <c r="B8" s="28">
        <v>0</v>
      </c>
      <c r="C8" s="28">
        <v>0</v>
      </c>
      <c r="D8" s="33">
        <v>2050</v>
      </c>
      <c r="E8" s="34">
        <v>816</v>
      </c>
      <c r="F8" s="31" t="s">
        <v>4</v>
      </c>
      <c r="G8" s="31" t="s">
        <v>4</v>
      </c>
      <c r="H8" s="33">
        <f>I8</f>
        <v>2050</v>
      </c>
      <c r="I8" s="33">
        <v>2050</v>
      </c>
      <c r="J8" s="28">
        <v>0</v>
      </c>
      <c r="K8" s="33"/>
      <c r="L8" s="33"/>
      <c r="M8" s="28"/>
      <c r="N8" s="28">
        <v>0</v>
      </c>
      <c r="O8" s="28">
        <v>0</v>
      </c>
      <c r="P8" s="27"/>
    </row>
    <row r="9" spans="1:16" s="37" customFormat="1" ht="18.75">
      <c r="A9" s="32" t="s">
        <v>8</v>
      </c>
      <c r="B9" s="28">
        <f>B8+B3</f>
        <v>0</v>
      </c>
      <c r="C9" s="28">
        <f>C8+C3</f>
        <v>0</v>
      </c>
      <c r="D9" s="34">
        <f>D8+D3</f>
        <v>8156.4</v>
      </c>
      <c r="E9" s="34">
        <f>E8+E3</f>
        <v>3252</v>
      </c>
      <c r="F9" s="35">
        <v>19236.9</v>
      </c>
      <c r="G9" s="35">
        <v>22420.6</v>
      </c>
      <c r="H9" s="34">
        <f>H8+H3</f>
        <v>8156.4</v>
      </c>
      <c r="I9" s="34">
        <f>I8+I3</f>
        <v>8156.4</v>
      </c>
      <c r="J9" s="28">
        <f>J8+J3</f>
        <v>0</v>
      </c>
      <c r="K9" s="34">
        <f>K8+K3</f>
        <v>0</v>
      </c>
      <c r="L9" s="34">
        <f>L8+L3</f>
        <v>0</v>
      </c>
      <c r="M9" s="28"/>
      <c r="N9" s="28">
        <f t="shared" si="0"/>
        <v>0</v>
      </c>
      <c r="O9" s="28">
        <f>O8+O3</f>
        <v>0</v>
      </c>
      <c r="P9" s="36"/>
    </row>
    <row r="10" spans="1:16" s="37" customFormat="1" ht="18.75">
      <c r="A10" s="38"/>
      <c r="B10" s="39"/>
      <c r="C10" s="39"/>
      <c r="D10" s="40"/>
      <c r="E10" s="40"/>
      <c r="F10" s="41"/>
      <c r="G10" s="41"/>
      <c r="H10" s="40"/>
      <c r="I10" s="40"/>
      <c r="J10" s="39"/>
      <c r="K10" s="39"/>
      <c r="L10" s="39"/>
      <c r="M10" s="39"/>
      <c r="N10" s="39"/>
      <c r="O10" s="39"/>
      <c r="P10" s="42"/>
    </row>
    <row r="11" spans="1:15" ht="31.5" customHeight="1">
      <c r="A11" s="43" t="s">
        <v>44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s="46" customFormat="1" ht="15">
      <c r="A12" s="45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s="46" customFormat="1" ht="15">
      <c r="A13" s="45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s="46" customFormat="1" ht="26.25">
      <c r="A14" s="48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4:15" ht="1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</sheetData>
  <sheetProtection/>
  <mergeCells count="2">
    <mergeCell ref="A1:O1"/>
    <mergeCell ref="A11:O11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="70" zoomScaleSheetLayoutView="70" zoomScalePageLayoutView="0" workbookViewId="0" topLeftCell="A1">
      <selection activeCell="I8" sqref="I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27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26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/>
      <c r="E3" s="2"/>
      <c r="F3" s="5" t="s">
        <v>4</v>
      </c>
      <c r="G3" s="5" t="s">
        <v>4</v>
      </c>
      <c r="H3" s="2">
        <f aca="true" t="shared" si="0" ref="H3:H8">I3+J3</f>
        <v>0</v>
      </c>
      <c r="I3" s="2"/>
      <c r="J3" s="2"/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117.8</v>
      </c>
      <c r="E8" s="2">
        <v>10.9</v>
      </c>
      <c r="F8" s="5" t="s">
        <v>4</v>
      </c>
      <c r="G8" s="5" t="s">
        <v>4</v>
      </c>
      <c r="H8" s="2">
        <f t="shared" si="0"/>
        <v>117.8</v>
      </c>
      <c r="I8" s="2">
        <v>0</v>
      </c>
      <c r="J8" s="2">
        <v>117.8</v>
      </c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117.8</v>
      </c>
      <c r="E9" s="2">
        <f>E8+E3</f>
        <v>10.9</v>
      </c>
      <c r="F9" s="13">
        <v>10.5</v>
      </c>
      <c r="G9" s="13">
        <v>7.7</v>
      </c>
      <c r="H9" s="2">
        <f>H8+H3</f>
        <v>117.8</v>
      </c>
      <c r="I9" s="2">
        <f>I8+I3</f>
        <v>0</v>
      </c>
      <c r="J9" s="2">
        <f>J8+J3</f>
        <v>117.8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4" t="s">
        <v>16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="70" zoomScaleSheetLayoutView="70" zoomScalePageLayoutView="0" workbookViewId="0" topLeftCell="A1">
      <selection activeCell="H9" sqref="H9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27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26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/>
      <c r="E3" s="2"/>
      <c r="F3" s="5" t="s">
        <v>4</v>
      </c>
      <c r="G3" s="5" t="s">
        <v>4</v>
      </c>
      <c r="H3" s="2">
        <f aca="true" t="shared" si="0" ref="H3:H8">I3+J3</f>
        <v>0</v>
      </c>
      <c r="I3" s="2"/>
      <c r="J3" s="2"/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45.1</v>
      </c>
      <c r="E8" s="2">
        <v>10</v>
      </c>
      <c r="F8" s="5" t="s">
        <v>4</v>
      </c>
      <c r="G8" s="5" t="s">
        <v>4</v>
      </c>
      <c r="H8" s="2">
        <f t="shared" si="0"/>
        <v>45.1</v>
      </c>
      <c r="I8" s="2">
        <v>0</v>
      </c>
      <c r="J8" s="2">
        <v>45.1</v>
      </c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45.1</v>
      </c>
      <c r="E9" s="2">
        <f>E8+E3</f>
        <v>10</v>
      </c>
      <c r="F9" s="13">
        <v>12.1</v>
      </c>
      <c r="G9" s="13">
        <v>3.6</v>
      </c>
      <c r="H9" s="2">
        <f>H8+H3</f>
        <v>45.1</v>
      </c>
      <c r="I9" s="2">
        <f>I8+I3</f>
        <v>0</v>
      </c>
      <c r="J9" s="2">
        <f>J8+J3</f>
        <v>45.1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4" t="s">
        <v>16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="70" zoomScaleSheetLayoutView="70" zoomScalePageLayoutView="0" workbookViewId="0" topLeftCell="A1">
      <selection activeCell="F9" sqref="F9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27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26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>
        <f>D5+D6</f>
        <v>305.5</v>
      </c>
      <c r="E3" s="2">
        <f>E5+E6</f>
        <v>90</v>
      </c>
      <c r="F3" s="5" t="s">
        <v>4</v>
      </c>
      <c r="G3" s="5" t="s">
        <v>4</v>
      </c>
      <c r="H3" s="2">
        <v>305.5</v>
      </c>
      <c r="I3" s="2">
        <f>SUM(I5:I6)</f>
        <v>305.5</v>
      </c>
      <c r="J3" s="2"/>
      <c r="K3" s="2"/>
      <c r="L3" s="2"/>
      <c r="M3" s="2"/>
      <c r="N3" s="2">
        <f aca="true" t="shared" si="0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>I4+J4</f>
        <v>0</v>
      </c>
      <c r="I4" s="2"/>
      <c r="J4" s="2"/>
      <c r="K4" s="2"/>
      <c r="L4" s="2"/>
      <c r="M4" s="2"/>
      <c r="N4" s="2">
        <f t="shared" si="0"/>
        <v>0</v>
      </c>
      <c r="O4" s="3"/>
      <c r="P4" s="1"/>
    </row>
    <row r="5" spans="1:16" ht="18" customHeight="1">
      <c r="A5" s="6" t="s">
        <v>5</v>
      </c>
      <c r="B5" s="2"/>
      <c r="C5" s="2"/>
      <c r="D5" s="1">
        <f>H5</f>
        <v>97.1</v>
      </c>
      <c r="E5" s="2">
        <v>70</v>
      </c>
      <c r="F5" s="5" t="s">
        <v>4</v>
      </c>
      <c r="G5" s="5" t="s">
        <v>4</v>
      </c>
      <c r="H5" s="2">
        <v>97.1</v>
      </c>
      <c r="I5" s="2">
        <v>97.1</v>
      </c>
      <c r="J5" s="2"/>
      <c r="K5" s="2"/>
      <c r="L5" s="2"/>
      <c r="M5" s="2"/>
      <c r="N5" s="2">
        <f t="shared" si="0"/>
        <v>0</v>
      </c>
      <c r="O5" s="3"/>
      <c r="P5" s="1"/>
    </row>
    <row r="6" spans="1:16" ht="31.5" customHeight="1">
      <c r="A6" s="6" t="s">
        <v>6</v>
      </c>
      <c r="B6" s="2"/>
      <c r="C6" s="2"/>
      <c r="D6" s="1">
        <f>H6</f>
        <v>208.4</v>
      </c>
      <c r="E6" s="2">
        <v>20</v>
      </c>
      <c r="F6" s="5" t="s">
        <v>4</v>
      </c>
      <c r="G6" s="5" t="s">
        <v>4</v>
      </c>
      <c r="H6" s="2">
        <v>208.4</v>
      </c>
      <c r="I6" s="2">
        <v>208.4</v>
      </c>
      <c r="J6" s="2"/>
      <c r="K6" s="2"/>
      <c r="L6" s="2"/>
      <c r="M6" s="2"/>
      <c r="N6" s="2">
        <f t="shared" si="0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>I7+J7</f>
        <v>0</v>
      </c>
      <c r="I7" s="2"/>
      <c r="J7" s="2"/>
      <c r="K7" s="2"/>
      <c r="L7" s="2"/>
      <c r="M7" s="2"/>
      <c r="N7" s="2">
        <f t="shared" si="0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507.4</v>
      </c>
      <c r="E8" s="2">
        <v>156.9</v>
      </c>
      <c r="F8" s="5" t="s">
        <v>4</v>
      </c>
      <c r="G8" s="5" t="s">
        <v>4</v>
      </c>
      <c r="H8" s="2">
        <v>507.4</v>
      </c>
      <c r="I8" s="2">
        <v>507.4</v>
      </c>
      <c r="J8" s="2"/>
      <c r="K8" s="2"/>
      <c r="L8" s="2"/>
      <c r="M8" s="2"/>
      <c r="N8" s="2">
        <f t="shared" si="0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812.9</v>
      </c>
      <c r="E9" s="2">
        <f>E8+E3</f>
        <v>246.9</v>
      </c>
      <c r="F9" s="13">
        <v>2257</v>
      </c>
      <c r="G9" s="13">
        <v>2100</v>
      </c>
      <c r="H9" s="2">
        <f>H8+H3</f>
        <v>812.9</v>
      </c>
      <c r="I9" s="2">
        <f>I8+I3</f>
        <v>812.9</v>
      </c>
      <c r="J9" s="2">
        <f>J8+J3</f>
        <v>0</v>
      </c>
      <c r="K9" s="2">
        <f>K8+K3</f>
        <v>0</v>
      </c>
      <c r="L9" s="2"/>
      <c r="M9" s="2"/>
      <c r="N9" s="2">
        <f t="shared" si="0"/>
        <v>0</v>
      </c>
      <c r="O9" s="2">
        <f>O8+O3</f>
        <v>0</v>
      </c>
      <c r="P9" s="14"/>
    </row>
    <row r="10" spans="4:15" ht="58.5" customHeight="1">
      <c r="D10" s="24" t="s">
        <v>16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="70" zoomScaleSheetLayoutView="70" zoomScalePageLayoutView="0" workbookViewId="0" topLeftCell="A1">
      <selection activeCell="G9" sqref="G9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27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26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/>
      <c r="E3" s="2"/>
      <c r="F3" s="5" t="s">
        <v>4</v>
      </c>
      <c r="G3" s="5" t="s">
        <v>4</v>
      </c>
      <c r="H3" s="2">
        <f aca="true" t="shared" si="0" ref="H3:H8">I3+J3</f>
        <v>0</v>
      </c>
      <c r="I3" s="2"/>
      <c r="J3" s="2"/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f>H8</f>
        <v>71.2</v>
      </c>
      <c r="E8" s="20">
        <v>8</v>
      </c>
      <c r="F8" s="5" t="s">
        <v>4</v>
      </c>
      <c r="G8" s="5" t="s">
        <v>4</v>
      </c>
      <c r="H8" s="2">
        <f t="shared" si="0"/>
        <v>71.2</v>
      </c>
      <c r="I8" s="2">
        <v>0</v>
      </c>
      <c r="J8" s="2">
        <v>71.2</v>
      </c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SUM(D8)</f>
        <v>71.2</v>
      </c>
      <c r="E9" s="2">
        <f>E8+E3</f>
        <v>8</v>
      </c>
      <c r="F9" s="13">
        <v>20.4</v>
      </c>
      <c r="G9" s="22">
        <v>3.7</v>
      </c>
      <c r="H9" s="2">
        <f>H8+H3</f>
        <v>71.2</v>
      </c>
      <c r="I9" s="2">
        <f>I8+I3</f>
        <v>0</v>
      </c>
      <c r="J9" s="2">
        <f>J8+J3</f>
        <v>71.2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4" t="s">
        <v>16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="70" zoomScaleSheetLayoutView="70" zoomScalePageLayoutView="0" workbookViewId="0" topLeftCell="A1">
      <selection activeCell="F9" sqref="F9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27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26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>
        <f>D5+D6</f>
        <v>70.2</v>
      </c>
      <c r="E3" s="2">
        <f>E5+E6</f>
        <v>3</v>
      </c>
      <c r="F3" s="5" t="s">
        <v>4</v>
      </c>
      <c r="G3" s="5" t="s">
        <v>4</v>
      </c>
      <c r="H3" s="2">
        <f>H5</f>
        <v>70.2</v>
      </c>
      <c r="I3" s="2">
        <f>I5+I6</f>
        <v>1</v>
      </c>
      <c r="J3" s="2">
        <f>J5</f>
        <v>69.2</v>
      </c>
      <c r="K3" s="2"/>
      <c r="L3" s="2"/>
      <c r="M3" s="2"/>
      <c r="N3" s="2">
        <f aca="true" t="shared" si="0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>I4+J4</f>
        <v>0</v>
      </c>
      <c r="I4" s="2"/>
      <c r="J4" s="2"/>
      <c r="K4" s="2"/>
      <c r="L4" s="2"/>
      <c r="M4" s="2"/>
      <c r="N4" s="2">
        <f t="shared" si="0"/>
        <v>0</v>
      </c>
      <c r="O4" s="3"/>
      <c r="P4" s="1"/>
    </row>
    <row r="5" spans="1:16" ht="18" customHeight="1">
      <c r="A5" s="6" t="s">
        <v>5</v>
      </c>
      <c r="B5" s="2"/>
      <c r="C5" s="2"/>
      <c r="D5" s="1">
        <v>70.2</v>
      </c>
      <c r="E5" s="2">
        <v>3</v>
      </c>
      <c r="F5" s="5" t="s">
        <v>4</v>
      </c>
      <c r="G5" s="5" t="s">
        <v>4</v>
      </c>
      <c r="H5" s="2">
        <v>70.2</v>
      </c>
      <c r="I5" s="2">
        <v>1</v>
      </c>
      <c r="J5" s="2">
        <v>69.2</v>
      </c>
      <c r="K5" s="2"/>
      <c r="L5" s="2"/>
      <c r="M5" s="2"/>
      <c r="N5" s="2">
        <f t="shared" si="0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>I6+J6</f>
        <v>0</v>
      </c>
      <c r="I6" s="2"/>
      <c r="J6" s="2"/>
      <c r="K6" s="2"/>
      <c r="L6" s="2"/>
      <c r="M6" s="2"/>
      <c r="N6" s="2">
        <f t="shared" si="0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>I7+J7</f>
        <v>0</v>
      </c>
      <c r="I7" s="2"/>
      <c r="J7" s="2"/>
      <c r="K7" s="2"/>
      <c r="L7" s="2"/>
      <c r="M7" s="2"/>
      <c r="N7" s="2">
        <f t="shared" si="0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114.9</v>
      </c>
      <c r="E8" s="2">
        <v>11.5</v>
      </c>
      <c r="F8" s="5" t="s">
        <v>4</v>
      </c>
      <c r="G8" s="5" t="s">
        <v>4</v>
      </c>
      <c r="H8" s="2">
        <v>114.9</v>
      </c>
      <c r="I8" s="2">
        <v>20.7</v>
      </c>
      <c r="J8" s="2">
        <v>94.2</v>
      </c>
      <c r="K8" s="2"/>
      <c r="L8" s="2"/>
      <c r="M8" s="2"/>
      <c r="N8" s="2">
        <f t="shared" si="0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185.10000000000002</v>
      </c>
      <c r="E9" s="2">
        <f>E8+E3</f>
        <v>14.5</v>
      </c>
      <c r="F9" s="13">
        <v>115</v>
      </c>
      <c r="G9" s="13">
        <v>40.7</v>
      </c>
      <c r="H9" s="2">
        <f>H8+H3</f>
        <v>185.10000000000002</v>
      </c>
      <c r="I9" s="2">
        <f>I8+I3</f>
        <v>21.7</v>
      </c>
      <c r="J9" s="2">
        <f>J8+J3</f>
        <v>163.4</v>
      </c>
      <c r="K9" s="2">
        <f>K8+K3</f>
        <v>0</v>
      </c>
      <c r="L9" s="2"/>
      <c r="M9" s="2"/>
      <c r="N9" s="2">
        <f t="shared" si="0"/>
        <v>0</v>
      </c>
      <c r="O9" s="2">
        <f>O8+O3</f>
        <v>0</v>
      </c>
      <c r="P9" s="14"/>
    </row>
    <row r="10" spans="4:15" ht="58.5" customHeight="1">
      <c r="D10" s="24" t="s">
        <v>16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="70" zoomScaleSheetLayoutView="70" zoomScalePageLayoutView="0" workbookViewId="0" topLeftCell="A1">
      <selection activeCell="G9" sqref="G9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27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26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/>
      <c r="E3" s="2">
        <f>E5</f>
        <v>0</v>
      </c>
      <c r="F3" s="5" t="s">
        <v>4</v>
      </c>
      <c r="G3" s="5" t="s">
        <v>4</v>
      </c>
      <c r="H3" s="2">
        <f aca="true" t="shared" si="0" ref="H3:H8">I3+J3</f>
        <v>0</v>
      </c>
      <c r="I3" s="2"/>
      <c r="J3" s="2"/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100.6</v>
      </c>
      <c r="E8" s="21">
        <v>27</v>
      </c>
      <c r="F8" s="5" t="s">
        <v>4</v>
      </c>
      <c r="G8" s="5" t="s">
        <v>4</v>
      </c>
      <c r="H8" s="2">
        <f t="shared" si="0"/>
        <v>100.6</v>
      </c>
      <c r="I8" s="2">
        <v>0</v>
      </c>
      <c r="J8" s="2">
        <v>100.6</v>
      </c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100.6</v>
      </c>
      <c r="E9" s="2">
        <f>E8+E3</f>
        <v>27</v>
      </c>
      <c r="F9" s="13">
        <v>42.2</v>
      </c>
      <c r="G9" s="22">
        <v>81.5</v>
      </c>
      <c r="H9" s="2">
        <f>H8+H3</f>
        <v>100.6</v>
      </c>
      <c r="I9" s="2">
        <f>I8+I3</f>
        <v>0</v>
      </c>
      <c r="J9" s="2">
        <f>J8+J3</f>
        <v>100.6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4" t="s">
        <v>16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="70" zoomScaleSheetLayoutView="70" zoomScalePageLayoutView="0" workbookViewId="0" topLeftCell="A1">
      <selection activeCell="G9" sqref="G9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4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27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26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/>
      <c r="E3" s="2"/>
      <c r="F3" s="5" t="s">
        <v>4</v>
      </c>
      <c r="G3" s="5" t="s">
        <v>4</v>
      </c>
      <c r="H3" s="2">
        <f aca="true" t="shared" si="0" ref="H3:H8">I3+J3</f>
        <v>0</v>
      </c>
      <c r="I3" s="2"/>
      <c r="J3" s="2"/>
      <c r="K3" s="2"/>
      <c r="L3" s="2"/>
      <c r="M3" s="2"/>
      <c r="N3" s="2">
        <f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>D4-H4-K4</f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>D5-H5-K5</f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>D6-H6-K6</f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>D7-H7-K7</f>
        <v>0</v>
      </c>
      <c r="O7" s="3"/>
      <c r="P7" s="1"/>
    </row>
    <row r="8" spans="1:16" ht="25.5" customHeight="1">
      <c r="A8" s="4" t="s">
        <v>7</v>
      </c>
      <c r="B8" s="2"/>
      <c r="C8" s="2"/>
      <c r="D8" s="19">
        <v>81</v>
      </c>
      <c r="E8" s="21">
        <v>14</v>
      </c>
      <c r="F8" s="5" t="s">
        <v>4</v>
      </c>
      <c r="G8" s="5" t="s">
        <v>4</v>
      </c>
      <c r="H8" s="2">
        <f t="shared" si="0"/>
        <v>81</v>
      </c>
      <c r="I8" s="2">
        <v>7</v>
      </c>
      <c r="J8" s="2">
        <v>74</v>
      </c>
      <c r="K8" s="2"/>
      <c r="L8" s="2"/>
      <c r="M8" s="2"/>
      <c r="N8" s="2">
        <f>D8-H8</f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81</v>
      </c>
      <c r="E9" s="2">
        <f>E8+E3</f>
        <v>14</v>
      </c>
      <c r="F9" s="13">
        <v>120.6</v>
      </c>
      <c r="G9" s="22">
        <v>22.3</v>
      </c>
      <c r="H9" s="2">
        <f>H8+H3</f>
        <v>81</v>
      </c>
      <c r="I9" s="2">
        <f>I8+I3</f>
        <v>7</v>
      </c>
      <c r="J9" s="2">
        <f>J8+J3</f>
        <v>74</v>
      </c>
      <c r="K9" s="2">
        <f>K8+K3</f>
        <v>0</v>
      </c>
      <c r="L9" s="2"/>
      <c r="M9" s="2"/>
      <c r="N9" s="2">
        <f>D9-H9</f>
        <v>0</v>
      </c>
      <c r="O9" s="2">
        <f>O8+O3</f>
        <v>0</v>
      </c>
      <c r="P9" s="14"/>
    </row>
    <row r="10" spans="4:15" ht="58.5" customHeight="1">
      <c r="D10" s="24" t="s">
        <v>16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="70" zoomScaleSheetLayoutView="70" zoomScalePageLayoutView="0" workbookViewId="0" topLeftCell="A1">
      <selection activeCell="L9" sqref="L9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32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26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>
        <f>D6</f>
        <v>120.7</v>
      </c>
      <c r="E3" s="2">
        <f>E6</f>
        <v>39</v>
      </c>
      <c r="F3" s="5" t="s">
        <v>4</v>
      </c>
      <c r="G3" s="5" t="s">
        <v>4</v>
      </c>
      <c r="H3" s="2">
        <f aca="true" t="shared" si="0" ref="H3:H8">I3+J3</f>
        <v>120.7</v>
      </c>
      <c r="I3" s="2">
        <f>I6</f>
        <v>81.7</v>
      </c>
      <c r="J3" s="2">
        <f>J6</f>
        <v>39</v>
      </c>
      <c r="K3" s="2"/>
      <c r="L3" s="2"/>
      <c r="M3" s="2"/>
      <c r="N3" s="2">
        <f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>D4-H4-K4</f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>D5-H5-K5</f>
        <v>0</v>
      </c>
      <c r="O5" s="3"/>
      <c r="P5" s="1"/>
    </row>
    <row r="6" spans="1:16" ht="31.5" customHeight="1">
      <c r="A6" s="6" t="s">
        <v>6</v>
      </c>
      <c r="B6" s="2"/>
      <c r="C6" s="2"/>
      <c r="D6" s="1">
        <v>120.7</v>
      </c>
      <c r="E6" s="2">
        <v>39</v>
      </c>
      <c r="F6" s="5" t="s">
        <v>4</v>
      </c>
      <c r="G6" s="5" t="s">
        <v>4</v>
      </c>
      <c r="H6" s="2">
        <f t="shared" si="0"/>
        <v>120.7</v>
      </c>
      <c r="I6" s="2">
        <v>81.7</v>
      </c>
      <c r="J6" s="2">
        <v>39</v>
      </c>
      <c r="K6" s="2"/>
      <c r="L6" s="2"/>
      <c r="M6" s="2"/>
      <c r="N6" s="2">
        <f>D6-H6-K6</f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>D7-H7-K7</f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319.2</v>
      </c>
      <c r="E8" s="2">
        <v>127.7</v>
      </c>
      <c r="F8" s="5" t="s">
        <v>4</v>
      </c>
      <c r="G8" s="5" t="s">
        <v>4</v>
      </c>
      <c r="H8" s="2">
        <f t="shared" si="0"/>
        <v>319.20000000000005</v>
      </c>
      <c r="I8" s="2">
        <v>158.4</v>
      </c>
      <c r="J8" s="2">
        <v>160.8</v>
      </c>
      <c r="K8" s="2"/>
      <c r="L8" s="2"/>
      <c r="M8" s="2"/>
      <c r="N8" s="2">
        <f>D8-H8</f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439.9</v>
      </c>
      <c r="E9" s="2">
        <f>E8+E3</f>
        <v>166.7</v>
      </c>
      <c r="F9" s="13">
        <v>250</v>
      </c>
      <c r="G9" s="13">
        <v>225</v>
      </c>
      <c r="H9" s="2">
        <f>H8+H3</f>
        <v>439.90000000000003</v>
      </c>
      <c r="I9" s="2">
        <f>I8+I3</f>
        <v>240.10000000000002</v>
      </c>
      <c r="J9" s="2">
        <f>J8+J3</f>
        <v>199.8</v>
      </c>
      <c r="K9" s="2">
        <f>K8+K3</f>
        <v>0</v>
      </c>
      <c r="L9" s="2"/>
      <c r="M9" s="2"/>
      <c r="N9" s="2">
        <v>0</v>
      </c>
      <c r="O9" s="2">
        <f>O8+O3</f>
        <v>0</v>
      </c>
      <c r="P9" s="14"/>
    </row>
    <row r="10" spans="4:15" ht="58.5" customHeight="1">
      <c r="D10" s="24" t="s">
        <v>16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="70" zoomScaleSheetLayoutView="70" zoomScalePageLayoutView="0" workbookViewId="0" topLeftCell="A1">
      <selection activeCell="G9" sqref="G9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27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26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/>
      <c r="E3" s="2"/>
      <c r="F3" s="5" t="s">
        <v>4</v>
      </c>
      <c r="G3" s="5" t="s">
        <v>4</v>
      </c>
      <c r="H3" s="2">
        <f aca="true" t="shared" si="0" ref="H3:H8">I3+J3</f>
        <v>0</v>
      </c>
      <c r="I3" s="2"/>
      <c r="J3" s="2"/>
      <c r="K3" s="2"/>
      <c r="L3" s="2"/>
      <c r="M3" s="2"/>
      <c r="N3" s="2">
        <f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>D4-H4-K4</f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>D5-H5-K5</f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>D6-H6-K6</f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>D7-H7-K7</f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178.3</v>
      </c>
      <c r="E8" s="21">
        <v>14.6</v>
      </c>
      <c r="F8" s="5" t="s">
        <v>4</v>
      </c>
      <c r="G8" s="5" t="s">
        <v>4</v>
      </c>
      <c r="H8" s="2">
        <f t="shared" si="0"/>
        <v>178.3</v>
      </c>
      <c r="I8" s="2">
        <v>102.1</v>
      </c>
      <c r="J8" s="2">
        <v>76.2</v>
      </c>
      <c r="K8" s="2"/>
      <c r="L8" s="2"/>
      <c r="M8" s="2"/>
      <c r="N8" s="2">
        <f>D8-H8</f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178.3</v>
      </c>
      <c r="E9" s="2">
        <f>E8+E3</f>
        <v>14.6</v>
      </c>
      <c r="F9" s="13">
        <v>64.5</v>
      </c>
      <c r="G9" s="22">
        <v>181.1</v>
      </c>
      <c r="H9" s="2">
        <f>H8+H3</f>
        <v>178.3</v>
      </c>
      <c r="I9" s="2">
        <f>I8+I3</f>
        <v>102.1</v>
      </c>
      <c r="J9" s="2">
        <f>J8+J3</f>
        <v>76.2</v>
      </c>
      <c r="K9" s="2">
        <f>K8+K3</f>
        <v>0</v>
      </c>
      <c r="L9" s="2"/>
      <c r="M9" s="2"/>
      <c r="N9" s="2">
        <f>D9-H9</f>
        <v>0</v>
      </c>
      <c r="O9" s="2">
        <f>O8+O3</f>
        <v>0</v>
      </c>
      <c r="P9" s="14"/>
    </row>
    <row r="10" spans="4:15" ht="58.5" customHeight="1">
      <c r="D10" s="24" t="s">
        <v>16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="70" zoomScaleSheetLayoutView="70" zoomScalePageLayoutView="0" workbookViewId="0" topLeftCell="A1">
      <selection activeCell="G9" sqref="G9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27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26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/>
      <c r="E3" s="2"/>
      <c r="F3" s="5" t="s">
        <v>4</v>
      </c>
      <c r="G3" s="5" t="s">
        <v>4</v>
      </c>
      <c r="H3" s="2">
        <f aca="true" t="shared" si="0" ref="H3:H8">I3+J3</f>
        <v>0</v>
      </c>
      <c r="I3" s="2"/>
      <c r="J3" s="2"/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95.2</v>
      </c>
      <c r="E8" s="21">
        <v>12</v>
      </c>
      <c r="F8" s="5" t="s">
        <v>4</v>
      </c>
      <c r="G8" s="5" t="s">
        <v>4</v>
      </c>
      <c r="H8" s="2">
        <f t="shared" si="0"/>
        <v>95.2</v>
      </c>
      <c r="I8" s="2">
        <v>4.2</v>
      </c>
      <c r="J8" s="2">
        <v>91</v>
      </c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95.2</v>
      </c>
      <c r="E9" s="2">
        <f>E8+E3</f>
        <v>12</v>
      </c>
      <c r="F9" s="13">
        <v>22.5</v>
      </c>
      <c r="G9" s="22">
        <v>103.5</v>
      </c>
      <c r="H9" s="2">
        <f>H8+H3</f>
        <v>95.2</v>
      </c>
      <c r="I9" s="2">
        <f>I8+I3</f>
        <v>4.2</v>
      </c>
      <c r="J9" s="2">
        <f>J8+J3</f>
        <v>91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4" t="s">
        <v>16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="70" zoomScaleSheetLayoutView="70" zoomScalePageLayoutView="0" workbookViewId="0" topLeftCell="A1">
      <selection activeCell="G9" sqref="G9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111.75" customHeight="1">
      <c r="A2" s="1"/>
      <c r="B2" s="2" t="s">
        <v>24</v>
      </c>
      <c r="C2" s="9" t="s">
        <v>11</v>
      </c>
      <c r="D2" s="10" t="s">
        <v>25</v>
      </c>
      <c r="E2" s="9" t="s">
        <v>12</v>
      </c>
      <c r="F2" s="8" t="s">
        <v>36</v>
      </c>
      <c r="G2" s="11" t="s">
        <v>20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26</v>
      </c>
      <c r="O2" s="9" t="s">
        <v>0</v>
      </c>
      <c r="P2" s="2" t="s">
        <v>14</v>
      </c>
    </row>
    <row r="3" spans="1:16" ht="22.5" customHeight="1">
      <c r="A3" s="4" t="s">
        <v>3</v>
      </c>
      <c r="B3" s="2"/>
      <c r="C3" s="2"/>
      <c r="D3" s="1">
        <f>D5</f>
        <v>0</v>
      </c>
      <c r="E3" s="2">
        <f>E5</f>
        <v>0</v>
      </c>
      <c r="F3" s="5" t="s">
        <v>4</v>
      </c>
      <c r="G3" s="5" t="s">
        <v>4</v>
      </c>
      <c r="H3" s="2">
        <f aca="true" t="shared" si="0" ref="H3:H8">I3+J3</f>
        <v>0</v>
      </c>
      <c r="I3" s="2">
        <f>I5</f>
        <v>0</v>
      </c>
      <c r="J3" s="2">
        <v>0</v>
      </c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>
        <v>0</v>
      </c>
      <c r="E5" s="2">
        <v>0</v>
      </c>
      <c r="F5" s="5" t="s">
        <v>4</v>
      </c>
      <c r="G5" s="5" t="s">
        <v>4</v>
      </c>
      <c r="H5" s="2">
        <f t="shared" si="0"/>
        <v>0</v>
      </c>
      <c r="I5" s="2">
        <v>0</v>
      </c>
      <c r="J5" s="2">
        <v>0</v>
      </c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50.5</v>
      </c>
      <c r="E8" s="2">
        <v>10</v>
      </c>
      <c r="F8" s="5" t="s">
        <v>4</v>
      </c>
      <c r="G8" s="5" t="s">
        <v>4</v>
      </c>
      <c r="H8" s="2">
        <f t="shared" si="0"/>
        <v>50.5</v>
      </c>
      <c r="I8" s="2">
        <v>0</v>
      </c>
      <c r="J8" s="2">
        <v>50.5</v>
      </c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50.5</v>
      </c>
      <c r="E9" s="2">
        <f>E8+E3</f>
        <v>10</v>
      </c>
      <c r="F9" s="13">
        <v>20.6</v>
      </c>
      <c r="G9" s="13">
        <v>12.7</v>
      </c>
      <c r="H9" s="2">
        <f>H8+H3</f>
        <v>50.5</v>
      </c>
      <c r="I9" s="2">
        <f>I8+I3</f>
        <v>0</v>
      </c>
      <c r="J9" s="2">
        <f>J8+J3</f>
        <v>50.5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4" t="s">
        <v>16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Zaika</cp:lastModifiedBy>
  <cp:lastPrinted>2014-03-20T07:17:58Z</cp:lastPrinted>
  <dcterms:created xsi:type="dcterms:W3CDTF">2012-01-30T07:41:06Z</dcterms:created>
  <dcterms:modified xsi:type="dcterms:W3CDTF">2016-08-31T10:56:23Z</dcterms:modified>
  <cp:category/>
  <cp:version/>
  <cp:contentType/>
  <cp:contentStatus/>
</cp:coreProperties>
</file>