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район" sheetId="1" r:id="rId1"/>
  </sheets>
  <definedNames>
    <definedName name="_xlnm.Print_Area" localSheetId="0">'район'!$A$1:$H$49</definedName>
  </definedNames>
  <calcPr fullCalcOnLoad="1"/>
</workbook>
</file>

<file path=xl/sharedStrings.xml><?xml version="1.0" encoding="utf-8"?>
<sst xmlns="http://schemas.openxmlformats.org/spreadsheetml/2006/main" count="72" uniqueCount="53">
  <si>
    <t>Прочие неналоговые доходы</t>
  </si>
  <si>
    <t>Налог на доходы  физических 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</si>
  <si>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</si>
  <si>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</si>
  <si>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</si>
  <si>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Наименование</t>
  </si>
  <si>
    <t>Государственная пошлина</t>
  </si>
  <si>
    <t>Единый налог на вмененный доход для отдельных видов деятельности</t>
  </si>
  <si>
    <t xml:space="preserve">Штрафы, санкции, возмещение ущерба   </t>
  </si>
  <si>
    <t>Доходы от оказания платных услуг и компенсации затрат государства</t>
  </si>
  <si>
    <t>из них:</t>
  </si>
  <si>
    <t>Единый сельскохозяйственный налог</t>
  </si>
  <si>
    <t>Субвенции от других бюджетов бюджетной системы Российской Федерации</t>
  </si>
  <si>
    <t xml:space="preserve">Субсидии от других бюджетов бюджетной системы Российской Федерации 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</si>
  <si>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</si>
  <si>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</si>
  <si>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</si>
  <si>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</si>
  <si>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</si>
  <si>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</si>
  <si>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</si>
  <si>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</si>
  <si>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</t>
  </si>
  <si>
    <t>НАЛОГОВЫЕ И НЕНАЛОГОВЫЕ ДОХОДЫ</t>
  </si>
  <si>
    <t>БЕЗВОЗМЕЗДНЫЕ ПОСТУПЛЕНИЯ</t>
  </si>
  <si>
    <t>Иные межбюджетные трансферты</t>
  </si>
  <si>
    <t xml:space="preserve">КУЛЬТУРА КИНЕМАТОГРАФИЯ </t>
  </si>
  <si>
    <t xml:space="preserve">ЗДРАВООХРАНЕНИЕ </t>
  </si>
  <si>
    <t>ФИЗИЧЕСКАЯ КУЛЬТУРА И СПОРТ</t>
  </si>
  <si>
    <t xml:space="preserve"> I. Доходы районного бюджета </t>
  </si>
  <si>
    <t xml:space="preserve">III. Дефицит (профицит)  районного бюджета </t>
  </si>
  <si>
    <t>Дефицит  ( - ), профицит ( + ) районного бюджета</t>
  </si>
  <si>
    <t xml:space="preserve">                                                          II. Расходы районного бюджета</t>
  </si>
  <si>
    <t>МЕЖБЮДЖЕТНЫЕ ТРАНСФЕРТЫ ОБЩЕГО ХАРАКТЕРА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</si>
  <si>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</si>
  <si>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Налоги на товары(работы,услуги), реализуемые на территории Российской федерации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</si>
  <si>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</si>
  <si>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</si>
  <si>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</si>
  <si>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</si>
  <si>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</t>
  </si>
  <si>
    <t>Х</t>
  </si>
  <si>
    <t>Задолженность и перерасчеты по отмененным налогам, сборам и иным обязательным платежам</t>
  </si>
  <si>
    <t>Уточненный план на 2019 год</t>
  </si>
  <si>
    <t xml:space="preserve">Сведения об исполнении районного бюджета за  1 полугодие  2020 года </t>
  </si>
  <si>
    <t>Годовой план в соответствии с решением  о  районном бюджете на 2020 год</t>
  </si>
  <si>
    <t>Уточненный план на 2020 год</t>
  </si>
  <si>
    <t>Фактическое исполнение за аналогичный период 2019 года</t>
  </si>
  <si>
    <t>в % от уточненного плана 2020 года</t>
  </si>
  <si>
    <t>в % к аналогичному периоду 2019 года</t>
  </si>
  <si>
    <t>Фактическое исполнение за 1 полугодие 2020 года</t>
  </si>
  <si>
    <t>Налог, взимаемый в связи с применением патентной системы налогообложения</t>
  </si>
  <si>
    <t>Фактическое исполнение за 1 полугодие 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</si>
</sst>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;[Red]#,##0.0"/>
    <numFmt numFmtId="182" formatCode="#,##0.0"/>
    <numFmt numFmtId="183" formatCode="#,##0.000"/>
    <numFmt numFmtId="184" formatCode="#,##0.0000"/>
  </numFmts>
  <fonts count="6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182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18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182" fontId="56" fillId="0" borderId="0" xfId="0" applyNumberFormat="1" applyFont="1" applyBorder="1" applyAlignment="1">
      <alignment horizontal="center" vertical="center"/>
    </xf>
    <xf numFmtId="182" fontId="57" fillId="0" borderId="0" xfId="57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 horizontal="center" vertical="center"/>
    </xf>
    <xf numFmtId="182" fontId="57" fillId="0" borderId="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/>
    </xf>
    <xf numFmtId="182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60" fillId="0" borderId="10" xfId="0" applyFont="1" applyBorder="1" applyAlignment="1">
      <alignment horizontal="justify" vertical="center"/>
    </xf>
    <xf numFmtId="182" fontId="60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182" fontId="60" fillId="0" borderId="10" xfId="0" applyNumberFormat="1" applyFont="1" applyFill="1" applyBorder="1" applyAlignment="1">
      <alignment horizontal="center" vertical="center"/>
    </xf>
    <xf numFmtId="182" fontId="58" fillId="0" borderId="10" xfId="57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182" fontId="6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80" zoomScaleNormal="80" zoomScaleSheetLayoutView="100" workbookViewId="0" topLeftCell="A1">
      <pane ySplit="4" topLeftCell="A41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68.625" style="1" customWidth="1"/>
    <col min="2" max="2" width="27.00390625" style="22" customWidth="1"/>
    <col min="3" max="3" width="20.375" style="1" customWidth="1"/>
    <col min="4" max="4" width="25.25390625" style="1" customWidth="1"/>
    <col min="5" max="5" width="21.25390625" style="29" customWidth="1"/>
    <col min="6" max="6" width="17.25390625" style="29" customWidth="1"/>
    <col min="7" max="7" width="17.625" style="1" customWidth="1"/>
    <col min="8" max="8" width="18.375" style="1" customWidth="1"/>
    <col min="9" max="16384" width="9.125" style="1" customWidth="1"/>
  </cols>
  <sheetData>
    <row r="1" spans="1:10" ht="26.25" customHeight="1">
      <c r="A1" s="54" t="s">
        <v>44</v>
      </c>
      <c r="B1" s="54"/>
      <c r="C1" s="54"/>
      <c r="D1" s="54"/>
      <c r="E1" s="54"/>
      <c r="F1" s="54"/>
      <c r="G1" s="54"/>
      <c r="H1" s="54"/>
      <c r="I1" s="23"/>
      <c r="J1" s="23"/>
    </row>
    <row r="2" spans="1:8" ht="20.25" customHeight="1">
      <c r="A2" s="52" t="s">
        <v>29</v>
      </c>
      <c r="B2" s="52"/>
      <c r="C2" s="52"/>
      <c r="D2" s="52"/>
      <c r="E2" s="52"/>
      <c r="F2" s="52"/>
      <c r="G2" s="52"/>
      <c r="H2" s="52"/>
    </row>
    <row r="3" spans="1:8" ht="12.75" customHeight="1">
      <c r="A3" s="2"/>
      <c r="B3" s="19"/>
      <c r="C3" s="2"/>
      <c r="D3" s="2"/>
      <c r="E3" s="2"/>
      <c r="F3" s="9" t="s">
        <v>40</v>
      </c>
      <c r="G3" s="9"/>
      <c r="H3" s="9"/>
    </row>
    <row r="4" spans="1:8" ht="81.75" customHeight="1">
      <c r="A4" s="10" t="s">
        <v>5</v>
      </c>
      <c r="B4" s="11" t="s">
        <v>45</v>
      </c>
      <c r="C4" s="11" t="s">
        <v>46</v>
      </c>
      <c r="D4" s="11" t="s">
        <v>50</v>
      </c>
      <c r="E4" s="11" t="s">
        <v>43</v>
      </c>
      <c r="F4" s="11" t="s">
        <v>47</v>
      </c>
      <c r="G4" s="16" t="s">
        <v>48</v>
      </c>
      <c r="H4" s="11" t="s">
        <v>49</v>
      </c>
    </row>
    <row r="5" spans="1:8" ht="19.5" customHeight="1">
      <c r="A5" s="12" t="s">
        <v>23</v>
      </c>
      <c r="B5" s="13">
        <f>B7+B8+B9+B10+B11+B12+B13+B14+B15+B16+B17+B18+B19+B20</f>
        <v>357859</v>
      </c>
      <c r="C5" s="13">
        <f>C7+C8+C9+C10+C11+C12+C13+C14+C15+C16+C17+C18+C19+C20</f>
        <v>357859</v>
      </c>
      <c r="D5" s="13">
        <f>D7+D8+D9+D10+D11+D12+D13+D14+D15+D16+D17+D18+D19+D20</f>
        <v>152576.32862999997</v>
      </c>
      <c r="E5" s="13">
        <f>E7+E8+E9+E10+E11+E12+E13+E14+E15+E16+E17+E18+E19+E20</f>
        <v>329018</v>
      </c>
      <c r="F5" s="13">
        <f>F7+F8+F9+F10+F11+F12+F13+F14+F15+F16+F17+F18+F19+F20</f>
        <v>171401.30000000002</v>
      </c>
      <c r="G5" s="13">
        <f>D5/C5*100</f>
        <v>42.63587855272606</v>
      </c>
      <c r="H5" s="13">
        <f>D5/F5*100</f>
        <v>89.01701949168411</v>
      </c>
    </row>
    <row r="6" spans="1:8" ht="19.5" customHeight="1">
      <c r="A6" s="3" t="s">
        <v>10</v>
      </c>
      <c r="B6" s="4"/>
      <c r="C6" s="4"/>
      <c r="D6" s="30"/>
      <c r="E6" s="4"/>
      <c r="F6" s="4"/>
      <c r="G6" s="13"/>
      <c r="H6" s="13"/>
    </row>
    <row r="7" spans="1:8" ht="15.75">
      <c r="A7" s="14" t="s">
        <v>1</v>
      </c>
      <c r="B7" s="26">
        <v>273824</v>
      </c>
      <c r="C7" s="26">
        <v>273824</v>
      </c>
      <c r="D7" s="25">
        <v>115953.30114</v>
      </c>
      <c r="E7" s="26">
        <v>249999</v>
      </c>
      <c r="F7" s="25">
        <v>128444.2</v>
      </c>
      <c r="G7" s="13">
        <f aca="true" t="shared" si="0" ref="G7:G30">D7/C7*100</f>
        <v>42.345923344922284</v>
      </c>
      <c r="H7" s="13">
        <f aca="true" t="shared" si="1" ref="H7:H30">D7/F7*100</f>
        <v>90.27523324525359</v>
      </c>
    </row>
    <row r="8" spans="1:8" ht="31.5">
      <c r="A8" s="14" t="s">
        <v>35</v>
      </c>
      <c r="B8" s="26">
        <v>17120</v>
      </c>
      <c r="C8" s="26">
        <v>17120</v>
      </c>
      <c r="D8" s="25">
        <v>10162.72421</v>
      </c>
      <c r="E8" s="26">
        <v>21817</v>
      </c>
      <c r="F8" s="25">
        <v>10924.2</v>
      </c>
      <c r="G8" s="13">
        <f t="shared" si="0"/>
        <v>59.36170683411215</v>
      </c>
      <c r="H8" s="13">
        <f t="shared" si="1"/>
        <v>93.0294594569854</v>
      </c>
    </row>
    <row r="9" spans="1:8" ht="31.5">
      <c r="A9" s="14" t="s">
        <v>37</v>
      </c>
      <c r="B9" s="26">
        <v>6</v>
      </c>
      <c r="C9" s="26">
        <v>6</v>
      </c>
      <c r="D9" s="25">
        <v>5907.86205</v>
      </c>
      <c r="E9" s="26">
        <v>14919</v>
      </c>
      <c r="F9" s="25">
        <v>9452.7</v>
      </c>
      <c r="G9" s="13">
        <f t="shared" si="0"/>
        <v>98464.3675</v>
      </c>
      <c r="H9" s="13">
        <f t="shared" si="1"/>
        <v>62.49920181535433</v>
      </c>
    </row>
    <row r="10" spans="1:8" ht="31.5">
      <c r="A10" s="14" t="s">
        <v>7</v>
      </c>
      <c r="B10" s="26">
        <v>144</v>
      </c>
      <c r="C10" s="26">
        <v>144</v>
      </c>
      <c r="D10" s="25">
        <v>8289.13678</v>
      </c>
      <c r="E10" s="26">
        <v>20599</v>
      </c>
      <c r="F10" s="25">
        <v>8644</v>
      </c>
      <c r="G10" s="13">
        <f t="shared" si="0"/>
        <v>5756.344986111112</v>
      </c>
      <c r="H10" s="13">
        <f t="shared" si="1"/>
        <v>95.89468741323462</v>
      </c>
    </row>
    <row r="11" spans="1:8" ht="15.75">
      <c r="A11" s="14" t="s">
        <v>11</v>
      </c>
      <c r="B11" s="26">
        <v>2515</v>
      </c>
      <c r="C11" s="26">
        <v>2515</v>
      </c>
      <c r="D11" s="25">
        <v>20.4511</v>
      </c>
      <c r="E11" s="26">
        <v>48</v>
      </c>
      <c r="F11" s="25">
        <v>40.1</v>
      </c>
      <c r="G11" s="13">
        <f t="shared" si="0"/>
        <v>0.8131650099403578</v>
      </c>
      <c r="H11" s="13">
        <f t="shared" si="1"/>
        <v>51.00024937655861</v>
      </c>
    </row>
    <row r="12" spans="1:8" ht="31.5">
      <c r="A12" s="14" t="s">
        <v>51</v>
      </c>
      <c r="B12" s="26">
        <v>23403</v>
      </c>
      <c r="C12" s="26">
        <v>23403</v>
      </c>
      <c r="D12" s="25">
        <v>104.55782</v>
      </c>
      <c r="E12" s="26">
        <v>192</v>
      </c>
      <c r="F12" s="25">
        <v>66.6</v>
      </c>
      <c r="G12" s="13">
        <f t="shared" si="0"/>
        <v>0.44677101226338506</v>
      </c>
      <c r="H12" s="13">
        <f t="shared" si="1"/>
        <v>156.99372372372375</v>
      </c>
    </row>
    <row r="13" spans="1:8" ht="15.75">
      <c r="A13" s="14" t="s">
        <v>6</v>
      </c>
      <c r="B13" s="26">
        <v>23561</v>
      </c>
      <c r="C13" s="26">
        <v>23561</v>
      </c>
      <c r="D13" s="25">
        <v>1655.81865</v>
      </c>
      <c r="E13" s="26">
        <v>2207</v>
      </c>
      <c r="F13" s="25">
        <v>1609</v>
      </c>
      <c r="G13" s="13">
        <f t="shared" si="0"/>
        <v>7.027794448452952</v>
      </c>
      <c r="H13" s="13">
        <f t="shared" si="1"/>
        <v>102.90979801118706</v>
      </c>
    </row>
    <row r="14" spans="1:8" ht="37.5" customHeight="1">
      <c r="A14" s="14" t="s">
        <v>42</v>
      </c>
      <c r="B14" s="26">
        <v>0</v>
      </c>
      <c r="C14" s="26">
        <v>0</v>
      </c>
      <c r="D14" s="25">
        <v>0</v>
      </c>
      <c r="E14" s="26">
        <v>0</v>
      </c>
      <c r="F14" s="25">
        <v>0</v>
      </c>
      <c r="G14" s="13">
        <v>0</v>
      </c>
      <c r="H14" s="13">
        <v>0</v>
      </c>
    </row>
    <row r="15" spans="1:8" ht="31.5">
      <c r="A15" s="14" t="s">
        <v>2</v>
      </c>
      <c r="B15" s="26">
        <v>6118</v>
      </c>
      <c r="C15" s="26">
        <v>6118</v>
      </c>
      <c r="D15" s="25">
        <v>4329.71699</v>
      </c>
      <c r="E15" s="26">
        <v>8682</v>
      </c>
      <c r="F15" s="25">
        <v>4337.3</v>
      </c>
      <c r="G15" s="13">
        <f t="shared" si="0"/>
        <v>70.77013713631905</v>
      </c>
      <c r="H15" s="13">
        <f t="shared" si="1"/>
        <v>99.82516750051875</v>
      </c>
    </row>
    <row r="16" spans="1:8" ht="23.25" customHeight="1">
      <c r="A16" s="14" t="s">
        <v>4</v>
      </c>
      <c r="B16" s="26">
        <v>1690</v>
      </c>
      <c r="C16" s="26">
        <v>1690</v>
      </c>
      <c r="D16" s="25">
        <v>1368.3707</v>
      </c>
      <c r="E16" s="26">
        <v>735</v>
      </c>
      <c r="F16" s="25">
        <v>1594.6</v>
      </c>
      <c r="G16" s="13">
        <f t="shared" si="0"/>
        <v>80.96868047337279</v>
      </c>
      <c r="H16" s="13">
        <f t="shared" si="1"/>
        <v>85.8127869058071</v>
      </c>
    </row>
    <row r="17" spans="1:8" ht="31.5">
      <c r="A17" s="14" t="s">
        <v>9</v>
      </c>
      <c r="B17" s="26">
        <v>5105</v>
      </c>
      <c r="C17" s="26">
        <v>5105</v>
      </c>
      <c r="D17" s="25">
        <v>3049.70778</v>
      </c>
      <c r="E17" s="26">
        <v>5600</v>
      </c>
      <c r="F17" s="25">
        <v>4065.5</v>
      </c>
      <c r="G17" s="13">
        <f t="shared" si="0"/>
        <v>59.739623506366314</v>
      </c>
      <c r="H17" s="13">
        <f t="shared" si="1"/>
        <v>75.0143347681712</v>
      </c>
    </row>
    <row r="18" spans="1:8" ht="15.75">
      <c r="A18" s="14" t="s">
        <v>3</v>
      </c>
      <c r="B18" s="26">
        <v>3233</v>
      </c>
      <c r="C18" s="26">
        <v>3233</v>
      </c>
      <c r="D18" s="25">
        <v>720.78452</v>
      </c>
      <c r="E18" s="26">
        <v>1134</v>
      </c>
      <c r="F18" s="25">
        <v>440.4</v>
      </c>
      <c r="G18" s="13">
        <f t="shared" si="0"/>
        <v>22.29460315496443</v>
      </c>
      <c r="H18" s="13">
        <f t="shared" si="1"/>
        <v>163.665876475931</v>
      </c>
    </row>
    <row r="19" spans="1:8" ht="15.75">
      <c r="A19" s="14" t="s">
        <v>8</v>
      </c>
      <c r="B19" s="26">
        <v>1120</v>
      </c>
      <c r="C19" s="26">
        <v>1120</v>
      </c>
      <c r="D19" s="25">
        <v>880.11874</v>
      </c>
      <c r="E19" s="26">
        <v>3053</v>
      </c>
      <c r="F19" s="25">
        <v>1755.7</v>
      </c>
      <c r="G19" s="13">
        <f t="shared" si="0"/>
        <v>78.58203035714286</v>
      </c>
      <c r="H19" s="13">
        <f t="shared" si="1"/>
        <v>50.129221393176515</v>
      </c>
    </row>
    <row r="20" spans="1:8" ht="15.75">
      <c r="A20" s="14" t="s">
        <v>0</v>
      </c>
      <c r="B20" s="26">
        <v>20</v>
      </c>
      <c r="C20" s="26">
        <v>20</v>
      </c>
      <c r="D20" s="25">
        <v>133.77815</v>
      </c>
      <c r="E20" s="26">
        <v>33</v>
      </c>
      <c r="F20" s="25">
        <v>27</v>
      </c>
      <c r="G20" s="13">
        <f t="shared" si="0"/>
        <v>668.8907500000001</v>
      </c>
      <c r="H20" s="13">
        <f t="shared" si="1"/>
        <v>495.4746296296297</v>
      </c>
    </row>
    <row r="21" spans="1:8" ht="24" customHeight="1">
      <c r="A21" s="8" t="s">
        <v>24</v>
      </c>
      <c r="B21" s="18">
        <f>B23+B24+B25+B26+B27+B29+B28</f>
        <v>611195.5</v>
      </c>
      <c r="C21" s="18">
        <f>C23+C24+C25+C26+C27</f>
        <v>715819.2999999999</v>
      </c>
      <c r="D21" s="31">
        <f>D23+D24+D25+D26+D27+D29+D28</f>
        <v>265658.79329</v>
      </c>
      <c r="E21" s="18">
        <f>E23+E24+E25+E26+E27</f>
        <v>478499.4</v>
      </c>
      <c r="F21" s="18">
        <f>F23+F24+F25+F26+F27+F29+F28</f>
        <v>228016.45228</v>
      </c>
      <c r="G21" s="13">
        <f t="shared" si="0"/>
        <v>37.11254967419851</v>
      </c>
      <c r="H21" s="13">
        <f t="shared" si="1"/>
        <v>116.50860744196471</v>
      </c>
    </row>
    <row r="22" spans="1:8" ht="15.75">
      <c r="A22" s="5" t="s">
        <v>10</v>
      </c>
      <c r="B22" s="27"/>
      <c r="C22" s="27"/>
      <c r="D22" s="24"/>
      <c r="E22" s="27"/>
      <c r="F22" s="24"/>
      <c r="G22" s="13"/>
      <c r="H22" s="13"/>
    </row>
    <row r="23" spans="1:8" ht="15.75">
      <c r="A23" s="5" t="s">
        <v>38</v>
      </c>
      <c r="B23" s="27">
        <v>41707.1</v>
      </c>
      <c r="C23" s="27">
        <v>61919.6</v>
      </c>
      <c r="D23" s="24">
        <v>30500.3</v>
      </c>
      <c r="E23" s="27">
        <v>0</v>
      </c>
      <c r="F23" s="24">
        <v>0</v>
      </c>
      <c r="G23" s="13">
        <v>0</v>
      </c>
      <c r="H23" s="13">
        <v>0</v>
      </c>
    </row>
    <row r="24" spans="1:8" ht="31.5">
      <c r="A24" s="14" t="s">
        <v>13</v>
      </c>
      <c r="B24" s="17">
        <v>214278</v>
      </c>
      <c r="C24" s="17">
        <v>284545.1</v>
      </c>
      <c r="D24" s="25">
        <v>42975.06157</v>
      </c>
      <c r="E24" s="17">
        <v>180910.8</v>
      </c>
      <c r="F24" s="25">
        <v>61185.3</v>
      </c>
      <c r="G24" s="13">
        <f t="shared" si="0"/>
        <v>15.103075600317842</v>
      </c>
      <c r="H24" s="13">
        <f t="shared" si="1"/>
        <v>70.23755962625009</v>
      </c>
    </row>
    <row r="25" spans="1:8" ht="41.25" customHeight="1">
      <c r="A25" s="14" t="s">
        <v>12</v>
      </c>
      <c r="B25" s="28">
        <v>320214.7</v>
      </c>
      <c r="C25" s="17">
        <v>334326.7</v>
      </c>
      <c r="D25" s="25">
        <v>184200.78533</v>
      </c>
      <c r="E25" s="17">
        <v>282984.4</v>
      </c>
      <c r="F25" s="25">
        <v>162859</v>
      </c>
      <c r="G25" s="13">
        <f t="shared" si="0"/>
        <v>55.09604387863728</v>
      </c>
      <c r="H25" s="13">
        <f t="shared" si="1"/>
        <v>113.10445559041871</v>
      </c>
    </row>
    <row r="26" spans="1:8" ht="22.5" customHeight="1">
      <c r="A26" s="14" t="s">
        <v>25</v>
      </c>
      <c r="B26" s="17">
        <v>14995.7</v>
      </c>
      <c r="C26" s="17">
        <v>15027.9</v>
      </c>
      <c r="D26" s="25">
        <v>7912.52295</v>
      </c>
      <c r="E26" s="17">
        <v>14604.2</v>
      </c>
      <c r="F26" s="25">
        <v>6509.5</v>
      </c>
      <c r="G26" s="13">
        <f t="shared" si="0"/>
        <v>52.65221987103986</v>
      </c>
      <c r="H26" s="13">
        <f t="shared" si="1"/>
        <v>121.5534672401874</v>
      </c>
    </row>
    <row r="27" spans="1:8" ht="26.25" customHeight="1">
      <c r="A27" s="14" t="s">
        <v>36</v>
      </c>
      <c r="B27" s="17">
        <v>20000</v>
      </c>
      <c r="C27" s="17">
        <v>20000</v>
      </c>
      <c r="D27" s="25">
        <v>0</v>
      </c>
      <c r="E27" s="17">
        <v>0</v>
      </c>
      <c r="F27" s="25">
        <v>-1990</v>
      </c>
      <c r="G27" s="13">
        <v>0</v>
      </c>
      <c r="H27" s="13">
        <v>0</v>
      </c>
    </row>
    <row r="28" spans="1:8" ht="69" customHeight="1">
      <c r="A28" s="14" t="s">
        <v>39</v>
      </c>
      <c r="B28" s="17">
        <v>0</v>
      </c>
      <c r="C28" s="17">
        <v>0</v>
      </c>
      <c r="D28" s="25">
        <v>83.6528</v>
      </c>
      <c r="E28" s="17">
        <v>0</v>
      </c>
      <c r="F28" s="25">
        <v>-645.04772</v>
      </c>
      <c r="G28" s="13">
        <v>0</v>
      </c>
      <c r="H28" s="13">
        <v>0</v>
      </c>
    </row>
    <row r="29" spans="1:8" ht="38.25" customHeight="1">
      <c r="A29" s="14" t="s">
        <v>34</v>
      </c>
      <c r="B29" s="17">
        <v>0</v>
      </c>
      <c r="C29" s="17">
        <v>0</v>
      </c>
      <c r="D29" s="25">
        <v>-13.52936</v>
      </c>
      <c r="E29" s="17">
        <v>0</v>
      </c>
      <c r="F29" s="25">
        <v>97.7</v>
      </c>
      <c r="G29" s="13">
        <v>0</v>
      </c>
      <c r="H29" s="13">
        <f t="shared" si="1"/>
        <v>-13.847860798362333</v>
      </c>
    </row>
    <row r="30" spans="1:8" ht="24" customHeight="1">
      <c r="A30" s="15" t="s">
        <v>14</v>
      </c>
      <c r="B30" s="13">
        <f>B5+B21+B29+B28</f>
        <v>969054.5</v>
      </c>
      <c r="C30" s="13">
        <f>C5+C21+C29+C28</f>
        <v>1073678.2999999998</v>
      </c>
      <c r="D30" s="13">
        <f>D5+D21</f>
        <v>418235.12191999995</v>
      </c>
      <c r="E30" s="13">
        <f>E5+E21+E29+E28</f>
        <v>807517.4</v>
      </c>
      <c r="F30" s="13">
        <f>F5+F21</f>
        <v>399417.75228</v>
      </c>
      <c r="G30" s="13">
        <f t="shared" si="0"/>
        <v>38.953485594334914</v>
      </c>
      <c r="H30" s="13">
        <f t="shared" si="1"/>
        <v>104.7112001238264</v>
      </c>
    </row>
    <row r="31" spans="1:8" ht="68.25" customHeight="1">
      <c r="A31" s="53" t="s">
        <v>32</v>
      </c>
      <c r="B31" s="53"/>
      <c r="C31" s="53"/>
      <c r="D31" s="53"/>
      <c r="E31" s="53"/>
      <c r="F31" s="53"/>
      <c r="G31" s="53"/>
      <c r="H31" s="53"/>
    </row>
    <row r="32" spans="1:8" ht="12.75" customHeight="1">
      <c r="A32" s="32"/>
      <c r="B32" s="33"/>
      <c r="C32" s="32"/>
      <c r="D32" s="34"/>
      <c r="E32" s="34"/>
      <c r="F32" s="35" t="s">
        <v>40</v>
      </c>
      <c r="G32" s="35"/>
      <c r="H32" s="35"/>
    </row>
    <row r="33" spans="1:8" ht="78.75">
      <c r="A33" s="39" t="s">
        <v>5</v>
      </c>
      <c r="B33" s="11" t="s">
        <v>45</v>
      </c>
      <c r="C33" s="11" t="s">
        <v>46</v>
      </c>
      <c r="D33" s="11" t="s">
        <v>50</v>
      </c>
      <c r="E33" s="11" t="s">
        <v>43</v>
      </c>
      <c r="F33" s="11" t="s">
        <v>47</v>
      </c>
      <c r="G33" s="16" t="s">
        <v>48</v>
      </c>
      <c r="H33" s="11" t="s">
        <v>49</v>
      </c>
    </row>
    <row r="34" spans="1:8" ht="15.75">
      <c r="A34" s="41" t="s">
        <v>15</v>
      </c>
      <c r="B34" s="42">
        <v>75192.6</v>
      </c>
      <c r="C34" s="42">
        <v>78395.7</v>
      </c>
      <c r="D34" s="42">
        <v>28017.2</v>
      </c>
      <c r="E34" s="42">
        <v>56959.8</v>
      </c>
      <c r="F34" s="42">
        <v>25096</v>
      </c>
      <c r="G34" s="45">
        <f>D34/C34*100</f>
        <v>35.73818461981971</v>
      </c>
      <c r="H34" s="45">
        <f aca="true" t="shared" si="2" ref="H34:H45">D34/F34*100</f>
        <v>111.64010200828818</v>
      </c>
    </row>
    <row r="35" spans="1:8" ht="29.25" customHeight="1">
      <c r="A35" s="41" t="s">
        <v>16</v>
      </c>
      <c r="B35" s="42">
        <v>4044.3</v>
      </c>
      <c r="C35" s="42">
        <v>4451.3</v>
      </c>
      <c r="D35" s="42">
        <v>1333.6</v>
      </c>
      <c r="E35" s="42">
        <v>4373</v>
      </c>
      <c r="F35" s="49">
        <v>1010.5</v>
      </c>
      <c r="G35" s="45">
        <f aca="true" t="shared" si="3" ref="G35:G45">D35/C35*100</f>
        <v>29.959787028508522</v>
      </c>
      <c r="H35" s="45">
        <f t="shared" si="2"/>
        <v>131.9742701632855</v>
      </c>
    </row>
    <row r="36" spans="1:8" ht="15.75">
      <c r="A36" s="43" t="s">
        <v>17</v>
      </c>
      <c r="B36" s="42">
        <v>117424.5</v>
      </c>
      <c r="C36" s="42">
        <v>126716.6</v>
      </c>
      <c r="D36" s="42">
        <v>9307.4</v>
      </c>
      <c r="E36" s="42">
        <v>70827.5</v>
      </c>
      <c r="F36" s="42">
        <v>21709</v>
      </c>
      <c r="G36" s="45">
        <f t="shared" si="3"/>
        <v>7.345051871656909</v>
      </c>
      <c r="H36" s="45">
        <f t="shared" si="2"/>
        <v>42.87346261919019</v>
      </c>
    </row>
    <row r="37" spans="1:8" ht="15.75">
      <c r="A37" s="41" t="s">
        <v>18</v>
      </c>
      <c r="B37" s="42">
        <v>29056.8</v>
      </c>
      <c r="C37" s="42">
        <v>70849.8</v>
      </c>
      <c r="D37" s="42">
        <v>13625</v>
      </c>
      <c r="E37" s="42">
        <v>18317.3</v>
      </c>
      <c r="F37" s="42">
        <v>2779.4</v>
      </c>
      <c r="G37" s="45">
        <f t="shared" si="3"/>
        <v>19.230823516791858</v>
      </c>
      <c r="H37" s="45">
        <f t="shared" si="2"/>
        <v>490.2137151903288</v>
      </c>
    </row>
    <row r="38" spans="1:8" ht="15.75">
      <c r="A38" s="41" t="s">
        <v>19</v>
      </c>
      <c r="B38" s="42">
        <v>15700</v>
      </c>
      <c r="C38" s="42">
        <v>5300</v>
      </c>
      <c r="D38" s="42">
        <v>106.1</v>
      </c>
      <c r="E38" s="42">
        <v>9635</v>
      </c>
      <c r="F38" s="49">
        <v>0</v>
      </c>
      <c r="G38" s="45">
        <f t="shared" si="3"/>
        <v>2.00188679245283</v>
      </c>
      <c r="H38" s="45">
        <v>0</v>
      </c>
    </row>
    <row r="39" spans="1:8" ht="15.75">
      <c r="A39" s="41" t="s">
        <v>20</v>
      </c>
      <c r="B39" s="42">
        <v>528118.2</v>
      </c>
      <c r="C39" s="42">
        <v>581325.3</v>
      </c>
      <c r="D39" s="42">
        <v>241721.1</v>
      </c>
      <c r="E39" s="42">
        <v>453554.5</v>
      </c>
      <c r="F39" s="42">
        <v>235725.9</v>
      </c>
      <c r="G39" s="45">
        <f t="shared" si="3"/>
        <v>41.58103904990889</v>
      </c>
      <c r="H39" s="45">
        <f t="shared" si="2"/>
        <v>102.54329286684238</v>
      </c>
    </row>
    <row r="40" spans="1:8" ht="15.75">
      <c r="A40" s="41" t="s">
        <v>26</v>
      </c>
      <c r="B40" s="42">
        <v>125817.1</v>
      </c>
      <c r="C40" s="42">
        <v>144765</v>
      </c>
      <c r="D40" s="42">
        <v>62230</v>
      </c>
      <c r="E40" s="42">
        <v>76759.4</v>
      </c>
      <c r="F40" s="42">
        <v>23479</v>
      </c>
      <c r="G40" s="45">
        <f t="shared" si="3"/>
        <v>42.98690981936241</v>
      </c>
      <c r="H40" s="45">
        <f t="shared" si="2"/>
        <v>265.0453596831211</v>
      </c>
    </row>
    <row r="41" spans="1:8" ht="15.75">
      <c r="A41" s="41" t="s">
        <v>27</v>
      </c>
      <c r="B41" s="42">
        <v>1136.2</v>
      </c>
      <c r="C41" s="42">
        <v>1136.2</v>
      </c>
      <c r="D41" s="42">
        <v>287</v>
      </c>
      <c r="E41" s="42">
        <v>1141.8</v>
      </c>
      <c r="F41" s="42">
        <v>845</v>
      </c>
      <c r="G41" s="45">
        <f t="shared" si="3"/>
        <v>25.25963738778384</v>
      </c>
      <c r="H41" s="45">
        <v>0</v>
      </c>
    </row>
    <row r="42" spans="1:8" ht="15.75">
      <c r="A42" s="41" t="s">
        <v>21</v>
      </c>
      <c r="B42" s="42">
        <v>16715.1</v>
      </c>
      <c r="C42" s="42">
        <v>17071</v>
      </c>
      <c r="D42" s="42">
        <v>12115.9</v>
      </c>
      <c r="E42" s="42">
        <v>17489</v>
      </c>
      <c r="F42" s="42">
        <v>7215.9</v>
      </c>
      <c r="G42" s="45">
        <f t="shared" si="3"/>
        <v>70.97358092671783</v>
      </c>
      <c r="H42" s="45">
        <f t="shared" si="2"/>
        <v>167.90559736138252</v>
      </c>
    </row>
    <row r="43" spans="1:8" ht="15.75">
      <c r="A43" s="41" t="s">
        <v>28</v>
      </c>
      <c r="B43" s="42">
        <v>14669.9</v>
      </c>
      <c r="C43" s="42">
        <v>15589.8</v>
      </c>
      <c r="D43" s="42">
        <v>5913.9</v>
      </c>
      <c r="E43" s="42">
        <v>84087.3</v>
      </c>
      <c r="F43" s="42">
        <v>43902.4</v>
      </c>
      <c r="G43" s="45">
        <f t="shared" si="3"/>
        <v>37.934418658353536</v>
      </c>
      <c r="H43" s="45">
        <f t="shared" si="2"/>
        <v>13.470561973832865</v>
      </c>
    </row>
    <row r="44" spans="1:8" ht="47.25">
      <c r="A44" s="41" t="s">
        <v>33</v>
      </c>
      <c r="B44" s="42">
        <v>41179.8</v>
      </c>
      <c r="C44" s="42">
        <v>42529.3</v>
      </c>
      <c r="D44" s="42">
        <v>20868.1</v>
      </c>
      <c r="E44" s="42">
        <v>52187.9</v>
      </c>
      <c r="F44" s="42">
        <v>24032.8</v>
      </c>
      <c r="G44" s="45">
        <f t="shared" si="3"/>
        <v>49.067583995034006</v>
      </c>
      <c r="H44" s="45">
        <f t="shared" si="2"/>
        <v>86.83174661296228</v>
      </c>
    </row>
    <row r="45" spans="1:8" ht="17.25" customHeight="1">
      <c r="A45" s="44" t="s">
        <v>22</v>
      </c>
      <c r="B45" s="45">
        <f>SUM(B34:B44)</f>
        <v>969054.4999999999</v>
      </c>
      <c r="C45" s="48">
        <f>SUM(C34:C44)</f>
        <v>1088130</v>
      </c>
      <c r="D45" s="48">
        <f>SUM(D34:D44)</f>
        <v>395525.30000000005</v>
      </c>
      <c r="E45" s="48">
        <f>SUM(E34:E44)</f>
        <v>845332.5000000001</v>
      </c>
      <c r="F45" s="48">
        <f>SUM(F34:F44)</f>
        <v>385795.9</v>
      </c>
      <c r="G45" s="45">
        <f t="shared" si="3"/>
        <v>36.34908512769614</v>
      </c>
      <c r="H45" s="45">
        <f t="shared" si="2"/>
        <v>102.52190342095393</v>
      </c>
    </row>
    <row r="46" spans="1:8" ht="27.75" customHeight="1">
      <c r="A46" s="53" t="s">
        <v>30</v>
      </c>
      <c r="B46" s="53"/>
      <c r="C46" s="53"/>
      <c r="D46" s="53"/>
      <c r="E46" s="53"/>
      <c r="F46" s="53"/>
      <c r="G46" s="53"/>
      <c r="H46" s="53"/>
    </row>
    <row r="47" spans="1:8" ht="12.75">
      <c r="A47" s="36"/>
      <c r="B47" s="37"/>
      <c r="C47" s="36"/>
      <c r="D47" s="34"/>
      <c r="E47" s="34"/>
      <c r="F47" s="38" t="s">
        <v>40</v>
      </c>
      <c r="G47" s="38"/>
      <c r="H47" s="38"/>
    </row>
    <row r="48" spans="1:8" ht="78.75">
      <c r="A48" s="39" t="s">
        <v>5</v>
      </c>
      <c r="B48" s="40" t="s">
        <v>45</v>
      </c>
      <c r="C48" s="40" t="s">
        <v>46</v>
      </c>
      <c r="D48" s="40" t="s">
        <v>52</v>
      </c>
      <c r="E48" s="40" t="s">
        <v>43</v>
      </c>
      <c r="F48" s="40" t="s">
        <v>47</v>
      </c>
      <c r="G48" s="50" t="s">
        <v>48</v>
      </c>
      <c r="H48" s="40" t="s">
        <v>49</v>
      </c>
    </row>
    <row r="49" spans="1:8" ht="37.5" customHeight="1">
      <c r="A49" s="46" t="s">
        <v>31</v>
      </c>
      <c r="B49" s="47">
        <f>B30-B45</f>
        <v>0</v>
      </c>
      <c r="C49" s="47">
        <f>C30-C45</f>
        <v>-14451.700000000186</v>
      </c>
      <c r="D49" s="51">
        <f>D30-D45</f>
        <v>22709.8219199999</v>
      </c>
      <c r="E49" s="45">
        <f>E30-E45</f>
        <v>-37815.10000000009</v>
      </c>
      <c r="F49" s="45">
        <f>F30-F45</f>
        <v>13621.852279999992</v>
      </c>
      <c r="G49" s="45" t="s">
        <v>41</v>
      </c>
      <c r="H49" s="45" t="s">
        <v>41</v>
      </c>
    </row>
    <row r="50" spans="1:8" ht="12.75">
      <c r="A50" s="6"/>
      <c r="B50" s="20"/>
      <c r="C50" s="6"/>
      <c r="D50" s="6"/>
      <c r="E50" s="6"/>
      <c r="F50" s="6"/>
      <c r="G50" s="6"/>
      <c r="H50" s="6"/>
    </row>
    <row r="51" spans="1:8" ht="12.75">
      <c r="A51" s="7"/>
      <c r="B51" s="21"/>
      <c r="C51" s="7"/>
      <c r="D51" s="6"/>
      <c r="E51" s="6"/>
      <c r="F51" s="6"/>
      <c r="G51" s="6"/>
      <c r="H51" s="6"/>
    </row>
  </sheetData>
  <sheetProtection/>
  <mergeCells count="4">
    <mergeCell ref="A2:H2"/>
    <mergeCell ref="A31:H31"/>
    <mergeCell ref="A46:H46"/>
    <mergeCell ref="A1:H1"/>
  </mergeCells>
  <printOptions/>
  <pageMargins left="0.5511811023622047" right="0.2755905511811024" top="0.17" bottom="0.35433070866141736" header="0.15748031496062992" footer="0.3"/>
  <pageSetup fitToHeight="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kab29-1</dc:creator>
  <cp:keywords/>
  <dc:description/>
  <cp:lastModifiedBy>Zaika</cp:lastModifiedBy>
  <cp:lastPrinted>2020-08-05T07:39:36Z</cp:lastPrinted>
  <dcterms:created xsi:type="dcterms:W3CDTF">2001-02-13T05:32:43Z</dcterms:created>
  <dcterms:modified xsi:type="dcterms:W3CDTF">2020-08-05T07:40:44Z</dcterms:modified>
  <cp:category/>
  <cp:version/>
  <cp:contentType/>
  <cp:contentStatus/>
</cp:coreProperties>
</file>