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" sheetId="1" r:id="rId1"/>
  </sheets>
  <definedNames>
    <definedName name="_xlnm.Print_Area" localSheetId="0">'СЕНТЯБРЬ'!$A$1:$E$47</definedName>
  </definedNames>
  <calcPr fullCalcOnLoad="1"/>
</workbook>
</file>

<file path=xl/sharedStrings.xml><?xml version="1.0" encoding="utf-8"?>
<sst xmlns="http://schemas.openxmlformats.org/spreadsheetml/2006/main" count="86" uniqueCount="85">
  <si>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</si>
  <si>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</si>
  <si>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</si>
  <si>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</si>
  <si>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</si>
  <si>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</si>
  <si>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</si>
  <si>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</si>
  <si>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</si>
  <si>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</si>
  <si>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</si>
  <si>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</si>
  <si>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</si>
  <si>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</si>
  <si>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</si>
  <si>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</si>
  <si>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</si>
  <si>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</si>
  <si>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</si>
  <si>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</si>
  <si>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</si>
  <si>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2020 год</t>
  </si>
  <si>
    <t>Прочие безвозмездные поступления</t>
  </si>
  <si>
    <t>Прочие безвозмездные поступления в бюджеты муниципальных районов</t>
  </si>
  <si>
    <t>2021 год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</si>
  <si>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</si>
  <si>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</si>
  <si>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</si>
  <si>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2 02 27112 05 0000 150</t>
  </si>
  <si>
    <t>2 02 25097 05 0000 150</t>
  </si>
  <si>
    <t>2 02 25497 05 0000 150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</si>
  <si>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</si>
  <si>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</si>
  <si>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</si>
  <si>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</si>
  <si>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</si>
  <si>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</si>
  <si>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</si>
  <si>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 xml:space="preserve">Объем доходов районного бюджета на 2020 год и плановый период 2021 и 2022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</si>
  <si>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 xml:space="preserve">"О районном бюджете на 2020 год и плановый период 2021 и 2022 годов" 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</si>
  <si>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</si>
  <si>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</si>
  <si>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</si>
  <si>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</si>
  <si>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</si>
  <si>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</si>
  <si>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</si>
  <si>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</si>
  <si>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</si>
  <si>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</si>
  <si>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</si>
  <si>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</si>
  <si>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</si>
  <si>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</si>
  <si>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</si>
  <si>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</si>
  <si>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</si>
  <si>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</si>
  <si>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2 02 15009 05 0000 150</t>
  </si>
  <si>
    <t>2 02 15002 05 0000 150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</si>
  <si>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</si>
  <si>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Дотации бюджетам муниципальных районов на поддержку мер по обеспечению сбалансированности бюджетов</t>
  </si>
  <si>
    <t>2 02 27384 05 0000 150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</si>
  <si>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</si>
  <si>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</si>
  <si>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</si>
  <si>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Субсидии бюджетам сельских поселений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</si>
  <si>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</si>
  <si>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2 02 36900 05 0000 150</t>
  </si>
  <si>
    <t>Единая субвенция бюджетам муниципальных районов из бюджета субъекта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</si>
  <si>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</si>
  <si>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2 02 25519 05 0000 150</t>
  </si>
  <si>
    <t>2 02 25304 05 0000 150</t>
  </si>
  <si>
    <t>2 02 20299 05 0000 150</t>
  </si>
  <si>
    <t>Субсидия бюджетам на поддержку отрасли культуры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</si>
  <si>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</si>
  <si>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</si>
  <si>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</si>
  <si>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</si>
  <si>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</si>
  <si>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2 07 05020 05 0000 150</t>
  </si>
  <si>
    <t>Субсидии бюджетам муниципальных районов на реализацию мероприятий по предупреждению и борьбе с социально значимыми инфекционными заболеваниями</t>
  </si>
  <si>
    <t>2 02 25202 05 0000 150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</si>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</sst>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187" fontId="0" fillId="0" borderId="0" xfId="6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187" fontId="3" fillId="0" borderId="10" xfId="6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2" fontId="3" fillId="0" borderId="11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93" fontId="3" fillId="0" borderId="10" xfId="0" applyNumberFormat="1" applyFont="1" applyFill="1" applyBorder="1" applyAlignment="1">
      <alignment horizontal="justify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2" fontId="47" fillId="0" borderId="10" xfId="0" applyNumberFormat="1" applyFont="1" applyFill="1" applyBorder="1" applyAlignment="1">
      <alignment horizontal="justify" vertical="top" wrapText="1"/>
    </xf>
    <xf numFmtId="0" fontId="47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distributed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193" fontId="3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top" wrapText="1"/>
    </xf>
    <xf numFmtId="193" fontId="3" fillId="0" borderId="10" xfId="0" applyNumberFormat="1" applyFont="1" applyFill="1" applyBorder="1" applyAlignment="1">
      <alignment horizontal="justify" vertical="top" wrapText="1"/>
    </xf>
    <xf numFmtId="193" fontId="3" fillId="0" borderId="10" xfId="0" applyNumberFormat="1" applyFont="1" applyFill="1" applyBorder="1" applyAlignment="1">
      <alignment horizontal="center" vertical="top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2" fontId="48" fillId="0" borderId="0" xfId="60" applyNumberFormat="1" applyFont="1" applyFill="1" applyBorder="1" applyAlignment="1">
      <alignment horizontal="center" vertical="center" wrapText="1"/>
    </xf>
    <xf numFmtId="192" fontId="48" fillId="0" borderId="0" xfId="0" applyNumberFormat="1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93" fontId="2" fillId="0" borderId="11" xfId="0" applyNumberFormat="1" applyFont="1" applyFill="1" applyBorder="1" applyAlignment="1">
      <alignment horizontal="justify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justify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/>
    </xf>
    <xf numFmtId="192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192" fontId="2" fillId="0" borderId="12" xfId="6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wrapText="1"/>
    </xf>
    <xf numFmtId="192" fontId="48" fillId="0" borderId="10" xfId="0" applyNumberFormat="1" applyFont="1" applyFill="1" applyBorder="1" applyAlignment="1">
      <alignment horizontal="center" vertical="center" wrapText="1"/>
    </xf>
    <xf numFmtId="192" fontId="48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="80" zoomScaleNormal="80" zoomScaleSheetLayoutView="80" workbookViewId="0" topLeftCell="A44">
      <selection activeCell="G7" sqref="G7"/>
    </sheetView>
  </sheetViews>
  <sheetFormatPr defaultColWidth="9.140625" defaultRowHeight="12.75"/>
  <cols>
    <col min="1" max="1" width="31.140625" style="6" customWidth="1"/>
    <col min="2" max="2" width="86.28125" style="1" customWidth="1"/>
    <col min="3" max="3" width="15.7109375" style="2" customWidth="1"/>
    <col min="4" max="5" width="13.8515625" style="1" customWidth="1"/>
    <col min="6" max="6" width="11.421875" style="1" customWidth="1"/>
    <col min="7" max="16384" width="9.140625" style="1" customWidth="1"/>
  </cols>
  <sheetData>
    <row r="1" spans="1:5" ht="19.5" customHeight="1">
      <c r="A1" s="68" t="s">
        <v>0</v>
      </c>
      <c r="B1" s="68"/>
      <c r="C1" s="68"/>
      <c r="D1" s="68"/>
      <c r="E1" s="68"/>
    </row>
    <row r="2" spans="1:5" ht="21.75" customHeight="1">
      <c r="A2" s="68" t="s">
        <v>1</v>
      </c>
      <c r="B2" s="68"/>
      <c r="C2" s="68"/>
      <c r="D2" s="68"/>
      <c r="E2" s="68"/>
    </row>
    <row r="3" spans="1:5" ht="21.75" customHeight="1">
      <c r="A3" s="68" t="s">
        <v>39</v>
      </c>
      <c r="B3" s="68"/>
      <c r="C3" s="68"/>
      <c r="D3" s="68"/>
      <c r="E3" s="68"/>
    </row>
    <row r="4" spans="1:3" ht="17.25" customHeight="1">
      <c r="A4" s="68"/>
      <c r="B4" s="68"/>
      <c r="C4" s="68"/>
    </row>
    <row r="5" spans="1:5" ht="60" customHeight="1">
      <c r="A5" s="69" t="s">
        <v>38</v>
      </c>
      <c r="B5" s="69"/>
      <c r="C5" s="69"/>
      <c r="D5" s="69"/>
      <c r="E5" s="69"/>
    </row>
    <row r="6" spans="1:5" ht="17.25" customHeight="1">
      <c r="A6" s="8"/>
      <c r="B6" s="7"/>
      <c r="C6" s="70" t="s">
        <v>14</v>
      </c>
      <c r="D6" s="70"/>
      <c r="E6" s="70"/>
    </row>
    <row r="7" spans="1:5" ht="36.75" customHeight="1">
      <c r="A7" s="71" t="s">
        <v>19</v>
      </c>
      <c r="B7" s="71" t="s">
        <v>2</v>
      </c>
      <c r="C7" s="73" t="s">
        <v>3</v>
      </c>
      <c r="D7" s="73"/>
      <c r="E7" s="73"/>
    </row>
    <row r="8" spans="1:5" ht="24" customHeight="1">
      <c r="A8" s="72"/>
      <c r="B8" s="72"/>
      <c r="C8" s="12" t="s">
        <v>21</v>
      </c>
      <c r="D8" s="13" t="s">
        <v>24</v>
      </c>
      <c r="E8" s="13" t="s">
        <v>37</v>
      </c>
    </row>
    <row r="9" spans="1:5" ht="18.75">
      <c r="A9" s="14">
        <v>1</v>
      </c>
      <c r="B9" s="14">
        <v>2</v>
      </c>
      <c r="C9" s="22">
        <v>3</v>
      </c>
      <c r="D9" s="23">
        <v>4</v>
      </c>
      <c r="E9" s="23">
        <v>5</v>
      </c>
    </row>
    <row r="10" spans="1:5" s="46" customFormat="1" ht="18.75">
      <c r="A10" s="44" t="s">
        <v>4</v>
      </c>
      <c r="B10" s="57" t="s">
        <v>5</v>
      </c>
      <c r="C10" s="55">
        <v>357859</v>
      </c>
      <c r="D10" s="58">
        <v>365088</v>
      </c>
      <c r="E10" s="58">
        <v>377681</v>
      </c>
    </row>
    <row r="11" spans="1:5" s="46" customFormat="1" ht="18.75">
      <c r="A11" s="44" t="s">
        <v>6</v>
      </c>
      <c r="B11" s="57" t="s">
        <v>7</v>
      </c>
      <c r="C11" s="55">
        <f>C12+C45+C43</f>
        <v>771274.1819099998</v>
      </c>
      <c r="D11" s="55">
        <f>D12+D45+D43</f>
        <v>554258</v>
      </c>
      <c r="E11" s="55">
        <f>E12+E45+E43</f>
        <v>523179.6</v>
      </c>
    </row>
    <row r="12" spans="1:5" s="46" customFormat="1" ht="37.5">
      <c r="A12" s="44" t="s">
        <v>8</v>
      </c>
      <c r="B12" s="57" t="s">
        <v>9</v>
      </c>
      <c r="C12" s="55">
        <f>C13+C16+C33+C38</f>
        <v>731274.1819099998</v>
      </c>
      <c r="D12" s="55">
        <f>D13+D16+D33+D38</f>
        <v>534258</v>
      </c>
      <c r="E12" s="55">
        <f>E13+E16+E33+E38</f>
        <v>523179.6</v>
      </c>
    </row>
    <row r="13" spans="1:5" s="46" customFormat="1" ht="18.75">
      <c r="A13" s="44" t="s">
        <v>52</v>
      </c>
      <c r="B13" s="56" t="s">
        <v>16</v>
      </c>
      <c r="C13" s="55">
        <f>C14+C15</f>
        <v>64355.30000000001</v>
      </c>
      <c r="D13" s="55">
        <f>D14+D15</f>
        <v>35846.5</v>
      </c>
      <c r="E13" s="55">
        <f>E14+E15</f>
        <v>39847.3</v>
      </c>
    </row>
    <row r="14" spans="1:5" s="3" customFormat="1" ht="37.5">
      <c r="A14" s="14" t="s">
        <v>59</v>
      </c>
      <c r="B14" s="24" t="s">
        <v>61</v>
      </c>
      <c r="C14" s="15">
        <f>919+800+933.9</f>
        <v>2652.9</v>
      </c>
      <c r="D14" s="15">
        <v>0</v>
      </c>
      <c r="E14" s="15">
        <v>0</v>
      </c>
    </row>
    <row r="15" spans="1:5" s="17" customFormat="1" ht="56.25">
      <c r="A15" s="14" t="s">
        <v>58</v>
      </c>
      <c r="B15" s="24" t="s">
        <v>60</v>
      </c>
      <c r="C15" s="15">
        <f>32099.9+9607.2+19293.5+701.8</f>
        <v>61702.40000000001</v>
      </c>
      <c r="D15" s="16">
        <v>35846.5</v>
      </c>
      <c r="E15" s="16">
        <v>39847.3</v>
      </c>
    </row>
    <row r="16" spans="1:5" s="46" customFormat="1" ht="37.5">
      <c r="A16" s="44" t="s">
        <v>27</v>
      </c>
      <c r="B16" s="56" t="s">
        <v>12</v>
      </c>
      <c r="C16" s="55">
        <f>SUM(C17:C32)</f>
        <v>321476.95991</v>
      </c>
      <c r="D16" s="55">
        <f>SUM(D17:D32)</f>
        <v>133428.7</v>
      </c>
      <c r="E16" s="55">
        <f>SUM(E17:E32)</f>
        <v>102542.3</v>
      </c>
    </row>
    <row r="17" spans="1:5" s="3" customFormat="1" ht="131.25">
      <c r="A17" s="14" t="s">
        <v>73</v>
      </c>
      <c r="B17" s="25" t="s">
        <v>70</v>
      </c>
      <c r="C17" s="15">
        <f>27826.824+23860.296</f>
        <v>51687.119999999995</v>
      </c>
      <c r="D17" s="15">
        <v>0</v>
      </c>
      <c r="E17" s="15">
        <v>0</v>
      </c>
    </row>
    <row r="18" spans="1:5" s="3" customFormat="1" ht="93.75">
      <c r="A18" s="14" t="s">
        <v>43</v>
      </c>
      <c r="B18" s="26" t="s">
        <v>44</v>
      </c>
      <c r="C18" s="15">
        <f>1159.451+994.179</f>
        <v>2153.63</v>
      </c>
      <c r="D18" s="15">
        <v>2798</v>
      </c>
      <c r="E18" s="15">
        <v>1786.2</v>
      </c>
    </row>
    <row r="19" spans="1:5" s="3" customFormat="1" ht="37.5">
      <c r="A19" s="14" t="s">
        <v>47</v>
      </c>
      <c r="B19" s="20" t="s">
        <v>20</v>
      </c>
      <c r="C19" s="16">
        <v>0</v>
      </c>
      <c r="D19" s="16">
        <v>7000</v>
      </c>
      <c r="E19" s="16">
        <v>0</v>
      </c>
    </row>
    <row r="20" spans="1:5" s="3" customFormat="1" ht="75">
      <c r="A20" s="14" t="s">
        <v>29</v>
      </c>
      <c r="B20" s="20" t="s">
        <v>66</v>
      </c>
      <c r="C20" s="15">
        <v>2512.598</v>
      </c>
      <c r="D20" s="16">
        <v>0</v>
      </c>
      <c r="E20" s="16">
        <v>0</v>
      </c>
    </row>
    <row r="21" spans="1:5" s="3" customFormat="1" ht="93.75">
      <c r="A21" s="14" t="s">
        <v>40</v>
      </c>
      <c r="B21" s="26" t="s">
        <v>67</v>
      </c>
      <c r="C21" s="15">
        <v>3351</v>
      </c>
      <c r="D21" s="16">
        <v>4507.8</v>
      </c>
      <c r="E21" s="16">
        <v>6753.7</v>
      </c>
    </row>
    <row r="22" spans="1:5" s="66" customFormat="1" ht="56.25" hidden="1">
      <c r="A22" s="62" t="s">
        <v>82</v>
      </c>
      <c r="B22" s="63" t="s">
        <v>81</v>
      </c>
      <c r="C22" s="64">
        <v>0</v>
      </c>
      <c r="D22" s="65">
        <v>0</v>
      </c>
      <c r="E22" s="65">
        <v>0</v>
      </c>
    </row>
    <row r="23" spans="1:5" s="3" customFormat="1" ht="56.25">
      <c r="A23" s="14" t="s">
        <v>41</v>
      </c>
      <c r="B23" s="20" t="s">
        <v>42</v>
      </c>
      <c r="C23" s="15">
        <v>2259.2</v>
      </c>
      <c r="D23" s="16">
        <v>0</v>
      </c>
      <c r="E23" s="16">
        <v>19990.8</v>
      </c>
    </row>
    <row r="24" spans="1:5" s="3" customFormat="1" ht="56.25">
      <c r="A24" s="14" t="s">
        <v>63</v>
      </c>
      <c r="B24" s="27" t="s">
        <v>64</v>
      </c>
      <c r="C24" s="15">
        <v>2898.67067</v>
      </c>
      <c r="D24" s="16">
        <v>0</v>
      </c>
      <c r="E24" s="16">
        <v>0</v>
      </c>
    </row>
    <row r="25" spans="1:5" s="3" customFormat="1" ht="55.5" customHeight="1">
      <c r="A25" s="14" t="s">
        <v>72</v>
      </c>
      <c r="B25" s="28" t="s">
        <v>75</v>
      </c>
      <c r="C25" s="15">
        <f>1001.5+4824.8+118.9</f>
        <v>5945.2</v>
      </c>
      <c r="D25" s="16">
        <v>0</v>
      </c>
      <c r="E25" s="16">
        <v>0</v>
      </c>
    </row>
    <row r="26" spans="1:5" s="3" customFormat="1" ht="40.5" customHeight="1">
      <c r="A26" s="14" t="s">
        <v>30</v>
      </c>
      <c r="B26" s="20" t="s">
        <v>25</v>
      </c>
      <c r="C26" s="15">
        <f>274.428-61</f>
        <v>213.428</v>
      </c>
      <c r="D26" s="16">
        <v>74</v>
      </c>
      <c r="E26" s="16">
        <v>73.4</v>
      </c>
    </row>
    <row r="27" spans="1:5" s="3" customFormat="1" ht="44.25" customHeight="1">
      <c r="A27" s="14" t="s">
        <v>48</v>
      </c>
      <c r="B27" s="20" t="s">
        <v>49</v>
      </c>
      <c r="C27" s="15">
        <v>0</v>
      </c>
      <c r="D27" s="16">
        <v>221.7</v>
      </c>
      <c r="E27" s="16">
        <v>0</v>
      </c>
    </row>
    <row r="28" spans="1:5" s="3" customFormat="1" ht="33.75" customHeight="1">
      <c r="A28" s="14" t="s">
        <v>71</v>
      </c>
      <c r="B28" s="29" t="s">
        <v>74</v>
      </c>
      <c r="C28" s="15">
        <f>5000+79.74036-5000</f>
        <v>79.74035999999978</v>
      </c>
      <c r="D28" s="16">
        <v>0</v>
      </c>
      <c r="E28" s="16">
        <v>0</v>
      </c>
    </row>
    <row r="29" spans="1:6" s="3" customFormat="1" ht="46.5" customHeight="1">
      <c r="A29" s="14" t="s">
        <v>45</v>
      </c>
      <c r="B29" s="20" t="s">
        <v>46</v>
      </c>
      <c r="C29" s="15">
        <f>1000+3216.20798-70.4-139</f>
        <v>4006.8079800000005</v>
      </c>
      <c r="D29" s="16">
        <f>731.4+268.6+759.5+2067.9</f>
        <v>3827.4</v>
      </c>
      <c r="E29" s="16">
        <f>965.2+34.8+70.4+1969.7</f>
        <v>3040.1000000000004</v>
      </c>
      <c r="F29" s="40"/>
    </row>
    <row r="30" spans="1:5" s="3" customFormat="1" ht="44.25" customHeight="1">
      <c r="A30" s="14" t="s">
        <v>28</v>
      </c>
      <c r="B30" s="20" t="s">
        <v>20</v>
      </c>
      <c r="C30" s="15">
        <v>2328</v>
      </c>
      <c r="D30" s="16">
        <v>0</v>
      </c>
      <c r="E30" s="16">
        <v>0</v>
      </c>
    </row>
    <row r="31" spans="1:5" s="3" customFormat="1" ht="106.5" customHeight="1">
      <c r="A31" s="14" t="s">
        <v>62</v>
      </c>
      <c r="B31" s="30" t="s">
        <v>65</v>
      </c>
      <c r="C31" s="15">
        <v>64935.0649</v>
      </c>
      <c r="D31" s="16">
        <v>0</v>
      </c>
      <c r="E31" s="16">
        <v>0</v>
      </c>
    </row>
    <row r="32" spans="1:6" s="3" customFormat="1" ht="34.5" customHeight="1">
      <c r="A32" s="14" t="s">
        <v>31</v>
      </c>
      <c r="B32" s="20" t="s">
        <v>17</v>
      </c>
      <c r="C32" s="39">
        <f>163268-360.2+18250-756.2-46.2-435-1305.9-70-253.8-1400-165+2380.8</f>
        <v>179106.49999999997</v>
      </c>
      <c r="D32" s="16">
        <f>155972.6-40972.8</f>
        <v>114999.8</v>
      </c>
      <c r="E32" s="16">
        <v>70898.1</v>
      </c>
      <c r="F32" s="41"/>
    </row>
    <row r="33" spans="1:5" s="46" customFormat="1" ht="24" customHeight="1">
      <c r="A33" s="44" t="s">
        <v>32</v>
      </c>
      <c r="B33" s="54" t="s">
        <v>18</v>
      </c>
      <c r="C33" s="55">
        <f>SUM(C34:C37)</f>
        <v>328805.81999999995</v>
      </c>
      <c r="D33" s="55">
        <f>SUM(D34:D37)</f>
        <v>350386.39999999997</v>
      </c>
      <c r="E33" s="55">
        <f>SUM(E34:E37)</f>
        <v>366712.9</v>
      </c>
    </row>
    <row r="34" spans="1:5" s="17" customFormat="1" ht="45" customHeight="1">
      <c r="A34" s="14" t="s">
        <v>76</v>
      </c>
      <c r="B34" s="43" t="s">
        <v>77</v>
      </c>
      <c r="C34" s="15">
        <v>5270.5</v>
      </c>
      <c r="D34" s="15">
        <v>0</v>
      </c>
      <c r="E34" s="15">
        <v>0</v>
      </c>
    </row>
    <row r="35" spans="1:5" s="17" customFormat="1" ht="46.5" customHeight="1">
      <c r="A35" s="14" t="s">
        <v>33</v>
      </c>
      <c r="B35" s="20" t="s">
        <v>15</v>
      </c>
      <c r="C35" s="15">
        <f>575.1+7150.9+101647+181736+17175.6+160+275.22+9070+4618.1+4249.7-997.3-869.3-57.5-970-2351.6-275.2</f>
        <v>321136.72</v>
      </c>
      <c r="D35" s="16">
        <v>348319.3</v>
      </c>
      <c r="E35" s="16">
        <v>364625.3</v>
      </c>
    </row>
    <row r="36" spans="1:5" s="17" customFormat="1" ht="73.5" customHeight="1">
      <c r="A36" s="31" t="s">
        <v>34</v>
      </c>
      <c r="B36" s="25" t="s">
        <v>26</v>
      </c>
      <c r="C36" s="42">
        <v>10.5</v>
      </c>
      <c r="D36" s="18">
        <v>11.3</v>
      </c>
      <c r="E36" s="16">
        <v>31.9</v>
      </c>
    </row>
    <row r="37" spans="1:5" s="17" customFormat="1" ht="45" customHeight="1">
      <c r="A37" s="14" t="s">
        <v>68</v>
      </c>
      <c r="B37" s="32" t="s">
        <v>69</v>
      </c>
      <c r="C37" s="15">
        <v>2388.1</v>
      </c>
      <c r="D37" s="16">
        <v>2055.8</v>
      </c>
      <c r="E37" s="16">
        <v>2055.7</v>
      </c>
    </row>
    <row r="38" spans="1:5" s="46" customFormat="1" ht="24" customHeight="1">
      <c r="A38" s="44" t="s">
        <v>35</v>
      </c>
      <c r="B38" s="45" t="s">
        <v>13</v>
      </c>
      <c r="C38" s="55">
        <f>SUM(C39:C42)</f>
        <v>16636.102</v>
      </c>
      <c r="D38" s="55">
        <f>SUM(D39:D42)</f>
        <v>14596.4</v>
      </c>
      <c r="E38" s="55">
        <f>SUM(E39:E42)</f>
        <v>14077.1</v>
      </c>
    </row>
    <row r="39" spans="1:5" s="17" customFormat="1" ht="80.25" customHeight="1">
      <c r="A39" s="14" t="s">
        <v>36</v>
      </c>
      <c r="B39" s="21" t="s">
        <v>10</v>
      </c>
      <c r="C39" s="15">
        <f>14694.1</f>
        <v>14694.1</v>
      </c>
      <c r="D39" s="15">
        <f>14232.6+23.8</f>
        <v>14256.4</v>
      </c>
      <c r="E39" s="15">
        <v>13737.1</v>
      </c>
    </row>
    <row r="40" spans="1:5" s="17" customFormat="1" ht="45" customHeight="1">
      <c r="A40" s="14" t="s">
        <v>78</v>
      </c>
      <c r="B40" s="50" t="s">
        <v>79</v>
      </c>
      <c r="C40" s="15">
        <v>100</v>
      </c>
      <c r="D40" s="15">
        <v>0</v>
      </c>
      <c r="E40" s="15">
        <v>0</v>
      </c>
    </row>
    <row r="41" spans="1:5" s="17" customFormat="1" ht="58.5" customHeight="1">
      <c r="A41" s="14" t="s">
        <v>83</v>
      </c>
      <c r="B41" s="67" t="s">
        <v>84</v>
      </c>
      <c r="C41" s="15">
        <v>1483.802</v>
      </c>
      <c r="D41" s="15">
        <v>0</v>
      </c>
      <c r="E41" s="15">
        <v>0</v>
      </c>
    </row>
    <row r="42" spans="1:5" s="17" customFormat="1" ht="39" customHeight="1">
      <c r="A42" s="14" t="s">
        <v>50</v>
      </c>
      <c r="B42" s="33" t="s">
        <v>51</v>
      </c>
      <c r="C42" s="19">
        <f>340+18.2</f>
        <v>358.2</v>
      </c>
      <c r="D42" s="19">
        <v>340</v>
      </c>
      <c r="E42" s="19">
        <v>340</v>
      </c>
    </row>
    <row r="43" spans="1:5" s="46" customFormat="1" ht="39" customHeight="1">
      <c r="A43" s="47" t="s">
        <v>54</v>
      </c>
      <c r="B43" s="48" t="s">
        <v>55</v>
      </c>
      <c r="C43" s="49">
        <f>C44</f>
        <v>40000</v>
      </c>
      <c r="D43" s="49">
        <f>D44</f>
        <v>20000</v>
      </c>
      <c r="E43" s="49">
        <f>E44</f>
        <v>0</v>
      </c>
    </row>
    <row r="44" spans="1:5" s="17" customFormat="1" ht="42" customHeight="1">
      <c r="A44" s="34" t="s">
        <v>56</v>
      </c>
      <c r="B44" s="35" t="s">
        <v>57</v>
      </c>
      <c r="C44" s="39">
        <f>20000+20000</f>
        <v>40000</v>
      </c>
      <c r="D44" s="39">
        <v>20000</v>
      </c>
      <c r="E44" s="39">
        <v>0</v>
      </c>
    </row>
    <row r="45" spans="1:5" s="46" customFormat="1" ht="24" customHeight="1" hidden="1">
      <c r="A45" s="51" t="s">
        <v>53</v>
      </c>
      <c r="B45" s="52" t="s">
        <v>22</v>
      </c>
      <c r="C45" s="53">
        <f>C46</f>
        <v>0</v>
      </c>
      <c r="D45" s="53">
        <f>D46</f>
        <v>0</v>
      </c>
      <c r="E45" s="53">
        <f>E46</f>
        <v>0</v>
      </c>
    </row>
    <row r="46" spans="1:5" s="17" customFormat="1" ht="26.25" customHeight="1" hidden="1">
      <c r="A46" s="36" t="s">
        <v>80</v>
      </c>
      <c r="B46" s="37" t="s">
        <v>23</v>
      </c>
      <c r="C46" s="38"/>
      <c r="D46" s="38">
        <v>0</v>
      </c>
      <c r="E46" s="38">
        <v>0</v>
      </c>
    </row>
    <row r="47" spans="1:5" s="46" customFormat="1" ht="18.75">
      <c r="A47" s="59" t="s">
        <v>11</v>
      </c>
      <c r="B47" s="60"/>
      <c r="C47" s="61">
        <f>C10+C11</f>
        <v>1129133.1819099998</v>
      </c>
      <c r="D47" s="55">
        <f>D10+D11</f>
        <v>919346</v>
      </c>
      <c r="E47" s="55">
        <f>E10+E11</f>
        <v>900860.6</v>
      </c>
    </row>
    <row r="48" spans="1:3" s="3" customFormat="1" ht="15.75">
      <c r="A48" s="9"/>
      <c r="B48" s="10"/>
      <c r="C48" s="11"/>
    </row>
    <row r="49" spans="1:3" s="3" customFormat="1" ht="12.75">
      <c r="A49" s="4"/>
      <c r="C49" s="5"/>
    </row>
    <row r="50" spans="1:3" s="3" customFormat="1" ht="12.75">
      <c r="A50" s="4"/>
      <c r="C50" s="5"/>
    </row>
    <row r="51" spans="1:3" s="3" customFormat="1" ht="12.75">
      <c r="A51" s="4"/>
      <c r="C51" s="5"/>
    </row>
    <row r="52" spans="1:3" s="3" customFormat="1" ht="12.75">
      <c r="A52" s="4"/>
      <c r="C52" s="5"/>
    </row>
    <row r="53" spans="1:3" s="3" customFormat="1" ht="12.75">
      <c r="A53" s="4"/>
      <c r="C53" s="5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0.7874015748031497" right="0.31496062992125984" top="0.2362204724409449" bottom="0.1968503937007874" header="0.2362204724409449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Zaika</cp:lastModifiedBy>
  <cp:lastPrinted>2021-01-11T06:54:16Z</cp:lastPrinted>
  <dcterms:created xsi:type="dcterms:W3CDTF">1996-10-08T23:32:33Z</dcterms:created>
  <dcterms:modified xsi:type="dcterms:W3CDTF">2021-01-14T07:50:31Z</dcterms:modified>
  <cp:category/>
  <cp:version/>
  <cp:contentType/>
  <cp:contentStatus/>
</cp:coreProperties>
</file>