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9724" windowHeight="7314" activeTab="0"/>
  </bookViews>
  <sheets>
    <sheet name="01.01.2018" sheetId="1" r:id="rId1"/>
  </sheets>
  <definedNames>
    <definedName name="_xlnm.Print_Area" localSheetId="0">'01.01.2018'!$A$1:$E$45</definedName>
  </definedNames>
  <calcPr fullCalcOnLoad="1"/>
</workbook>
</file>

<file path=xl/sharedStrings.xml><?xml version="1.0" encoding="utf-8"?>
<sst xmlns="http://schemas.openxmlformats.org/spreadsheetml/2006/main" count="78" uniqueCount="77">
  <si>
    <t>Приложение 2</t>
  </si>
  <si>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</si>
  <si>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</si>
  <si>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</si>
  <si>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</si>
  <si>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</si>
  <si>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</si>
  <si>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</si>
  <si>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</si>
  <si>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</si>
  <si>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</si>
  <si>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</si>
  <si>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</si>
  <si>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</si>
  <si>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</si>
  <si>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</si>
  <si>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</si>
  <si>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</si>
  <si>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</si>
  <si>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</si>
  <si>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Прочие безвозмездные поступления</t>
  </si>
  <si>
    <t>2021 год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</si>
  <si>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</si>
  <si>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</si>
  <si>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2 02 29999 05 0000 150</t>
  </si>
  <si>
    <t>2 02 30000 00 0000 150</t>
  </si>
  <si>
    <t>2 02 30024 05 0000 150</t>
  </si>
  <si>
    <t>2 02 35120 05 0000 150</t>
  </si>
  <si>
    <t>2 02 40000 00 0000 150</t>
  </si>
  <si>
    <t>2 02 40014 05 0000 150</t>
  </si>
  <si>
    <t>2022 год</t>
  </si>
  <si>
    <t>2 02 25169 05 0000 150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</si>
  <si>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</si>
  <si>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</si>
  <si>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</si>
  <si>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</si>
  <si>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</si>
  <si>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</si>
  <si>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2 02 25511 05 0000 150</t>
  </si>
  <si>
    <t>Субсидии бюджетам муниципальных районов на проведение комплексных кадастровых работ</t>
  </si>
  <si>
    <t>2 02 49999 05 0000 150</t>
  </si>
  <si>
    <t>Прочие межбюджетные трансферты, передаваемые бюджетам муниципальных районов</t>
  </si>
  <si>
    <t>2 02 10000 00 0000 150</t>
  </si>
  <si>
    <t>2 07 00000 00 0000 150</t>
  </si>
  <si>
    <t>2 04 00000 00 0000 150</t>
  </si>
  <si>
    <t>Безвозмездные поступления от негосударственных организаций</t>
  </si>
  <si>
    <t xml:space="preserve">Объем доходов районного бюджета на 2021 год и плановый период 2022 и 2023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</si>
  <si>
    <t xml:space="preserve">"О районном бюджете на 2021 год и плановый период 2022 и 2023 годов" </t>
  </si>
  <si>
    <t>2023 год</t>
  </si>
  <si>
    <t>2 02 25304 05 0000 150</t>
  </si>
  <si>
    <t>2 02 27384 05 0000 150</t>
  </si>
  <si>
    <t>2 02 20299 05 0000 150</t>
  </si>
  <si>
    <t>2 02 25243 05 0000 150</t>
  </si>
  <si>
    <t>2 02 36900 05 0000 150</t>
  </si>
  <si>
    <t>2 02 15009 05 0000 150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</si>
  <si>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</si>
  <si>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</si>
  <si>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</si>
  <si>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</si>
  <si>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</si>
  <si>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Единая субвенция бюджетам муниципальных районов из бюджета субъекта Российской Федерации</t>
  </si>
  <si>
    <t>2 07 05020 00 0000 150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</si>
  <si>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</si>
  <si>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</si>
  <si>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</si>
  <si>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</si>
  <si>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2 02 25467 05 0000 150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</si>
  <si>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</si>
  <si>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</si>
  <si>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</si>
  <si>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</si>
  <si>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2 02 25519 05 0000 150</t>
  </si>
  <si>
    <t>Субсидии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</si>
  <si>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</si>
  <si>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от 29.12.2020  № 409</t>
  </si>
  <si>
    <t>"Приложение 2</t>
  </si>
  <si>
    <t>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</si>
</sst>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7" fontId="0" fillId="0" borderId="0" xfId="6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87" fontId="1" fillId="0" borderId="0" xfId="6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92" fontId="3" fillId="0" borderId="10" xfId="6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92" fontId="3" fillId="33" borderId="10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192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192" fontId="3" fillId="0" borderId="11" xfId="60" applyNumberFormat="1" applyFont="1" applyFill="1" applyBorder="1" applyAlignment="1">
      <alignment horizontal="center" vertical="center" wrapText="1"/>
    </xf>
    <xf numFmtId="192" fontId="3" fillId="0" borderId="11" xfId="0" applyNumberFormat="1" applyFont="1" applyFill="1" applyBorder="1" applyAlignment="1">
      <alignment horizontal="center" vertical="center"/>
    </xf>
    <xf numFmtId="193" fontId="3" fillId="0" borderId="10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187" fontId="3" fillId="0" borderId="10" xfId="60" applyFont="1" applyFill="1" applyBorder="1" applyAlignment="1">
      <alignment horizontal="center" vertical="center" wrapText="1"/>
    </xf>
    <xf numFmtId="0" fontId="3" fillId="0" borderId="10" xfId="6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92" fontId="2" fillId="0" borderId="10" xfId="6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justify" vertical="top" wrapText="1"/>
    </xf>
    <xf numFmtId="193" fontId="2" fillId="0" borderId="10" xfId="60" applyNumberFormat="1" applyFon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93" fontId="2" fillId="0" borderId="10" xfId="0" applyNumberFormat="1" applyFont="1" applyFill="1" applyBorder="1" applyAlignment="1">
      <alignment horizontal="justify" vertical="top" wrapText="1"/>
    </xf>
    <xf numFmtId="193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192" fontId="2" fillId="0" borderId="12" xfId="6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2" fontId="3" fillId="0" borderId="0" xfId="0" applyNumberFormat="1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7" fontId="3" fillId="0" borderId="10" xfId="6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view="pageBreakPreview" zoomScaleNormal="80" zoomScaleSheetLayoutView="100" zoomScalePageLayoutView="0" workbookViewId="0" topLeftCell="A40">
      <selection activeCell="E45" sqref="E45"/>
    </sheetView>
  </sheetViews>
  <sheetFormatPr defaultColWidth="9.140625" defaultRowHeight="12.75"/>
  <cols>
    <col min="1" max="1" width="31.140625" style="5" customWidth="1"/>
    <col min="2" max="2" width="86.28125" style="1" customWidth="1"/>
    <col min="3" max="3" width="16.28125" style="4" customWidth="1"/>
    <col min="4" max="5" width="13.8515625" style="1" customWidth="1"/>
    <col min="6" max="16384" width="9.140625" style="1" customWidth="1"/>
  </cols>
  <sheetData>
    <row r="1" ht="12.75">
      <c r="E1" s="1" t="s">
        <v>0</v>
      </c>
    </row>
    <row r="2" spans="1:5" ht="15.75">
      <c r="A2" s="50" t="s">
        <v>1</v>
      </c>
      <c r="B2" s="50"/>
      <c r="C2" s="50"/>
      <c r="D2" s="50"/>
      <c r="E2" s="50"/>
    </row>
    <row r="3" spans="1:5" ht="31.5" customHeight="1">
      <c r="A3" s="49"/>
      <c r="B3" s="49"/>
      <c r="C3" s="50" t="s">
        <v>74</v>
      </c>
      <c r="D3" s="50"/>
      <c r="E3" s="50"/>
    </row>
    <row r="4" spans="1:5" ht="19.5" customHeight="1">
      <c r="A4" s="50" t="s">
        <v>75</v>
      </c>
      <c r="B4" s="50"/>
      <c r="C4" s="50"/>
      <c r="D4" s="50"/>
      <c r="E4" s="50"/>
    </row>
    <row r="5" spans="1:5" ht="21.75" customHeight="1">
      <c r="A5" s="50" t="s">
        <v>1</v>
      </c>
      <c r="B5" s="50"/>
      <c r="C5" s="50"/>
      <c r="D5" s="50"/>
      <c r="E5" s="50"/>
    </row>
    <row r="6" spans="1:5" ht="21.75" customHeight="1">
      <c r="A6" s="50" t="s">
        <v>47</v>
      </c>
      <c r="B6" s="50"/>
      <c r="C6" s="50"/>
      <c r="D6" s="50"/>
      <c r="E6" s="50"/>
    </row>
    <row r="7" spans="1:3" ht="17.25" customHeight="1">
      <c r="A7" s="50"/>
      <c r="B7" s="50"/>
      <c r="C7" s="50"/>
    </row>
    <row r="8" spans="1:5" ht="60" customHeight="1">
      <c r="A8" s="54" t="s">
        <v>46</v>
      </c>
      <c r="B8" s="54"/>
      <c r="C8" s="54"/>
      <c r="D8" s="54"/>
      <c r="E8" s="54"/>
    </row>
    <row r="9" spans="1:5" ht="17.25" customHeight="1">
      <c r="A9" s="7"/>
      <c r="B9" s="6"/>
      <c r="C9" s="55" t="s">
        <v>14</v>
      </c>
      <c r="D9" s="55"/>
      <c r="E9" s="55"/>
    </row>
    <row r="10" spans="1:5" ht="36.75" customHeight="1">
      <c r="A10" s="51" t="s">
        <v>19</v>
      </c>
      <c r="B10" s="51" t="s">
        <v>2</v>
      </c>
      <c r="C10" s="53" t="s">
        <v>3</v>
      </c>
      <c r="D10" s="53"/>
      <c r="E10" s="53"/>
    </row>
    <row r="11" spans="1:5" ht="24" customHeight="1">
      <c r="A11" s="52"/>
      <c r="B11" s="52"/>
      <c r="C11" s="26" t="s">
        <v>21</v>
      </c>
      <c r="D11" s="12" t="s">
        <v>30</v>
      </c>
      <c r="E11" s="12" t="s">
        <v>48</v>
      </c>
    </row>
    <row r="12" spans="1:5" ht="18">
      <c r="A12" s="11">
        <v>1</v>
      </c>
      <c r="B12" s="11">
        <v>2</v>
      </c>
      <c r="C12" s="27">
        <v>3</v>
      </c>
      <c r="D12" s="12">
        <v>4</v>
      </c>
      <c r="E12" s="12">
        <v>5</v>
      </c>
    </row>
    <row r="13" spans="1:5" s="33" customFormat="1" ht="18">
      <c r="A13" s="29" t="s">
        <v>4</v>
      </c>
      <c r="B13" s="30" t="s">
        <v>5</v>
      </c>
      <c r="C13" s="31">
        <v>355978</v>
      </c>
      <c r="D13" s="32">
        <v>373272</v>
      </c>
      <c r="E13" s="32">
        <v>394103</v>
      </c>
    </row>
    <row r="14" spans="1:5" s="33" customFormat="1" ht="18">
      <c r="A14" s="29" t="s">
        <v>6</v>
      </c>
      <c r="B14" s="30" t="s">
        <v>7</v>
      </c>
      <c r="C14" s="31">
        <f>C15+C42+C40</f>
        <v>682499.9257200002</v>
      </c>
      <c r="D14" s="31">
        <f>D15+D42+D40</f>
        <v>504156.34945000015</v>
      </c>
      <c r="E14" s="31">
        <f>E15+E42+E40</f>
        <v>460432.20261000015</v>
      </c>
    </row>
    <row r="15" spans="1:5" s="33" customFormat="1" ht="36.75">
      <c r="A15" s="29" t="s">
        <v>8</v>
      </c>
      <c r="B15" s="30" t="s">
        <v>9</v>
      </c>
      <c r="C15" s="31">
        <f>C16+C18+C31+C37</f>
        <v>682338.1757200002</v>
      </c>
      <c r="D15" s="31">
        <f>D16+D18+D31+D37</f>
        <v>504156.34945000015</v>
      </c>
      <c r="E15" s="31">
        <f>E16+E18+E31+E37</f>
        <v>460432.20261000015</v>
      </c>
    </row>
    <row r="16" spans="1:5" s="33" customFormat="1" ht="18">
      <c r="A16" s="29" t="s">
        <v>42</v>
      </c>
      <c r="B16" s="34" t="s">
        <v>16</v>
      </c>
      <c r="C16" s="31">
        <f>C17</f>
        <v>61001</v>
      </c>
      <c r="D16" s="31">
        <f>D17</f>
        <v>61001</v>
      </c>
      <c r="E16" s="31">
        <f>E17</f>
        <v>61001</v>
      </c>
    </row>
    <row r="17" spans="1:5" s="16" customFormat="1" ht="55.5">
      <c r="A17" s="13" t="s">
        <v>54</v>
      </c>
      <c r="B17" s="19" t="s">
        <v>65</v>
      </c>
      <c r="C17" s="14">
        <v>61001</v>
      </c>
      <c r="D17" s="15">
        <v>61001</v>
      </c>
      <c r="E17" s="15">
        <v>61001</v>
      </c>
    </row>
    <row r="18" spans="1:5" s="33" customFormat="1" ht="36.75">
      <c r="A18" s="29" t="s">
        <v>23</v>
      </c>
      <c r="B18" s="34" t="s">
        <v>12</v>
      </c>
      <c r="C18" s="31">
        <f>C19+C20+C21+C23+C26+C28+C29+C30+C22+C24+C25+C27</f>
        <v>258746.92959999997</v>
      </c>
      <c r="D18" s="31">
        <f>D19+D20+D21+D23+D26+D28+D29+D30+D22+D24+D25+D27</f>
        <v>81950.13145</v>
      </c>
      <c r="E18" s="31">
        <f>E19+E20+E21+E23+E26+E28+E29+E30+E22+E24+E25+E27</f>
        <v>37979.58461</v>
      </c>
    </row>
    <row r="19" spans="1:5" s="2" customFormat="1" ht="111">
      <c r="A19" s="13" t="s">
        <v>51</v>
      </c>
      <c r="B19" s="46" t="s">
        <v>55</v>
      </c>
      <c r="C19" s="14">
        <v>32628.12538</v>
      </c>
      <c r="D19" s="17">
        <v>0</v>
      </c>
      <c r="E19" s="17">
        <v>1932.24578</v>
      </c>
    </row>
    <row r="20" spans="1:5" s="2" customFormat="1" ht="92.25">
      <c r="A20" s="13" t="s">
        <v>34</v>
      </c>
      <c r="B20" s="46" t="s">
        <v>35</v>
      </c>
      <c r="C20" s="15">
        <f>2315.47922-955.974</f>
        <v>1359.50522</v>
      </c>
      <c r="D20" s="20">
        <v>1871.38313</v>
      </c>
      <c r="E20" s="15">
        <v>0</v>
      </c>
    </row>
    <row r="21" spans="1:5" s="2" customFormat="1" ht="92.25">
      <c r="A21" s="13" t="s">
        <v>31</v>
      </c>
      <c r="B21" s="46" t="s">
        <v>56</v>
      </c>
      <c r="C21" s="14">
        <f>4507.8-1370.32812</f>
        <v>3137.47188</v>
      </c>
      <c r="D21" s="20">
        <f>6753.7-2047.465</f>
        <v>4706.235</v>
      </c>
      <c r="E21" s="15">
        <v>1568.50521</v>
      </c>
    </row>
    <row r="22" spans="1:5" s="2" customFormat="1" ht="55.5">
      <c r="A22" s="13" t="s">
        <v>32</v>
      </c>
      <c r="B22" s="46" t="s">
        <v>33</v>
      </c>
      <c r="C22" s="14">
        <v>0</v>
      </c>
      <c r="D22" s="20">
        <f>11743.4-8574.585</f>
        <v>3168.8150000000005</v>
      </c>
      <c r="E22" s="15">
        <v>7818.378</v>
      </c>
    </row>
    <row r="23" spans="1:5" s="2" customFormat="1" ht="36.75">
      <c r="A23" s="13" t="s">
        <v>52</v>
      </c>
      <c r="B23" s="46" t="s">
        <v>57</v>
      </c>
      <c r="C23" s="14">
        <v>0</v>
      </c>
      <c r="D23" s="20">
        <v>0</v>
      </c>
      <c r="E23" s="15">
        <v>0</v>
      </c>
    </row>
    <row r="24" spans="1:5" s="2" customFormat="1" ht="55.5">
      <c r="A24" s="13" t="s">
        <v>49</v>
      </c>
      <c r="B24" s="46" t="s">
        <v>58</v>
      </c>
      <c r="C24" s="14">
        <f>4130+10993.9</f>
        <v>15123.9</v>
      </c>
      <c r="D24" s="20">
        <f>4130+11670.1</f>
        <v>15800.1</v>
      </c>
      <c r="E24" s="15">
        <f>4130+11280.5</f>
        <v>15410.5</v>
      </c>
    </row>
    <row r="25" spans="1:5" s="2" customFormat="1" ht="55.5">
      <c r="A25" s="13" t="s">
        <v>66</v>
      </c>
      <c r="B25" s="48" t="s">
        <v>73</v>
      </c>
      <c r="C25" s="14">
        <v>166.815</v>
      </c>
      <c r="D25" s="20">
        <v>0</v>
      </c>
      <c r="E25" s="15">
        <v>0</v>
      </c>
    </row>
    <row r="26" spans="1:5" s="2" customFormat="1" ht="36.75">
      <c r="A26" s="13" t="s">
        <v>38</v>
      </c>
      <c r="B26" s="46" t="s">
        <v>39</v>
      </c>
      <c r="C26" s="14">
        <v>0</v>
      </c>
      <c r="D26" s="20">
        <v>224.992</v>
      </c>
      <c r="E26" s="15">
        <v>225</v>
      </c>
    </row>
    <row r="27" spans="1:5" s="2" customFormat="1" ht="36.75">
      <c r="A27" s="13" t="s">
        <v>71</v>
      </c>
      <c r="B27" s="45" t="s">
        <v>72</v>
      </c>
      <c r="C27" s="14">
        <v>0</v>
      </c>
      <c r="D27" s="20">
        <v>0</v>
      </c>
      <c r="E27" s="15">
        <v>4609.1493</v>
      </c>
    </row>
    <row r="28" spans="1:5" s="2" customFormat="1" ht="36.75">
      <c r="A28" s="13" t="s">
        <v>36</v>
      </c>
      <c r="B28" s="46" t="s">
        <v>37</v>
      </c>
      <c r="C28" s="14">
        <f>1000+2827.34722</f>
        <v>3827.34722</v>
      </c>
      <c r="D28" s="20">
        <f>1000+1738.60632</f>
        <v>2738.60632</v>
      </c>
      <c r="E28" s="15">
        <f>1000+1738.60632</f>
        <v>2738.60632</v>
      </c>
    </row>
    <row r="29" spans="1:5" s="2" customFormat="1" ht="111">
      <c r="A29" s="13" t="s">
        <v>50</v>
      </c>
      <c r="B29" s="46" t="s">
        <v>59</v>
      </c>
      <c r="C29" s="14">
        <f>20685.0649+69250</f>
        <v>89935.0649</v>
      </c>
      <c r="D29" s="20">
        <f>5750+19250</f>
        <v>25000</v>
      </c>
      <c r="E29" s="15">
        <v>0</v>
      </c>
    </row>
    <row r="30" spans="1:5" s="2" customFormat="1" ht="18">
      <c r="A30" s="18" t="s">
        <v>24</v>
      </c>
      <c r="B30" s="46" t="s">
        <v>17</v>
      </c>
      <c r="C30" s="28">
        <f>561+1372.5+61250+20000+1454.2+6184.4+18696.1+300+121+729.5+1900</f>
        <v>112568.69999999998</v>
      </c>
      <c r="D30" s="20">
        <f>1372.5+24762.8+1454.2+121+729.5</f>
        <v>28440</v>
      </c>
      <c r="E30" s="15">
        <f>1372.5+1454.2+121+729.5</f>
        <v>3677.2</v>
      </c>
    </row>
    <row r="31" spans="1:5" s="33" customFormat="1" ht="18">
      <c r="A31" s="29" t="s">
        <v>25</v>
      </c>
      <c r="B31" s="30" t="s">
        <v>18</v>
      </c>
      <c r="C31" s="31">
        <f>C33+C34+C36+C32+C35</f>
        <v>347370.4120000001</v>
      </c>
      <c r="D31" s="31">
        <f>D33+D34+D36+D32+D35</f>
        <v>346652.51200000016</v>
      </c>
      <c r="E31" s="31">
        <f>E33+E34+E36+E32+E35</f>
        <v>346898.9120000001</v>
      </c>
    </row>
    <row r="32" spans="1:5" s="33" customFormat="1" ht="36.75">
      <c r="A32" s="18" t="s">
        <v>67</v>
      </c>
      <c r="B32" s="45" t="s">
        <v>68</v>
      </c>
      <c r="C32" s="14">
        <v>15811.5</v>
      </c>
      <c r="D32" s="14">
        <v>15811.5</v>
      </c>
      <c r="E32" s="14">
        <v>15811.5</v>
      </c>
    </row>
    <row r="33" spans="1:5" s="16" customFormat="1" ht="36.75">
      <c r="A33" s="18" t="s">
        <v>26</v>
      </c>
      <c r="B33" s="46" t="s">
        <v>15</v>
      </c>
      <c r="C33" s="14">
        <f>284301.5+24483.4+415.329+297.783+7150.9+7396.3228+4561.2+86.4772</f>
        <v>328692.9120000001</v>
      </c>
      <c r="D33" s="15">
        <f>284301.5+24483.4+415.329+297.783+7150.9+7396.3228+4282.9+86.4772</f>
        <v>328414.61200000014</v>
      </c>
      <c r="E33" s="15">
        <f>284301.5+24483.4+415.329+297.783+7150.9+7396.3228+4554.9+86.4772</f>
        <v>328686.61200000014</v>
      </c>
    </row>
    <row r="34" spans="1:5" s="16" customFormat="1" ht="55.5">
      <c r="A34" s="21" t="s">
        <v>27</v>
      </c>
      <c r="B34" s="46" t="s">
        <v>22</v>
      </c>
      <c r="C34" s="22">
        <v>10.1</v>
      </c>
      <c r="D34" s="23">
        <v>29.9</v>
      </c>
      <c r="E34" s="15">
        <v>4.2</v>
      </c>
    </row>
    <row r="35" spans="1:5" s="16" customFormat="1" ht="36.75">
      <c r="A35" s="21" t="s">
        <v>69</v>
      </c>
      <c r="B35" s="45" t="s">
        <v>70</v>
      </c>
      <c r="C35" s="22">
        <v>460.7</v>
      </c>
      <c r="D35" s="23">
        <v>0</v>
      </c>
      <c r="E35" s="15">
        <v>0</v>
      </c>
    </row>
    <row r="36" spans="1:5" s="16" customFormat="1" ht="36.75">
      <c r="A36" s="18" t="s">
        <v>53</v>
      </c>
      <c r="B36" s="46" t="s">
        <v>60</v>
      </c>
      <c r="C36" s="14">
        <v>2395.2</v>
      </c>
      <c r="D36" s="15">
        <v>2396.5</v>
      </c>
      <c r="E36" s="15">
        <v>2396.6</v>
      </c>
    </row>
    <row r="37" spans="1:5" s="33" customFormat="1" ht="18">
      <c r="A37" s="29" t="s">
        <v>28</v>
      </c>
      <c r="B37" s="36" t="s">
        <v>13</v>
      </c>
      <c r="C37" s="35">
        <f>C38+C39</f>
        <v>15219.83412</v>
      </c>
      <c r="D37" s="35">
        <f>D38+D39</f>
        <v>14552.706</v>
      </c>
      <c r="E37" s="35">
        <f>E38+E39</f>
        <v>14552.706</v>
      </c>
    </row>
    <row r="38" spans="1:5" s="16" customFormat="1" ht="73.5">
      <c r="A38" s="13" t="s">
        <v>29</v>
      </c>
      <c r="B38" s="46" t="s">
        <v>10</v>
      </c>
      <c r="C38" s="14">
        <v>14879.83412</v>
      </c>
      <c r="D38" s="14">
        <v>14212.706</v>
      </c>
      <c r="E38" s="14">
        <v>14212.706</v>
      </c>
    </row>
    <row r="39" spans="1:5" s="16" customFormat="1" ht="36.75">
      <c r="A39" s="13" t="s">
        <v>40</v>
      </c>
      <c r="B39" s="46" t="s">
        <v>41</v>
      </c>
      <c r="C39" s="24">
        <v>340</v>
      </c>
      <c r="D39" s="24">
        <v>340</v>
      </c>
      <c r="E39" s="24">
        <v>340</v>
      </c>
    </row>
    <row r="40" spans="1:5" s="33" customFormat="1" ht="18">
      <c r="A40" s="37" t="s">
        <v>44</v>
      </c>
      <c r="B40" s="36" t="s">
        <v>45</v>
      </c>
      <c r="C40" s="38">
        <f>C41</f>
        <v>0</v>
      </c>
      <c r="D40" s="38">
        <f>D41</f>
        <v>0</v>
      </c>
      <c r="E40" s="38">
        <f>E41</f>
        <v>0</v>
      </c>
    </row>
    <row r="41" spans="1:5" s="16" customFormat="1" ht="55.5">
      <c r="A41" s="47" t="s">
        <v>63</v>
      </c>
      <c r="B41" s="45" t="s">
        <v>64</v>
      </c>
      <c r="C41" s="24">
        <v>0</v>
      </c>
      <c r="D41" s="24">
        <v>0</v>
      </c>
      <c r="E41" s="24">
        <v>0</v>
      </c>
    </row>
    <row r="42" spans="1:5" s="33" customFormat="1" ht="18">
      <c r="A42" s="40" t="s">
        <v>43</v>
      </c>
      <c r="B42" s="41" t="s">
        <v>20</v>
      </c>
      <c r="C42" s="42">
        <f>C43</f>
        <v>161.75</v>
      </c>
      <c r="D42" s="42">
        <f>D43</f>
        <v>0</v>
      </c>
      <c r="E42" s="42">
        <f>E43</f>
        <v>0</v>
      </c>
    </row>
    <row r="43" spans="1:5" s="16" customFormat="1" ht="36.75">
      <c r="A43" s="39" t="s">
        <v>61</v>
      </c>
      <c r="B43" s="45" t="s">
        <v>62</v>
      </c>
      <c r="C43" s="24">
        <v>161.75</v>
      </c>
      <c r="D43" s="25">
        <v>0</v>
      </c>
      <c r="E43" s="25">
        <v>0</v>
      </c>
    </row>
    <row r="44" spans="1:5" s="33" customFormat="1" ht="18">
      <c r="A44" s="43" t="s">
        <v>11</v>
      </c>
      <c r="B44" s="30"/>
      <c r="C44" s="44">
        <f>C13+C14</f>
        <v>1038477.9257200002</v>
      </c>
      <c r="D44" s="31">
        <f>D13+D14</f>
        <v>877428.3494500001</v>
      </c>
      <c r="E44" s="31">
        <f>E13+E14</f>
        <v>854535.2026100002</v>
      </c>
    </row>
    <row r="45" spans="1:5" s="2" customFormat="1" ht="15.75">
      <c r="A45" s="8"/>
      <c r="B45" s="9"/>
      <c r="C45" s="10"/>
      <c r="E45" s="56" t="s">
        <v>76</v>
      </c>
    </row>
    <row r="46" spans="1:3" s="2" customFormat="1" ht="12.75">
      <c r="A46" s="3"/>
      <c r="C46" s="4"/>
    </row>
    <row r="47" spans="1:3" s="2" customFormat="1" ht="12.75">
      <c r="A47" s="3"/>
      <c r="C47" s="4"/>
    </row>
    <row r="48" spans="1:3" s="2" customFormat="1" ht="51" customHeight="1">
      <c r="A48" s="3"/>
      <c r="C48" s="4"/>
    </row>
    <row r="49" spans="1:3" s="2" customFormat="1" ht="51" customHeight="1">
      <c r="A49" s="3"/>
      <c r="C49" s="4"/>
    </row>
    <row r="50" spans="1:3" s="2" customFormat="1" ht="12.75">
      <c r="A50" s="3"/>
      <c r="C50" s="4"/>
    </row>
  </sheetData>
  <sheetProtection/>
  <mergeCells count="11">
    <mergeCell ref="C9:E9"/>
    <mergeCell ref="A7:C7"/>
    <mergeCell ref="A2:E2"/>
    <mergeCell ref="C3:E3"/>
    <mergeCell ref="A10:A11"/>
    <mergeCell ref="B10:B11"/>
    <mergeCell ref="C10:E10"/>
    <mergeCell ref="A4:E4"/>
    <mergeCell ref="A5:E5"/>
    <mergeCell ref="A6:E6"/>
    <mergeCell ref="A8:E8"/>
  </mergeCells>
  <printOptions/>
  <pageMargins left="0.6299212598425197" right="0.31496062992125984" top="0.2362204724409449" bottom="0.1968503937007874" header="0.2362204724409449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DF-8-002</cp:lastModifiedBy>
  <cp:lastPrinted>2020-12-28T12:27:25Z</cp:lastPrinted>
  <dcterms:created xsi:type="dcterms:W3CDTF">1996-10-08T23:32:33Z</dcterms:created>
  <dcterms:modified xsi:type="dcterms:W3CDTF">2021-06-29T13:31:25Z</dcterms:modified>
  <cp:category/>
  <cp:version/>
  <cp:contentType/>
  <cp:contentStatus/>
</cp:coreProperties>
</file>