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440" windowHeight="997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S17" i="1"/>
  <c r="S15"/>
  <c r="R15"/>
  <c r="S14"/>
  <c r="R14"/>
  <c r="S13"/>
  <c r="R13"/>
  <c r="S12"/>
  <c r="R12"/>
  <c r="S11"/>
  <c r="R11"/>
  <c r="S10"/>
  <c r="R10"/>
  <c r="S9"/>
  <c r="R9"/>
  <c r="S8"/>
  <c r="R8"/>
  <c r="S7"/>
  <c r="R7"/>
  <c r="G16" l="1"/>
  <c r="G18" s="1"/>
  <c r="L15"/>
  <c r="O16"/>
  <c r="O18" s="1"/>
  <c r="C16"/>
  <c r="C18" s="1"/>
  <c r="B16"/>
  <c r="M13"/>
  <c r="L13"/>
  <c r="M12"/>
  <c r="M11"/>
  <c r="L11"/>
  <c r="M10"/>
  <c r="L10"/>
  <c r="M9"/>
  <c r="L9"/>
  <c r="M8"/>
  <c r="M7"/>
  <c r="L7"/>
  <c r="I14"/>
  <c r="H14"/>
  <c r="I11"/>
  <c r="H11"/>
  <c r="I8"/>
  <c r="H8"/>
  <c r="E15"/>
  <c r="D15"/>
  <c r="T13" l="1"/>
  <c r="T11"/>
  <c r="L12"/>
  <c r="U9"/>
  <c r="E16"/>
  <c r="M15"/>
  <c r="U12"/>
  <c r="T14"/>
  <c r="L8"/>
  <c r="U11"/>
  <c r="H9"/>
  <c r="F16"/>
  <c r="H16" s="1"/>
  <c r="I9"/>
  <c r="I16" s="1"/>
  <c r="U14"/>
  <c r="J16"/>
  <c r="U13"/>
  <c r="K16"/>
  <c r="K18" s="1"/>
  <c r="P15"/>
  <c r="N16"/>
  <c r="P16" s="1"/>
  <c r="Q15"/>
  <c r="Q16" s="1"/>
  <c r="U10"/>
  <c r="T10"/>
  <c r="T9"/>
  <c r="T7"/>
  <c r="U7"/>
  <c r="D16"/>
  <c r="T12" l="1"/>
  <c r="M16"/>
  <c r="T15"/>
  <c r="U15"/>
  <c r="U8"/>
  <c r="R16"/>
  <c r="T8"/>
  <c r="L16"/>
  <c r="S16"/>
  <c r="U16" l="1"/>
  <c r="T16"/>
  <c r="S18"/>
</calcChain>
</file>

<file path=xl/sharedStrings.xml><?xml version="1.0" encoding="utf-8"?>
<sst xmlns="http://schemas.openxmlformats.org/spreadsheetml/2006/main" count="40" uniqueCount="24">
  <si>
    <t>Муниципальная программа «Развитие образования Вытегорского муниципального района на 2014 – 2020 годы»</t>
  </si>
  <si>
    <t xml:space="preserve">Муниципальная программа «Совершенствование социальной политики в Вытегорском  муниципальном районе на 2014-2020 годы»  </t>
  </si>
  <si>
    <t xml:space="preserve">Муниципальная программа «Формирование комфортной среды проживания на территорииВытегорского муниципального района на 2014-2020 годы» </t>
  </si>
  <si>
    <t xml:space="preserve">Муниципальная программа«Комплексная безопасность жизнедеятельности населения Вытегорского муниципального района на 2014-2020 годы» </t>
  </si>
  <si>
    <t>Муниципальная программа «Охрана окружающей среды, воспроизводство и рациональное использование природных ресурсов на 2014-2020 годы» - всего</t>
  </si>
  <si>
    <t>Муниципальная программа «Формирование благоприятного инвестиционного климата, развитие и поддержка приоритетных отраслей экономики на 2014 – 2020 годы» - всего</t>
  </si>
  <si>
    <t>Муниципальная программа «Сохранение и развитие кадрового потенциала отрасли здравоохранения Вытегорского муниципального района на 2015-2020 годы» - всего</t>
  </si>
  <si>
    <t>Муниципальная программа «Совершенствование муниципального управления в Вытегорском муниципальном районе на 2015-2020 годы»</t>
  </si>
  <si>
    <t xml:space="preserve">итого </t>
  </si>
  <si>
    <t>Доля программных мероприятий в общих расходах</t>
  </si>
  <si>
    <t>Наименование муниципальной программы</t>
  </si>
  <si>
    <t>% исполнения</t>
  </si>
  <si>
    <t>отклонения (тыс.руб.)</t>
  </si>
  <si>
    <t>всего</t>
  </si>
  <si>
    <t>Общий объем расходов по ГРБС</t>
  </si>
  <si>
    <t>Муниципальная программа "Формирование современной городской среды на 2018-2022 годы"</t>
  </si>
  <si>
    <t>Приложение 6 к Заключению</t>
  </si>
  <si>
    <t>Финансирование муниципальных программ в 2020 году по ГРБС</t>
  </si>
  <si>
    <t>.053 Представительное Собрание ВМР</t>
  </si>
  <si>
    <t>133 Управление ЖКХ, транспорта и строительства Администрации ВМР</t>
  </si>
  <si>
    <t>250 Администрация ВМР</t>
  </si>
  <si>
    <t>254 Финансовое управление Администрации ВМР</t>
  </si>
  <si>
    <t>Утверждено решением № 408 от 29.12.2020</t>
  </si>
  <si>
    <t>Исполнение 2020 год</t>
  </si>
</sst>
</file>

<file path=xl/styles.xml><?xml version="1.0" encoding="utf-8"?>
<styleSheet xmlns="http://schemas.openxmlformats.org/spreadsheetml/2006/main">
  <numFmts count="3">
    <numFmt numFmtId="164" formatCode="&quot;&quot;###,##0.00"/>
    <numFmt numFmtId="165" formatCode="0.0"/>
    <numFmt numFmtId="166" formatCode="#,##0.0"/>
  </numFmts>
  <fonts count="15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indexed="8"/>
      <name val="Arial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/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164" fontId="5" fillId="0" borderId="2" xfId="0" applyNumberFormat="1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/>
    <xf numFmtId="0" fontId="7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165" fontId="6" fillId="0" borderId="3" xfId="0" applyNumberFormat="1" applyFont="1" applyBorder="1" applyAlignment="1">
      <alignment horizontal="center" vertical="center"/>
    </xf>
    <xf numFmtId="164" fontId="8" fillId="0" borderId="7" xfId="0" applyNumberFormat="1" applyFont="1" applyBorder="1" applyAlignment="1">
      <alignment horizontal="left"/>
    </xf>
    <xf numFmtId="164" fontId="4" fillId="0" borderId="8" xfId="0" applyNumberFormat="1" applyFont="1" applyBorder="1" applyAlignment="1">
      <alignment horizontal="left" wrapText="1"/>
    </xf>
    <xf numFmtId="164" fontId="4" fillId="0" borderId="9" xfId="0" applyNumberFormat="1" applyFont="1" applyBorder="1" applyAlignment="1">
      <alignment horizontal="left" wrapText="1"/>
    </xf>
    <xf numFmtId="164" fontId="4" fillId="0" borderId="4" xfId="0" applyNumberFormat="1" applyFont="1" applyBorder="1" applyAlignment="1">
      <alignment horizontal="left" wrapText="1"/>
    </xf>
    <xf numFmtId="0" fontId="11" fillId="0" borderId="4" xfId="0" applyFont="1" applyBorder="1" applyAlignment="1">
      <alignment horizontal="left" wrapText="1"/>
    </xf>
    <xf numFmtId="0" fontId="12" fillId="0" borderId="4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8" xfId="0" applyFont="1" applyBorder="1" applyAlignment="1">
      <alignment horizontal="left" wrapText="1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left"/>
    </xf>
    <xf numFmtId="165" fontId="6" fillId="0" borderId="4" xfId="0" applyNumberFormat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5" fontId="6" fillId="0" borderId="16" xfId="0" applyNumberFormat="1" applyFont="1" applyBorder="1" applyAlignment="1">
      <alignment horizontal="center" vertical="center"/>
    </xf>
    <xf numFmtId="165" fontId="6" fillId="0" borderId="12" xfId="0" applyNumberFormat="1" applyFont="1" applyBorder="1" applyAlignment="1">
      <alignment horizontal="center" vertical="center"/>
    </xf>
    <xf numFmtId="165" fontId="7" fillId="0" borderId="16" xfId="0" applyNumberFormat="1" applyFont="1" applyBorder="1" applyAlignment="1">
      <alignment horizontal="center" vertical="center"/>
    </xf>
    <xf numFmtId="166" fontId="6" fillId="0" borderId="4" xfId="0" applyNumberFormat="1" applyFont="1" applyBorder="1" applyAlignment="1">
      <alignment horizontal="center" vertical="center"/>
    </xf>
    <xf numFmtId="166" fontId="6" fillId="0" borderId="16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7" xfId="0" applyNumberFormat="1" applyFont="1" applyBorder="1" applyAlignment="1">
      <alignment horizontal="center" vertical="center"/>
    </xf>
    <xf numFmtId="166" fontId="6" fillId="0" borderId="6" xfId="0" applyNumberFormat="1" applyFont="1" applyBorder="1" applyAlignment="1">
      <alignment horizontal="center" vertical="center"/>
    </xf>
    <xf numFmtId="166" fontId="7" fillId="0" borderId="16" xfId="0" applyNumberFormat="1" applyFont="1" applyBorder="1" applyAlignment="1">
      <alignment horizontal="center" vertical="center"/>
    </xf>
    <xf numFmtId="166" fontId="7" fillId="0" borderId="1" xfId="0" applyNumberFormat="1" applyFont="1" applyBorder="1" applyAlignment="1">
      <alignment horizontal="center" vertical="center"/>
    </xf>
    <xf numFmtId="166" fontId="6" fillId="0" borderId="3" xfId="0" applyNumberFormat="1" applyFont="1" applyBorder="1" applyAlignment="1">
      <alignment horizontal="center" vertical="center"/>
    </xf>
    <xf numFmtId="166" fontId="6" fillId="0" borderId="8" xfId="0" applyNumberFormat="1" applyFont="1" applyBorder="1" applyAlignment="1">
      <alignment horizontal="center" vertical="center"/>
    </xf>
    <xf numFmtId="166" fontId="6" fillId="0" borderId="12" xfId="0" applyNumberFormat="1" applyFont="1" applyBorder="1" applyAlignment="1">
      <alignment horizontal="center" vertical="center"/>
    </xf>
    <xf numFmtId="166" fontId="6" fillId="0" borderId="13" xfId="0" applyNumberFormat="1" applyFont="1" applyBorder="1" applyAlignment="1">
      <alignment horizontal="center" vertical="center"/>
    </xf>
    <xf numFmtId="165" fontId="6" fillId="0" borderId="8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164" fontId="3" fillId="0" borderId="3" xfId="0" applyNumberFormat="1" applyFont="1" applyBorder="1" applyAlignment="1">
      <alignment horizontal="center" vertical="top" wrapText="1"/>
    </xf>
    <xf numFmtId="0" fontId="10" fillId="0" borderId="8" xfId="0" applyFont="1" applyBorder="1" applyAlignment="1">
      <alignment horizontal="center" vertical="top" wrapText="1"/>
    </xf>
    <xf numFmtId="164" fontId="13" fillId="0" borderId="0" xfId="0" applyNumberFormat="1" applyFont="1" applyBorder="1" applyAlignment="1">
      <alignment horizontal="left"/>
    </xf>
    <xf numFmtId="0" fontId="10" fillId="0" borderId="17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wrapText="1"/>
    </xf>
    <xf numFmtId="0" fontId="14" fillId="0" borderId="0" xfId="0" applyFont="1" applyAlignment="1">
      <alignment wrapText="1"/>
    </xf>
    <xf numFmtId="0" fontId="9" fillId="0" borderId="10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7"/>
  <sheetViews>
    <sheetView tabSelected="1" zoomScaleNormal="100" workbookViewId="0">
      <selection activeCell="A2" sqref="A2"/>
    </sheetView>
  </sheetViews>
  <sheetFormatPr defaultRowHeight="15"/>
  <cols>
    <col min="1" max="1" width="29.85546875" customWidth="1"/>
    <col min="2" max="2" width="9.42578125" customWidth="1"/>
    <col min="3" max="3" width="9.140625" customWidth="1"/>
    <col min="4" max="4" width="6.7109375" customWidth="1"/>
    <col min="5" max="5" width="9.7109375" customWidth="1"/>
    <col min="6" max="6" width="9.42578125" customWidth="1"/>
    <col min="7" max="7" width="9.85546875" customWidth="1"/>
    <col min="8" max="8" width="6.42578125" customWidth="1"/>
    <col min="9" max="9" width="8.7109375" customWidth="1"/>
    <col min="10" max="11" width="9" customWidth="1"/>
    <col min="12" max="12" width="7" customWidth="1"/>
    <col min="13" max="13" width="9" customWidth="1"/>
    <col min="14" max="14" width="9.140625" customWidth="1"/>
    <col min="15" max="15" width="9.85546875" customWidth="1"/>
    <col min="16" max="16" width="6.7109375" customWidth="1"/>
    <col min="17" max="19" width="9.28515625" customWidth="1"/>
    <col min="20" max="20" width="7" customWidth="1"/>
    <col min="21" max="21" width="9.7109375" customWidth="1"/>
  </cols>
  <sheetData>
    <row r="1" spans="1:21" s="3" customFormat="1">
      <c r="R1" s="57" t="s">
        <v>16</v>
      </c>
      <c r="S1" s="58"/>
      <c r="T1" s="58"/>
      <c r="U1" s="58"/>
    </row>
    <row r="2" spans="1:21" s="3" customFormat="1" ht="20.25">
      <c r="A2" s="54" t="s">
        <v>17</v>
      </c>
      <c r="F2" s="5"/>
      <c r="G2" s="4"/>
      <c r="H2" s="2"/>
      <c r="I2" s="2"/>
    </row>
    <row r="3" spans="1:21" s="3" customFormat="1">
      <c r="B3" s="6"/>
      <c r="C3" s="7"/>
      <c r="D3" s="7"/>
      <c r="E3" s="7"/>
      <c r="F3" s="6"/>
      <c r="G3" s="6"/>
      <c r="H3" s="7"/>
      <c r="I3" s="7"/>
    </row>
    <row r="4" spans="1:21" s="13" customFormat="1" ht="26.25" customHeight="1">
      <c r="A4" s="17"/>
      <c r="B4" s="62" t="s">
        <v>18</v>
      </c>
      <c r="C4" s="63"/>
      <c r="D4" s="63"/>
      <c r="E4" s="63"/>
      <c r="F4" s="59" t="s">
        <v>19</v>
      </c>
      <c r="G4" s="60"/>
      <c r="H4" s="60"/>
      <c r="I4" s="60"/>
      <c r="J4" s="62" t="s">
        <v>20</v>
      </c>
      <c r="K4" s="63"/>
      <c r="L4" s="63"/>
      <c r="M4" s="64"/>
      <c r="N4" s="59" t="s">
        <v>21</v>
      </c>
      <c r="O4" s="60"/>
      <c r="P4" s="60"/>
      <c r="Q4" s="61"/>
      <c r="R4" s="62" t="s">
        <v>13</v>
      </c>
      <c r="S4" s="63"/>
      <c r="T4" s="63"/>
      <c r="U4" s="64"/>
    </row>
    <row r="5" spans="1:21" s="3" customFormat="1" ht="56.25">
      <c r="A5" s="18" t="s">
        <v>10</v>
      </c>
      <c r="B5" s="50" t="s">
        <v>22</v>
      </c>
      <c r="C5" s="51" t="s">
        <v>23</v>
      </c>
      <c r="D5" s="52" t="s">
        <v>11</v>
      </c>
      <c r="E5" s="53" t="s">
        <v>12</v>
      </c>
      <c r="F5" s="50" t="s">
        <v>22</v>
      </c>
      <c r="G5" s="51" t="s">
        <v>23</v>
      </c>
      <c r="H5" s="52" t="s">
        <v>11</v>
      </c>
      <c r="I5" s="53" t="s">
        <v>12</v>
      </c>
      <c r="J5" s="50" t="s">
        <v>22</v>
      </c>
      <c r="K5" s="51" t="s">
        <v>23</v>
      </c>
      <c r="L5" s="52" t="s">
        <v>11</v>
      </c>
      <c r="M5" s="53" t="s">
        <v>12</v>
      </c>
      <c r="N5" s="50" t="s">
        <v>22</v>
      </c>
      <c r="O5" s="51" t="s">
        <v>23</v>
      </c>
      <c r="P5" s="52" t="s">
        <v>11</v>
      </c>
      <c r="Q5" s="53" t="s">
        <v>12</v>
      </c>
      <c r="R5" s="50" t="s">
        <v>22</v>
      </c>
      <c r="S5" s="51" t="s">
        <v>23</v>
      </c>
      <c r="T5" s="52" t="s">
        <v>11</v>
      </c>
      <c r="U5" s="55" t="s">
        <v>12</v>
      </c>
    </row>
    <row r="6" spans="1:21" s="3" customFormat="1">
      <c r="A6" s="19"/>
      <c r="B6" s="25"/>
      <c r="C6" s="8"/>
      <c r="D6" s="9"/>
      <c r="E6" s="29"/>
      <c r="F6" s="25"/>
      <c r="G6" s="8"/>
      <c r="H6" s="9"/>
      <c r="I6" s="29"/>
      <c r="J6" s="25"/>
      <c r="K6" s="8"/>
      <c r="L6" s="9"/>
      <c r="M6" s="29"/>
      <c r="N6" s="25"/>
      <c r="O6" s="8"/>
      <c r="P6" s="9"/>
      <c r="Q6" s="26"/>
      <c r="R6" s="25"/>
      <c r="S6" s="8"/>
      <c r="T6" s="9"/>
      <c r="U6" s="26"/>
    </row>
    <row r="7" spans="1:21" s="3" customFormat="1" ht="43.5">
      <c r="A7" s="20" t="s">
        <v>0</v>
      </c>
      <c r="B7" s="27"/>
      <c r="C7" s="10"/>
      <c r="D7" s="11"/>
      <c r="E7" s="30"/>
      <c r="F7" s="35"/>
      <c r="G7" s="12"/>
      <c r="H7" s="34"/>
      <c r="I7" s="30"/>
      <c r="J7" s="39">
        <v>562429.69999999995</v>
      </c>
      <c r="K7" s="40">
        <v>561995.69999999995</v>
      </c>
      <c r="L7" s="11">
        <f>K7/J7*100</f>
        <v>99.922834800509293</v>
      </c>
      <c r="M7" s="38">
        <f>K7-J7</f>
        <v>-434</v>
      </c>
      <c r="N7" s="39"/>
      <c r="O7" s="40"/>
      <c r="P7" s="11"/>
      <c r="Q7" s="41"/>
      <c r="R7" s="39">
        <f>B7+F7+J7+N7</f>
        <v>562429.69999999995</v>
      </c>
      <c r="S7" s="42">
        <f>C7+G7+K7+O7</f>
        <v>561995.69999999995</v>
      </c>
      <c r="T7" s="11">
        <f>S7/R7*100</f>
        <v>99.922834800509293</v>
      </c>
      <c r="U7" s="41">
        <f>S7-R7</f>
        <v>-434</v>
      </c>
    </row>
    <row r="8" spans="1:21" s="3" customFormat="1" ht="54">
      <c r="A8" s="21" t="s">
        <v>1</v>
      </c>
      <c r="B8" s="28"/>
      <c r="C8" s="14"/>
      <c r="D8" s="11"/>
      <c r="E8" s="30"/>
      <c r="F8" s="37">
        <v>96944</v>
      </c>
      <c r="G8" s="33">
        <v>96944</v>
      </c>
      <c r="H8" s="34">
        <f t="shared" ref="H8:H16" si="0">G8/F8*100</f>
        <v>100</v>
      </c>
      <c r="I8" s="30">
        <f t="shared" ref="I8:I14" si="1">G8-F8</f>
        <v>0</v>
      </c>
      <c r="J8" s="43">
        <v>161104.4</v>
      </c>
      <c r="K8" s="44">
        <v>161074.70000000001</v>
      </c>
      <c r="L8" s="11">
        <f t="shared" ref="L8:L16" si="2">K8/J8*100</f>
        <v>99.98156474931784</v>
      </c>
      <c r="M8" s="38">
        <f t="shared" ref="M8:M15" si="3">K8-J8</f>
        <v>-29.699999999982538</v>
      </c>
      <c r="N8" s="43"/>
      <c r="O8" s="44"/>
      <c r="P8" s="11"/>
      <c r="Q8" s="41"/>
      <c r="R8" s="39">
        <f>B8+F8+J8+N8</f>
        <v>258048.4</v>
      </c>
      <c r="S8" s="42">
        <f>C8+G8+K8+O8</f>
        <v>258018.7</v>
      </c>
      <c r="T8" s="11">
        <f t="shared" ref="T8:T16" si="4">S8/R8*100</f>
        <v>99.98849053123368</v>
      </c>
      <c r="U8" s="41">
        <f t="shared" ref="U8:U15" si="5">S8-R8</f>
        <v>-29.699999999982538</v>
      </c>
    </row>
    <row r="9" spans="1:21" s="3" customFormat="1" ht="64.5">
      <c r="A9" s="22" t="s">
        <v>2</v>
      </c>
      <c r="B9" s="27"/>
      <c r="C9" s="10"/>
      <c r="D9" s="11"/>
      <c r="E9" s="30"/>
      <c r="F9" s="35">
        <v>139194.20000000001</v>
      </c>
      <c r="G9" s="12">
        <v>115173.2</v>
      </c>
      <c r="H9" s="34">
        <f t="shared" si="0"/>
        <v>82.742815433401674</v>
      </c>
      <c r="I9" s="30">
        <f t="shared" si="1"/>
        <v>-24021.000000000015</v>
      </c>
      <c r="J9" s="39">
        <v>6959.5</v>
      </c>
      <c r="K9" s="40">
        <v>6959.5</v>
      </c>
      <c r="L9" s="11">
        <f t="shared" si="2"/>
        <v>100</v>
      </c>
      <c r="M9" s="38">
        <f t="shared" si="3"/>
        <v>0</v>
      </c>
      <c r="N9" s="39"/>
      <c r="O9" s="40"/>
      <c r="P9" s="11"/>
      <c r="Q9" s="41"/>
      <c r="R9" s="39">
        <f t="shared" ref="R9:R15" si="6">B9+F9+J9+N9</f>
        <v>146153.70000000001</v>
      </c>
      <c r="S9" s="42">
        <f t="shared" ref="S9:S17" si="7">C9+G9+K9+O9</f>
        <v>122132.7</v>
      </c>
      <c r="T9" s="11">
        <f t="shared" si="4"/>
        <v>83.56456251193093</v>
      </c>
      <c r="U9" s="41">
        <f t="shared" si="5"/>
        <v>-24021.000000000015</v>
      </c>
    </row>
    <row r="10" spans="1:21" s="3" customFormat="1" ht="64.5">
      <c r="A10" s="22" t="s">
        <v>3</v>
      </c>
      <c r="B10" s="27"/>
      <c r="C10" s="10"/>
      <c r="D10" s="11"/>
      <c r="E10" s="30"/>
      <c r="F10" s="35"/>
      <c r="G10" s="12"/>
      <c r="H10" s="34"/>
      <c r="I10" s="30"/>
      <c r="J10" s="39">
        <v>3959.4</v>
      </c>
      <c r="K10" s="40">
        <v>3955.5</v>
      </c>
      <c r="L10" s="11">
        <f t="shared" si="2"/>
        <v>99.901500227307167</v>
      </c>
      <c r="M10" s="38">
        <f t="shared" si="3"/>
        <v>-3.9000000000000909</v>
      </c>
      <c r="N10" s="39"/>
      <c r="O10" s="40"/>
      <c r="P10" s="11"/>
      <c r="Q10" s="41"/>
      <c r="R10" s="39">
        <f t="shared" si="6"/>
        <v>3959.4</v>
      </c>
      <c r="S10" s="42">
        <f t="shared" si="7"/>
        <v>3955.5</v>
      </c>
      <c r="T10" s="11">
        <f t="shared" si="4"/>
        <v>99.901500227307167</v>
      </c>
      <c r="U10" s="41">
        <f t="shared" si="5"/>
        <v>-3.9000000000000909</v>
      </c>
    </row>
    <row r="11" spans="1:21" s="3" customFormat="1" ht="54">
      <c r="A11" s="22" t="s">
        <v>4</v>
      </c>
      <c r="B11" s="27"/>
      <c r="C11" s="10"/>
      <c r="D11" s="11"/>
      <c r="E11" s="30"/>
      <c r="F11" s="35">
        <v>3530.9</v>
      </c>
      <c r="G11" s="12">
        <v>3530.9</v>
      </c>
      <c r="H11" s="34">
        <f t="shared" si="0"/>
        <v>100</v>
      </c>
      <c r="I11" s="30">
        <f t="shared" si="1"/>
        <v>0</v>
      </c>
      <c r="J11" s="39">
        <v>247.7</v>
      </c>
      <c r="K11" s="40">
        <v>247.7</v>
      </c>
      <c r="L11" s="11">
        <f t="shared" si="2"/>
        <v>100</v>
      </c>
      <c r="M11" s="38">
        <f t="shared" si="3"/>
        <v>0</v>
      </c>
      <c r="N11" s="39"/>
      <c r="O11" s="40"/>
      <c r="P11" s="11"/>
      <c r="Q11" s="41"/>
      <c r="R11" s="39">
        <f t="shared" si="6"/>
        <v>3778.6</v>
      </c>
      <c r="S11" s="42">
        <f t="shared" si="7"/>
        <v>3778.6</v>
      </c>
      <c r="T11" s="11">
        <f t="shared" si="4"/>
        <v>100</v>
      </c>
      <c r="U11" s="41">
        <f t="shared" si="5"/>
        <v>0</v>
      </c>
    </row>
    <row r="12" spans="1:21" s="3" customFormat="1" ht="64.5">
      <c r="A12" s="22" t="s">
        <v>5</v>
      </c>
      <c r="B12" s="27"/>
      <c r="C12" s="10"/>
      <c r="D12" s="11"/>
      <c r="E12" s="30"/>
      <c r="F12" s="35"/>
      <c r="G12" s="12"/>
      <c r="H12" s="34"/>
      <c r="I12" s="30"/>
      <c r="J12" s="39">
        <v>3498.4</v>
      </c>
      <c r="K12" s="40">
        <v>3160.9</v>
      </c>
      <c r="L12" s="11">
        <f t="shared" si="2"/>
        <v>90.352732677795572</v>
      </c>
      <c r="M12" s="38">
        <f t="shared" si="3"/>
        <v>-337.5</v>
      </c>
      <c r="N12" s="39"/>
      <c r="O12" s="40"/>
      <c r="P12" s="11"/>
      <c r="Q12" s="41"/>
      <c r="R12" s="39">
        <f t="shared" si="6"/>
        <v>3498.4</v>
      </c>
      <c r="S12" s="42">
        <f t="shared" si="7"/>
        <v>3160.9</v>
      </c>
      <c r="T12" s="11">
        <f t="shared" si="4"/>
        <v>90.352732677795572</v>
      </c>
      <c r="U12" s="41">
        <f t="shared" si="5"/>
        <v>-337.5</v>
      </c>
    </row>
    <row r="13" spans="1:21" s="3" customFormat="1" ht="54">
      <c r="A13" s="22" t="s">
        <v>6</v>
      </c>
      <c r="B13" s="27"/>
      <c r="C13" s="10"/>
      <c r="D13" s="11"/>
      <c r="E13" s="30"/>
      <c r="F13" s="35"/>
      <c r="G13" s="12"/>
      <c r="H13" s="34"/>
      <c r="I13" s="30"/>
      <c r="J13" s="39">
        <v>1071</v>
      </c>
      <c r="K13" s="40">
        <v>1071</v>
      </c>
      <c r="L13" s="11">
        <f t="shared" si="2"/>
        <v>100</v>
      </c>
      <c r="M13" s="38">
        <f t="shared" si="3"/>
        <v>0</v>
      </c>
      <c r="N13" s="39"/>
      <c r="O13" s="40"/>
      <c r="P13" s="11"/>
      <c r="Q13" s="41"/>
      <c r="R13" s="39">
        <f t="shared" si="6"/>
        <v>1071</v>
      </c>
      <c r="S13" s="42">
        <f t="shared" si="7"/>
        <v>1071</v>
      </c>
      <c r="T13" s="11">
        <f t="shared" si="4"/>
        <v>100</v>
      </c>
      <c r="U13" s="41">
        <f t="shared" si="5"/>
        <v>0</v>
      </c>
    </row>
    <row r="14" spans="1:21" s="3" customFormat="1" ht="33">
      <c r="A14" s="22" t="s">
        <v>15</v>
      </c>
      <c r="B14" s="27"/>
      <c r="C14" s="10"/>
      <c r="D14" s="11"/>
      <c r="E14" s="30"/>
      <c r="F14" s="35">
        <v>4543.8</v>
      </c>
      <c r="G14" s="12">
        <v>4522.8999999999996</v>
      </c>
      <c r="H14" s="34">
        <f t="shared" si="0"/>
        <v>99.540032571856145</v>
      </c>
      <c r="I14" s="30">
        <f t="shared" si="1"/>
        <v>-20.900000000000546</v>
      </c>
      <c r="J14" s="39"/>
      <c r="K14" s="40"/>
      <c r="L14" s="11"/>
      <c r="M14" s="38"/>
      <c r="N14" s="39"/>
      <c r="O14" s="40"/>
      <c r="P14" s="11"/>
      <c r="Q14" s="41"/>
      <c r="R14" s="39">
        <f t="shared" si="6"/>
        <v>4543.8</v>
      </c>
      <c r="S14" s="42">
        <f t="shared" si="7"/>
        <v>4522.8999999999996</v>
      </c>
      <c r="T14" s="11">
        <f t="shared" si="4"/>
        <v>99.540032571856145</v>
      </c>
      <c r="U14" s="41">
        <f t="shared" si="5"/>
        <v>-20.900000000000546</v>
      </c>
    </row>
    <row r="15" spans="1:21" s="3" customFormat="1" ht="54">
      <c r="A15" s="22" t="s">
        <v>7</v>
      </c>
      <c r="B15" s="35">
        <v>1927.1</v>
      </c>
      <c r="C15" s="12">
        <v>1927.1</v>
      </c>
      <c r="D15" s="11">
        <f t="shared" ref="D15:D16" si="8">C15/B15*100</f>
        <v>100</v>
      </c>
      <c r="E15" s="30">
        <f t="shared" ref="E15" si="9">C15-B15</f>
        <v>0</v>
      </c>
      <c r="F15" s="35"/>
      <c r="G15" s="12"/>
      <c r="H15" s="34"/>
      <c r="I15" s="30"/>
      <c r="J15" s="39">
        <v>26004.6</v>
      </c>
      <c r="K15" s="40">
        <v>23074.5</v>
      </c>
      <c r="L15" s="11">
        <f t="shared" si="2"/>
        <v>88.73237811771763</v>
      </c>
      <c r="M15" s="38">
        <f t="shared" si="3"/>
        <v>-2930.0999999999985</v>
      </c>
      <c r="N15" s="39">
        <v>57502.6</v>
      </c>
      <c r="O15" s="40">
        <v>57501.2</v>
      </c>
      <c r="P15" s="11">
        <f t="shared" ref="P15:P16" si="10">O15/N15*100</f>
        <v>99.997565327480842</v>
      </c>
      <c r="Q15" s="41">
        <f t="shared" ref="Q15" si="11">O15-N15</f>
        <v>-1.4000000000014552</v>
      </c>
      <c r="R15" s="39">
        <f t="shared" si="6"/>
        <v>85434.299999999988</v>
      </c>
      <c r="S15" s="42">
        <f t="shared" si="7"/>
        <v>82502.799999999988</v>
      </c>
      <c r="T15" s="11">
        <f t="shared" si="4"/>
        <v>96.56870835250011</v>
      </c>
      <c r="U15" s="41">
        <f t="shared" si="5"/>
        <v>-2931.5</v>
      </c>
    </row>
    <row r="16" spans="1:21" s="3" customFormat="1">
      <c r="A16" s="22" t="s">
        <v>8</v>
      </c>
      <c r="B16" s="35">
        <f>SUM(B7:B15)</f>
        <v>1927.1</v>
      </c>
      <c r="C16" s="12">
        <f>SUM(C7:C15)</f>
        <v>1927.1</v>
      </c>
      <c r="D16" s="11">
        <f t="shared" si="8"/>
        <v>100</v>
      </c>
      <c r="E16" s="31">
        <f>SUM(E7:E15)</f>
        <v>0</v>
      </c>
      <c r="F16" s="35">
        <f>SUM(F7:F15)</f>
        <v>244212.9</v>
      </c>
      <c r="G16" s="12">
        <f>SUM(G7:G15)</f>
        <v>220171</v>
      </c>
      <c r="H16" s="34">
        <f t="shared" si="0"/>
        <v>90.155352153796954</v>
      </c>
      <c r="I16" s="30">
        <f>SUM(I7:I15)</f>
        <v>-24041.900000000016</v>
      </c>
      <c r="J16" s="39">
        <f>SUM(J7:J15)</f>
        <v>765274.7</v>
      </c>
      <c r="K16" s="40">
        <f>SUM(K7:K15)</f>
        <v>761539.49999999988</v>
      </c>
      <c r="L16" s="11">
        <f t="shared" si="2"/>
        <v>99.511913826499153</v>
      </c>
      <c r="M16" s="38">
        <f>SUM(M7:M15)</f>
        <v>-3735.1999999999812</v>
      </c>
      <c r="N16" s="39">
        <f>SUM(N7:N15)</f>
        <v>57502.6</v>
      </c>
      <c r="O16" s="40">
        <f>SUM(O7:O15)</f>
        <v>57501.2</v>
      </c>
      <c r="P16" s="11">
        <f t="shared" si="10"/>
        <v>99.997565327480842</v>
      </c>
      <c r="Q16" s="41">
        <f>SUM(Q7:Q15)</f>
        <v>-1.4000000000014552</v>
      </c>
      <c r="R16" s="39">
        <f>SUM(R7:R15)</f>
        <v>1068917.3</v>
      </c>
      <c r="S16" s="40">
        <f>SUM(S7:S15)</f>
        <v>1041138.7999999998</v>
      </c>
      <c r="T16" s="11">
        <f t="shared" si="4"/>
        <v>97.401248908591882</v>
      </c>
      <c r="U16" s="41">
        <f>SUM(U7:U15)</f>
        <v>-27778.5</v>
      </c>
    </row>
    <row r="17" spans="1:21" s="3" customFormat="1">
      <c r="A17" s="23" t="s">
        <v>14</v>
      </c>
      <c r="B17" s="35"/>
      <c r="C17" s="12">
        <v>6576.8</v>
      </c>
      <c r="D17" s="10"/>
      <c r="E17" s="31"/>
      <c r="F17" s="35"/>
      <c r="G17" s="12">
        <v>220208.7</v>
      </c>
      <c r="H17" s="12"/>
      <c r="I17" s="30"/>
      <c r="J17" s="39"/>
      <c r="K17" s="40">
        <v>786672</v>
      </c>
      <c r="L17" s="40"/>
      <c r="M17" s="38"/>
      <c r="N17" s="39"/>
      <c r="O17" s="40">
        <v>57806.1</v>
      </c>
      <c r="P17" s="40"/>
      <c r="Q17" s="41"/>
      <c r="R17" s="39"/>
      <c r="S17" s="42">
        <f t="shared" si="7"/>
        <v>1071263.6000000001</v>
      </c>
      <c r="T17" s="40"/>
      <c r="U17" s="41"/>
    </row>
    <row r="18" spans="1:21" s="3" customFormat="1" ht="23.25">
      <c r="A18" s="24" t="s">
        <v>9</v>
      </c>
      <c r="B18" s="36"/>
      <c r="C18" s="16">
        <f>C16/C17*100</f>
        <v>29.301484004379024</v>
      </c>
      <c r="D18" s="15"/>
      <c r="E18" s="32"/>
      <c r="F18" s="36"/>
      <c r="G18" s="56">
        <f>G16/G17*100</f>
        <v>99.982879877134735</v>
      </c>
      <c r="H18" s="16"/>
      <c r="I18" s="49"/>
      <c r="J18" s="47"/>
      <c r="K18" s="45">
        <f>K16/K17*100</f>
        <v>96.805212337543452</v>
      </c>
      <c r="L18" s="45"/>
      <c r="M18" s="46"/>
      <c r="N18" s="47"/>
      <c r="O18" s="45">
        <f>O16/O17*100</f>
        <v>99.472547014934406</v>
      </c>
      <c r="P18" s="45"/>
      <c r="Q18" s="48"/>
      <c r="R18" s="47"/>
      <c r="S18" s="45">
        <f>S16/S17*100</f>
        <v>97.187919014517036</v>
      </c>
      <c r="T18" s="45"/>
      <c r="U18" s="48"/>
    </row>
    <row r="19" spans="1:21" s="3" customFormat="1"/>
    <row r="20" spans="1:21" s="1" customFormat="1"/>
    <row r="21" spans="1:21" s="1" customFormat="1"/>
    <row r="22" spans="1:21" s="1" customFormat="1"/>
    <row r="23" spans="1:21" s="1" customFormat="1"/>
    <row r="24" spans="1:21" s="1" customFormat="1"/>
    <row r="25" spans="1:21" s="1" customFormat="1"/>
    <row r="26" spans="1:21" s="1" customFormat="1"/>
    <row r="27" spans="1:21" s="1" customFormat="1"/>
    <row r="28" spans="1:21" s="1" customFormat="1"/>
    <row r="29" spans="1:21" s="1" customFormat="1"/>
    <row r="30" spans="1:21" s="1" customFormat="1"/>
    <row r="31" spans="1:21" s="1" customFormat="1"/>
    <row r="32" spans="1:21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/>
    <row r="63" s="1" customFormat="1"/>
    <row r="64" s="1" customFormat="1"/>
    <row r="65" s="1" customFormat="1"/>
    <row r="66" s="1" customFormat="1"/>
    <row r="67" s="1" customFormat="1"/>
    <row r="68" s="1" customFormat="1"/>
    <row r="69" s="1" customFormat="1"/>
    <row r="70" s="1" customFormat="1"/>
    <row r="71" s="1" customFormat="1"/>
    <row r="72" s="1" customFormat="1"/>
    <row r="73" s="1" customFormat="1"/>
    <row r="74" s="1" customFormat="1"/>
    <row r="75" s="1" customFormat="1"/>
    <row r="76" s="1" customFormat="1"/>
    <row r="77" s="1" customFormat="1"/>
    <row r="78" s="1" customFormat="1"/>
    <row r="79" s="1" customFormat="1"/>
    <row r="80" s="1" customFormat="1"/>
    <row r="81" s="1" customFormat="1"/>
    <row r="82" s="1" customFormat="1"/>
    <row r="83" s="1" customFormat="1"/>
    <row r="84" s="1" customFormat="1"/>
    <row r="85" s="1" customFormat="1"/>
    <row r="86" s="1" customFormat="1"/>
    <row r="87" s="1" customFormat="1"/>
    <row r="88" s="1" customFormat="1"/>
    <row r="89" s="1" customFormat="1"/>
    <row r="90" s="1" customFormat="1"/>
    <row r="91" s="1" customFormat="1"/>
    <row r="92" s="1" customFormat="1"/>
    <row r="93" s="1" customFormat="1"/>
    <row r="94" s="1" customFormat="1"/>
    <row r="95" s="1" customFormat="1"/>
    <row r="96" s="1" customFormat="1"/>
    <row r="97" s="1" customFormat="1"/>
    <row r="98" s="1" customFormat="1"/>
    <row r="99" s="1" customFormat="1"/>
    <row r="100" s="1" customFormat="1"/>
    <row r="101" s="1" customFormat="1"/>
    <row r="102" s="1" customFormat="1"/>
    <row r="103" s="1" customFormat="1"/>
    <row r="104" s="1" customFormat="1"/>
    <row r="105" s="1" customFormat="1"/>
    <row r="106" s="1" customFormat="1"/>
    <row r="107" s="1" customFormat="1"/>
  </sheetData>
  <mergeCells count="6">
    <mergeCell ref="R1:U1"/>
    <mergeCell ref="N4:Q4"/>
    <mergeCell ref="R4:U4"/>
    <mergeCell ref="B4:E4"/>
    <mergeCell ref="F4:I4"/>
    <mergeCell ref="J4:M4"/>
  </mergeCells>
  <pageMargins left="0.31496062992125984" right="0.31496062992125984" top="0.74803149606299213" bottom="0.35433070866141736" header="0.31496062992125984" footer="0.31496062992125984"/>
  <pageSetup paperSize="9" scale="65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КСП_1</dc:creator>
  <cp:lastModifiedBy>USER</cp:lastModifiedBy>
  <cp:lastPrinted>2021-04-15T07:53:52Z</cp:lastPrinted>
  <dcterms:created xsi:type="dcterms:W3CDTF">2014-02-13T05:09:41Z</dcterms:created>
  <dcterms:modified xsi:type="dcterms:W3CDTF">2021-06-29T08:01:28Z</dcterms:modified>
</cp:coreProperties>
</file>