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617" activeTab="0"/>
  </bookViews>
  <sheets>
    <sheet name="свод" sheetId="1" r:id="rId1"/>
    <sheet name="район" sheetId="2" r:id="rId2"/>
    <sheet name="МО Вытегра" sheetId="3" r:id="rId3"/>
    <sheet name="Алмозерское" sheetId="4" r:id="rId4"/>
    <sheet name="Андомское" sheetId="5" r:id="rId5"/>
    <sheet name="Анненское" sheetId="6" r:id="rId6"/>
    <sheet name="Анхимовское" sheetId="7" r:id="rId7"/>
    <sheet name="Девятинское" sheetId="8" r:id="rId8"/>
    <sheet name="Казаковское" sheetId="9" r:id="rId9"/>
    <sheet name="Кемское" sheetId="10" r:id="rId10"/>
    <sheet name="Коштугское" sheetId="11" r:id="rId11"/>
    <sheet name="Мегорское" sheetId="12" r:id="rId12"/>
    <sheet name="Оштинское" sheetId="13" r:id="rId13"/>
    <sheet name="Саминское" sheetId="14" r:id="rId14"/>
    <sheet name="Янишевское" sheetId="15" r:id="rId15"/>
  </sheets>
  <definedNames/>
  <calcPr fullCalcOnLoad="1"/>
</workbook>
</file>

<file path=xl/sharedStrings.xml><?xml version="1.0" encoding="utf-8"?>
<sst xmlns="http://schemas.openxmlformats.org/spreadsheetml/2006/main" count="1877" uniqueCount="132">
  <si>
    <t>(тыс. рублей)</t>
  </si>
  <si>
    <t>Код</t>
  </si>
  <si>
    <t>Наименование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</si>
  <si>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</si>
  <si>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</si>
  <si>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</si>
  <si>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</si>
  <si>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</si>
  <si>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</si>
  <si>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</si>
  <si>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</si>
  <si>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</si>
  <si>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</si>
  <si>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</si>
  <si>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</si>
  <si>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</si>
  <si>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</si>
  <si>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</si>
  <si>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</si>
  <si>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</si>
  <si>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</si>
  <si>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</si>
  <si>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</si>
  <si>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</si>
  <si>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</si>
  <si>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</si>
  <si>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</si>
  <si>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</si>
  <si>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</si>
  <si>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</si>
  <si>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</si>
  <si>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Расходы бюджета</t>
  </si>
  <si>
    <t>2000</t>
  </si>
  <si>
    <t xml:space="preserve">  ИТОГО РАСХОДОВ</t>
  </si>
  <si>
    <t>2100</t>
  </si>
  <si>
    <t>2200</t>
  </si>
  <si>
    <t xml:space="preserve">    Капитальные вложения  (код 310),  из них   </t>
  </si>
  <si>
    <t>2210</t>
  </si>
  <si>
    <t xml:space="preserve">      Капитальные вложения, осуществленные за счет безвозмездных поступлений из федерального бюджета</t>
  </si>
  <si>
    <t>2300</t>
  </si>
  <si>
    <t xml:space="preserve">    Иные расходы (коды за исключением 211, 213 и 310),  из них</t>
  </si>
  <si>
    <t>2310</t>
  </si>
  <si>
    <t xml:space="preserve">      Оплата коммунальных услуг   (код 223)</t>
  </si>
  <si>
    <t>2320</t>
  </si>
  <si>
    <t xml:space="preserve">      Социальное обеспечение    (код 260)</t>
  </si>
  <si>
    <t>3000</t>
  </si>
  <si>
    <t xml:space="preserve">  Профицит (+) / Дефицит (-)</t>
  </si>
  <si>
    <t>Источники финансирования дефицита бюджета</t>
  </si>
  <si>
    <t>4000</t>
  </si>
  <si>
    <t>4100</t>
  </si>
  <si>
    <t xml:space="preserve">    Кредиты кредитных организаций</t>
  </si>
  <si>
    <t>4110</t>
  </si>
  <si>
    <t xml:space="preserve">      Получение кредитов от кредитных организаций</t>
  </si>
  <si>
    <t>4120</t>
  </si>
  <si>
    <t xml:space="preserve">      Погашение кредитов, полученных от кредитных организаций</t>
  </si>
  <si>
    <t>4300</t>
  </si>
  <si>
    <t xml:space="preserve">    Изменение остатков средств на счетах по учету средств бюджета</t>
  </si>
  <si>
    <t>4400</t>
  </si>
  <si>
    <t>Справочно</t>
  </si>
  <si>
    <t>5100</t>
  </si>
  <si>
    <t>5110</t>
  </si>
  <si>
    <t xml:space="preserve">    Остатки целевых средств бюджетов</t>
  </si>
  <si>
    <t>5300</t>
  </si>
  <si>
    <t xml:space="preserve">  Муниципальный долг</t>
  </si>
  <si>
    <t>5400</t>
  </si>
  <si>
    <t>5410</t>
  </si>
  <si>
    <t xml:space="preserve">    По заработной плате</t>
  </si>
  <si>
    <t>5420</t>
  </si>
  <si>
    <t xml:space="preserve">    По начислениям на выплаты по оплате труда</t>
  </si>
  <si>
    <t>5430</t>
  </si>
  <si>
    <t xml:space="preserve">    По оплате коммунальных услуг</t>
  </si>
  <si>
    <t>5440</t>
  </si>
  <si>
    <t xml:space="preserve">    По мерам социальной поддержки граждан</t>
  </si>
  <si>
    <t>Руководитель:</t>
  </si>
  <si>
    <t>(Подпись)</t>
  </si>
  <si>
    <t>(расшифровка подписи)</t>
  </si>
  <si>
    <t>Исполнитель:</t>
  </si>
  <si>
    <t>х</t>
  </si>
  <si>
    <t xml:space="preserve">  ИТОГО ИСТОЧНИКОВ ФИНАНСИРОВАНИЯ ДЕФИЦИТА*</t>
  </si>
  <si>
    <t xml:space="preserve">  Остатки средств бюджетов всего, из них</t>
  </si>
  <si>
    <t xml:space="preserve">  Просроченная кредиторская задолженность, в том числе</t>
  </si>
  <si>
    <t>1000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</si>
  <si>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</si>
  <si>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</si>
  <si>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</si>
  <si>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      в том числе расшифровка по источникам, из них</t>
  </si>
  <si>
    <r>
      <t xml:space="preserve">    Иные источники финансирования дефицитов бюджетов </t>
    </r>
    <r>
      <rPr>
        <i/>
        <sz val="8"/>
        <rFont val="Times New Roman"/>
        <family val="1"/>
      </rPr>
      <t>(акции, гарантии и пр.)</t>
    </r>
  </si>
  <si>
    <t>Доходы бюджета</t>
  </si>
  <si>
    <r>
      <t>* - Итог по строке "ИТОГО ИСТОЧНИКОВ ФИНАНАСИРОВАНИЯ ДЕФИЦИТА" должен соответствовать строке "</t>
    </r>
    <r>
      <rPr>
        <i/>
        <sz val="11"/>
        <rFont val="Times New Roman"/>
        <family val="1"/>
      </rPr>
      <t>в том числе расшифровка по источникам, их них</t>
    </r>
    <r>
      <rPr>
        <sz val="11"/>
        <rFont val="Times New Roman"/>
        <family val="1"/>
      </rPr>
      <t xml:space="preserve">", т.е. сумме строк 4100, 4200, 4300 и 4400! </t>
    </r>
  </si>
  <si>
    <t>1100</t>
  </si>
  <si>
    <t xml:space="preserve">     Налоговые и неналоговые доходы</t>
  </si>
  <si>
    <t xml:space="preserve">     Безвозмездные поступления</t>
  </si>
  <si>
    <t>1200</t>
  </si>
  <si>
    <r>
      <t xml:space="preserve">  ИТОГО ДОХОДОВ</t>
    </r>
  </si>
  <si>
    <r>
      <t>В строках раздела "Справочно"</t>
    </r>
    <r>
      <rPr>
        <b/>
        <sz val="11"/>
        <color indexed="63"/>
        <rFont val="Times New Roman"/>
        <family val="1"/>
      </rPr>
      <t xml:space="preserve"> (за исключением новых строк 5500, 5600, 5700, 5800)</t>
    </r>
    <r>
      <rPr>
        <b/>
        <sz val="11"/>
        <rFont val="Times New Roman"/>
        <family val="1"/>
      </rPr>
      <t xml:space="preserve"> проставлять данные в соответствии с данными ожидаемого месячного бухгалтерского отчета - т.е. нарастающим итогом с начала года</t>
    </r>
  </si>
  <si>
    <t xml:space="preserve">  Расходы на оплату труда с начислениями (аналитические данные с учетом расходов бюджетных и автономных учреждений)</t>
  </si>
  <si>
    <t xml:space="preserve">  Расходы на капитальные вложения (аналитические данные с учетом расходов бюджетных и автономных учреждений)</t>
  </si>
  <si>
    <t xml:space="preserve">  Расходы на оплату коммунальных услуг (аналитические данные с учетом расходов бюджетных и автономных учреждений)</t>
  </si>
  <si>
    <t xml:space="preserve">  Расходы на социальное обеспечение (аналитические данные с учетом расходов бюджетных и автономных учреждений)</t>
  </si>
  <si>
    <t>1. 1000 ≥ 1100 + 1200</t>
  </si>
  <si>
    <t>Это уточненнная форма  информации  minXX, представлять с отчета за январь 2012 г.</t>
  </si>
  <si>
    <t xml:space="preserve">2. 2000 = 2100 + 2200 + 2300 </t>
  </si>
  <si>
    <t>3. 2200 ≥ 2210</t>
  </si>
  <si>
    <t>4. 2300 ≥ 2310 + 2320</t>
  </si>
  <si>
    <t>5. 3000 = 1000 – 2000</t>
  </si>
  <si>
    <t>6. 4000 = (- 3000)</t>
  </si>
  <si>
    <r>
      <t xml:space="preserve">7. </t>
    </r>
    <r>
      <rPr>
        <i/>
        <sz val="14"/>
        <rFont val="Times New Roman"/>
        <family val="1"/>
      </rPr>
      <t>4001</t>
    </r>
    <r>
      <rPr>
        <sz val="14"/>
        <rFont val="Times New Roman"/>
        <family val="1"/>
      </rPr>
      <t xml:space="preserve"> = 4100 + 4200 + 4300 + 4400</t>
    </r>
  </si>
  <si>
    <t>8. 5500≥2100</t>
  </si>
  <si>
    <t>9. 5600≥2200</t>
  </si>
  <si>
    <t>10. 5700≥2310</t>
  </si>
  <si>
    <t>11. 5800≥2320</t>
  </si>
  <si>
    <t>Информацию представлять ежемесячно в управление бюджета и межбюджетных отношений в срок до 4 числа месяца, следующего за отчетным, начиная с апреля 2010 г.</t>
  </si>
  <si>
    <t>ДЛЯ СВЕРКИ
Контрольные соотношения кодов строк:</t>
  </si>
  <si>
    <t xml:space="preserve">    Оплата труда с начислениями (коды 211 и 213)</t>
  </si>
  <si>
    <r>
      <t xml:space="preserve">ЛИСТ НЕ ПЕРЕИМЕНОВЫВАТЬ! </t>
    </r>
    <r>
      <rPr>
        <sz val="11"/>
        <rFont val="Times New Roman"/>
        <family val="1"/>
      </rPr>
      <t>СТРОКИ И СТОЛБЦЫ С ФОРМУЛАМИ НЕ ИЗМЕНЯТЬ! СТРОКИ И СТОЛБЦЫ В ШАБЛОН НЕ ДОБАВЛЯТЬ!</t>
    </r>
  </si>
  <si>
    <t>Сведения об отдельных показателях исполнения  бюджета Вытегорского муниципального района (городского округа)</t>
  </si>
  <si>
    <t>Сведения об отдельных показателях исполнения  бюджета МО Город Вытегра муниципального района (городского округа)</t>
  </si>
  <si>
    <t>Сведения об отдельных показателях исполнения  бюджета СП Алмозерское муниципального района (городского округа)</t>
  </si>
  <si>
    <t>Сведения об отдельных показателях исполнения  бюджета СП Андомское муниципального района (городского округа)</t>
  </si>
  <si>
    <t>Сведения об отдельных показателях исполнения  бюджета СП Анненское муниципального района (городского округа)</t>
  </si>
  <si>
    <t>Сведения об отдельных показателях исполнения  бюджета СП Анхимовское муниципального района (городского округа)</t>
  </si>
  <si>
    <t>Сведения об отдельных показателях исполнения  бюджета СП Казаковское муниципального района (городского округа)</t>
  </si>
  <si>
    <t>Сведения об отдельных показателях исполнения  бюджета СП Девятинское муниципального района (городского округа)</t>
  </si>
  <si>
    <t>Сведения об отдельных показателях исполнения  бюджета СП Кемское муниципального района (городского округа)</t>
  </si>
  <si>
    <t>Сведения об отдельных показателях исполнения  бюджета СП Коштугское муниципального района (городского округа)</t>
  </si>
  <si>
    <t>Сведения об отдельных показателях исполнения  бюджета СП Мегорское муниципального района (городского округа)</t>
  </si>
  <si>
    <t>Сведения об отдельных показателях исполнения  бюджета СП Оштинское муниципального района (городского округа)</t>
  </si>
  <si>
    <t>Сведения об отдельных показателях исполнения  бюджета СП Саминское муниципального района (городского округа)</t>
  </si>
  <si>
    <t>Сведения об отдельных показателях исполнения  бюджета СП Янишевское муниципального района (городского округа)</t>
  </si>
  <si>
    <t>Сведения об отдельных показателях исполнения консолидированного бюджета Вытегорского муниципального района (городского округа)</t>
  </si>
  <si>
    <t>Н.Ю.Ивлева</t>
  </si>
  <si>
    <t>Г.А.Максимова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</si>
</sst>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"/>
    <numFmt numFmtId="165" formatCode="#,##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color indexed="63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vertical="center" wrapText="1"/>
    </xf>
    <xf numFmtId="165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4" fontId="13" fillId="33" borderId="10" xfId="0" applyNumberFormat="1" applyFont="1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4" fillId="34" borderId="0" xfId="0" applyFont="1" applyFill="1" applyAlignment="1">
      <alignment horizontal="center"/>
    </xf>
    <xf numFmtId="49" fontId="15" fillId="35" borderId="0" xfId="0" applyNumberFormat="1" applyFont="1" applyFill="1" applyAlignment="1">
      <alignment horizontal="center"/>
    </xf>
    <xf numFmtId="49" fontId="8" fillId="36" borderId="0" xfId="0" applyNumberFormat="1" applyFont="1" applyFill="1" applyAlignment="1">
      <alignment horizontal="center" wrapText="1"/>
    </xf>
    <xf numFmtId="164" fontId="4" fillId="37" borderId="12" xfId="0" applyNumberFormat="1" applyFont="1" applyFill="1" applyBorder="1" applyAlignment="1">
      <alignment horizontal="left" vertical="center" wrapText="1"/>
    </xf>
    <xf numFmtId="164" fontId="4" fillId="37" borderId="13" xfId="0" applyNumberFormat="1" applyFont="1" applyFill="1" applyBorder="1" applyAlignment="1">
      <alignment horizontal="left" vertical="center" wrapText="1"/>
    </xf>
    <xf numFmtId="164" fontId="4" fillId="37" borderId="14" xfId="0" applyNumberFormat="1" applyFont="1" applyFill="1" applyBorder="1" applyAlignment="1">
      <alignment horizontal="left" vertical="center" wrapText="1"/>
    </xf>
    <xf numFmtId="49" fontId="8" fillId="38" borderId="0" xfId="0" applyNumberFormat="1" applyFont="1" applyFill="1" applyAlignment="1">
      <alignment horizontal="center" wrapText="1"/>
    </xf>
    <xf numFmtId="49" fontId="8" fillId="38" borderId="0" xfId="0" applyNumberFormat="1" applyFont="1" applyFill="1" applyAlignment="1">
      <alignment horizontal="center"/>
    </xf>
    <xf numFmtId="0" fontId="6" fillId="39" borderId="0" xfId="0" applyFont="1" applyFill="1" applyAlignment="1">
      <alignment horizontal="center" vertical="center" wrapText="1"/>
    </xf>
    <xf numFmtId="0" fontId="6" fillId="40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7" fillId="41" borderId="0" xfId="0" applyNumberFormat="1" applyFont="1" applyFill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" fillId="42" borderId="0" xfId="0" applyNumberFormat="1" applyFont="1" applyFill="1" applyAlignment="1">
      <alignment horizontal="center" vertical="center" wrapText="1"/>
    </xf>
    <xf numFmtId="49" fontId="2" fillId="42" borderId="0" xfId="0" applyNumberFormat="1" applyFont="1" applyFill="1" applyAlignment="1">
      <alignment/>
    </xf>
    <xf numFmtId="49" fontId="1" fillId="42" borderId="0" xfId="0" applyNumberFormat="1" applyFont="1" applyFill="1" applyAlignment="1">
      <alignment horizontal="center" vertical="center" wrapText="1"/>
    </xf>
    <xf numFmtId="49" fontId="3" fillId="42" borderId="11" xfId="0" applyNumberFormat="1" applyFont="1" applyFill="1" applyBorder="1" applyAlignment="1">
      <alignment horizontal="center" vertical="center" wrapText="1"/>
    </xf>
    <xf numFmtId="49" fontId="4" fillId="42" borderId="10" xfId="0" applyNumberFormat="1" applyFont="1" applyFill="1" applyBorder="1" applyAlignment="1">
      <alignment horizontal="center" vertical="center" wrapText="1"/>
    </xf>
    <xf numFmtId="49" fontId="4" fillId="42" borderId="10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center" vertical="center" wrapText="1"/>
    </xf>
    <xf numFmtId="164" fontId="4" fillId="42" borderId="12" xfId="0" applyNumberFormat="1" applyFont="1" applyFill="1" applyBorder="1" applyAlignment="1">
      <alignment horizontal="left" vertical="center" wrapText="1"/>
    </xf>
    <xf numFmtId="164" fontId="4" fillId="42" borderId="13" xfId="0" applyNumberFormat="1" applyFont="1" applyFill="1" applyBorder="1" applyAlignment="1">
      <alignment horizontal="left" vertical="center" wrapText="1"/>
    </xf>
    <xf numFmtId="164" fontId="4" fillId="42" borderId="14" xfId="0" applyNumberFormat="1" applyFont="1" applyFill="1" applyBorder="1" applyAlignment="1">
      <alignment horizontal="left" vertical="center" wrapText="1"/>
    </xf>
    <xf numFmtId="164" fontId="4" fillId="42" borderId="10" xfId="0" applyNumberFormat="1" applyFont="1" applyFill="1" applyBorder="1" applyAlignment="1">
      <alignment vertical="center" wrapText="1"/>
    </xf>
    <xf numFmtId="165" fontId="4" fillId="42" borderId="10" xfId="0" applyNumberFormat="1" applyFont="1" applyFill="1" applyBorder="1" applyAlignment="1">
      <alignment horizontal="right" vertical="center" wrapText="1"/>
    </xf>
    <xf numFmtId="164" fontId="4" fillId="42" borderId="12" xfId="0" applyNumberFormat="1" applyFont="1" applyFill="1" applyBorder="1" applyAlignment="1">
      <alignment vertical="center" wrapText="1"/>
    </xf>
    <xf numFmtId="165" fontId="2" fillId="42" borderId="10" xfId="0" applyNumberFormat="1" applyFont="1" applyFill="1" applyBorder="1" applyAlignment="1">
      <alignment horizontal="right" vertical="center" wrapText="1"/>
    </xf>
    <xf numFmtId="164" fontId="2" fillId="42" borderId="10" xfId="0" applyNumberFormat="1" applyFont="1" applyFill="1" applyBorder="1" applyAlignment="1">
      <alignment vertical="center" wrapText="1"/>
    </xf>
    <xf numFmtId="165" fontId="4" fillId="42" borderId="10" xfId="0" applyNumberFormat="1" applyFont="1" applyFill="1" applyBorder="1" applyAlignment="1">
      <alignment/>
    </xf>
    <xf numFmtId="164" fontId="5" fillId="42" borderId="10" xfId="0" applyNumberFormat="1" applyFont="1" applyFill="1" applyBorder="1" applyAlignment="1">
      <alignment horizontal="center" vertical="center" wrapText="1"/>
    </xf>
    <xf numFmtId="164" fontId="9" fillId="42" borderId="10" xfId="0" applyNumberFormat="1" applyFont="1" applyFill="1" applyBorder="1" applyAlignment="1">
      <alignment vertical="center" wrapText="1"/>
    </xf>
    <xf numFmtId="165" fontId="9" fillId="42" borderId="10" xfId="0" applyNumberFormat="1" applyFont="1" applyFill="1" applyBorder="1" applyAlignment="1">
      <alignment horizontal="right" vertical="center" wrapText="1"/>
    </xf>
    <xf numFmtId="165" fontId="9" fillId="42" borderId="10" xfId="0" applyNumberFormat="1" applyFont="1" applyFill="1" applyBorder="1" applyAlignment="1">
      <alignment/>
    </xf>
    <xf numFmtId="164" fontId="2" fillId="42" borderId="10" xfId="0" applyNumberFormat="1" applyFont="1" applyFill="1" applyBorder="1" applyAlignment="1">
      <alignment horizontal="left" vertical="center" wrapText="1"/>
    </xf>
    <xf numFmtId="164" fontId="13" fillId="42" borderId="10" xfId="0" applyNumberFormat="1" applyFont="1" applyFill="1" applyBorder="1" applyAlignment="1">
      <alignment horizontal="left" vertical="center" wrapText="1"/>
    </xf>
    <xf numFmtId="49" fontId="2" fillId="42" borderId="0" xfId="0" applyNumberFormat="1" applyFont="1" applyFill="1" applyAlignment="1">
      <alignment horizontal="right"/>
    </xf>
    <xf numFmtId="49" fontId="2" fillId="42" borderId="11" xfId="0" applyNumberFormat="1" applyFont="1" applyFill="1" applyBorder="1" applyAlignment="1">
      <alignment/>
    </xf>
    <xf numFmtId="49" fontId="2" fillId="42" borderId="11" xfId="0" applyNumberFormat="1" applyFont="1" applyFill="1" applyBorder="1" applyAlignment="1">
      <alignment horizontal="center"/>
    </xf>
    <xf numFmtId="49" fontId="2" fillId="42" borderId="0" xfId="0" applyNumberFormat="1" applyFont="1" applyFill="1" applyBorder="1" applyAlignment="1">
      <alignment/>
    </xf>
    <xf numFmtId="49" fontId="2" fillId="42" borderId="0" xfId="0" applyNumberFormat="1" applyFont="1" applyFill="1" applyBorder="1" applyAlignment="1">
      <alignment horizontal="right"/>
    </xf>
    <xf numFmtId="49" fontId="2" fillId="42" borderId="0" xfId="0" applyNumberFormat="1" applyFont="1" applyFill="1" applyBorder="1" applyAlignment="1">
      <alignment horizontal="center"/>
    </xf>
    <xf numFmtId="49" fontId="2" fillId="42" borderId="0" xfId="0" applyNumberFormat="1" applyFont="1" applyFill="1" applyAlignment="1">
      <alignment horizontal="center"/>
    </xf>
    <xf numFmtId="49" fontId="2" fillId="42" borderId="15" xfId="0" applyNumberFormat="1" applyFont="1" applyFill="1" applyBorder="1" applyAlignment="1">
      <alignment horizontal="center"/>
    </xf>
    <xf numFmtId="164" fontId="2" fillId="42" borderId="0" xfId="0" applyNumberFormat="1" applyFont="1" applyFill="1" applyBorder="1" applyAlignment="1">
      <alignment horizontal="center"/>
    </xf>
    <xf numFmtId="49" fontId="7" fillId="42" borderId="0" xfId="0" applyNumberFormat="1" applyFont="1" applyFill="1" applyAlignment="1">
      <alignment horizontal="center" wrapText="1"/>
    </xf>
    <xf numFmtId="49" fontId="8" fillId="42" borderId="0" xfId="0" applyNumberFormat="1" applyFont="1" applyFill="1" applyAlignment="1">
      <alignment horizontal="center" wrapText="1"/>
    </xf>
    <xf numFmtId="49" fontId="8" fillId="42" borderId="0" xfId="0" applyNumberFormat="1" applyFont="1" applyFill="1" applyAlignment="1">
      <alignment horizontal="center"/>
    </xf>
    <xf numFmtId="0" fontId="6" fillId="42" borderId="0" xfId="0" applyFont="1" applyFill="1" applyAlignment="1">
      <alignment horizontal="center" vertical="center" wrapText="1"/>
    </xf>
    <xf numFmtId="0" fontId="15" fillId="42" borderId="0" xfId="0" applyFont="1" applyFill="1" applyAlignment="1">
      <alignment horizontal="center" wrapText="1"/>
    </xf>
    <xf numFmtId="0" fontId="15" fillId="42" borderId="0" xfId="0" applyFont="1" applyFill="1" applyAlignment="1">
      <alignment horizontal="center"/>
    </xf>
    <xf numFmtId="0" fontId="14" fillId="42" borderId="0" xfId="0" applyFont="1" applyFill="1" applyAlignment="1">
      <alignment horizontal="center"/>
    </xf>
    <xf numFmtId="49" fontId="15" fillId="42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pane xSplit="2" ySplit="1" topLeftCell="C3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3" sqref="D13"/>
    </sheetView>
  </sheetViews>
  <sheetFormatPr defaultColWidth="14.625" defaultRowHeight="12.75"/>
  <cols>
    <col min="1" max="1" width="5.00390625" style="47" customWidth="1"/>
    <col min="2" max="2" width="40.00390625" style="47" customWidth="1"/>
    <col min="3" max="3" width="9.375" style="47" customWidth="1"/>
    <col min="4" max="4" width="8.00390625" style="47" customWidth="1"/>
    <col min="5" max="5" width="8.75390625" style="47" customWidth="1"/>
    <col min="6" max="6" width="9.25390625" style="47" customWidth="1"/>
    <col min="7" max="7" width="8.25390625" style="47" customWidth="1"/>
    <col min="8" max="8" width="8.625" style="47" customWidth="1"/>
    <col min="9" max="10" width="8.00390625" style="47" customWidth="1"/>
    <col min="11" max="11" width="8.625" style="47" customWidth="1"/>
    <col min="12" max="12" width="8.375" style="47" customWidth="1"/>
    <col min="13" max="13" width="8.75390625" style="47" customWidth="1"/>
    <col min="14" max="15" width="10.75390625" style="47" customWidth="1"/>
    <col min="16" max="16384" width="14.625" style="47" customWidth="1"/>
  </cols>
  <sheetData>
    <row r="1" spans="1:15" ht="27" customHeight="1">
      <c r="A1" s="46" t="s">
        <v>129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 t="s">
        <v>0</v>
      </c>
      <c r="O2" s="49"/>
    </row>
    <row r="3" spans="1:15" ht="11.25">
      <c r="A3" s="50" t="s">
        <v>1</v>
      </c>
      <c r="B3" s="50" t="s">
        <v>2</v>
      </c>
      <c r="C3" s="50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1" t="s">
        <v>9</v>
      </c>
      <c r="J3" s="51" t="s">
        <v>10</v>
      </c>
      <c r="K3" s="51" t="s">
        <v>11</v>
      </c>
      <c r="L3" s="51" t="s">
        <v>12</v>
      </c>
      <c r="M3" s="51" t="s">
        <v>13</v>
      </c>
      <c r="N3" s="51" t="s">
        <v>14</v>
      </c>
      <c r="O3" s="51" t="s">
        <v>15</v>
      </c>
    </row>
    <row r="4" spans="1:15" ht="11.25">
      <c r="A4" s="52" t="s">
        <v>16</v>
      </c>
      <c r="B4" s="52" t="s">
        <v>17</v>
      </c>
      <c r="C4" s="52" t="s">
        <v>18</v>
      </c>
      <c r="D4" s="52" t="s">
        <v>19</v>
      </c>
      <c r="E4" s="52" t="s">
        <v>20</v>
      </c>
      <c r="F4" s="52" t="s">
        <v>21</v>
      </c>
      <c r="G4" s="52" t="s">
        <v>22</v>
      </c>
      <c r="H4" s="52" t="s">
        <v>23</v>
      </c>
      <c r="I4" s="52" t="s">
        <v>24</v>
      </c>
      <c r="J4" s="52" t="s">
        <v>25</v>
      </c>
      <c r="K4" s="52" t="s">
        <v>26</v>
      </c>
      <c r="L4" s="52" t="s">
        <v>27</v>
      </c>
      <c r="M4" s="52" t="s">
        <v>28</v>
      </c>
      <c r="N4" s="52" t="s">
        <v>29</v>
      </c>
      <c r="O4" s="52" t="s">
        <v>30</v>
      </c>
    </row>
    <row r="5" spans="1:15" ht="11.25">
      <c r="A5" s="52"/>
      <c r="B5" s="53" t="s">
        <v>87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1:15" ht="11.25">
      <c r="A6" s="52" t="s">
        <v>81</v>
      </c>
      <c r="B6" s="56" t="s">
        <v>93</v>
      </c>
      <c r="C6" s="57">
        <f aca="true" t="shared" si="0" ref="C6:C28">SUM(D6:O6)</f>
        <v>336392.89999999997</v>
      </c>
      <c r="D6" s="57">
        <f>D7+D8</f>
        <v>26221.800000000003</v>
      </c>
      <c r="E6" s="57">
        <f>E7+E8</f>
        <v>59920.2</v>
      </c>
      <c r="F6" s="57">
        <f>F7+F8</f>
        <v>58288.899999999994</v>
      </c>
      <c r="G6" s="57">
        <f aca="true" t="shared" si="1" ref="G6:O6">G7+G8</f>
        <v>81415.29999999997</v>
      </c>
      <c r="H6" s="57">
        <f t="shared" si="1"/>
        <v>57539.7</v>
      </c>
      <c r="I6" s="57">
        <f t="shared" si="1"/>
        <v>53007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1"/>
        <v>0</v>
      </c>
      <c r="O6" s="57">
        <f t="shared" si="1"/>
        <v>0</v>
      </c>
    </row>
    <row r="7" spans="1:15" ht="11.25">
      <c r="A7" s="52" t="s">
        <v>89</v>
      </c>
      <c r="B7" s="58" t="s">
        <v>90</v>
      </c>
      <c r="C7" s="57">
        <f>SUM(D7:O7)</f>
        <v>133091.2</v>
      </c>
      <c r="D7" s="59">
        <f>район!D7+'МО Вытегра'!D7+Алмозерское!D7+Андомское!D7+Анненское!D7+Анхимовское!D7+Девятинское!D7+Казаковское!D7+Кемское!D7+Коштугское!D7+Мегорское!D7+Оштинское!D7+Саминское!D7+Янишевское!D7</f>
        <v>15339.600000000002</v>
      </c>
      <c r="E7" s="59">
        <f>район!E7+'МО Вытегра'!E7+Алмозерское!E7+Андомское!E7+Анненское!E7+Анхимовское!E7+Девятинское!E7+Казаковское!E7+Кемское!E7+Коштугское!E7+Мегорское!E7+Оштинское!E7+Саминское!E7+Янишевское!E7</f>
        <v>21581.600000000002</v>
      </c>
      <c r="F7" s="59">
        <f>район!F7+'МО Вытегра'!F7+Алмозерское!F7+Андомское!F7+Анненское!F7+Анхимовское!F7+Девятинское!F7+Казаковское!F7+Кемское!F7+Коштугское!F7+Мегорское!F7+Оштинское!F7+Саминское!F7+Янишевское!F7</f>
        <v>20180.800000000007</v>
      </c>
      <c r="G7" s="59">
        <f>район!G7+'МО Вытегра'!G7+Алмозерское!G7+Андомское!G7+Анненское!G7+Анхимовское!G7+Девятинское!G7+Казаковское!G7+Кемское!G7+Коштугское!G7+Мегорское!G7+Оштинское!G7+Саминское!G7+Янишевское!G7</f>
        <v>41634.099999999984</v>
      </c>
      <c r="H7" s="59">
        <f>район!H7+'МО Вытегра'!H7+Алмозерское!H7+Андомское!H7+Анненское!H7+Анхимовское!H7+Девятинское!H7+Казаковское!H7+Кемское!H7+Коштугское!H7+Мегорское!H7+Оштинское!H7+Саминское!H7+Янишевское!H7</f>
        <v>14789.5</v>
      </c>
      <c r="I7" s="59">
        <f>район!I7+'МО Вытегра'!I7+Алмозерское!I7+Андомское!I7+Анненское!I7+Анхимовское!I7+Девятинское!I7+Казаковское!I7+Кемское!I7+Коштугское!I7+Мегорское!I7+Оштинское!I7+Саминское!I7+Янишевское!I7</f>
        <v>19565.600000000002</v>
      </c>
      <c r="J7" s="59">
        <f>район!J7+'МО Вытегра'!J7+Алмозерское!J7+Андомское!J7+Анненское!J7+Анхимовское!J7+Девятинское!J7+Казаковское!J7+Кемское!J7+Коштугское!J7+Мегорское!J7+Оштинское!J7+Саминское!J7+Янишевское!J7</f>
        <v>0</v>
      </c>
      <c r="K7" s="59">
        <f>район!K7+'МО Вытегра'!K7+Алмозерское!K7+Андомское!K7+Анненское!K7+Анхимовское!K7+Девятинское!K7+Казаковское!K7+Кемское!K7+Коштугское!K7+Мегорское!K7+Оштинское!K7+Саминское!K7+Янишевское!K7</f>
        <v>0</v>
      </c>
      <c r="L7" s="59">
        <f>район!L7+'МО Вытегра'!L7+Алмозерское!L7+Андомское!L7+Анненское!L7+Анхимовское!L7+Девятинское!L7+Казаковское!L7+Кемское!L7+Коштугское!L7+Мегорское!L7+Оштинское!L7+Саминское!L7+Янишевское!L7</f>
        <v>0</v>
      </c>
      <c r="M7" s="59">
        <f>район!M7+'МО Вытегра'!M7+Алмозерское!M7+Андомское!M7+Анненское!M7+Анхимовское!M7+Девятинское!M7+Казаковское!M7+Кемское!M7+Коштугское!M7+Мегорское!M7+Оштинское!M7+Саминское!M7+Янишевское!M7</f>
        <v>0</v>
      </c>
      <c r="N7" s="59">
        <f>район!N7+'МО Вытегра'!N7+Алмозерское!N7+Андомское!N7+Анненское!N7+Анхимовское!N7+Девятинское!N7+Казаковское!N7+Кемское!N7+Коштугское!N7+Мегорское!N7+Оштинское!N7+Саминское!N7+Янишевское!N7</f>
        <v>0</v>
      </c>
      <c r="O7" s="59">
        <f>район!O7+'МО Вытегра'!O7+Алмозерское!O7+Андомское!O7+Анненское!O7+Анхимовское!O7+Девятинское!O7+Казаковское!O7+Кемское!O7+Коштугское!O7+Мегорское!O7+Оштинское!O7+Саминское!O7+Янишевское!O7</f>
        <v>0</v>
      </c>
    </row>
    <row r="8" spans="1:15" ht="11.25">
      <c r="A8" s="52" t="s">
        <v>92</v>
      </c>
      <c r="B8" s="58" t="s">
        <v>91</v>
      </c>
      <c r="C8" s="57">
        <f>SUM(D8:O8)</f>
        <v>203301.69999999998</v>
      </c>
      <c r="D8" s="59">
        <f>район!D8+'МО Вытегра'!D8+Алмозерское!D8+Андомское!D8+Анненское!D8+Анхимовское!D8+Девятинское!D8+Казаковское!D8+Кемское!D8+Коштугское!D8+Мегорское!D8+Оштинское!D8+Саминское!D8+Янишевское!D8</f>
        <v>10882.199999999999</v>
      </c>
      <c r="E8" s="59">
        <f>район!E8+'МО Вытегра'!E8+Алмозерское!E8+Андомское!E8+Анненское!E8+Анхимовское!E8+Девятинское!E8+Казаковское!E8+Кемское!E8+Коштугское!E8+Мегорское!E8+Оштинское!E8+Саминское!E8+Янишевское!E8</f>
        <v>38338.6</v>
      </c>
      <c r="F8" s="59">
        <f>район!F8+'МО Вытегра'!F8+Алмозерское!F8+Андомское!F8+Анненское!F8+Анхимовское!F8+Девятинское!F8+Казаковское!F8+Кемское!F8+Коштугское!F8+Мегорское!F8+Оштинское!F8+Саминское!F8+Янишевское!F8</f>
        <v>38108.09999999999</v>
      </c>
      <c r="G8" s="59">
        <f>район!G8+'МО Вытегра'!G8+Алмозерское!G8+Андомское!G8+Анненское!G8+Анхимовское!G8+Девятинское!G8+Казаковское!G8+Кемское!G8+Коштугское!G8+Мегорское!G8+Оштинское!G8+Саминское!G8+Янишевское!G8</f>
        <v>39781.19999999999</v>
      </c>
      <c r="H8" s="59">
        <f>район!H8+'МО Вытегра'!H8+Алмозерское!H8+Андомское!H8+Анненское!H8+Анхимовское!H8+Девятинское!H8+Казаковское!H8+Кемское!H8+Коштугское!H8+Мегорское!H8+Оштинское!H8+Саминское!H8+Янишевское!H8</f>
        <v>42750.2</v>
      </c>
      <c r="I8" s="59">
        <f>район!I8+'МО Вытегра'!I8+Алмозерское!I8+Андомское!I8+Анненское!I8+Анхимовское!I8+Девятинское!I8+Казаковское!I8+Кемское!I8+Коштугское!I8+Мегорское!I8+Оштинское!I8+Саминское!I8+Янишевское!I8</f>
        <v>33441.4</v>
      </c>
      <c r="J8" s="59">
        <f>район!J8+'МО Вытегра'!J8+Алмозерское!J8+Андомское!J8+Анненское!J8+Анхимовское!J8+Девятинское!J8+Казаковское!J8+Кемское!J8+Коштугское!J8+Мегорское!J8+Оштинское!J8+Саминское!J8+Янишевское!J8</f>
        <v>0</v>
      </c>
      <c r="K8" s="59">
        <f>район!K8+'МО Вытегра'!K8+Алмозерское!K8+Андомское!K8+Анненское!K8+Анхимовское!K8+Девятинское!K8+Казаковское!K8+Кемское!K8+Коштугское!K8+Мегорское!K8+Оштинское!K8+Саминское!K8+Янишевское!K8</f>
        <v>0</v>
      </c>
      <c r="L8" s="59">
        <f>район!L8+'МО Вытегра'!L8+Алмозерское!L8+Андомское!L8+Анненское!L8+Анхимовское!L8+Девятинское!L8+Казаковское!L8+Кемское!L8+Коштугское!L8+Мегорское!L8+Оштинское!L8+Саминское!L8+Янишевское!L8</f>
        <v>0</v>
      </c>
      <c r="M8" s="59">
        <f>район!M8+'МО Вытегра'!M8+Алмозерское!M8+Андомское!M8+Анненское!M8+Анхимовское!M8+Девятинское!M8+Казаковское!M8+Кемское!M8+Коштугское!M8+Мегорское!M8+Оштинское!M8+Саминское!M8+Янишевское!M8</f>
        <v>0</v>
      </c>
      <c r="N8" s="59">
        <f>район!N8+'МО Вытегра'!N8+Алмозерское!N8+Андомское!N8+Анненское!N8+Анхимовское!N8+Девятинское!N8+Казаковское!N8+Кемское!N8+Коштугское!N8+Мегорское!N8+Оштинское!N8+Саминское!N8+Янишевское!N8</f>
        <v>0</v>
      </c>
      <c r="O8" s="59">
        <f>район!O8+'МО Вытегра'!O8+Алмозерское!O8+Андомское!O8+Анненское!O8+Анхимовское!O8+Девятинское!O8+Казаковское!O8+Кемское!O8+Коштугское!O8+Мегорское!O8+Оштинское!O8+Саминское!O8+Янишевское!O8</f>
        <v>0</v>
      </c>
    </row>
    <row r="9" spans="1:15" ht="11.25">
      <c r="A9" s="60"/>
      <c r="B9" s="53" t="s">
        <v>31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11.25">
      <c r="A10" s="60" t="s">
        <v>32</v>
      </c>
      <c r="B10" s="56" t="s">
        <v>33</v>
      </c>
      <c r="C10" s="57">
        <f t="shared" si="0"/>
        <v>344036.80000000005</v>
      </c>
      <c r="D10" s="61">
        <f aca="true" t="shared" si="2" ref="D10:O10">D11+D12+D14</f>
        <v>21503.500000000004</v>
      </c>
      <c r="E10" s="61">
        <f t="shared" si="2"/>
        <v>65341.900000000016</v>
      </c>
      <c r="F10" s="61">
        <f t="shared" si="2"/>
        <v>66234.50000000001</v>
      </c>
      <c r="G10" s="61">
        <f t="shared" si="2"/>
        <v>70085</v>
      </c>
      <c r="H10" s="61">
        <f t="shared" si="2"/>
        <v>68739.49999999999</v>
      </c>
      <c r="I10" s="61">
        <f t="shared" si="2"/>
        <v>52132.4</v>
      </c>
      <c r="J10" s="61">
        <f t="shared" si="2"/>
        <v>0</v>
      </c>
      <c r="K10" s="61">
        <f t="shared" si="2"/>
        <v>0</v>
      </c>
      <c r="L10" s="61">
        <f t="shared" si="2"/>
        <v>0</v>
      </c>
      <c r="M10" s="61">
        <f t="shared" si="2"/>
        <v>0</v>
      </c>
      <c r="N10" s="61">
        <f t="shared" si="2"/>
        <v>0</v>
      </c>
      <c r="O10" s="61">
        <f t="shared" si="2"/>
        <v>0</v>
      </c>
    </row>
    <row r="11" spans="1:15" ht="11.25">
      <c r="A11" s="60" t="s">
        <v>34</v>
      </c>
      <c r="B11" s="56" t="s">
        <v>113</v>
      </c>
      <c r="C11" s="57">
        <f t="shared" si="0"/>
        <v>42112.5</v>
      </c>
      <c r="D11" s="59">
        <f>район!D11+'МО Вытегра'!D11+Алмозерское!D11+Андомское!D11+Анненское!D11+Анхимовское!D11+Девятинское!D11+Казаковское!D11+Кемское!D11+Коштугское!D11+Мегорское!D11+Оштинское!D11+Саминское!D11+Янишевское!D11</f>
        <v>4323.1</v>
      </c>
      <c r="E11" s="59">
        <f>район!E11+'МО Вытегра'!E11+Алмозерское!E11+Андомское!E11+Анненское!E11+Анхимовское!E11+Девятинское!E11+Казаковское!E11+Кемское!E11+Коштугское!E11+Мегорское!E11+Оштинское!E11+Саминское!E11+Янишевское!E11</f>
        <v>7587</v>
      </c>
      <c r="F11" s="59">
        <f>район!F11+'МО Вытегра'!F11+Алмозерское!F11+Андомское!F11+Анненское!F11+Анхимовское!F11+Девятинское!F11+Казаковское!F11+Кемское!F11+Коштугское!F11+Мегорское!F11+Оштинское!F11+Саминское!F11+Янишевское!F11</f>
        <v>7194.700000000001</v>
      </c>
      <c r="G11" s="59">
        <f>район!G11+'МО Вытегра'!G11+Алмозерское!G11+Андомское!G11+Анненское!G11+Анхимовское!G11+Девятинское!G11+Казаковское!G11+Кемское!G11+Коштугское!G11+Мегорское!G11+Оштинское!G11+Саминское!G11+Янишевское!G11</f>
        <v>8547.1</v>
      </c>
      <c r="H11" s="59">
        <f>район!H11+'МО Вытегра'!H11+Алмозерское!H11+Андомское!H11+Анненское!H11+Анхимовское!H11+Девятинское!H11+Казаковское!H11+Кемское!H11+Коштугское!H11+Мегорское!H11+Оштинское!H11+Саминское!H11+Янишевское!H11</f>
        <v>7703.6</v>
      </c>
      <c r="I11" s="59">
        <f>район!I11+'МО Вытегра'!I11+Алмозерское!I11+Андомское!I11+Анненское!I11+Анхимовское!I11+Девятинское!I11+Казаковское!I11+Кемское!I11+Коштугское!I11+Мегорское!I11+Оштинское!I11+Саминское!I11+Янишевское!I11</f>
        <v>6757.000000000003</v>
      </c>
      <c r="J11" s="59">
        <f>район!J11+'МО Вытегра'!J11+Алмозерское!J11+Андомское!J11+Анненское!J11+Анхимовское!J11+Девятинское!J11+Казаковское!J11+Кемское!J11+Коштугское!J11+Мегорское!J11+Оштинское!J11+Саминское!J11+Янишевское!J11</f>
        <v>0</v>
      </c>
      <c r="K11" s="59">
        <f>район!K11+'МО Вытегра'!K11+Алмозерское!K11+Андомское!K11+Анненское!K11+Анхимовское!K11+Девятинское!K11+Казаковское!K11+Кемское!K11+Коштугское!K11+Мегорское!K11+Оштинское!K11+Саминское!K11+Янишевское!K11</f>
        <v>0</v>
      </c>
      <c r="L11" s="59">
        <f>район!L11+'МО Вытегра'!L11+Алмозерское!L11+Андомское!L11+Анненское!L11+Анхимовское!L11+Девятинское!L11+Казаковское!L11+Кемское!L11+Коштугское!L11+Мегорское!L11+Оштинское!L11+Саминское!L11+Янишевское!L11</f>
        <v>0</v>
      </c>
      <c r="M11" s="59">
        <f>район!M11+'МО Вытегра'!M11+Алмозерское!M11+Андомское!M11+Анненское!M11+Анхимовское!M11+Девятинское!M11+Казаковское!M11+Кемское!M11+Коштугское!M11+Мегорское!M11+Оштинское!M11+Саминское!M11+Янишевское!M11</f>
        <v>0</v>
      </c>
      <c r="N11" s="59">
        <f>район!N11+'МО Вытегра'!N11+Алмозерское!N11+Андомское!N11+Анненское!N11+Анхимовское!N11+Девятинское!N11+Казаковское!N11+Кемское!N11+Коштугское!N11+Мегорское!N11+Оштинское!N11+Саминское!N11+Янишевское!N11</f>
        <v>0</v>
      </c>
      <c r="O11" s="59">
        <f>район!O11+'МО Вытегра'!O11+Алмозерское!O11+Андомское!O11+Анненское!O11+Анхимовское!O11+Девятинское!O11+Казаковское!O11+Кемское!O11+Коштугское!O11+Мегорское!O11+Оштинское!O11+Саминское!O11+Янишевское!O11</f>
        <v>0</v>
      </c>
    </row>
    <row r="12" spans="1:15" ht="11.25">
      <c r="A12" s="60" t="s">
        <v>35</v>
      </c>
      <c r="B12" s="56" t="s">
        <v>36</v>
      </c>
      <c r="C12" s="57">
        <f t="shared" si="0"/>
        <v>5631.7</v>
      </c>
      <c r="D12" s="59">
        <f>район!D12+'МО Вытегра'!D12+Алмозерское!D12+Андомское!D12+Анненское!D12+Анхимовское!D12+Девятинское!D12+Казаковское!D12+Кемское!D12+Коштугское!D12+Мегорское!D12+Оштинское!D12+Саминское!D12+Янишевское!D12</f>
        <v>0.3</v>
      </c>
      <c r="E12" s="59">
        <f>район!E12+'МО Вытегра'!E12+Алмозерское!E12+Андомское!E12+Анненское!E12+Анхимовское!E12+Девятинское!E12+Казаковское!E12+Кемское!E12+Коштугское!E12+Мегорское!E12+Оштинское!E12+Саминское!E12+Янишевское!E12</f>
        <v>184</v>
      </c>
      <c r="F12" s="59">
        <f>район!F12+'МО Вытегра'!F12+Алмозерское!F12+Андомское!F12+Анненское!F12+Анхимовское!F12+Девятинское!F12+Казаковское!F12+Кемское!F12+Коштугское!F12+Мегорское!F12+Оштинское!F12+Саминское!F12+Янишевское!F12</f>
        <v>2007.0000000000002</v>
      </c>
      <c r="G12" s="59">
        <f>район!G12+'МО Вытегра'!G12+Алмозерское!G12+Андомское!G12+Анненское!G12+Анхимовское!G12+Девятинское!G12+Казаковское!G12+Кемское!G12+Коштугское!G12+Мегорское!G12+Оштинское!G12+Саминское!G12+Янишевское!G12</f>
        <v>833.5</v>
      </c>
      <c r="H12" s="59">
        <f>район!H12+'МО Вытегра'!H12+Алмозерское!H12+Андомское!H12+Анненское!H12+Анхимовское!H12+Девятинское!H12+Казаковское!H12+Кемское!H12+Коштугское!H12+Мегорское!H12+Оштинское!H12+Саминское!H12+Янишевское!H12</f>
        <v>1092.6</v>
      </c>
      <c r="I12" s="59">
        <f>район!I12+'МО Вытегра'!I12+Алмозерское!I12+Андомское!I12+Анненское!I12+Анхимовское!I12+Девятинское!I12+Казаковское!I12+Кемское!I12+Коштугское!I12+Мегорское!I12+Оштинское!I12+Саминское!I12+Янишевское!I12</f>
        <v>1514.3000000000002</v>
      </c>
      <c r="J12" s="59">
        <f>район!J12+'МО Вытегра'!J12+Алмозерское!J12+Андомское!J12+Анненское!J12+Анхимовское!J12+Девятинское!J12+Казаковское!J12+Кемское!J12+Коштугское!J12+Мегорское!J12+Оштинское!J12+Саминское!J12+Янишевское!J12</f>
        <v>0</v>
      </c>
      <c r="K12" s="59">
        <f>район!K12+'МО Вытегра'!K12+Алмозерское!K12+Андомское!K12+Анненское!K12+Анхимовское!K12+Девятинское!K12+Казаковское!K12+Кемское!K12+Коштугское!K12+Мегорское!K12+Оштинское!K12+Саминское!K12+Янишевское!K12</f>
        <v>0</v>
      </c>
      <c r="L12" s="59">
        <f>район!L12+'МО Вытегра'!L12+Алмозерское!L12+Андомское!L12+Анненское!L12+Анхимовское!L12+Девятинское!L12+Казаковское!L12+Кемское!L12+Коштугское!L12+Мегорское!L12+Оштинское!L12+Саминское!L12+Янишевское!L12</f>
        <v>0</v>
      </c>
      <c r="M12" s="59">
        <f>район!M12+'МО Вытегра'!M12+Алмозерское!M12+Андомское!M12+Анненское!M12+Анхимовское!M12+Девятинское!M12+Казаковское!M12+Кемское!M12+Коштугское!M12+Мегорское!M12+Оштинское!M12+Саминское!M12+Янишевское!M12</f>
        <v>0</v>
      </c>
      <c r="N12" s="59">
        <f>район!N12+'МО Вытегра'!N12+Алмозерское!N12+Андомское!N12+Анненское!N12+Анхимовское!N12+Девятинское!N12+Казаковское!N12+Кемское!N12+Коштугское!N12+Мегорское!N12+Оштинское!N12+Саминское!N12+Янишевское!N12</f>
        <v>0</v>
      </c>
      <c r="O12" s="59">
        <f>район!O12+'МО Вытегра'!O12+Алмозерское!O12+Андомское!O12+Анненское!O12+Анхимовское!O12+Девятинское!O12+Казаковское!O12+Кемское!O12+Коштугское!O12+Мегорское!O12+Оштинское!O12+Саминское!O12+Янишевское!O12</f>
        <v>0</v>
      </c>
    </row>
    <row r="13" spans="1:15" ht="22.5">
      <c r="A13" s="60" t="s">
        <v>37</v>
      </c>
      <c r="B13" s="60" t="s">
        <v>38</v>
      </c>
      <c r="C13" s="57">
        <f t="shared" si="0"/>
        <v>0</v>
      </c>
      <c r="D13" s="59">
        <f>район!D13+'МО Вытегра'!D13+Алмозерское!D13+Андомское!D13+Анненское!D13+Анхимовское!D13+Девятинское!D13+Казаковское!D13+Кемское!D13+Коштугское!D13+Мегорское!D13+Оштинское!D13+Саминское!D13+Янишевское!D13</f>
        <v>0</v>
      </c>
      <c r="E13" s="59">
        <f>район!E13+'МО Вытегра'!E13+Алмозерское!E13+Андомское!E13+Анненское!E13+Анхимовское!E13+Девятинское!E13+Казаковское!E13+Кемское!E13+Коштугское!E13+Мегорское!E13+Оштинское!E13+Саминское!E13+Янишевское!E13</f>
        <v>0</v>
      </c>
      <c r="F13" s="59">
        <f>район!F13+'МО Вытегра'!F13+Алмозерское!F13+Андомское!F13+Анненское!F13+Анхимовское!F13+Девятинское!F13+Казаковское!F13+Кемское!F13+Коштугское!F13+Мегорское!F13+Оштинское!F13+Саминское!F13+Янишевское!F13</f>
        <v>0</v>
      </c>
      <c r="G13" s="59">
        <f>район!G13+'МО Вытегра'!G13+Алмозерское!G13+Андомское!G13+Анненское!G13+Анхимовское!G13+Девятинское!G13+Казаковское!G13+Кемское!G13+Коштугское!G13+Мегорское!G13+Оштинское!G13+Саминское!G13+Янишевское!G13</f>
        <v>0</v>
      </c>
      <c r="H13" s="59">
        <f>район!H13+'МО Вытегра'!H13+Алмозерское!H13+Андомское!H13+Анненское!H13+Анхимовское!H13+Девятинское!H13+Казаковское!H13+Кемское!H13+Коштугское!H13+Мегорское!H13+Оштинское!H13+Саминское!H13+Янишевское!H13</f>
        <v>0</v>
      </c>
      <c r="I13" s="59">
        <f>район!I13+'МО Вытегра'!I13+Алмозерское!I13+Андомское!I13+Анненское!I13+Анхимовское!I13+Девятинское!I13+Казаковское!I13+Кемское!I13+Коштугское!I13+Мегорское!I13+Оштинское!I13+Саминское!I13+Янишевское!I13</f>
        <v>0</v>
      </c>
      <c r="J13" s="59">
        <f>район!J13+'МО Вытегра'!J13+Алмозерское!J13+Андомское!J13+Анненское!J13+Анхимовское!J13+Девятинское!J13+Казаковское!J13+Кемское!J13+Коштугское!J13+Мегорское!J13+Оштинское!J13+Саминское!J13+Янишевское!J13</f>
        <v>0</v>
      </c>
      <c r="K13" s="59">
        <f>район!K13+'МО Вытегра'!K13+Алмозерское!K13+Андомское!K13+Анненское!K13+Анхимовское!K13+Девятинское!K13+Казаковское!K13+Кемское!K13+Коштугское!K13+Мегорское!K13+Оштинское!K13+Саминское!K13+Янишевское!K13</f>
        <v>0</v>
      </c>
      <c r="L13" s="59">
        <f>район!L13+'МО Вытегра'!L13+Алмозерское!L13+Андомское!L13+Анненское!L13+Анхимовское!L13+Девятинское!L13+Казаковское!L13+Кемское!L13+Коштугское!L13+Мегорское!L13+Оштинское!L13+Саминское!L13+Янишевское!L13</f>
        <v>0</v>
      </c>
      <c r="M13" s="59">
        <f>район!M13+'МО Вытегра'!M13+Алмозерское!M13+Андомское!M13+Анненское!M13+Анхимовское!M13+Девятинское!M13+Казаковское!M13+Кемское!M13+Коштугское!M13+Мегорское!M13+Оштинское!M13+Саминское!M13+Янишевское!M13</f>
        <v>0</v>
      </c>
      <c r="N13" s="59">
        <f>район!N13+'МО Вытегра'!N13+Алмозерское!N13+Андомское!N13+Анненское!N13+Анхимовское!N13+Девятинское!N13+Казаковское!N13+Кемское!N13+Коштугское!N13+Мегорское!N13+Оштинское!N13+Саминское!N13+Янишевское!N13</f>
        <v>0</v>
      </c>
      <c r="O13" s="59">
        <f>район!O13+'МО Вытегра'!O13+Алмозерское!O13+Андомское!O13+Анненское!O13+Анхимовское!O13+Девятинское!O13+Казаковское!O13+Кемское!O13+Коштугское!O13+Мегорское!O13+Оштинское!O13+Саминское!O13+Янишевское!O13</f>
        <v>0</v>
      </c>
    </row>
    <row r="14" spans="1:15" ht="21">
      <c r="A14" s="60" t="s">
        <v>39</v>
      </c>
      <c r="B14" s="56" t="s">
        <v>40</v>
      </c>
      <c r="C14" s="57">
        <f t="shared" si="0"/>
        <v>296292.6</v>
      </c>
      <c r="D14" s="59">
        <f>район!D14+'МО Вытегра'!D14+Алмозерское!D14+Андомское!D14+Анненское!D14+Анхимовское!D14+Девятинское!D14+Казаковское!D14+Кемское!D14+Коштугское!D14+Мегорское!D14+Оштинское!D14+Саминское!D14+Янишевское!D14</f>
        <v>17180.100000000002</v>
      </c>
      <c r="E14" s="59">
        <f>район!E14+'МО Вытегра'!E14+Алмозерское!E14+Андомское!E14+Анненское!E14+Анхимовское!E14+Девятинское!E14+Казаковское!E14+Кемское!E14+Коштугское!E14+Мегорское!E14+Оштинское!E14+Саминское!E14+Янишевское!E14</f>
        <v>57570.900000000016</v>
      </c>
      <c r="F14" s="59">
        <f>район!F14+'МО Вытегра'!F14+Алмозерское!F14+Андомское!F14+Анненское!F14+Анхимовское!F14+Девятинское!F14+Казаковское!F14+Кемское!F14+Коштугское!F14+Мегорское!F14+Оштинское!F14+Саминское!F14+Янишевское!F14</f>
        <v>57032.80000000001</v>
      </c>
      <c r="G14" s="59">
        <f>район!G14+'МО Вытегра'!G14+Алмозерское!G14+Андомское!G14+Анненское!G14+Анхимовское!G14+Девятинское!G14+Казаковское!G14+Кемское!G14+Коштугское!G14+Мегорское!G14+Оштинское!G14+Саминское!G14+Янишевское!G14</f>
        <v>60704.4</v>
      </c>
      <c r="H14" s="59">
        <f>район!H14+'МО Вытегра'!H14+Алмозерское!H14+Андомское!H14+Анненское!H14+Анхимовское!H14+Девятинское!H14+Казаковское!H14+Кемское!H14+Коштугское!H14+Мегорское!H14+Оштинское!H14+Саминское!H14+Янишевское!H14</f>
        <v>59943.29999999999</v>
      </c>
      <c r="I14" s="59">
        <f>район!I14+'МО Вытегра'!I14+Алмозерское!I14+Андомское!I14+Анненское!I14+Анхимовское!I14+Девятинское!I14+Казаковское!I14+Кемское!I14+Коштугское!I14+Мегорское!I14+Оштинское!I14+Саминское!I14+Янишевское!I14</f>
        <v>43861.1</v>
      </c>
      <c r="J14" s="59">
        <f>район!J14+'МО Вытегра'!J14+Алмозерское!J14+Андомское!J14+Анненское!J14+Анхимовское!J14+Девятинское!J14+Казаковское!J14+Кемское!J14+Коштугское!J14+Мегорское!J14+Оштинское!J14+Саминское!J14+Янишевское!J14</f>
        <v>0</v>
      </c>
      <c r="K14" s="59">
        <f>район!K14+'МО Вытегра'!K14+Алмозерское!K14+Андомское!K14+Анненское!K14+Анхимовское!K14+Девятинское!K14+Казаковское!K14+Кемское!K14+Коштугское!K14+Мегорское!K14+Оштинское!K14+Саминское!K14+Янишевское!K14</f>
        <v>0</v>
      </c>
      <c r="L14" s="59">
        <f>район!L14+'МО Вытегра'!L14+Алмозерское!L14+Андомское!L14+Анненское!L14+Анхимовское!L14+Девятинское!L14+Казаковское!L14+Кемское!L14+Коштугское!L14+Мегорское!L14+Оштинское!L14+Саминское!L14+Янишевское!L14</f>
        <v>0</v>
      </c>
      <c r="M14" s="59">
        <f>район!M14+'МО Вытегра'!M14+Алмозерское!M14+Андомское!M14+Анненское!M14+Анхимовское!M14+Девятинское!M14+Казаковское!M14+Кемское!M14+Коштугское!M14+Мегорское!M14+Оштинское!M14+Саминское!M14+Янишевское!M14</f>
        <v>0</v>
      </c>
      <c r="N14" s="59">
        <f>район!N14+'МО Вытегра'!N14+Алмозерское!N14+Андомское!N14+Анненское!N14+Анхимовское!N14+Девятинское!N14+Казаковское!N14+Кемское!N14+Коштугское!N14+Мегорское!N14+Оштинское!N14+Саминское!N14+Янишевское!N14</f>
        <v>0</v>
      </c>
      <c r="O14" s="59">
        <f>район!O14+'МО Вытегра'!O14+Алмозерское!O14+Андомское!O14+Анненское!O14+Анхимовское!O14+Девятинское!O14+Казаковское!O14+Кемское!O14+Коштугское!O14+Мегорское!O14+Оштинское!O14+Саминское!O14+Янишевское!O14</f>
        <v>0</v>
      </c>
    </row>
    <row r="15" spans="1:15" ht="11.25">
      <c r="A15" s="60" t="s">
        <v>41</v>
      </c>
      <c r="B15" s="60" t="s">
        <v>42</v>
      </c>
      <c r="C15" s="57">
        <f t="shared" si="0"/>
        <v>10531.900000000001</v>
      </c>
      <c r="D15" s="59">
        <f>район!D15+'МО Вытегра'!D15+Алмозерское!D15+Андомское!D15+Анненское!D15+Анхимовское!D15+Девятинское!D15+Казаковское!D15+Кемское!D15+Коштугское!D15+Мегорское!D15+Оштинское!D15+Саминское!D15+Янишевское!D15</f>
        <v>845.2</v>
      </c>
      <c r="E15" s="59">
        <f>район!E15+'МО Вытегра'!E15+Алмозерское!E15+Андомское!E15+Анненское!E15+Анхимовское!E15+Девятинское!E15+Казаковское!E15+Кемское!E15+Коштугское!E15+Мегорское!E15+Оштинское!E15+Саминское!E15+Янишевское!E15</f>
        <v>2358.6</v>
      </c>
      <c r="F15" s="59">
        <f>район!F15+'МО Вытегра'!F15+Алмозерское!F15+Андомское!F15+Анненское!F15+Анхимовское!F15+Девятинское!F15+Казаковское!F15+Кемское!F15+Коштугское!F15+Мегорское!F15+Оштинское!F15+Саминское!F15+Янишевское!F15</f>
        <v>3088</v>
      </c>
      <c r="G15" s="59">
        <f>район!G15+'МО Вытегра'!G15+Алмозерское!G15+Андомское!G15+Анненское!G15+Анхимовское!G15+Девятинское!G15+Казаковское!G15+Кемское!G15+Коштугское!G15+Мегорское!G15+Оштинское!G15+Саминское!G15+Янишевское!G15</f>
        <v>2050.2999999999997</v>
      </c>
      <c r="H15" s="59">
        <f>район!H15+'МО Вытегра'!H15+Алмозерское!H15+Андомское!H15+Анненское!H15+Анхимовское!H15+Девятинское!H15+Казаковское!H15+Кемское!H15+Коштугское!H15+Мегорское!H15+Оштинское!H15+Саминское!H15+Янишевское!H15</f>
        <v>1306.8000000000002</v>
      </c>
      <c r="I15" s="59">
        <f>район!I15+'МО Вытегра'!I15+Алмозерское!I15+Андомское!I15+Анненское!I15+Анхимовское!I15+Девятинское!I15+Казаковское!I15+Кемское!I15+Коштугское!I15+Мегорское!I15+Оштинское!I15+Саминское!I15+Янишевское!I15</f>
        <v>882.9999999999999</v>
      </c>
      <c r="J15" s="59">
        <f>район!J15+'МО Вытегра'!J15+Алмозерское!J15+Андомское!J15+Анненское!J15+Анхимовское!J15+Девятинское!J15+Казаковское!J15+Кемское!J15+Коштугское!J15+Мегорское!J15+Оштинское!J15+Саминское!J15+Янишевское!J15</f>
        <v>0</v>
      </c>
      <c r="K15" s="59">
        <f>район!K15+'МО Вытегра'!K15+Алмозерское!K15+Андомское!K15+Анненское!K15+Анхимовское!K15+Девятинское!K15+Казаковское!K15+Кемское!K15+Коштугское!K15+Мегорское!K15+Оштинское!K15+Саминское!K15+Янишевское!K15</f>
        <v>0</v>
      </c>
      <c r="L15" s="59">
        <f>район!L15+'МО Вытегра'!L15+Алмозерское!L15+Андомское!L15+Анненское!L15+Анхимовское!L15+Девятинское!L15+Казаковское!L15+Кемское!L15+Коштугское!L15+Мегорское!L15+Оштинское!L15+Саминское!L15+Янишевское!L15</f>
        <v>0</v>
      </c>
      <c r="M15" s="59">
        <f>район!M15+'МО Вытегра'!M15+Алмозерское!M15+Андомское!M15+Анненское!M15+Анхимовское!M15+Девятинское!M15+Казаковское!M15+Кемское!M15+Коштугское!M15+Мегорское!M15+Оштинское!M15+Саминское!M15+Янишевское!M15</f>
        <v>0</v>
      </c>
      <c r="N15" s="59">
        <f>район!N15+'МО Вытегра'!N15+Алмозерское!N15+Андомское!N15+Анненское!N15+Анхимовское!N15+Девятинское!N15+Казаковское!N15+Кемское!N15+Коштугское!N15+Мегорское!N15+Оштинское!N15+Саминское!N15+Янишевское!N15</f>
        <v>0</v>
      </c>
      <c r="O15" s="59">
        <f>район!O15+'МО Вытегра'!O15+Алмозерское!O15+Андомское!O15+Анненское!O15+Анхимовское!O15+Девятинское!O15+Казаковское!O15+Кемское!O15+Коштугское!O15+Мегорское!O15+Оштинское!O15+Саминское!O15+Янишевское!O15</f>
        <v>0</v>
      </c>
    </row>
    <row r="16" spans="1:15" ht="11.25">
      <c r="A16" s="60" t="s">
        <v>43</v>
      </c>
      <c r="B16" s="60" t="s">
        <v>44</v>
      </c>
      <c r="C16" s="57">
        <f t="shared" si="0"/>
        <v>60872.899999999994</v>
      </c>
      <c r="D16" s="59">
        <f>район!D16+'МО Вытегра'!D16+Алмозерское!D16+Андомское!D16+Анненское!D16+Анхимовское!D16+Девятинское!D16+Казаковское!D16+Кемское!D16+Коштугское!D16+Мегорское!D16+Оштинское!D16+Саминское!D16+Янишевское!D16</f>
        <v>2501.8</v>
      </c>
      <c r="E16" s="59">
        <f>район!E16+'МО Вытегра'!E16+Алмозерское!E16+Андомское!E16+Анненское!E16+Анхимовское!E16+Девятинское!E16+Казаковское!E16+Кемское!E16+Коштугское!E16+Мегорское!E16+Оштинское!E16+Саминское!E16+Янишевское!E16</f>
        <v>16307.5</v>
      </c>
      <c r="F16" s="59">
        <f>район!F16+'МО Вытегра'!F16+Алмозерское!F16+Андомское!F16+Анненское!F16+Анхимовское!F16+Девятинское!F16+Казаковское!F16+Кемское!F16+Коштугское!F16+Мегорское!F16+Оштинское!F16+Саминское!F16+Янишевское!F16</f>
        <v>12779.699999999999</v>
      </c>
      <c r="G16" s="59">
        <f>район!G16+'МО Вытегра'!G16+Алмозерское!G16+Андомское!G16+Анненское!G16+Анхимовское!G16+Девятинское!G16+Казаковское!G16+Кемское!G16+Коштугское!G16+Мегорское!G16+Оштинское!G16+Саминское!G16+Янишевское!G16</f>
        <v>10152.500000000002</v>
      </c>
      <c r="H16" s="59">
        <f>район!H16+'МО Вытегра'!H16+Алмозерское!H16+Андомское!H16+Анненское!H16+Анхимовское!H16+Девятинское!H16+Казаковское!H16+Кемское!H16+Коштугское!H16+Мегорское!H16+Оштинское!H16+Саминское!H16+Янишевское!H16</f>
        <v>12085.699999999999</v>
      </c>
      <c r="I16" s="59">
        <f>район!I16+'МО Вытегра'!I16+Алмозерское!I16+Андомское!I16+Анненское!I16+Анхимовское!I16+Девятинское!I16+Казаковское!I16+Кемское!I16+Коштугское!I16+Мегорское!I16+Оштинское!I16+Саминское!I16+Янишевское!I16</f>
        <v>7045.700000000001</v>
      </c>
      <c r="J16" s="59">
        <f>район!J16+'МО Вытегра'!J16+Алмозерское!J16+Андомское!J16+Анненское!J16+Анхимовское!J16+Девятинское!J16+Казаковское!J16+Кемское!J16+Коштугское!J16+Мегорское!J16+Оштинское!J16+Саминское!J16+Янишевское!J16</f>
        <v>0</v>
      </c>
      <c r="K16" s="59">
        <f>район!K16+'МО Вытегра'!K16+Алмозерское!K16+Андомское!K16+Анненское!K16+Анхимовское!K16+Девятинское!K16+Казаковское!K16+Кемское!K16+Коштугское!K16+Мегорское!K16+Оштинское!K16+Саминское!K16+Янишевское!K16</f>
        <v>0</v>
      </c>
      <c r="L16" s="59">
        <f>район!L16+'МО Вытегра'!L16+Алмозерское!L16+Андомское!L16+Анненское!L16+Анхимовское!L16+Девятинское!L16+Казаковское!L16+Кемское!L16+Коштугское!L16+Мегорское!L16+Оштинское!L16+Саминское!L16+Янишевское!L16</f>
        <v>0</v>
      </c>
      <c r="M16" s="59">
        <f>район!M16+'МО Вытегра'!M16+Алмозерское!M16+Андомское!M16+Анненское!M16+Анхимовское!M16+Девятинское!M16+Казаковское!M16+Кемское!M16+Коштугское!M16+Мегорское!M16+Оштинское!M16+Саминское!M16+Янишевское!M16</f>
        <v>0</v>
      </c>
      <c r="N16" s="59">
        <f>район!N16+'МО Вытегра'!N16+Алмозерское!N16+Андомское!N16+Анненское!N16+Анхимовское!N16+Девятинское!N16+Казаковское!N16+Кемское!N16+Коштугское!N16+Мегорское!N16+Оштинское!N16+Саминское!N16+Янишевское!N16</f>
        <v>0</v>
      </c>
      <c r="O16" s="59">
        <f>район!O16+'МО Вытегра'!O16+Алмозерское!O16+Андомское!O16+Анненское!O16+Анхимовское!O16+Девятинское!O16+Казаковское!O16+Кемское!O16+Коштугское!O16+Мегорское!O16+Оштинское!O16+Саминское!O16+Янишевское!O16</f>
        <v>0</v>
      </c>
    </row>
    <row r="17" spans="1:15" ht="11.25">
      <c r="A17" s="60" t="s">
        <v>45</v>
      </c>
      <c r="B17" s="56" t="s">
        <v>46</v>
      </c>
      <c r="C17" s="57">
        <f t="shared" si="0"/>
        <v>-7643.900000000056</v>
      </c>
      <c r="D17" s="61">
        <f>D6-D10</f>
        <v>4718.299999999999</v>
      </c>
      <c r="E17" s="61">
        <f aca="true" t="shared" si="3" ref="E17:O17">E6-E10</f>
        <v>-5421.700000000019</v>
      </c>
      <c r="F17" s="61">
        <f t="shared" si="3"/>
        <v>-7945.60000000002</v>
      </c>
      <c r="G17" s="61">
        <f t="shared" si="3"/>
        <v>11330.299999999974</v>
      </c>
      <c r="H17" s="61">
        <f t="shared" si="3"/>
        <v>-11199.799999999988</v>
      </c>
      <c r="I17" s="61">
        <f t="shared" si="3"/>
        <v>874.5999999999985</v>
      </c>
      <c r="J17" s="61">
        <f t="shared" si="3"/>
        <v>0</v>
      </c>
      <c r="K17" s="61">
        <f t="shared" si="3"/>
        <v>0</v>
      </c>
      <c r="L17" s="61">
        <f t="shared" si="3"/>
        <v>0</v>
      </c>
      <c r="M17" s="61">
        <f t="shared" si="3"/>
        <v>0</v>
      </c>
      <c r="N17" s="61">
        <f t="shared" si="3"/>
        <v>0</v>
      </c>
      <c r="O17" s="61">
        <f t="shared" si="3"/>
        <v>0</v>
      </c>
    </row>
    <row r="18" spans="1:15" ht="11.25">
      <c r="A18" s="60"/>
      <c r="B18" s="53" t="s">
        <v>47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</row>
    <row r="19" spans="1:15" ht="21">
      <c r="A19" s="60" t="s">
        <v>48</v>
      </c>
      <c r="B19" s="56" t="s">
        <v>78</v>
      </c>
      <c r="C19" s="57">
        <f t="shared" si="0"/>
        <v>7643.900000000056</v>
      </c>
      <c r="D19" s="61">
        <f aca="true" t="shared" si="4" ref="D19:O19">D17*(-1)</f>
        <v>-4718.299999999999</v>
      </c>
      <c r="E19" s="61">
        <f t="shared" si="4"/>
        <v>5421.700000000019</v>
      </c>
      <c r="F19" s="61">
        <f t="shared" si="4"/>
        <v>7945.60000000002</v>
      </c>
      <c r="G19" s="61">
        <f t="shared" si="4"/>
        <v>-11330.299999999974</v>
      </c>
      <c r="H19" s="61">
        <f t="shared" si="4"/>
        <v>11199.799999999988</v>
      </c>
      <c r="I19" s="61">
        <f t="shared" si="4"/>
        <v>-874.5999999999985</v>
      </c>
      <c r="J19" s="61">
        <f t="shared" si="4"/>
        <v>0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</row>
    <row r="20" spans="1:15" ht="24">
      <c r="A20" s="62">
        <v>4001</v>
      </c>
      <c r="B20" s="63" t="s">
        <v>85</v>
      </c>
      <c r="C20" s="64">
        <f t="shared" si="0"/>
        <v>7643.899999999999</v>
      </c>
      <c r="D20" s="65">
        <f>D21+D24+D27+D28</f>
        <v>-4718.3</v>
      </c>
      <c r="E20" s="65">
        <f aca="true" t="shared" si="5" ref="E20:O20">E21+E24+E27+E28</f>
        <v>5421.7</v>
      </c>
      <c r="F20" s="65">
        <f t="shared" si="5"/>
        <v>7945.6</v>
      </c>
      <c r="G20" s="65">
        <f t="shared" si="5"/>
        <v>-11330.300000000001</v>
      </c>
      <c r="H20" s="65">
        <f t="shared" si="5"/>
        <v>11199.8</v>
      </c>
      <c r="I20" s="65">
        <f t="shared" si="5"/>
        <v>-874.5999999999998</v>
      </c>
      <c r="J20" s="65">
        <f t="shared" si="5"/>
        <v>0</v>
      </c>
      <c r="K20" s="65">
        <f t="shared" si="5"/>
        <v>0</v>
      </c>
      <c r="L20" s="65">
        <f t="shared" si="5"/>
        <v>0</v>
      </c>
      <c r="M20" s="65">
        <f t="shared" si="5"/>
        <v>0</v>
      </c>
      <c r="N20" s="65">
        <f t="shared" si="5"/>
        <v>0</v>
      </c>
      <c r="O20" s="65">
        <f t="shared" si="5"/>
        <v>0</v>
      </c>
    </row>
    <row r="21" spans="1:15" ht="11.25">
      <c r="A21" s="60" t="s">
        <v>49</v>
      </c>
      <c r="B21" s="56" t="s">
        <v>50</v>
      </c>
      <c r="C21" s="57">
        <f t="shared" si="0"/>
        <v>0</v>
      </c>
      <c r="D21" s="61">
        <f aca="true" t="shared" si="6" ref="D21:O21">D22-D23</f>
        <v>0</v>
      </c>
      <c r="E21" s="61">
        <f t="shared" si="6"/>
        <v>0</v>
      </c>
      <c r="F21" s="61">
        <f t="shared" si="6"/>
        <v>0</v>
      </c>
      <c r="G21" s="61">
        <f t="shared" si="6"/>
        <v>0</v>
      </c>
      <c r="H21" s="61">
        <f t="shared" si="6"/>
        <v>0</v>
      </c>
      <c r="I21" s="61">
        <f t="shared" si="6"/>
        <v>0</v>
      </c>
      <c r="J21" s="61">
        <f t="shared" si="6"/>
        <v>0</v>
      </c>
      <c r="K21" s="61">
        <f t="shared" si="6"/>
        <v>0</v>
      </c>
      <c r="L21" s="61">
        <f t="shared" si="6"/>
        <v>0</v>
      </c>
      <c r="M21" s="61">
        <f t="shared" si="6"/>
        <v>0</v>
      </c>
      <c r="N21" s="61">
        <f t="shared" si="6"/>
        <v>0</v>
      </c>
      <c r="O21" s="61">
        <f t="shared" si="6"/>
        <v>0</v>
      </c>
    </row>
    <row r="22" spans="1:15" ht="11.25">
      <c r="A22" s="60" t="s">
        <v>51</v>
      </c>
      <c r="B22" s="60" t="s">
        <v>52</v>
      </c>
      <c r="C22" s="57">
        <f t="shared" si="0"/>
        <v>0</v>
      </c>
      <c r="D22" s="59">
        <f>район!D22+'МО Вытегра'!D22+Алмозерское!D22+Андомское!D22+Анненское!D22+Анхимовское!D22+Девятинское!D22+Казаковское!D22+Кемское!D22+Коштугское!D22+Мегорское!D22+Оштинское!D22+Саминское!D22+Янишевское!D22</f>
        <v>0</v>
      </c>
      <c r="E22" s="59">
        <f>район!E22+'МО Вытегра'!E22+Алмозерское!E22+Андомское!E22+Анненское!E22+Анхимовское!E22+Девятинское!E22+Казаковское!E22+Кемское!E22+Коштугское!E22+Мегорское!E22+Оштинское!E22+Саминское!E22+Янишевское!E22</f>
        <v>0</v>
      </c>
      <c r="F22" s="59">
        <f>район!F22+'МО Вытегра'!F22+Алмозерское!F22+Андомское!F22+Анненское!F22+Анхимовское!F22+Девятинское!F22+Казаковское!F22+Кемское!F22+Коштугское!F22+Мегорское!F22+Оштинское!F22+Саминское!F22+Янишевское!F22</f>
        <v>0</v>
      </c>
      <c r="G22" s="59">
        <f>район!G22+'МО Вытегра'!G22+Алмозерское!G22+Андомское!G22+Анненское!G22+Анхимовское!G22+Девятинское!G22+Казаковское!G22+Кемское!G22+Коштугское!G22+Мегорское!G22+Оштинское!G22+Саминское!G22+Янишевское!G22</f>
        <v>0</v>
      </c>
      <c r="H22" s="59">
        <f>район!H22+'МО Вытегра'!H22+Алмозерское!H22+Андомское!H22+Анненское!H22+Анхимовское!H22+Девятинское!H22+Казаковское!H22+Кемское!H22+Коштугское!H22+Мегорское!H22+Оштинское!H22+Саминское!H22+Янишевское!H22</f>
        <v>0</v>
      </c>
      <c r="I22" s="59">
        <f>район!I22+'МО Вытегра'!I22+Алмозерское!I22+Андомское!I22+Анненское!I22+Анхимовское!I22+Девятинское!I22+Казаковское!I22+Кемское!I22+Коштугское!I22+Мегорское!I22+Оштинское!I22+Саминское!I22+Янишевское!I22</f>
        <v>0</v>
      </c>
      <c r="J22" s="59">
        <f>район!J22+'МО Вытегра'!J22+Алмозерское!J22+Андомское!J22+Анненское!J22+Анхимовское!J22+Девятинское!J22+Казаковское!J22+Кемское!J22+Коштугское!J22+Мегорское!J22+Оштинское!J22+Саминское!J22+Янишевское!J22</f>
        <v>0</v>
      </c>
      <c r="K22" s="59">
        <f>район!K22+'МО Вытегра'!K22+Алмозерское!K22+Андомское!K22+Анненское!K22+Анхимовское!K22+Девятинское!K22+Казаковское!K22+Кемское!K22+Коштугское!K22+Мегорское!K22+Оштинское!K22+Саминское!K22+Янишевское!K22</f>
        <v>0</v>
      </c>
      <c r="L22" s="59">
        <f>район!L22+'МО Вытегра'!L22+Алмозерское!L22+Андомское!L22+Анненское!L22+Анхимовское!L22+Девятинское!L22+Казаковское!L22+Кемское!L22+Коштугское!L22+Мегорское!L22+Оштинское!L22+Саминское!L22+Янишевское!L22</f>
        <v>0</v>
      </c>
      <c r="M22" s="59">
        <f>район!M22+'МО Вытегра'!M22+Алмозерское!M22+Андомское!M22+Анненское!M22+Анхимовское!M22+Девятинское!M22+Казаковское!M22+Кемское!M22+Коштугское!M22+Мегорское!M22+Оштинское!M22+Саминское!M22+Янишевское!M22</f>
        <v>0</v>
      </c>
      <c r="N22" s="59">
        <f>район!N22+'МО Вытегра'!N22+Алмозерское!N22+Андомское!N22+Анненское!N22+Анхимовское!N22+Девятинское!N22+Казаковское!N22+Кемское!N22+Коштугское!N22+Мегорское!N22+Оштинское!N22+Саминское!N22+Янишевское!N22</f>
        <v>0</v>
      </c>
      <c r="O22" s="59">
        <f>район!O22+'МО Вытегра'!O22+Алмозерское!O22+Андомское!O22+Анненское!O22+Анхимовское!O22+Девятинское!O22+Казаковское!O22+Кемское!O22+Коштугское!O22+Мегорское!O22+Оштинское!O22+Саминское!O22+Янишевское!O22</f>
        <v>0</v>
      </c>
    </row>
    <row r="23" spans="1:15" ht="22.5">
      <c r="A23" s="60" t="s">
        <v>53</v>
      </c>
      <c r="B23" s="60" t="s">
        <v>54</v>
      </c>
      <c r="C23" s="57">
        <f t="shared" si="0"/>
        <v>0</v>
      </c>
      <c r="D23" s="59">
        <f>район!D23+'МО Вытегра'!D23+Алмозерское!D23+Андомское!D23+Анненское!D23+Анхимовское!D23+Девятинское!D23+Казаковское!D23+Кемское!D23+Коштугское!D23+Мегорское!D23+Оштинское!D23+Саминское!D23+Янишевское!D23</f>
        <v>0</v>
      </c>
      <c r="E23" s="59">
        <f>район!E23+'МО Вытегра'!E23+Алмозерское!E23+Андомское!E23+Анненское!E23+Анхимовское!E23+Девятинское!E23+Казаковское!E23+Кемское!E23+Коштугское!E23+Мегорское!E23+Оштинское!E23+Саминское!E23+Янишевское!E23</f>
        <v>0</v>
      </c>
      <c r="F23" s="59">
        <f>район!F23+'МО Вытегра'!F23+Алмозерское!F23+Андомское!F23+Анненское!F23+Анхимовское!F23+Девятинское!F23+Казаковское!F23+Кемское!F23+Коштугское!F23+Мегорское!F23+Оштинское!F23+Саминское!F23+Янишевское!F23</f>
        <v>0</v>
      </c>
      <c r="G23" s="59">
        <f>район!G23+'МО Вытегра'!G23+Алмозерское!G23+Андомское!G23+Анненское!G23+Анхимовское!G23+Девятинское!G23+Казаковское!G23+Кемское!G23+Коштугское!G23+Мегорское!G23+Оштинское!G23+Саминское!G23+Янишевское!G23</f>
        <v>0</v>
      </c>
      <c r="H23" s="59">
        <f>район!H23+'МО Вытегра'!H23+Алмозерское!H23+Андомское!H23+Анненское!H23+Анхимовское!H23+Девятинское!H23+Казаковское!H23+Кемское!H23+Коштугское!H23+Мегорское!H23+Оштинское!H23+Саминское!H23+Янишевское!H23</f>
        <v>0</v>
      </c>
      <c r="I23" s="59">
        <f>район!I23+'МО Вытегра'!I23+Алмозерское!I23+Андомское!I23+Анненское!I23+Анхимовское!I23+Девятинское!I23+Казаковское!I23+Кемское!I23+Коштугское!I23+Мегорское!I23+Оштинское!I23+Саминское!I23+Янишевское!I23</f>
        <v>0</v>
      </c>
      <c r="J23" s="59">
        <f>район!J23+'МО Вытегра'!J23+Алмозерское!J23+Андомское!J23+Анненское!J23+Анхимовское!J23+Девятинское!J23+Казаковское!J23+Кемское!J23+Коштугское!J23+Мегорское!J23+Оштинское!J23+Саминское!J23+Янишевское!J23</f>
        <v>0</v>
      </c>
      <c r="K23" s="59">
        <f>район!K23+'МО Вытегра'!K23+Алмозерское!K23+Андомское!K23+Анненское!K23+Анхимовское!K23+Девятинское!K23+Казаковское!K23+Кемское!K23+Коштугское!K23+Мегорское!K23+Оштинское!K23+Саминское!K23+Янишевское!K23</f>
        <v>0</v>
      </c>
      <c r="L23" s="59">
        <f>район!L23+'МО Вытегра'!L23+Алмозерское!L23+Андомское!L23+Анненское!L23+Анхимовское!L23+Девятинское!L23+Казаковское!L23+Кемское!L23+Коштугское!L23+Мегорское!L23+Оштинское!L23+Саминское!L23+Янишевское!L23</f>
        <v>0</v>
      </c>
      <c r="M23" s="59">
        <f>район!M23+'МО Вытегра'!M23+Алмозерское!M23+Андомское!M23+Анненское!M23+Анхимовское!M23+Девятинское!M23+Казаковское!M23+Кемское!M23+Коштугское!M23+Мегорское!M23+Оштинское!M23+Саминское!M23+Янишевское!M23</f>
        <v>0</v>
      </c>
      <c r="N23" s="59">
        <f>район!N23+'МО Вытегра'!N23+Алмозерское!N23+Андомское!N23+Анненское!N23+Анхимовское!N23+Девятинское!N23+Казаковское!N23+Кемское!N23+Коштугское!N23+Мегорское!N23+Оштинское!N23+Саминское!N23+Янишевское!N23</f>
        <v>0</v>
      </c>
      <c r="O23" s="59">
        <f>район!O23+'МО Вытегра'!O23+Алмозерское!O23+Андомское!O23+Анненское!O23+Анхимовское!O23+Девятинское!O23+Казаковское!O23+Кемское!O23+Коштугское!O23+Мегорское!O23+Оштинское!O23+Саминское!O23+Янишевское!O23</f>
        <v>0</v>
      </c>
    </row>
    <row r="24" spans="1:15" ht="21">
      <c r="A24" s="66">
        <v>4200</v>
      </c>
      <c r="B24" s="56" t="s">
        <v>82</v>
      </c>
      <c r="C24" s="57">
        <f t="shared" si="0"/>
        <v>-5000</v>
      </c>
      <c r="D24" s="61">
        <f>D25-D26</f>
        <v>0</v>
      </c>
      <c r="E24" s="61">
        <f aca="true" t="shared" si="7" ref="E24:O24">E25-E26</f>
        <v>0</v>
      </c>
      <c r="F24" s="61">
        <f t="shared" si="7"/>
        <v>0</v>
      </c>
      <c r="G24" s="61">
        <f t="shared" si="7"/>
        <v>0</v>
      </c>
      <c r="H24" s="61">
        <f t="shared" si="7"/>
        <v>-5000</v>
      </c>
      <c r="I24" s="61">
        <f t="shared" si="7"/>
        <v>0</v>
      </c>
      <c r="J24" s="61">
        <f t="shared" si="7"/>
        <v>0</v>
      </c>
      <c r="K24" s="61">
        <f t="shared" si="7"/>
        <v>0</v>
      </c>
      <c r="L24" s="61">
        <f t="shared" si="7"/>
        <v>0</v>
      </c>
      <c r="M24" s="61">
        <f t="shared" si="7"/>
        <v>0</v>
      </c>
      <c r="N24" s="61">
        <f t="shared" si="7"/>
        <v>0</v>
      </c>
      <c r="O24" s="61">
        <f t="shared" si="7"/>
        <v>0</v>
      </c>
    </row>
    <row r="25" spans="1:15" ht="22.5">
      <c r="A25" s="66">
        <v>4210</v>
      </c>
      <c r="B25" s="60" t="s">
        <v>83</v>
      </c>
      <c r="C25" s="57">
        <f t="shared" si="0"/>
        <v>0</v>
      </c>
      <c r="D25" s="59">
        <f>район!D25+'МО Вытегра'!D25+Алмозерское!D25+Андомское!D25+Анненское!D25+Анхимовское!D25+Девятинское!D25+Казаковское!D25+Кемское!D25+Коштугское!D25+Мегорское!D25+Оштинское!D25+Саминское!D25+Янишевское!D25</f>
        <v>0</v>
      </c>
      <c r="E25" s="59">
        <f>район!E25+'МО Вытегра'!E25+Алмозерское!E25+Андомское!E25+Анненское!E25+Анхимовское!E25+Девятинское!E25+Казаковское!E25+Кемское!E25+Коштугское!E25+Мегорское!E25+Оштинское!E25+Саминское!E25+Янишевское!E25</f>
        <v>0</v>
      </c>
      <c r="F25" s="59">
        <f>район!F25+'МО Вытегра'!F25+Алмозерское!F25+Андомское!F25+Анненское!F25+Анхимовское!F25+Девятинское!F25+Казаковское!F25+Кемское!F25+Коштугское!F25+Мегорское!F25+Оштинское!F25+Саминское!F25+Янишевское!F25</f>
        <v>0</v>
      </c>
      <c r="G25" s="59">
        <f>район!G25+'МО Вытегра'!G25+Алмозерское!G25+Андомское!G25+Анненское!G25+Анхимовское!G25+Девятинское!G25+Казаковское!G25+Кемское!G25+Коштугское!G25+Мегорское!G25+Оштинское!G25+Саминское!G25+Янишевское!G25</f>
        <v>0</v>
      </c>
      <c r="H25" s="59">
        <f>район!H25+'МО Вытегра'!H25+Алмозерское!H25+Андомское!H25+Анненское!H25+Анхимовское!H25+Девятинское!H25+Казаковское!H25+Кемское!H25+Коштугское!H25+Мегорское!H25+Оштинское!H25+Саминское!H25+Янишевское!H25</f>
        <v>0</v>
      </c>
      <c r="I25" s="59">
        <f>район!I25+'МО Вытегра'!I25+Алмозерское!I25+Андомское!I25+Анненское!I25+Анхимовское!I25+Девятинское!I25+Казаковское!I25+Кемское!I25+Коштугское!I25+Мегорское!I25+Оштинское!I25+Саминское!I25+Янишевское!I25</f>
        <v>0</v>
      </c>
      <c r="J25" s="59">
        <f>район!J25+'МО Вытегра'!J25+Алмозерское!J25+Андомское!J25+Анненское!J25+Анхимовское!J25+Девятинское!J25+Казаковское!J25+Кемское!J25+Коштугское!J25+Мегорское!J25+Оштинское!J25+Саминское!J25+Янишевское!J25</f>
        <v>0</v>
      </c>
      <c r="K25" s="59">
        <f>район!K25+'МО Вытегра'!K25+Алмозерское!K25+Андомское!K25+Анненское!K25+Анхимовское!K25+Девятинское!K25+Казаковское!K25+Кемское!K25+Коштугское!K25+Мегорское!K25+Оштинское!K25+Саминское!K25+Янишевское!K25</f>
        <v>0</v>
      </c>
      <c r="L25" s="59">
        <f>район!L25+'МО Вытегра'!L25+Алмозерское!L25+Андомское!L25+Анненское!L25+Анхимовское!L25+Девятинское!L25+Казаковское!L25+Кемское!L25+Коштугское!L25+Мегорское!L25+Оштинское!L25+Саминское!L25+Янишевское!L25</f>
        <v>0</v>
      </c>
      <c r="M25" s="59">
        <f>район!M25+'МО Вытегра'!M25+Алмозерское!M25+Андомское!M25+Анненское!M25+Анхимовское!M25+Девятинское!M25+Казаковское!M25+Кемское!M25+Коштугское!M25+Мегорское!M25+Оштинское!M25+Саминское!M25+Янишевское!M25</f>
        <v>0</v>
      </c>
      <c r="N25" s="59">
        <f>район!N25+'МО Вытегра'!N25+Алмозерское!N25+Андомское!N25+Анненское!N25+Анхимовское!N25+Девятинское!N25+Казаковское!N25+Кемское!N25+Коштугское!N25+Мегорское!N25+Оштинское!N25+Саминское!N25+Янишевское!N25</f>
        <v>0</v>
      </c>
      <c r="O25" s="59">
        <f>район!O25+'МО Вытегра'!O25+Алмозерское!O25+Андомское!O25+Анненское!O25+Анхимовское!O25+Девятинское!O25+Казаковское!O25+Кемское!O25+Коштугское!O25+Мегорское!O25+Оштинское!O25+Саминское!O25+Янишевское!O25</f>
        <v>0</v>
      </c>
    </row>
    <row r="26" spans="1:15" ht="22.5">
      <c r="A26" s="66">
        <v>4220</v>
      </c>
      <c r="B26" s="60" t="s">
        <v>84</v>
      </c>
      <c r="C26" s="57">
        <f t="shared" si="0"/>
        <v>5000</v>
      </c>
      <c r="D26" s="59">
        <f>район!D26+'МО Вытегра'!D26+Алмозерское!D26+Андомское!D26+Анненское!D26+Анхимовское!D26+Девятинское!D26+Казаковское!D26+Кемское!D26+Коштугское!D26+Мегорское!D26+Оштинское!D26+Саминское!D26+Янишевское!D26</f>
        <v>0</v>
      </c>
      <c r="E26" s="59">
        <f>район!E26+'МО Вытегра'!E26+Алмозерское!E26+Андомское!E26+Анненское!E26+Анхимовское!E26+Девятинское!E26+Казаковское!E26+Кемское!E26+Коштугское!E26+Мегорское!E26+Оштинское!E26+Саминское!E26+Янишевское!E26</f>
        <v>0</v>
      </c>
      <c r="F26" s="59">
        <f>район!F26+'МО Вытегра'!F26+Алмозерское!F26+Андомское!F26+Анненское!F26+Анхимовское!F26+Девятинское!F26+Казаковское!F26+Кемское!F26+Коштугское!F26+Мегорское!F26+Оштинское!F26+Саминское!F26+Янишевское!F26</f>
        <v>0</v>
      </c>
      <c r="G26" s="59">
        <f>район!G26+'МО Вытегра'!G26+Алмозерское!G26+Андомское!G26+Анненское!G26+Анхимовское!G26+Девятинское!G26+Казаковское!G26+Кемское!G26+Коштугское!G26+Мегорское!G26+Оштинское!G26+Саминское!G26+Янишевское!G26</f>
        <v>0</v>
      </c>
      <c r="H26" s="59">
        <f>район!H26+'МО Вытегра'!H26+Алмозерское!H26+Андомское!H26+Анненское!H26+Анхимовское!H26+Девятинское!H26+Казаковское!H26+Кемское!H26+Коштугское!H26+Мегорское!H26+Оштинское!H26+Саминское!H26+Янишевское!H26</f>
        <v>5000</v>
      </c>
      <c r="I26" s="59">
        <f>район!I26+'МО Вытегра'!I26+Алмозерское!I26+Андомское!I26+Анненское!I26+Анхимовское!I26+Девятинское!I26+Казаковское!I26+Кемское!I26+Коштугское!I26+Мегорское!I26+Оштинское!I26+Саминское!I26+Янишевское!I26</f>
        <v>0</v>
      </c>
      <c r="J26" s="59">
        <f>район!J26+'МО Вытегра'!J26+Алмозерское!J26+Андомское!J26+Анненское!J26+Анхимовское!J26+Девятинское!J26+Казаковское!J26+Кемское!J26+Коштугское!J26+Мегорское!J26+Оштинское!J26+Саминское!J26+Янишевское!J26</f>
        <v>0</v>
      </c>
      <c r="K26" s="59">
        <f>район!K26+'МО Вытегра'!K26+Алмозерское!K26+Андомское!K26+Анненское!K26+Анхимовское!K26+Девятинское!K26+Казаковское!K26+Кемское!K26+Коштугское!K26+Мегорское!K26+Оштинское!K26+Саминское!K26+Янишевское!K26</f>
        <v>0</v>
      </c>
      <c r="L26" s="59">
        <f>район!L26+'МО Вытегра'!L26+Алмозерское!L26+Андомское!L26+Анненское!L26+Анхимовское!L26+Девятинское!L26+Казаковское!L26+Кемское!L26+Коштугское!L26+Мегорское!L26+Оштинское!L26+Саминское!L26+Янишевское!L26</f>
        <v>0</v>
      </c>
      <c r="M26" s="59">
        <f>район!M26+'МО Вытегра'!M26+Алмозерское!M26+Андомское!M26+Анненское!M26+Анхимовское!M26+Девятинское!M26+Казаковское!M26+Кемское!M26+Коштугское!M26+Мегорское!M26+Оштинское!M26+Саминское!M26+Янишевское!M26</f>
        <v>0</v>
      </c>
      <c r="N26" s="59">
        <f>район!N26+'МО Вытегра'!N26+Алмозерское!N26+Андомское!N26+Анненское!N26+Анхимовское!N26+Девятинское!N26+Казаковское!N26+Кемское!N26+Коштугское!N26+Мегорское!N26+Оштинское!N26+Саминское!N26+Янишевское!N26</f>
        <v>0</v>
      </c>
      <c r="O26" s="59">
        <f>район!O26+'МО Вытегра'!O26+Алмозерское!O26+Андомское!O26+Анненское!O26+Анхимовское!O26+Девятинское!O26+Казаковское!O26+Кемское!O26+Коштугское!O26+Мегорское!O26+Оштинское!O26+Саминское!O26+Янишевское!O26</f>
        <v>0</v>
      </c>
    </row>
    <row r="27" spans="1:15" ht="21">
      <c r="A27" s="60" t="s">
        <v>55</v>
      </c>
      <c r="B27" s="56" t="s">
        <v>56</v>
      </c>
      <c r="C27" s="57">
        <f t="shared" si="0"/>
        <v>12987.199999999999</v>
      </c>
      <c r="D27" s="59">
        <f>район!D27+'МО Вытегра'!D27+Алмозерское!D27+Андомское!D27+Анненское!D27+Анхимовское!D27+Девятинское!D27+Казаковское!D27+Кемское!D27+Коштугское!D27+Мегорское!D27+Оштинское!D27+Саминское!D27+Янишевское!D27</f>
        <v>-4656.8</v>
      </c>
      <c r="E27" s="59">
        <f>район!E27+'МО Вытегра'!E27+Алмозерское!E27+Андомское!E27+Анненское!E27+Анхимовское!E27+Девятинское!E27+Казаковское!E27+Кемское!E27+Коштугское!E27+Мегорское!E27+Оштинское!E27+Саминское!E27+Янишевское!E27</f>
        <v>5482.5</v>
      </c>
      <c r="F27" s="59">
        <f>район!F27+'МО Вытегра'!F27+Алмозерское!F27+Андомское!F27+Анненское!F27+Анхимовское!F27+Девятинское!F27+Казаковское!F27+Кемское!F27+Коштугское!F27+Мегорское!F27+Оштинское!F27+Саминское!F27+Янишевское!F27</f>
        <v>8005.1</v>
      </c>
      <c r="G27" s="59">
        <f>район!G27+'МО Вытегра'!G27+Алмозерское!G27+Андомское!G27+Анненское!G27+Анхимовское!G27+Девятинское!G27+Казаковское!G27+Кемское!G27+Коштугское!G27+Мегорское!G27+Оштинское!G27+Саминское!G27+Янишевское!G27</f>
        <v>-11271.1</v>
      </c>
      <c r="H27" s="59">
        <f>район!H27+'МО Вытегра'!H27+Алмозерское!H27+Андомское!H27+Анненское!H27+Анхимовское!H27+Девятинское!H27+Казаковское!H27+Кемское!H27+Коштугское!H27+Мегорское!H27+Оштинское!H27+Саминское!H27+Янишевское!H27</f>
        <v>16257.8</v>
      </c>
      <c r="I27" s="59">
        <f>район!I27+'МО Вытегра'!I27+Алмозерское!I27+Андомское!I27+Анненское!I27+Анхимовское!I27+Девятинское!I27+Казаковское!I27+Кемское!I27+Коштугское!I27+Мегорское!I27+Оштинское!I27+Саминское!I27+Янишевское!I27</f>
        <v>-830.2999999999998</v>
      </c>
      <c r="J27" s="59">
        <f>район!J27+'МО Вытегра'!J27+Алмозерское!J27+Андомское!J27+Анненское!J27+Анхимовское!J27+Девятинское!J27+Казаковское!J27+Кемское!J27+Коштугское!J27+Мегорское!J27+Оштинское!J27+Саминское!J27+Янишевское!J27</f>
        <v>0</v>
      </c>
      <c r="K27" s="59">
        <f>район!K27+'МО Вытегра'!K27+Алмозерское!K27+Андомское!K27+Анненское!K27+Анхимовское!K27+Девятинское!K27+Казаковское!K27+Кемское!K27+Коштугское!K27+Мегорское!K27+Оштинское!K27+Саминское!K27+Янишевское!K27</f>
        <v>0</v>
      </c>
      <c r="L27" s="59">
        <f>район!L27+'МО Вытегра'!L27+Алмозерское!L27+Андомское!L27+Анненское!L27+Анхимовское!L27+Девятинское!L27+Казаковское!L27+Кемское!L27+Коштугское!L27+Мегорское!L27+Оштинское!L27+Саминское!L27+Янишевское!L27</f>
        <v>0</v>
      </c>
      <c r="M27" s="59">
        <f>район!M27+'МО Вытегра'!M27+Алмозерское!M27+Андомское!M27+Анненское!M27+Анхимовское!M27+Девятинское!M27+Казаковское!M27+Кемское!M27+Коштугское!M27+Мегорское!M27+Оштинское!M27+Саминское!M27+Янишевское!M27</f>
        <v>0</v>
      </c>
      <c r="N27" s="59">
        <f>район!N27+'МО Вытегра'!N27+Алмозерское!N27+Андомское!N27+Анненское!N27+Анхимовское!N27+Девятинское!N27+Казаковское!N27+Кемское!N27+Коштугское!N27+Мегорское!N27+Оштинское!N27+Саминское!N27+Янишевское!N27</f>
        <v>0</v>
      </c>
      <c r="O27" s="59">
        <f>район!O27+'МО Вытегра'!O27+Алмозерское!O27+Андомское!O27+Анненское!O27+Анхимовское!O27+Девятинское!O27+Казаковское!O27+Кемское!O27+Коштугское!O27+Мегорское!O27+Оштинское!O27+Саминское!O27+Янишевское!O27</f>
        <v>0</v>
      </c>
    </row>
    <row r="28" spans="1:15" ht="21.75">
      <c r="A28" s="60" t="s">
        <v>57</v>
      </c>
      <c r="B28" s="56" t="s">
        <v>86</v>
      </c>
      <c r="C28" s="57">
        <f t="shared" si="0"/>
        <v>-343.3</v>
      </c>
      <c r="D28" s="59">
        <f>район!D28+'МО Вытегра'!D28+Алмозерское!D28+Андомское!D28+Анненское!D28+Анхимовское!D28+Девятинское!D28+Казаковское!D28+Кемское!D28+Коштугское!D28+Мегорское!D28+Оштинское!D28+Саминское!D28+Янишевское!D28</f>
        <v>-61.5</v>
      </c>
      <c r="E28" s="59">
        <f>район!E28+'МО Вытегра'!E28+Алмозерское!E28+Андомское!E28+Анненское!E28+Анхимовское!E28+Девятинское!E28+Казаковское!E28+Кемское!E28+Коштугское!E28+Мегорское!E28+Оштинское!E28+Саминское!E28+Янишевское!E28</f>
        <v>-60.8</v>
      </c>
      <c r="F28" s="59">
        <f>район!F28+'МО Вытегра'!F28+Алмозерское!F28+Андомское!F28+Анненское!F28+Анхимовское!F28+Девятинское!F28+Казаковское!F28+Кемское!F28+Коштугское!F28+Мегорское!F28+Оштинское!F28+Саминское!F28+Янишевское!F28</f>
        <v>-59.5</v>
      </c>
      <c r="G28" s="59">
        <f>район!G28+'МО Вытегра'!G28+Алмозерское!G28+Андомское!G28+Анненское!G28+Анхимовское!G28+Девятинское!G28+Казаковское!G28+Кемское!G28+Коштугское!G28+Мегорское!G28+Оштинское!G28+Саминское!G28+Янишевское!G28</f>
        <v>-59.2</v>
      </c>
      <c r="H28" s="59">
        <f>район!H28+'МО Вытегра'!H28+Алмозерское!H28+Андомское!H28+Анненское!H28+Анхимовское!H28+Девятинское!H28+Казаковское!H28+Кемское!H28+Коштугское!H28+Мегорское!H28+Оштинское!H28+Саминское!H28+Янишевское!H28</f>
        <v>-58</v>
      </c>
      <c r="I28" s="59">
        <f>район!I28+'МО Вытегра'!I28+Алмозерское!I28+Андомское!I28+Анненское!I28+Анхимовское!I28+Девятинское!I28+Казаковское!I28+Кемское!I28+Коштугское!I28+Мегорское!I28+Оштинское!I28+Саминское!I28+Янишевское!I28</f>
        <v>-44.3</v>
      </c>
      <c r="J28" s="59">
        <f>район!J28+'МО Вытегра'!J28+Алмозерское!J28+Андомское!J28+Анненское!J28+Анхимовское!J28+Девятинское!J28+Казаковское!J28+Кемское!J28+Коштугское!J28+Мегорское!J28+Оштинское!J28+Саминское!J28+Янишевское!J28</f>
        <v>0</v>
      </c>
      <c r="K28" s="59">
        <f>район!K28+'МО Вытегра'!K28+Алмозерское!K28+Андомское!K28+Анненское!K28+Анхимовское!K28+Девятинское!K28+Казаковское!K28+Кемское!K28+Коштугское!K28+Мегорское!K28+Оштинское!K28+Саминское!K28+Янишевское!K28</f>
        <v>0</v>
      </c>
      <c r="L28" s="59">
        <f>район!L28+'МО Вытегра'!L28+Алмозерское!L28+Андомское!L28+Анненское!L28+Анхимовское!L28+Девятинское!L28+Казаковское!L28+Кемское!L28+Коштугское!L28+Мегорское!L28+Оштинское!L28+Саминское!L28+Янишевское!L28</f>
        <v>0</v>
      </c>
      <c r="M28" s="59">
        <f>район!M28+'МО Вытегра'!M28+Алмозерское!M28+Андомское!M28+Анненское!M28+Анхимовское!M28+Девятинское!M28+Казаковское!M28+Кемское!M28+Коштугское!M28+Мегорское!M28+Оштинское!M28+Саминское!M28+Янишевское!M28</f>
        <v>0</v>
      </c>
      <c r="N28" s="59">
        <f>район!N28+'МО Вытегра'!N28+Алмозерское!N28+Андомское!N28+Анненское!N28+Анхимовское!N28+Девятинское!N28+Казаковское!N28+Кемское!N28+Коштугское!N28+Мегорское!N28+Оштинское!N28+Саминское!N28+Янишевское!N28</f>
        <v>0</v>
      </c>
      <c r="O28" s="59">
        <f>район!O28+'МО Вытегра'!O28+Алмозерское!O28+Андомское!O28+Анненское!O28+Анхимовское!O28+Девятинское!O28+Казаковское!O28+Кемское!O28+Коштугское!O28+Мегорское!O28+Оштинское!O28+Саминское!O28+Янишевское!O28</f>
        <v>0</v>
      </c>
    </row>
    <row r="29" spans="1:15" ht="11.25">
      <c r="A29" s="60"/>
      <c r="B29" s="53" t="s">
        <v>58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</row>
    <row r="30" spans="1:15" ht="11.25">
      <c r="A30" s="60" t="s">
        <v>59</v>
      </c>
      <c r="B30" s="56" t="s">
        <v>79</v>
      </c>
      <c r="C30" s="57" t="s">
        <v>77</v>
      </c>
      <c r="D30" s="59">
        <f>район!D30+'МО Вытегра'!D30+Алмозерское!D30+Андомское!D30+Анненское!D30+Анхимовское!D30+Девятинское!D30+Казаковское!D30+Кемское!D30+Коштугское!D30+Мегорское!D30+Оштинское!D30+Саминское!D30+Янишевское!D30</f>
        <v>32714.3</v>
      </c>
      <c r="E30" s="59">
        <f>район!E30+'МО Вытегра'!E30+Алмозерское!E30+Андомское!E30+Анненское!E30+Анхимовское!E30+Девятинское!E30+Казаковское!E30+Кемское!E30+Коштугское!E30+Мегорское!E30+Оштинское!E30+Саминское!E30+Янишевское!E30</f>
        <v>27225.499999999996</v>
      </c>
      <c r="F30" s="59">
        <f>район!F30+'МО Вытегра'!F30+Алмозерское!F30+Андомское!F30+Анненское!F30+Анхимовское!F30+Девятинское!F30+Казаковское!F30+Кемское!F30+Коштугское!F30+Мегорское!F30+Оштинское!F30+Саминское!F30+Янишевское!F30</f>
        <v>18891.7</v>
      </c>
      <c r="G30" s="59">
        <f>район!G30+'МО Вытегра'!G30+Алмозерское!G30+Андомское!G30+Анненское!G30+Анхимовское!G30+Девятинское!G30+Казаковское!G30+Кемское!G30+Коштугское!G30+Мегорское!G30+Оштинское!G30+Саминское!G30+Янишевское!G30</f>
        <v>30064.8</v>
      </c>
      <c r="H30" s="59">
        <f>район!H30+'МО Вытегра'!H30+Алмозерское!H30+Андомское!H30+Анненское!H30+Анхимовское!H30+Девятинское!H30+Казаковское!H30+Кемское!H30+Коштугское!H30+Мегорское!H30+Оштинское!H30+Саминское!H30+Янишевское!H30</f>
        <v>18864.999999999996</v>
      </c>
      <c r="I30" s="59">
        <f>район!I30+'МО Вытегра'!I30+Алмозерское!I30+Андомское!I30+Анненское!I30+Анхимовское!I30+Девятинское!I30+Казаковское!I30+Кемское!I30+Коштугское!I30+Мегорское!I30+Оштинское!I30+Саминское!I30+Янишевское!I30</f>
        <v>14735.1</v>
      </c>
      <c r="J30" s="59">
        <f>район!J30+'МО Вытегра'!J30+Алмозерское!J30+Андомское!J30+Анненское!J30+Анхимовское!J30+Девятинское!J30+Казаковское!J30+Кемское!J30+Коштугское!J30+Мегорское!J30+Оштинское!J30+Саминское!J30+Янишевское!J30</f>
        <v>0</v>
      </c>
      <c r="K30" s="59">
        <f>район!K30+'МО Вытегра'!K30+Алмозерское!K30+Андомское!K30+Анненское!K30+Анхимовское!K30+Девятинское!K30+Казаковское!K30+Кемское!K30+Коштугское!K30+Мегорское!K30+Оштинское!K30+Саминское!K30+Янишевское!K30</f>
        <v>0</v>
      </c>
      <c r="L30" s="59">
        <f>район!L30+'МО Вытегра'!L30+Алмозерское!L30+Андомское!L30+Анненское!L30+Анхимовское!L30+Девятинское!L30+Казаковское!L30+Кемское!L30+Коштугское!L30+Мегорское!L30+Оштинское!L30+Саминское!L30+Янишевское!L30</f>
        <v>0</v>
      </c>
      <c r="M30" s="59">
        <f>район!M30+'МО Вытегра'!M30+Алмозерское!M30+Андомское!M30+Анненское!M30+Анхимовское!M30+Девятинское!M30+Казаковское!M30+Кемское!M30+Коштугское!M30+Мегорское!M30+Оштинское!M30+Саминское!M30+Янишевское!M30</f>
        <v>0</v>
      </c>
      <c r="N30" s="59">
        <f>район!N30+'МО Вытегра'!N30+Алмозерское!N30+Андомское!N30+Анненское!N30+Анхимовское!N30+Девятинское!N30+Казаковское!N30+Кемское!N30+Коштугское!N30+Мегорское!N30+Оштинское!N30+Саминское!N30+Янишевское!N30</f>
        <v>0</v>
      </c>
      <c r="O30" s="59">
        <f>район!O30+'МО Вытегра'!O30+Алмозерское!O30+Андомское!O30+Анненское!O30+Анхимовское!O30+Девятинское!O30+Казаковское!O30+Кемское!O30+Коштугское!O30+Мегорское!O30+Оштинское!O30+Саминское!O30+Янишевское!O30</f>
        <v>0</v>
      </c>
    </row>
    <row r="31" spans="1:15" ht="11.25">
      <c r="A31" s="60" t="s">
        <v>60</v>
      </c>
      <c r="B31" s="60" t="s">
        <v>61</v>
      </c>
      <c r="C31" s="57" t="s">
        <v>77</v>
      </c>
      <c r="D31" s="59">
        <f>район!D31+'МО Вытегра'!D31+Алмозерское!D31+Андомское!D31+Анненское!D31+Анхимовское!D31+Девятинское!D31+Казаковское!D31+Кемское!D31+Коштугское!D31+Мегорское!D31+Оштинское!D31+Саминское!D31+Янишевское!D31</f>
        <v>2614.1</v>
      </c>
      <c r="E31" s="59">
        <f>район!E31+'МО Вытегра'!E31+Алмозерское!E31+Андомское!E31+Анненское!E31+Анхимовское!E31+Девятинское!E31+Казаковское!E31+Кемское!E31+Коштугское!E31+Мегорское!E31+Оштинское!E31+Саминское!E31+Янишевское!E31</f>
        <v>5433.099999999999</v>
      </c>
      <c r="F31" s="59">
        <f>район!F31+'МО Вытегра'!F31+Алмозерское!F31+Андомское!F31+Анненское!F31+Анхимовское!F31+Девятинское!F31+Казаковское!F31+Кемское!F31+Коштугское!F31+Мегорское!F31+Оштинское!F31+Саминское!F31+Янишевское!F31</f>
        <v>4441.7</v>
      </c>
      <c r="G31" s="59">
        <f>район!G31+'МО Вытегра'!G31+Алмозерское!G31+Андомское!G31+Анненское!G31+Анхимовское!G31+Девятинское!G31+Казаковское!G31+Кемское!G31+Коштугское!G31+Мегорское!G31+Оштинское!G31+Саминское!G31+Янишевское!G31</f>
        <v>6671.299999999999</v>
      </c>
      <c r="H31" s="59">
        <f>район!H31+'МО Вытегра'!H31+Алмозерское!H31+Андомское!H31+Анненское!H31+Анхимовское!H31+Девятинское!H31+Казаковское!H31+Кемское!H31+Коштугское!H31+Мегорское!H31+Оштинское!H31+Саминское!H31+Янишевское!H31</f>
        <v>8046.4</v>
      </c>
      <c r="I31" s="59">
        <f>район!I31+'МО Вытегра'!I31+Алмозерское!I31+Андомское!I31+Анненское!I31+Анхимовское!I31+Девятинское!I31+Казаковское!I31+Кемское!I31+Коштугское!I31+Мегорское!I31+Оштинское!I31+Саминское!I31+Янишевское!I31</f>
        <v>7990.199999999998</v>
      </c>
      <c r="J31" s="59">
        <f>район!J31+'МО Вытегра'!J31+Алмозерское!J31+Андомское!J31+Анненское!J31+Анхимовское!J31+Девятинское!J31+Казаковское!J31+Кемское!J31+Коштугское!J31+Мегорское!J31+Оштинское!J31+Саминское!J31+Янишевское!J31</f>
        <v>0</v>
      </c>
      <c r="K31" s="59">
        <f>район!K31+'МО Вытегра'!K31+Алмозерское!K31+Андомское!K31+Анненское!K31+Анхимовское!K31+Девятинское!K31+Казаковское!K31+Кемское!K31+Коштугское!K31+Мегорское!K31+Оштинское!K31+Саминское!K31+Янишевское!K31</f>
        <v>0</v>
      </c>
      <c r="L31" s="59">
        <f>район!L31+'МО Вытегра'!L31+Алмозерское!L31+Андомское!L31+Анненское!L31+Анхимовское!L31+Девятинское!L31+Казаковское!L31+Кемское!L31+Коштугское!L31+Мегорское!L31+Оштинское!L31+Саминское!L31+Янишевское!L31</f>
        <v>0</v>
      </c>
      <c r="M31" s="59">
        <f>район!M31+'МО Вытегра'!M31+Алмозерское!M31+Андомское!M31+Анненское!M31+Анхимовское!M31+Девятинское!M31+Казаковское!M31+Кемское!M31+Коштугское!M31+Мегорское!M31+Оштинское!M31+Саминское!M31+Янишевское!M31</f>
        <v>0</v>
      </c>
      <c r="N31" s="59">
        <f>район!N31+'МО Вытегра'!N31+Алмозерское!N31+Андомское!N31+Анненское!N31+Анхимовское!N31+Девятинское!N31+Казаковское!N31+Кемское!N31+Коштугское!N31+Мегорское!N31+Оштинское!N31+Саминское!N31+Янишевское!N31</f>
        <v>0</v>
      </c>
      <c r="O31" s="59">
        <f>район!O31+'МО Вытегра'!O31+Алмозерское!O31+Андомское!O31+Анненское!O31+Анхимовское!O31+Девятинское!O31+Казаковское!O31+Кемское!O31+Коштугское!O31+Мегорское!O31+Оштинское!O31+Саминское!O31+Янишевское!O31</f>
        <v>0</v>
      </c>
    </row>
    <row r="32" spans="1:15" ht="11.25">
      <c r="A32" s="60" t="s">
        <v>62</v>
      </c>
      <c r="B32" s="56" t="s">
        <v>63</v>
      </c>
      <c r="C32" s="57" t="s">
        <v>77</v>
      </c>
      <c r="D32" s="59">
        <f>район!D32+'МО Вытегра'!D32+Алмозерское!D32+Андомское!D32+Анненское!D32+Анхимовское!D32+Девятинское!D32+Казаковское!D32+Кемское!D32+Коштугское!D32+Мегорское!D32+Оштинское!D32+Саминское!D32+Янишевское!D32</f>
        <v>51801</v>
      </c>
      <c r="E32" s="59">
        <f>район!E32+'МО Вытегра'!E32+Алмозерское!E32+Андомское!E32+Анненское!E32+Анхимовское!E32+Девятинское!E32+Казаковское!E32+Кемское!E32+Коштугское!E32+Мегорское!E32+Оштинское!E32+Саминское!E32+Янишевское!E32</f>
        <v>51740.2</v>
      </c>
      <c r="F32" s="59">
        <f>район!F32+'МО Вытегра'!F32+Алмозерское!F32+Андомское!F32+Анненское!F32+Анхимовское!F32+Девятинское!F32+Казаковское!F32+Кемское!F32+Коштугское!F32+Мегорское!F32+Оштинское!F32+Саминское!F32+Янишевское!F32</f>
        <v>72346.3</v>
      </c>
      <c r="G32" s="59">
        <f>район!G32+'МО Вытегра'!G32+Алмозерское!G32+Андомское!G32+Анненское!G32+Анхимовское!G32+Девятинское!G32+Казаковское!G32+Кемское!G32+Коштугское!G32+Мегорское!G32+Оштинское!G32+Саминское!G32+Янишевское!G32</f>
        <v>72287.1</v>
      </c>
      <c r="H32" s="59">
        <f>район!H32+'МО Вытегра'!H32+Алмозерское!H32+Андомское!H32+Анненское!H32+Анхимовское!H32+Девятинское!H32+Казаковское!H32+Кемское!H32+Коштугское!H32+Мегорское!H32+Оштинское!H32+Саминское!H32+Янишевское!H32</f>
        <v>64629.1</v>
      </c>
      <c r="I32" s="59">
        <f>район!I32+'МО Вытегра'!I32+Алмозерское!I32+Андомское!I32+Анненское!I32+Анхимовское!I32+Девятинское!I32+Казаковское!I32+Кемское!I32+Коштугское!I32+Мегорское!I32+Оштинское!I32+Саминское!I32+Янишевское!I32</f>
        <v>32530.2</v>
      </c>
      <c r="J32" s="59">
        <f>район!J32+'МО Вытегра'!J32+Алмозерское!J32+Андомское!J32+Анненское!J32+Анхимовское!J32+Девятинское!J32+Казаковское!J32+Кемское!J32+Коштугское!J32+Мегорское!J32+Оштинское!J32+Саминское!J32+Янишевское!J32</f>
        <v>0</v>
      </c>
      <c r="K32" s="59">
        <f>район!K32+'МО Вытегра'!K32+Алмозерское!K32+Андомское!K32+Анненское!K32+Анхимовское!K32+Девятинское!K32+Казаковское!K32+Кемское!K32+Коштугское!K32+Мегорское!K32+Оштинское!K32+Саминское!K32+Янишевское!K32</f>
        <v>0</v>
      </c>
      <c r="L32" s="59">
        <f>район!L32+'МО Вытегра'!L32+Алмозерское!L32+Андомское!L32+Анненское!L32+Анхимовское!L32+Девятинское!L32+Казаковское!L32+Кемское!L32+Коштугское!L32+Мегорское!L32+Оштинское!L32+Саминское!L32+Янишевское!L32</f>
        <v>0</v>
      </c>
      <c r="M32" s="59">
        <f>район!M32+'МО Вытегра'!M32+Алмозерское!M32+Андомское!M32+Анненское!M32+Анхимовское!M32+Девятинское!M32+Казаковское!M32+Кемское!M32+Коштугское!M32+Мегорское!M32+Оштинское!M32+Саминское!M32+Янишевское!M32</f>
        <v>0</v>
      </c>
      <c r="N32" s="59">
        <f>район!N32+'МО Вытегра'!N32+Алмозерское!N32+Андомское!N32+Анненское!N32+Анхимовское!N32+Девятинское!N32+Казаковское!N32+Кемское!N32+Коштугское!N32+Мегорское!N32+Оштинское!N32+Саминское!N32+Янишевское!N32</f>
        <v>0</v>
      </c>
      <c r="O32" s="59">
        <f>район!O32+'МО Вытегра'!O32+Алмозерское!O32+Андомское!O32+Анненское!O32+Анхимовское!O32+Девятинское!O32+Казаковское!O32+Кемское!O32+Коштугское!O32+Мегорское!O32+Оштинское!O32+Саминское!O32+Янишевское!O32</f>
        <v>0</v>
      </c>
    </row>
    <row r="33" spans="1:15" ht="21">
      <c r="A33" s="60" t="s">
        <v>64</v>
      </c>
      <c r="B33" s="56" t="s">
        <v>80</v>
      </c>
      <c r="C33" s="57" t="s">
        <v>77</v>
      </c>
      <c r="D33" s="59">
        <f>район!D33+'МО Вытегра'!D33+Алмозерское!D33+Андомское!D33+Анненское!D33+Анхимовское!D33+Девятинское!D33+Казаковское!D33+Кемское!D33+Коштугское!D33+Мегорское!D33+Оштинское!D33+Саминское!D33+Янишевское!D33</f>
        <v>4197.1</v>
      </c>
      <c r="E33" s="59">
        <f>район!E33+'МО Вытегра'!E33+Алмозерское!E33+Андомское!E33+Анненское!E33+Анхимовское!E33+Девятинское!E33+Казаковское!E33+Кемское!E33+Коштугское!E33+Мегорское!E33+Оштинское!E33+Саминское!E33+Янишевское!E33</f>
        <v>4197.1</v>
      </c>
      <c r="F33" s="59">
        <f>район!F33+'МО Вытегра'!F33+Алмозерское!F33+Андомское!F33+Анненское!F33+Анхимовское!F33+Девятинское!F33+Казаковское!F33+Кемское!F33+Коштугское!F33+Мегорское!F33+Оштинское!F33+Саминское!F33+Янишевское!F33</f>
        <v>4204.1</v>
      </c>
      <c r="G33" s="59">
        <f>район!G33+'МО Вытегра'!G33+Алмозерское!G33+Андомское!G33+Анненское!G33+Анхимовское!G33+Девятинское!G33+Казаковское!G33+Кемское!G33+Коштугское!G33+Мегорское!G33+Оштинское!G33+Саминское!G33+Янишевское!G33</f>
        <v>4208.099999999999</v>
      </c>
      <c r="H33" s="59">
        <f>район!H33+'МО Вытегра'!H33+Алмозерское!H33+Андомское!H33+Анненское!H33+Анхимовское!H33+Девятинское!H33+Казаковское!H33+Кемское!H33+Коштугское!H33+Мегорское!H33+Оштинское!H33+Саминское!H33+Янишевское!H33</f>
        <v>4198.4</v>
      </c>
      <c r="I33" s="59">
        <f>район!I33+'МО Вытегра'!I33+Алмозерское!I33+Андомское!I33+Анненское!I33+Анхимовское!I33+Девятинское!I33+Казаковское!I33+Кемское!I33+Коштугское!I33+Мегорское!I33+Оштинское!I33+Саминское!I33+Янишевское!I33</f>
        <v>4043.3</v>
      </c>
      <c r="J33" s="59">
        <f>район!J33+'МО Вытегра'!J33+Алмозерское!J33+Андомское!J33+Анненское!J33+Анхимовское!J33+Девятинское!J33+Казаковское!J33+Кемское!J33+Коштугское!J33+Мегорское!J33+Оштинское!J33+Саминское!J33+Янишевское!J33</f>
        <v>0</v>
      </c>
      <c r="K33" s="59">
        <f>район!K33+'МО Вытегра'!K33+Алмозерское!K33+Андомское!K33+Анненское!K33+Анхимовское!K33+Девятинское!K33+Казаковское!K33+Кемское!K33+Коштугское!K33+Мегорское!K33+Оштинское!K33+Саминское!K33+Янишевское!K33</f>
        <v>0</v>
      </c>
      <c r="L33" s="59">
        <f>район!L33+'МО Вытегра'!L33+Алмозерское!L33+Андомское!L33+Анненское!L33+Анхимовское!L33+Девятинское!L33+Казаковское!L33+Кемское!L33+Коштугское!L33+Мегорское!L33+Оштинское!L33+Саминское!L33+Янишевское!L33</f>
        <v>0</v>
      </c>
      <c r="M33" s="59">
        <f>район!M33+'МО Вытегра'!M33+Алмозерское!M33+Андомское!M33+Анненское!M33+Анхимовское!M33+Девятинское!M33+Казаковское!M33+Кемское!M33+Коштугское!M33+Мегорское!M33+Оштинское!M33+Саминское!M33+Янишевское!M33</f>
        <v>0</v>
      </c>
      <c r="N33" s="59">
        <f>район!N33+'МО Вытегра'!N33+Алмозерское!N33+Андомское!N33+Анненское!N33+Анхимовское!N33+Девятинское!N33+Казаковское!N33+Кемское!N33+Коштугское!N33+Мегорское!N33+Оштинское!N33+Саминское!N33+Янишевское!N33</f>
        <v>0</v>
      </c>
      <c r="O33" s="59">
        <f>район!O33+'МО Вытегра'!O33+Алмозерское!O33+Андомское!O33+Анненское!O33+Анхимовское!O33+Девятинское!O33+Казаковское!O33+Кемское!O33+Коштугское!O33+Мегорское!O33+Оштинское!O33+Саминское!O33+Янишевское!O33</f>
        <v>0</v>
      </c>
    </row>
    <row r="34" spans="1:15" ht="11.25">
      <c r="A34" s="60" t="s">
        <v>65</v>
      </c>
      <c r="B34" s="60" t="s">
        <v>66</v>
      </c>
      <c r="C34" s="57" t="s">
        <v>77</v>
      </c>
      <c r="D34" s="59">
        <f>район!D34+'МО Вытегра'!D34+Алмозерское!D34+Андомское!D34+Анненское!D34+Анхимовское!D34+Девятинское!D34+Казаковское!D34+Кемское!D34+Коштугское!D34+Мегорское!D34+Оштинское!D34+Саминское!D34+Янишевское!D34</f>
        <v>0</v>
      </c>
      <c r="E34" s="59">
        <f>район!E34+'МО Вытегра'!E34+Алмозерское!E34+Андомское!E34+Анненское!E34+Анхимовское!E34+Девятинское!E34+Казаковское!E34+Кемское!E34+Коштугское!E34+Мегорское!E34+Оштинское!E34+Саминское!E34+Янишевское!E34</f>
        <v>0</v>
      </c>
      <c r="F34" s="59">
        <f>район!F34+'МО Вытегра'!F34+Алмозерское!F34+Андомское!F34+Анненское!F34+Анхимовское!F34+Девятинское!F34+Казаковское!F34+Кемское!F34+Коштугское!F34+Мегорское!F34+Оштинское!F34+Саминское!F34+Янишевское!F34</f>
        <v>0</v>
      </c>
      <c r="G34" s="59">
        <f>район!G34+'МО Вытегра'!G34+Алмозерское!G34+Андомское!G34+Анненское!G34+Анхимовское!G34+Девятинское!G34+Казаковское!G34+Кемское!G34+Коштугское!G34+Мегорское!G34+Оштинское!G34+Саминское!G34+Янишевское!G34</f>
        <v>0</v>
      </c>
      <c r="H34" s="59">
        <f>район!H34+'МО Вытегра'!H34+Алмозерское!H34+Андомское!H34+Анненское!H34+Анхимовское!H34+Девятинское!H34+Казаковское!H34+Кемское!H34+Коштугское!H34+Мегорское!H34+Оштинское!H34+Саминское!H34+Янишевское!H34</f>
        <v>0</v>
      </c>
      <c r="I34" s="59">
        <f>район!I34+'МО Вытегра'!I34+Алмозерское!I34+Андомское!I34+Анненское!I34+Анхимовское!I34+Девятинское!I34+Казаковское!I34+Кемское!I34+Коштугское!I34+Мегорское!I34+Оштинское!I34+Саминское!I34+Янишевское!I34</f>
        <v>0</v>
      </c>
      <c r="J34" s="59">
        <f>район!J34+'МО Вытегра'!J34+Алмозерское!J34+Андомское!J34+Анненское!J34+Анхимовское!J34+Девятинское!J34+Казаковское!J34+Кемское!J34+Коштугское!J34+Мегорское!J34+Оштинское!J34+Саминское!J34+Янишевское!J34</f>
        <v>0</v>
      </c>
      <c r="K34" s="59">
        <f>район!K34+'МО Вытегра'!K34+Алмозерское!K34+Андомское!K34+Анненское!K34+Анхимовское!K34+Девятинское!K34+Казаковское!K34+Кемское!K34+Коштугское!K34+Мегорское!K34+Оштинское!K34+Саминское!K34+Янишевское!K34</f>
        <v>0</v>
      </c>
      <c r="L34" s="59">
        <f>район!L34+'МО Вытегра'!L34+Алмозерское!L34+Андомское!L34+Анненское!L34+Анхимовское!L34+Девятинское!L34+Казаковское!L34+Кемское!L34+Коштугское!L34+Мегорское!L34+Оштинское!L34+Саминское!L34+Янишевское!L34</f>
        <v>0</v>
      </c>
      <c r="M34" s="59">
        <f>район!M34+'МО Вытегра'!M34+Алмозерское!M34+Андомское!M34+Анненское!M34+Анхимовское!M34+Девятинское!M34+Казаковское!M34+Кемское!M34+Коштугское!M34+Мегорское!M34+Оштинское!M34+Саминское!M34+Янишевское!M34</f>
        <v>0</v>
      </c>
      <c r="N34" s="59">
        <f>район!N34+'МО Вытегра'!N34+Алмозерское!N34+Андомское!N34+Анненское!N34+Анхимовское!N34+Девятинское!N34+Казаковское!N34+Кемское!N34+Коштугское!N34+Мегорское!N34+Оштинское!N34+Саминское!N34+Янишевское!N34</f>
        <v>0</v>
      </c>
      <c r="O34" s="59">
        <f>район!O34+'МО Вытегра'!O34+Алмозерское!O34+Андомское!O34+Анненское!O34+Анхимовское!O34+Девятинское!O34+Казаковское!O34+Кемское!O34+Коштугское!O34+Мегорское!O34+Оштинское!O34+Саминское!O34+Янишевское!O34</f>
        <v>0</v>
      </c>
    </row>
    <row r="35" spans="1:15" ht="11.25">
      <c r="A35" s="60" t="s">
        <v>67</v>
      </c>
      <c r="B35" s="60" t="s">
        <v>68</v>
      </c>
      <c r="C35" s="57" t="s">
        <v>77</v>
      </c>
      <c r="D35" s="59">
        <f>район!D35+'МО Вытегра'!D35+Алмозерское!D35+Андомское!D35+Анненское!D35+Анхимовское!D35+Девятинское!D35+Казаковское!D35+Кемское!D35+Коштугское!D35+Мегорское!D35+Оштинское!D35+Саминское!D35+Янишевское!D35</f>
        <v>0</v>
      </c>
      <c r="E35" s="59">
        <f>район!E35+'МО Вытегра'!E35+Алмозерское!E35+Андомское!E35+Анненское!E35+Анхимовское!E35+Девятинское!E35+Казаковское!E35+Кемское!E35+Коштугское!E35+Мегорское!E35+Оштинское!E35+Саминское!E35+Янишевское!E35</f>
        <v>0</v>
      </c>
      <c r="F35" s="59">
        <f>район!F35+'МО Вытегра'!F35+Алмозерское!F35+Андомское!F35+Анненское!F35+Анхимовское!F35+Девятинское!F35+Казаковское!F35+Кемское!F35+Коштугское!F35+Мегорское!F35+Оштинское!F35+Саминское!F35+Янишевское!F35</f>
        <v>0</v>
      </c>
      <c r="G35" s="59">
        <f>район!G35+'МО Вытегра'!G35+Алмозерское!G35+Андомское!G35+Анненское!G35+Анхимовское!G35+Девятинское!G35+Казаковское!G35+Кемское!G35+Коштугское!G35+Мегорское!G35+Оштинское!G35+Саминское!G35+Янишевское!G35</f>
        <v>0</v>
      </c>
      <c r="H35" s="59">
        <f>район!H35+'МО Вытегра'!H35+Алмозерское!H35+Андомское!H35+Анненское!H35+Анхимовское!H35+Девятинское!H35+Казаковское!H35+Кемское!H35+Коштугское!H35+Мегорское!H35+Оштинское!H35+Саминское!H35+Янишевское!H35</f>
        <v>0</v>
      </c>
      <c r="I35" s="59">
        <f>район!I35+'МО Вытегра'!I35+Алмозерское!I35+Андомское!I35+Анненское!I35+Анхимовское!I35+Девятинское!I35+Казаковское!I35+Кемское!I35+Коштугское!I35+Мегорское!I35+Оштинское!I35+Саминское!I35+Янишевское!I35</f>
        <v>0</v>
      </c>
      <c r="J35" s="59">
        <f>район!J35+'МО Вытегра'!J35+Алмозерское!J35+Андомское!J35+Анненское!J35+Анхимовское!J35+Девятинское!J35+Казаковское!J35+Кемское!J35+Коштугское!J35+Мегорское!J35+Оштинское!J35+Саминское!J35+Янишевское!J35</f>
        <v>0</v>
      </c>
      <c r="K35" s="59">
        <f>район!K35+'МО Вытегра'!K35+Алмозерское!K35+Андомское!K35+Анненское!K35+Анхимовское!K35+Девятинское!K35+Казаковское!K35+Кемское!K35+Коштугское!K35+Мегорское!K35+Оштинское!K35+Саминское!K35+Янишевское!K35</f>
        <v>0</v>
      </c>
      <c r="L35" s="59">
        <f>район!L35+'МО Вытегра'!L35+Алмозерское!L35+Андомское!L35+Анненское!L35+Анхимовское!L35+Девятинское!L35+Казаковское!L35+Кемское!L35+Коштугское!L35+Мегорское!L35+Оштинское!L35+Саминское!L35+Янишевское!L35</f>
        <v>0</v>
      </c>
      <c r="M35" s="59">
        <f>район!M35+'МО Вытегра'!M35+Алмозерское!M35+Андомское!M35+Анненское!M35+Анхимовское!M35+Девятинское!M35+Казаковское!M35+Кемское!M35+Коштугское!M35+Мегорское!M35+Оштинское!M35+Саминское!M35+Янишевское!M35</f>
        <v>0</v>
      </c>
      <c r="N35" s="59">
        <f>район!N35+'МО Вытегра'!N35+Алмозерское!N35+Андомское!N35+Анненское!N35+Анхимовское!N35+Девятинское!N35+Казаковское!N35+Кемское!N35+Коштугское!N35+Мегорское!N35+Оштинское!N35+Саминское!N35+Янишевское!N35</f>
        <v>0</v>
      </c>
      <c r="O35" s="59">
        <f>район!O35+'МО Вытегра'!O35+Алмозерское!O35+Андомское!O35+Анненское!O35+Анхимовское!O35+Девятинское!O35+Казаковское!O35+Кемское!O35+Коштугское!O35+Мегорское!O35+Оштинское!O35+Саминское!O35+Янишевское!O35</f>
        <v>0</v>
      </c>
    </row>
    <row r="36" spans="1:15" ht="11.25">
      <c r="A36" s="60" t="s">
        <v>69</v>
      </c>
      <c r="B36" s="60" t="s">
        <v>70</v>
      </c>
      <c r="C36" s="57" t="s">
        <v>77</v>
      </c>
      <c r="D36" s="59">
        <f>район!D36+'МО Вытегра'!D36+Алмозерское!D36+Андомское!D36+Анненское!D36+Анхимовское!D36+Девятинское!D36+Казаковское!D36+Кемское!D36+Коштугское!D36+Мегорское!D36+Оштинское!D36+Саминское!D36+Янишевское!D36</f>
        <v>0</v>
      </c>
      <c r="E36" s="59">
        <f>район!E36+'МО Вытегра'!E36+Алмозерское!E36+Андомское!E36+Анненское!E36+Анхимовское!E36+Девятинское!E36+Казаковское!E36+Кемское!E36+Коштугское!E36+Мегорское!E36+Оштинское!E36+Саминское!E36+Янишевское!E36</f>
        <v>0</v>
      </c>
      <c r="F36" s="59">
        <f>район!F36+'МО Вытегра'!F36+Алмозерское!F36+Андомское!F36+Анненское!F36+Анхимовское!F36+Девятинское!F36+Казаковское!F36+Кемское!F36+Коштугское!F36+Мегорское!F36+Оштинское!F36+Саминское!F36+Янишевское!F36</f>
        <v>0</v>
      </c>
      <c r="G36" s="59">
        <f>район!G36+'МО Вытегра'!G36+Алмозерское!G36+Андомское!G36+Анненское!G36+Анхимовское!G36+Девятинское!G36+Казаковское!G36+Кемское!G36+Коштугское!G36+Мегорское!G36+Оштинское!G36+Саминское!G36+Янишевское!G36</f>
        <v>0</v>
      </c>
      <c r="H36" s="59">
        <f>район!H36+'МО Вытегра'!H36+Алмозерское!H36+Андомское!H36+Анненское!H36+Анхимовское!H36+Девятинское!H36+Казаковское!H36+Кемское!H36+Коштугское!H36+Мегорское!H36+Оштинское!H36+Саминское!H36+Янишевское!H36</f>
        <v>0</v>
      </c>
      <c r="I36" s="59">
        <f>район!I36+'МО Вытегра'!I36+Алмозерское!I36+Андомское!I36+Анненское!I36+Анхимовское!I36+Девятинское!I36+Казаковское!I36+Кемское!I36+Коштугское!I36+Мегорское!I36+Оштинское!I36+Саминское!I36+Янишевское!I36</f>
        <v>0</v>
      </c>
      <c r="J36" s="59">
        <f>район!J36+'МО Вытегра'!J36+Алмозерское!J36+Андомское!J36+Анненское!J36+Анхимовское!J36+Девятинское!J36+Казаковское!J36+Кемское!J36+Коштугское!J36+Мегорское!J36+Оштинское!J36+Саминское!J36+Янишевское!J36</f>
        <v>0</v>
      </c>
      <c r="K36" s="59">
        <f>район!K36+'МО Вытегра'!K36+Алмозерское!K36+Андомское!K36+Анненское!K36+Анхимовское!K36+Девятинское!K36+Казаковское!K36+Кемское!K36+Коштугское!K36+Мегорское!K36+Оштинское!K36+Саминское!K36+Янишевское!K36</f>
        <v>0</v>
      </c>
      <c r="L36" s="59">
        <f>район!L36+'МО Вытегра'!L36+Алмозерское!L36+Андомское!L36+Анненское!L36+Анхимовское!L36+Девятинское!L36+Казаковское!L36+Кемское!L36+Коштугское!L36+Мегорское!L36+Оштинское!L36+Саминское!L36+Янишевское!L36</f>
        <v>0</v>
      </c>
      <c r="M36" s="59">
        <f>район!M36+'МО Вытегра'!M36+Алмозерское!M36+Андомское!M36+Анненское!M36+Анхимовское!M36+Девятинское!M36+Казаковское!M36+Кемское!M36+Коштугское!M36+Мегорское!M36+Оштинское!M36+Саминское!M36+Янишевское!M36</f>
        <v>0</v>
      </c>
      <c r="N36" s="59">
        <f>район!N36+'МО Вытегра'!N36+Алмозерское!N36+Андомское!N36+Анненское!N36+Анхимовское!N36+Девятинское!N36+Казаковское!N36+Кемское!N36+Коштугское!N36+Мегорское!N36+Оштинское!N36+Саминское!N36+Янишевское!N36</f>
        <v>0</v>
      </c>
      <c r="O36" s="59">
        <f>район!O36+'МО Вытегра'!O36+Алмозерское!O36+Андомское!O36+Анненское!O36+Анхимовское!O36+Девятинское!O36+Казаковское!O36+Кемское!O36+Коштугское!O36+Мегорское!O36+Оштинское!O36+Саминское!O36+Янишевское!O36</f>
        <v>0</v>
      </c>
    </row>
    <row r="37" spans="1:15" ht="11.25">
      <c r="A37" s="60" t="s">
        <v>71</v>
      </c>
      <c r="B37" s="60" t="s">
        <v>72</v>
      </c>
      <c r="C37" s="57" t="s">
        <v>77</v>
      </c>
      <c r="D37" s="59">
        <f>район!D37+'МО Вытегра'!D37+Алмозерское!D37+Андомское!D37+Анненское!D37+Анхимовское!D37+Девятинское!D37+Казаковское!D37+Кемское!D37+Коштугское!D37+Мегорское!D37+Оштинское!D37+Саминское!D37+Янишевское!D37</f>
        <v>153.8</v>
      </c>
      <c r="E37" s="59">
        <f>район!E37+'МО Вытегра'!E37+Алмозерское!E37+Андомское!E37+Анненское!E37+Анхимовское!E37+Девятинское!E37+Казаковское!E37+Кемское!E37+Коштугское!E37+Мегорское!E37+Оштинское!E37+Саминское!E37+Янишевское!E37</f>
        <v>153.8</v>
      </c>
      <c r="F37" s="59">
        <f>район!F37+'МО Вытегра'!F37+Алмозерское!F37+Андомское!F37+Анненское!F37+Анхимовское!F37+Девятинское!F37+Казаковское!F37+Кемское!F37+Коштугское!F37+Мегорское!F37+Оштинское!F37+Саминское!F37+Янишевское!F37</f>
        <v>153.8</v>
      </c>
      <c r="G37" s="59">
        <f>район!G37+'МО Вытегра'!G37+Алмозерское!G37+Андомское!G37+Анненское!G37+Анхимовское!G37+Девятинское!G37+Казаковское!G37+Кемское!G37+Коштугское!G37+Мегорское!G37+Оштинское!G37+Саминское!G37+Янишевское!G37</f>
        <v>157.70000000000002</v>
      </c>
      <c r="H37" s="59">
        <f>район!H37+'МО Вытегра'!H37+Алмозерское!H37+Андомское!H37+Анненское!H37+Анхимовское!H37+Девятинское!H37+Казаковское!H37+Кемское!H37+Коштугское!H37+Мегорское!H37+Оштинское!H37+Саминское!H37+Янишевское!H37</f>
        <v>153.8</v>
      </c>
      <c r="I37" s="59">
        <f>район!I37+'МО Вытегра'!I37+Алмозерское!I37+Андомское!I37+Анненское!I37+Анхимовское!I37+Девятинское!I37+Казаковское!I37+Кемское!I37+Коштугское!I37+Мегорское!I37+Оштинское!I37+Саминское!I37+Янишевское!I37</f>
        <v>0</v>
      </c>
      <c r="J37" s="59">
        <f>район!J37+'МО Вытегра'!J37+Алмозерское!J37+Андомское!J37+Анненское!J37+Анхимовское!J37+Девятинское!J37+Казаковское!J37+Кемское!J37+Коштугское!J37+Мегорское!J37+Оштинское!J37+Саминское!J37+Янишевское!J37</f>
        <v>0</v>
      </c>
      <c r="K37" s="59">
        <f>район!K37+'МО Вытегра'!K37+Алмозерское!K37+Андомское!K37+Анненское!K37+Анхимовское!K37+Девятинское!K37+Казаковское!K37+Кемское!K37+Коштугское!K37+Мегорское!K37+Оштинское!K37+Саминское!K37+Янишевское!K37</f>
        <v>0</v>
      </c>
      <c r="L37" s="59">
        <f>район!L37+'МО Вытегра'!L37+Алмозерское!L37+Андомское!L37+Анненское!L37+Анхимовское!L37+Девятинское!L37+Казаковское!L37+Кемское!L37+Коштугское!L37+Мегорское!L37+Оштинское!L37+Саминское!L37+Янишевское!L37</f>
        <v>0</v>
      </c>
      <c r="M37" s="59">
        <f>район!M37+'МО Вытегра'!M37+Алмозерское!M37+Андомское!M37+Анненское!M37+Анхимовское!M37+Девятинское!M37+Казаковское!M37+Кемское!M37+Коштугское!M37+Мегорское!M37+Оштинское!M37+Саминское!M37+Янишевское!M37</f>
        <v>0</v>
      </c>
      <c r="N37" s="59">
        <f>район!N37+'МО Вытегра'!N37+Алмозерское!N37+Андомское!N37+Анненское!N37+Анхимовское!N37+Девятинское!N37+Казаковское!N37+Кемское!N37+Коштугское!N37+Мегорское!N37+Оштинское!N37+Саминское!N37+Янишевское!N37</f>
        <v>0</v>
      </c>
      <c r="O37" s="59">
        <f>район!O37+'МО Вытегра'!O37+Алмозерское!O37+Андомское!O37+Анненское!O37+Анхимовское!O37+Девятинское!O37+Казаковское!O37+Кемское!O37+Коштугское!O37+Мегорское!O37+Оштинское!O37+Саминское!O37+Янишевское!O37</f>
        <v>0</v>
      </c>
    </row>
    <row r="38" spans="1:15" ht="33.75">
      <c r="A38" s="67">
        <v>5500</v>
      </c>
      <c r="B38" s="67" t="s">
        <v>95</v>
      </c>
      <c r="C38" s="57">
        <f>SUM(D38:O38)</f>
        <v>170647.3</v>
      </c>
      <c r="D38" s="59">
        <f>район!D38+'МО Вытегра'!D38+Алмозерское!D38+Андомское!D38+Анненское!D38+Анхимовское!D38+Девятинское!D38+Казаковское!D38+Кемское!D38+Коштугское!D38+Мегорское!D38+Оштинское!D38+Саминское!D38+Янишевское!D38</f>
        <v>12022.800000000001</v>
      </c>
      <c r="E38" s="59">
        <f>район!E38+'МО Вытегра'!E38+Алмозерское!E38+Андомское!E38+Анненское!E38+Анхимовское!E38+Девятинское!E38+Казаковское!E38+Кемское!E38+Коштугское!E38+Мегорское!E38+Оштинское!E38+Саминское!E38+Янишевское!E38</f>
        <v>30463.2</v>
      </c>
      <c r="F38" s="59">
        <f>район!F38+'МО Вытегра'!F38+Алмозерское!F38+Андомское!F38+Анненское!F38+Анхимовское!F38+Девятинское!F38+Казаковское!F38+Кемское!F38+Коштугское!F38+Мегорское!F38+Оштинское!F38+Саминское!F38+Янишевское!F38</f>
        <v>30275.999999999996</v>
      </c>
      <c r="G38" s="59">
        <f>район!G38+'МО Вытегра'!G38+Алмозерское!G38+Андомское!G38+Анненское!G38+Анхимовское!G38+Девятинское!G38+Казаковское!G38+Кемское!G38+Коштугское!G38+Мегорское!G38+Оштинское!G38+Саминское!G38+Янишевское!G38</f>
        <v>30078.9</v>
      </c>
      <c r="H38" s="59">
        <f>район!H38+'МО Вытегра'!H38+Алмозерское!H38+Андомское!H38+Анненское!H38+Анхимовское!H38+Девятинское!H38+Казаковское!H38+Кемское!H38+Коштугское!H38+Мегорское!H38+Оштинское!H38+Саминское!H38+Янишевское!H38</f>
        <v>38205.3</v>
      </c>
      <c r="I38" s="59">
        <f>район!I38+'МО Вытегра'!I38+Алмозерское!I38+Андомское!I38+Анненское!I38+Анхимовское!I38+Девятинское!I38+Казаковское!I38+Кемское!I38+Коштугское!I38+Мегорское!I38+Оштинское!I38+Саминское!I38+Янишевское!I38</f>
        <v>29601.099999999988</v>
      </c>
      <c r="J38" s="59">
        <f>район!J38+'МО Вытегра'!J38+Алмозерское!J38+Андомское!J38+Анненское!J38+Анхимовское!J38+Девятинское!J38+Казаковское!J38+Кемское!J38+Коштугское!J38+Мегорское!J38+Оштинское!J38+Саминское!J38+Янишевское!J38</f>
        <v>0</v>
      </c>
      <c r="K38" s="59">
        <f>район!K38+'МО Вытегра'!K38+Алмозерское!K38+Андомское!K38+Анненское!K38+Анхимовское!K38+Девятинское!K38+Казаковское!K38+Кемское!K38+Коштугское!K38+Мегорское!K38+Оштинское!K38+Саминское!K38+Янишевское!K38</f>
        <v>0</v>
      </c>
      <c r="L38" s="59">
        <f>район!L38+'МО Вытегра'!L38+Алмозерское!L38+Андомское!L38+Анненское!L38+Анхимовское!L38+Девятинское!L38+Казаковское!L38+Кемское!L38+Коштугское!L38+Мегорское!L38+Оштинское!L38+Саминское!L38+Янишевское!L38</f>
        <v>0</v>
      </c>
      <c r="M38" s="59">
        <f>район!M38+'МО Вытегра'!M38+Алмозерское!M38+Андомское!M38+Анненское!M38+Анхимовское!M38+Девятинское!M38+Казаковское!M38+Кемское!M38+Коштугское!M38+Мегорское!M38+Оштинское!M38+Саминское!M38+Янишевское!M38</f>
        <v>0</v>
      </c>
      <c r="N38" s="59">
        <f>район!N38+'МО Вытегра'!N38+Алмозерское!N38+Андомское!N38+Анненское!N38+Анхимовское!N38+Девятинское!N38+Казаковское!N38+Кемское!N38+Коштугское!N38+Мегорское!N38+Оштинское!N38+Саминское!N38+Янишевское!N38</f>
        <v>0</v>
      </c>
      <c r="O38" s="59">
        <f>район!O38+'МО Вытегра'!O38+Алмозерское!O38+Андомское!O38+Анненское!O38+Анхимовское!O38+Девятинское!O38+Казаковское!O38+Кемское!O38+Коштугское!O38+Мегорское!O38+Оштинское!O38+Саминское!O38+Янишевское!O38</f>
        <v>0</v>
      </c>
    </row>
    <row r="39" spans="1:15" ht="33.75">
      <c r="A39" s="67">
        <v>5600</v>
      </c>
      <c r="B39" s="67" t="s">
        <v>96</v>
      </c>
      <c r="C39" s="57">
        <f>SUM(D39:O39)</f>
        <v>10018.5</v>
      </c>
      <c r="D39" s="59">
        <f>район!D39+'МО Вытегра'!D39+Алмозерское!D39+Андомское!D39+Анненское!D39+Анхимовское!D39+Девятинское!D39+Казаковское!D39+Кемское!D39+Коштугское!D39+Мегорское!D39+Оштинское!D39+Саминское!D39+Янишевское!D39</f>
        <v>6.3999999999999995</v>
      </c>
      <c r="E39" s="59">
        <f>район!E39+'МО Вытегра'!E39+Алмозерское!E39+Андомское!E39+Анненское!E39+Анхимовское!E39+Девятинское!E39+Казаковское!E39+Кемское!E39+Коштугское!E39+Мегорское!E39+Оштинское!E39+Саминское!E39+Янишевское!E39</f>
        <v>365.5</v>
      </c>
      <c r="F39" s="59">
        <f>район!F39+'МО Вытегра'!F39+Алмозерское!F39+Андомское!F39+Анненское!F39+Анхимовское!F39+Девятинское!F39+Казаковское!F39+Кемское!F39+Коштугское!F39+Мегорское!F39+Оштинское!F39+Саминское!F39+Янишевское!F39</f>
        <v>4152.499999999999</v>
      </c>
      <c r="G39" s="59">
        <f>район!G39+'МО Вытегра'!G39+Алмозерское!G39+Андомское!G39+Анненское!G39+Анхимовское!G39+Девятинское!G39+Казаковское!G39+Кемское!G39+Коштугское!G39+Мегорское!G39+Оштинское!G39+Саминское!G39+Янишевское!G39</f>
        <v>2338.9</v>
      </c>
      <c r="H39" s="59">
        <f>район!H39+'МО Вытегра'!H39+Алмозерское!H39+Андомское!H39+Анненское!H39+Анхимовское!H39+Девятинское!H39+Казаковское!H39+Кемское!H39+Коштугское!H39+Мегорское!H39+Оштинское!H39+Саминское!H39+Янишевское!H39</f>
        <v>1415.1</v>
      </c>
      <c r="I39" s="59">
        <f>район!I39+'МО Вытегра'!I39+Алмозерское!I39+Андомское!I39+Анненское!I39+Анхимовское!I39+Девятинское!I39+Казаковское!I39+Кемское!I39+Коштугское!I39+Мегорское!I39+Оштинское!I39+Саминское!I39+Янишевское!I39</f>
        <v>1740.1000000000001</v>
      </c>
      <c r="J39" s="59">
        <f>район!J39+'МО Вытегра'!J39+Алмозерское!J39+Андомское!J39+Анненское!J39+Анхимовское!J39+Девятинское!J39+Казаковское!J39+Кемское!J39+Коштугское!J39+Мегорское!J39+Оштинское!J39+Саминское!J39+Янишевское!J39</f>
        <v>0</v>
      </c>
      <c r="K39" s="59">
        <f>район!K39+'МО Вытегра'!K39+Алмозерское!K39+Андомское!K39+Анненское!K39+Анхимовское!K39+Девятинское!K39+Казаковское!K39+Кемское!K39+Коштугское!K39+Мегорское!K39+Оштинское!K39+Саминское!K39+Янишевское!K39</f>
        <v>0</v>
      </c>
      <c r="L39" s="59">
        <f>район!L39+'МО Вытегра'!L39+Алмозерское!L39+Андомское!L39+Анненское!L39+Анхимовское!L39+Девятинское!L39+Казаковское!L39+Кемское!L39+Коштугское!L39+Мегорское!L39+Оштинское!L39+Саминское!L39+Янишевское!L39</f>
        <v>0</v>
      </c>
      <c r="M39" s="59">
        <f>район!M39+'МО Вытегра'!M39+Алмозерское!M39+Андомское!M39+Анненское!M39+Анхимовское!M39+Девятинское!M39+Казаковское!M39+Кемское!M39+Коштугское!M39+Мегорское!M39+Оштинское!M39+Саминское!M39+Янишевское!M39</f>
        <v>0</v>
      </c>
      <c r="N39" s="59">
        <f>район!N39+'МО Вытегра'!N39+Алмозерское!N39+Андомское!N39+Анненское!N39+Анхимовское!N39+Девятинское!N39+Казаковское!N39+Кемское!N39+Коштугское!N39+Мегорское!N39+Оштинское!N39+Саминское!N39+Янишевское!N39</f>
        <v>0</v>
      </c>
      <c r="O39" s="59">
        <f>район!O39+'МО Вытегра'!O39+Алмозерское!O39+Андомское!O39+Анненское!O39+Анхимовское!O39+Девятинское!O39+Казаковское!O39+Кемское!O39+Коштугское!O39+Мегорское!O39+Оштинское!O39+Саминское!O39+Янишевское!O39</f>
        <v>0</v>
      </c>
    </row>
    <row r="40" spans="1:15" ht="33.75">
      <c r="A40" s="67">
        <v>5700</v>
      </c>
      <c r="B40" s="67" t="s">
        <v>97</v>
      </c>
      <c r="C40" s="57">
        <f>SUM(D40:O40)</f>
        <v>36727.200000000004</v>
      </c>
      <c r="D40" s="59">
        <f>район!D40+'МО Вытегра'!D40+Алмозерское!D40+Андомское!D40+Анненское!D40+Анхимовское!D40+Девятинское!D40+Казаковское!D40+Кемское!D40+Коштугское!D40+Мегорское!D40+Оштинское!D40+Саминское!D40+Янишевское!D40</f>
        <v>1859.9</v>
      </c>
      <c r="E40" s="59">
        <f>район!E40+'МО Вытегра'!E40+Алмозерское!E40+Андомское!E40+Анненское!E40+Анхимовское!E40+Девятинское!E40+Казаковское!E40+Кемское!E40+Коштугское!E40+Мегорское!E40+Оштинское!E40+Саминское!E40+Янишевское!E40</f>
        <v>11454.1</v>
      </c>
      <c r="F40" s="59">
        <f>район!F40+'МО Вытегра'!F40+Алмозерское!F40+Андомское!F40+Анненское!F40+Анхимовское!F40+Девятинское!F40+Казаковское!F40+Кемское!F40+Коштугское!F40+Мегорское!F40+Оштинское!F40+Саминское!F40+Янишевское!F40</f>
        <v>8383.9</v>
      </c>
      <c r="G40" s="59">
        <f>район!G40+'МО Вытегра'!G40+Алмозерское!G40+Андомское!G40+Анненское!G40+Анхимовское!G40+Девятинское!G40+Казаковское!G40+Кемское!G40+Коштугское!G40+Мегорское!G40+Оштинское!G40+Саминское!G40+Янишевское!G40</f>
        <v>8287</v>
      </c>
      <c r="H40" s="59">
        <f>район!H40+'МО Вытегра'!H40+Алмозерское!H40+Андомское!H40+Анненское!H40+Анхимовское!H40+Девятинское!H40+Казаковское!H40+Кемское!H40+Коштугское!H40+Мегорское!H40+Оштинское!H40+Саминское!H40+Янишевское!H40</f>
        <v>5433.400000000001</v>
      </c>
      <c r="I40" s="59">
        <f>район!I40+'МО Вытегра'!I40+Алмозерское!I40+Андомское!I40+Анненское!I40+Анхимовское!I40+Девятинское!I40+Казаковское!I40+Кемское!I40+Коштугское!I40+Мегорское!I40+Оштинское!I40+Саминское!I40+Янишевское!I40</f>
        <v>1308.9</v>
      </c>
      <c r="J40" s="59">
        <f>район!J40+'МО Вытегра'!J40+Алмозерское!J40+Андомское!J40+Анненское!J40+Анхимовское!J40+Девятинское!J40+Казаковское!J40+Кемское!J40+Коштугское!J40+Мегорское!J40+Оштинское!J40+Саминское!J40+Янишевское!J40</f>
        <v>0</v>
      </c>
      <c r="K40" s="59">
        <f>район!K40+'МО Вытегра'!K40+Алмозерское!K40+Андомское!K40+Анненское!K40+Анхимовское!K40+Девятинское!K40+Казаковское!K40+Кемское!K40+Коштугское!K40+Мегорское!K40+Оштинское!K40+Саминское!K40+Янишевское!K40</f>
        <v>0</v>
      </c>
      <c r="L40" s="59">
        <f>район!L40+'МО Вытегра'!L40+Алмозерское!L40+Андомское!L40+Анненское!L40+Анхимовское!L40+Девятинское!L40+Казаковское!L40+Кемское!L40+Коштугское!L40+Мегорское!L40+Оштинское!L40+Саминское!L40+Янишевское!L40</f>
        <v>0</v>
      </c>
      <c r="M40" s="59">
        <f>район!M40+'МО Вытегра'!M40+Алмозерское!M40+Андомское!M40+Анненское!M40+Анхимовское!M40+Девятинское!M40+Казаковское!M40+Кемское!M40+Коштугское!M40+Мегорское!M40+Оштинское!M40+Саминское!M40+Янишевское!M40</f>
        <v>0</v>
      </c>
      <c r="N40" s="59">
        <f>район!N40+'МО Вытегра'!N40+Алмозерское!N40+Андомское!N40+Анненское!N40+Анхимовское!N40+Девятинское!N40+Казаковское!N40+Кемское!N40+Коштугское!N40+Мегорское!N40+Оштинское!N40+Саминское!N40+Янишевское!N40</f>
        <v>0</v>
      </c>
      <c r="O40" s="59">
        <f>район!O40+'МО Вытегра'!O40+Алмозерское!O40+Андомское!O40+Анненское!O40+Анхимовское!O40+Девятинское!O40+Казаковское!O40+Кемское!O40+Коштугское!O40+Мегорское!O40+Оштинское!O40+Саминское!O40+Янишевское!O40</f>
        <v>0</v>
      </c>
    </row>
    <row r="41" spans="1:15" ht="33.75">
      <c r="A41" s="67">
        <v>5800</v>
      </c>
      <c r="B41" s="67" t="s">
        <v>98</v>
      </c>
      <c r="C41" s="57">
        <f>SUM(D41:O41)</f>
        <v>60872.899999999994</v>
      </c>
      <c r="D41" s="59">
        <f>район!D41+'МО Вытегра'!D41+Алмозерское!D41+Андомское!D41+Анненское!D41+Анхимовское!D41+Девятинское!D41+Казаковское!D41+Кемское!D41+Коштугское!D41+Мегорское!D41+Оштинское!D41+Саминское!D41+Янишевское!D41</f>
        <v>2501.8</v>
      </c>
      <c r="E41" s="59">
        <f>район!E41+'МО Вытегра'!E41+Алмозерское!E41+Андомское!E41+Анненское!E41+Анхимовское!E41+Девятинское!E41+Казаковское!E41+Кемское!E41+Коштугское!E41+Мегорское!E41+Оштинское!E41+Саминское!E41+Янишевское!E41</f>
        <v>16307.5</v>
      </c>
      <c r="F41" s="59">
        <f>район!F41+'МО Вытегра'!F41+Алмозерское!F41+Андомское!F41+Анненское!F41+Анхимовское!F41+Девятинское!F41+Казаковское!F41+Кемское!F41+Коштугское!F41+Мегорское!F41+Оштинское!F41+Саминское!F41+Янишевское!F41</f>
        <v>12779.699999999999</v>
      </c>
      <c r="G41" s="59">
        <f>район!G41+'МО Вытегра'!G41+Алмозерское!G41+Андомское!G41+Анненское!G41+Анхимовское!G41+Девятинское!G41+Казаковское!G41+Кемское!G41+Коштугское!G41+Мегорское!G41+Оштинское!G41+Саминское!G41+Янишевское!G41</f>
        <v>10152.500000000002</v>
      </c>
      <c r="H41" s="59">
        <f>район!H41+'МО Вытегра'!H41+Алмозерское!H41+Андомское!H41+Анненское!H41+Анхимовское!H41+Девятинское!H41+Казаковское!H41+Кемское!H41+Коштугское!H41+Мегорское!H41+Оштинское!H41+Саминское!H41+Янишевское!H41</f>
        <v>12085.699999999999</v>
      </c>
      <c r="I41" s="59">
        <f>район!I41+'МО Вытегра'!I41+Алмозерское!I41+Андомское!I41+Анненское!I41+Анхимовское!I41+Девятинское!I41+Казаковское!I41+Кемское!I41+Коштугское!I41+Мегорское!I41+Оштинское!I41+Саминское!I41+Янишевское!I41</f>
        <v>7045.700000000001</v>
      </c>
      <c r="J41" s="59">
        <f>район!J41+'МО Вытегра'!J41+Алмозерское!J41+Андомское!J41+Анненское!J41+Анхимовское!J41+Девятинское!J41+Казаковское!J41+Кемское!J41+Коштугское!J41+Мегорское!J41+Оштинское!J41+Саминское!J41+Янишевское!J41</f>
        <v>0</v>
      </c>
      <c r="K41" s="59">
        <f>район!K41+'МО Вытегра'!K41+Алмозерское!K41+Андомское!K41+Анненское!K41+Анхимовское!K41+Девятинское!K41+Казаковское!K41+Кемское!K41+Коштугское!K41+Мегорское!K41+Оштинское!K41+Саминское!K41+Янишевское!K41</f>
        <v>0</v>
      </c>
      <c r="L41" s="59">
        <f>район!L41+'МО Вытегра'!L41+Алмозерское!L41+Андомское!L41+Анненское!L41+Анхимовское!L41+Девятинское!L41+Казаковское!L41+Кемское!L41+Коштугское!L41+Мегорское!L41+Оштинское!L41+Саминское!L41+Янишевское!L41</f>
        <v>0</v>
      </c>
      <c r="M41" s="59">
        <f>район!M41+'МО Вытегра'!M41+Алмозерское!M41+Андомское!M41+Анненское!M41+Анхимовское!M41+Девятинское!M41+Казаковское!M41+Кемское!M41+Коштугское!M41+Мегорское!M41+Оштинское!M41+Саминское!M41+Янишевское!M41</f>
        <v>0</v>
      </c>
      <c r="N41" s="59">
        <f>район!N41+'МО Вытегра'!N41+Алмозерское!N41+Андомское!N41+Анненское!N41+Анхимовское!N41+Девятинское!N41+Казаковское!N41+Кемское!N41+Коштугское!N41+Мегорское!N41+Оштинское!N41+Саминское!N41+Янишевское!N41</f>
        <v>0</v>
      </c>
      <c r="O41" s="59">
        <f>район!O41+'МО Вытегра'!O41+Алмозерское!O41+Андомское!O41+Анненское!O41+Анхимовское!O41+Девятинское!O41+Казаковское!O41+Кемское!O41+Коштугское!O41+Мегорское!O41+Оштинское!O41+Саминское!O41+Янишевское!O41</f>
        <v>0</v>
      </c>
    </row>
    <row r="43" spans="1:9" ht="11.25">
      <c r="A43" s="68" t="s">
        <v>73</v>
      </c>
      <c r="B43" s="69"/>
      <c r="C43" s="70" t="s">
        <v>130</v>
      </c>
      <c r="D43" s="70"/>
      <c r="E43" s="71"/>
      <c r="F43" s="72"/>
      <c r="G43" s="73"/>
      <c r="H43" s="71"/>
      <c r="I43" s="71"/>
    </row>
    <row r="44" spans="2:9" ht="11.25">
      <c r="B44" s="74" t="s">
        <v>74</v>
      </c>
      <c r="C44" s="75" t="s">
        <v>75</v>
      </c>
      <c r="D44" s="75"/>
      <c r="E44" s="71"/>
      <c r="F44" s="71"/>
      <c r="G44" s="71"/>
      <c r="H44" s="71"/>
      <c r="I44" s="71"/>
    </row>
    <row r="45" spans="1:9" ht="11.25">
      <c r="A45" s="68" t="s">
        <v>76</v>
      </c>
      <c r="B45" s="69"/>
      <c r="C45" s="70" t="s">
        <v>131</v>
      </c>
      <c r="D45" s="70"/>
      <c r="E45" s="71"/>
      <c r="F45" s="72"/>
      <c r="G45" s="76"/>
      <c r="H45" s="71"/>
      <c r="I45" s="71"/>
    </row>
    <row r="46" spans="2:9" ht="11.25">
      <c r="B46" s="74" t="s">
        <v>74</v>
      </c>
      <c r="C46" s="75" t="s">
        <v>75</v>
      </c>
      <c r="D46" s="75"/>
      <c r="E46" s="71"/>
      <c r="F46" s="71"/>
      <c r="G46" s="71"/>
      <c r="H46" s="71"/>
      <c r="I46" s="71"/>
    </row>
    <row r="47" spans="2:9" ht="11.25">
      <c r="B47" s="74"/>
      <c r="C47" s="73"/>
      <c r="D47" s="73"/>
      <c r="E47" s="71"/>
      <c r="F47" s="71"/>
      <c r="G47" s="71"/>
      <c r="H47" s="71"/>
      <c r="I47" s="71"/>
    </row>
    <row r="48" spans="2:15" ht="15">
      <c r="B48" s="77" t="s">
        <v>88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2:15" ht="39" customHeight="1">
      <c r="B49" s="78" t="s">
        <v>94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 ht="15">
      <c r="B50" s="78" t="s">
        <v>114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 ht="38.25" customHeight="1">
      <c r="B51" s="80" t="s">
        <v>111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pans="2:15" ht="18.75" customHeight="1" hidden="1">
      <c r="B52" s="80" t="s">
        <v>100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2:15" ht="39" customHeight="1">
      <c r="B53" s="81" t="s">
        <v>112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2:15" ht="18.75">
      <c r="B54" s="83" t="s">
        <v>99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</row>
    <row r="55" spans="2:15" ht="18.75">
      <c r="B55" s="83" t="s">
        <v>101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</row>
    <row r="56" spans="2:15" ht="18.75">
      <c r="B56" s="83" t="s">
        <v>102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2:15" ht="18.75">
      <c r="B57" s="83" t="s">
        <v>103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</row>
    <row r="58" spans="2:15" ht="18.75">
      <c r="B58" s="83" t="s">
        <v>104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</row>
    <row r="59" spans="2:15" ht="18.75">
      <c r="B59" s="83" t="s">
        <v>105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</row>
    <row r="60" spans="2:15" ht="18.75">
      <c r="B60" s="83" t="s">
        <v>106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</row>
    <row r="61" spans="2:15" ht="18.75">
      <c r="B61" s="84" t="s">
        <v>107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2:15" ht="18.75">
      <c r="B62" s="84" t="s">
        <v>108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  <row r="63" spans="2:15" ht="18.75">
      <c r="B63" s="84" t="s">
        <v>109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  <row r="64" spans="2:15" ht="18.75">
      <c r="B64" s="84" t="s">
        <v>110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</row>
  </sheetData>
  <sheetProtection/>
  <mergeCells count="27">
    <mergeCell ref="A1:O1"/>
    <mergeCell ref="C46:D46"/>
    <mergeCell ref="C43:D43"/>
    <mergeCell ref="C45:D45"/>
    <mergeCell ref="B29:O29"/>
    <mergeCell ref="B48:O48"/>
    <mergeCell ref="N2:O2"/>
    <mergeCell ref="C44:D44"/>
    <mergeCell ref="B5:O5"/>
    <mergeCell ref="B9:O9"/>
    <mergeCell ref="B59:O59"/>
    <mergeCell ref="B49:O49"/>
    <mergeCell ref="B18:O18"/>
    <mergeCell ref="B50:O50"/>
    <mergeCell ref="B51:O51"/>
    <mergeCell ref="B52:O52"/>
    <mergeCell ref="B53:O53"/>
    <mergeCell ref="B60:O60"/>
    <mergeCell ref="B54:O54"/>
    <mergeCell ref="B61:O61"/>
    <mergeCell ref="B62:O62"/>
    <mergeCell ref="B63:O63"/>
    <mergeCell ref="B64:O64"/>
    <mergeCell ref="B55:O55"/>
    <mergeCell ref="B56:O56"/>
    <mergeCell ref="B57:O57"/>
    <mergeCell ref="B58:O58"/>
  </mergeCells>
  <printOptions/>
  <pageMargins left="0.5905511811023623" right="0.3937007874015748" top="0.5905511811023623" bottom="0.7874015748031497" header="0.5118110236220472" footer="0.5118110236220472"/>
  <pageSetup fitToHeight="2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I42" sqref="I42"/>
    </sheetView>
  </sheetViews>
  <sheetFormatPr defaultColWidth="14.625" defaultRowHeight="12.75"/>
  <cols>
    <col min="1" max="1" width="5.00390625" style="2" customWidth="1"/>
    <col min="2" max="2" width="40.00390625" style="2" customWidth="1"/>
    <col min="3" max="3" width="9.375" style="2" customWidth="1"/>
    <col min="4" max="4" width="8.00390625" style="2" customWidth="1"/>
    <col min="5" max="5" width="8.75390625" style="2" customWidth="1"/>
    <col min="6" max="6" width="9.25390625" style="2" customWidth="1"/>
    <col min="7" max="7" width="8.25390625" style="2" customWidth="1"/>
    <col min="8" max="8" width="8.625" style="2" customWidth="1"/>
    <col min="9" max="10" width="8.00390625" style="2" customWidth="1"/>
    <col min="11" max="11" width="8.625" style="2" customWidth="1"/>
    <col min="12" max="12" width="8.375" style="2" customWidth="1"/>
    <col min="13" max="13" width="8.75390625" style="2" customWidth="1"/>
    <col min="14" max="15" width="10.75390625" style="2" customWidth="1"/>
    <col min="16" max="16384" width="14.625" style="2" customWidth="1"/>
  </cols>
  <sheetData>
    <row r="1" spans="1:15" ht="27" customHeight="1">
      <c r="A1" s="41" t="s">
        <v>123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5" t="s">
        <v>0</v>
      </c>
      <c r="O2" s="45"/>
    </row>
    <row r="3" spans="1:15" ht="11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1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</row>
    <row r="5" spans="1:15" ht="11.25">
      <c r="A5" s="5"/>
      <c r="B5" s="32" t="s">
        <v>87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1.25">
      <c r="A6" s="5" t="s">
        <v>81</v>
      </c>
      <c r="B6" s="7" t="s">
        <v>93</v>
      </c>
      <c r="C6" s="8">
        <f aca="true" t="shared" si="0" ref="C6:C28">SUM(D6:O6)</f>
        <v>1906.1000000000004</v>
      </c>
      <c r="D6" s="8">
        <f>D7+D8</f>
        <v>300.9</v>
      </c>
      <c r="E6" s="8">
        <f>E7+E8</f>
        <v>337.3</v>
      </c>
      <c r="F6" s="8">
        <f>F7+F8</f>
        <v>341.1</v>
      </c>
      <c r="G6" s="8">
        <f aca="true" t="shared" si="1" ref="G6:O6">G7+G8</f>
        <v>188.5</v>
      </c>
      <c r="H6" s="8">
        <f t="shared" si="1"/>
        <v>367.20000000000005</v>
      </c>
      <c r="I6" s="8">
        <f t="shared" si="1"/>
        <v>371.1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1:15" ht="11.25">
      <c r="A7" s="5" t="s">
        <v>89</v>
      </c>
      <c r="B7" s="22" t="s">
        <v>90</v>
      </c>
      <c r="C7" s="8">
        <f>SUM(D7:O7)</f>
        <v>550.6</v>
      </c>
      <c r="D7" s="23">
        <v>105.1</v>
      </c>
      <c r="E7" s="23">
        <v>58.6</v>
      </c>
      <c r="F7" s="23">
        <v>76.4</v>
      </c>
      <c r="G7" s="23">
        <v>102</v>
      </c>
      <c r="H7" s="23">
        <v>102.9</v>
      </c>
      <c r="I7" s="23">
        <v>105.6</v>
      </c>
      <c r="J7" s="23"/>
      <c r="K7" s="23"/>
      <c r="L7" s="23"/>
      <c r="M7" s="23"/>
      <c r="N7" s="23"/>
      <c r="O7" s="23"/>
    </row>
    <row r="8" spans="1:15" ht="11.25">
      <c r="A8" s="5" t="s">
        <v>92</v>
      </c>
      <c r="B8" s="22" t="s">
        <v>91</v>
      </c>
      <c r="C8" s="8">
        <f>SUM(D8:O8)</f>
        <v>1355.5</v>
      </c>
      <c r="D8" s="23">
        <v>195.8</v>
      </c>
      <c r="E8" s="23">
        <v>278.7</v>
      </c>
      <c r="F8" s="23">
        <v>264.7</v>
      </c>
      <c r="G8" s="23">
        <v>86.5</v>
      </c>
      <c r="H8" s="23">
        <v>264.3</v>
      </c>
      <c r="I8" s="23">
        <v>265.5</v>
      </c>
      <c r="J8" s="23"/>
      <c r="K8" s="23"/>
      <c r="L8" s="23"/>
      <c r="M8" s="23"/>
      <c r="N8" s="23"/>
      <c r="O8" s="23"/>
    </row>
    <row r="9" spans="1:15" ht="11.25">
      <c r="A9" s="6"/>
      <c r="B9" s="32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1.25">
      <c r="A10" s="6" t="s">
        <v>32</v>
      </c>
      <c r="B10" s="7" t="s">
        <v>33</v>
      </c>
      <c r="C10" s="8">
        <f t="shared" si="0"/>
        <v>2051.7</v>
      </c>
      <c r="D10" s="9">
        <f aca="true" t="shared" si="2" ref="D10:O10">D11+D12+D14</f>
        <v>52.1</v>
      </c>
      <c r="E10" s="9">
        <f t="shared" si="2"/>
        <v>417.59999999999997</v>
      </c>
      <c r="F10" s="9">
        <f t="shared" si="2"/>
        <v>344.6</v>
      </c>
      <c r="G10" s="9">
        <f t="shared" si="2"/>
        <v>570.2</v>
      </c>
      <c r="H10" s="9">
        <f t="shared" si="2"/>
        <v>769.5</v>
      </c>
      <c r="I10" s="9">
        <f t="shared" si="2"/>
        <v>-102.29999999999998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</row>
    <row r="11" spans="1:15" ht="11.25">
      <c r="A11" s="6" t="s">
        <v>34</v>
      </c>
      <c r="B11" s="7" t="s">
        <v>113</v>
      </c>
      <c r="C11" s="8">
        <f t="shared" si="0"/>
        <v>871.4</v>
      </c>
      <c r="D11" s="10">
        <v>52.1</v>
      </c>
      <c r="E11" s="10">
        <v>135.7</v>
      </c>
      <c r="F11" s="10">
        <v>195.6</v>
      </c>
      <c r="G11" s="10">
        <v>168.7</v>
      </c>
      <c r="H11" s="10">
        <v>153.2</v>
      </c>
      <c r="I11" s="10">
        <v>166.1</v>
      </c>
      <c r="J11" s="10"/>
      <c r="K11" s="23"/>
      <c r="L11" s="10"/>
      <c r="M11" s="10"/>
      <c r="N11" s="10"/>
      <c r="O11" s="10"/>
    </row>
    <row r="12" spans="1:15" ht="11.25">
      <c r="A12" s="6" t="s">
        <v>35</v>
      </c>
      <c r="B12" s="7" t="s">
        <v>36</v>
      </c>
      <c r="C12" s="8">
        <f t="shared" si="0"/>
        <v>3</v>
      </c>
      <c r="D12" s="10">
        <v>0</v>
      </c>
      <c r="E12" s="10">
        <v>3</v>
      </c>
      <c r="F12" s="10">
        <v>0</v>
      </c>
      <c r="G12" s="10">
        <v>0</v>
      </c>
      <c r="H12" s="10">
        <v>0</v>
      </c>
      <c r="I12" s="10">
        <v>0</v>
      </c>
      <c r="J12" s="10"/>
      <c r="K12" s="23"/>
      <c r="L12" s="10"/>
      <c r="M12" s="10"/>
      <c r="N12" s="10"/>
      <c r="O12" s="10"/>
    </row>
    <row r="13" spans="1:15" ht="22.5">
      <c r="A13" s="6" t="s">
        <v>37</v>
      </c>
      <c r="B13" s="6" t="s">
        <v>38</v>
      </c>
      <c r="C13" s="8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23"/>
      <c r="L13" s="10"/>
      <c r="M13" s="10"/>
      <c r="N13" s="10"/>
      <c r="O13" s="10"/>
    </row>
    <row r="14" spans="1:15" ht="21">
      <c r="A14" s="6" t="s">
        <v>39</v>
      </c>
      <c r="B14" s="7" t="s">
        <v>40</v>
      </c>
      <c r="C14" s="8">
        <f t="shared" si="0"/>
        <v>1177.2999999999997</v>
      </c>
      <c r="D14" s="10">
        <v>0</v>
      </c>
      <c r="E14" s="10">
        <v>278.9</v>
      </c>
      <c r="F14" s="10">
        <v>149</v>
      </c>
      <c r="G14" s="10">
        <v>401.5</v>
      </c>
      <c r="H14" s="10">
        <v>616.3</v>
      </c>
      <c r="I14" s="10">
        <v>-268.4</v>
      </c>
      <c r="J14" s="10"/>
      <c r="K14" s="23"/>
      <c r="L14" s="10"/>
      <c r="M14" s="10"/>
      <c r="N14" s="10"/>
      <c r="O14" s="10"/>
    </row>
    <row r="15" spans="1:15" ht="11.25">
      <c r="A15" s="6" t="s">
        <v>41</v>
      </c>
      <c r="B15" s="6" t="s">
        <v>42</v>
      </c>
      <c r="C15" s="8">
        <f t="shared" si="0"/>
        <v>409.79999999999995</v>
      </c>
      <c r="D15" s="10">
        <v>0</v>
      </c>
      <c r="E15" s="10">
        <v>200</v>
      </c>
      <c r="F15" s="10">
        <v>29.4</v>
      </c>
      <c r="G15" s="10">
        <v>147.5</v>
      </c>
      <c r="H15" s="10">
        <v>100</v>
      </c>
      <c r="I15" s="10">
        <v>-67.1</v>
      </c>
      <c r="J15" s="10"/>
      <c r="K15" s="23"/>
      <c r="L15" s="10"/>
      <c r="M15" s="10"/>
      <c r="N15" s="10"/>
      <c r="O15" s="10"/>
    </row>
    <row r="16" spans="1:15" ht="11.25">
      <c r="A16" s="6" t="s">
        <v>43</v>
      </c>
      <c r="B16" s="6" t="s">
        <v>44</v>
      </c>
      <c r="C16" s="8">
        <f t="shared" si="0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/>
      <c r="K16" s="23"/>
      <c r="L16" s="10"/>
      <c r="M16" s="10"/>
      <c r="N16" s="10"/>
      <c r="O16" s="10"/>
    </row>
    <row r="17" spans="1:15" ht="11.25">
      <c r="A17" s="6" t="s">
        <v>45</v>
      </c>
      <c r="B17" s="7" t="s">
        <v>46</v>
      </c>
      <c r="C17" s="8">
        <f t="shared" si="0"/>
        <v>-145.60000000000002</v>
      </c>
      <c r="D17" s="9">
        <f>D6-D10</f>
        <v>248.79999999999998</v>
      </c>
      <c r="E17" s="9">
        <f aca="true" t="shared" si="3" ref="E17:O17">E6-E10</f>
        <v>-80.29999999999995</v>
      </c>
      <c r="F17" s="9">
        <f t="shared" si="3"/>
        <v>-3.5</v>
      </c>
      <c r="G17" s="9">
        <f t="shared" si="3"/>
        <v>-381.70000000000005</v>
      </c>
      <c r="H17" s="9">
        <f t="shared" si="3"/>
        <v>-402.29999999999995</v>
      </c>
      <c r="I17" s="9">
        <f t="shared" si="3"/>
        <v>473.4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</row>
    <row r="18" spans="1:15" ht="11.25">
      <c r="A18" s="6"/>
      <c r="B18" s="3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21">
      <c r="A19" s="6" t="s">
        <v>48</v>
      </c>
      <c r="B19" s="7" t="s">
        <v>78</v>
      </c>
      <c r="C19" s="8">
        <f t="shared" si="0"/>
        <v>145.60000000000002</v>
      </c>
      <c r="D19" s="9">
        <f aca="true" t="shared" si="4" ref="D19:O19">D17*(-1)</f>
        <v>-248.79999999999998</v>
      </c>
      <c r="E19" s="9">
        <f t="shared" si="4"/>
        <v>80.29999999999995</v>
      </c>
      <c r="F19" s="9">
        <f t="shared" si="4"/>
        <v>3.5</v>
      </c>
      <c r="G19" s="9">
        <f t="shared" si="4"/>
        <v>381.70000000000005</v>
      </c>
      <c r="H19" s="9">
        <f t="shared" si="4"/>
        <v>402.29999999999995</v>
      </c>
      <c r="I19" s="9">
        <f t="shared" si="4"/>
        <v>-473.4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</row>
    <row r="20" spans="1:15" ht="24">
      <c r="A20" s="28">
        <v>4001</v>
      </c>
      <c r="B20" s="19" t="s">
        <v>85</v>
      </c>
      <c r="C20" s="21">
        <f t="shared" si="0"/>
        <v>145.60000000000002</v>
      </c>
      <c r="D20" s="20">
        <f>D21+D24+D27+D28</f>
        <v>-248.8</v>
      </c>
      <c r="E20" s="20">
        <f aca="true" t="shared" si="5" ref="E20:O20">E21+E24+E27+E28</f>
        <v>80.3</v>
      </c>
      <c r="F20" s="20">
        <f t="shared" si="5"/>
        <v>3.5</v>
      </c>
      <c r="G20" s="20">
        <f t="shared" si="5"/>
        <v>381.7</v>
      </c>
      <c r="H20" s="20">
        <f t="shared" si="5"/>
        <v>402.3</v>
      </c>
      <c r="I20" s="20">
        <f t="shared" si="5"/>
        <v>-473.4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</row>
    <row r="21" spans="1:15" ht="11.25">
      <c r="A21" s="6" t="s">
        <v>49</v>
      </c>
      <c r="B21" s="7" t="s">
        <v>50</v>
      </c>
      <c r="C21" s="8">
        <f t="shared" si="0"/>
        <v>0</v>
      </c>
      <c r="D21" s="9">
        <f aca="true" t="shared" si="6" ref="D21:O21">D22-D23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</row>
    <row r="22" spans="1:15" ht="11.25">
      <c r="A22" s="6" t="s">
        <v>51</v>
      </c>
      <c r="B22" s="6" t="s">
        <v>52</v>
      </c>
      <c r="C22" s="8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</row>
    <row r="23" spans="1:15" ht="22.5">
      <c r="A23" s="6" t="s">
        <v>53</v>
      </c>
      <c r="B23" s="6" t="s">
        <v>54</v>
      </c>
      <c r="C23" s="8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10"/>
      <c r="N23" s="10"/>
      <c r="O23" s="10"/>
    </row>
    <row r="24" spans="1:15" ht="21">
      <c r="A24" s="18">
        <v>4200</v>
      </c>
      <c r="B24" s="7" t="s">
        <v>82</v>
      </c>
      <c r="C24" s="8">
        <f t="shared" si="0"/>
        <v>0</v>
      </c>
      <c r="D24" s="9">
        <f>D25-D26</f>
        <v>0</v>
      </c>
      <c r="E24" s="9">
        <f aca="true" t="shared" si="7" ref="E24:O24">E25-E26</f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</row>
    <row r="25" spans="1:15" ht="22.5">
      <c r="A25" s="18">
        <v>4210</v>
      </c>
      <c r="B25" s="6" t="s">
        <v>83</v>
      </c>
      <c r="C25" s="8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</row>
    <row r="26" spans="1:15" ht="22.5">
      <c r="A26" s="18">
        <v>4220</v>
      </c>
      <c r="B26" s="6" t="s">
        <v>84</v>
      </c>
      <c r="C26" s="8">
        <f t="shared" si="0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10"/>
      <c r="O26" s="10"/>
    </row>
    <row r="27" spans="1:15" ht="21">
      <c r="A27" s="6" t="s">
        <v>55</v>
      </c>
      <c r="B27" s="7" t="s">
        <v>56</v>
      </c>
      <c r="C27" s="8">
        <f t="shared" si="0"/>
        <v>145.60000000000002</v>
      </c>
      <c r="D27" s="10">
        <v>-248.8</v>
      </c>
      <c r="E27" s="10">
        <v>80.3</v>
      </c>
      <c r="F27" s="10">
        <v>3.5</v>
      </c>
      <c r="G27" s="10">
        <v>381.7</v>
      </c>
      <c r="H27" s="10">
        <v>402.3</v>
      </c>
      <c r="I27" s="10">
        <v>-473.4</v>
      </c>
      <c r="J27" s="10"/>
      <c r="K27" s="23"/>
      <c r="L27" s="10"/>
      <c r="M27" s="10"/>
      <c r="N27" s="10"/>
      <c r="O27" s="10"/>
    </row>
    <row r="28" spans="1:15" ht="21.75">
      <c r="A28" s="6" t="s">
        <v>57</v>
      </c>
      <c r="B28" s="7" t="s">
        <v>86</v>
      </c>
      <c r="C28" s="8">
        <f t="shared" si="0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10"/>
      <c r="N28" s="10"/>
      <c r="O28" s="10"/>
    </row>
    <row r="29" spans="1:15" ht="11.25">
      <c r="A29" s="6"/>
      <c r="B29" s="32" t="s">
        <v>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1.25">
      <c r="A30" s="6" t="s">
        <v>59</v>
      </c>
      <c r="B30" s="7" t="s">
        <v>79</v>
      </c>
      <c r="C30" s="8" t="s">
        <v>77</v>
      </c>
      <c r="D30" s="10">
        <v>1273.9</v>
      </c>
      <c r="E30" s="10">
        <v>1193.7</v>
      </c>
      <c r="F30" s="10">
        <v>1190.2</v>
      </c>
      <c r="G30" s="10">
        <v>808.4</v>
      </c>
      <c r="H30" s="10">
        <v>406.1</v>
      </c>
      <c r="I30" s="10">
        <v>879.6</v>
      </c>
      <c r="J30" s="10"/>
      <c r="K30" s="23"/>
      <c r="L30" s="10"/>
      <c r="M30" s="10"/>
      <c r="N30" s="10"/>
      <c r="O30" s="10"/>
    </row>
    <row r="31" spans="1:15" ht="11.25">
      <c r="A31" s="6" t="s">
        <v>60</v>
      </c>
      <c r="B31" s="6" t="s">
        <v>61</v>
      </c>
      <c r="C31" s="8" t="s">
        <v>77</v>
      </c>
      <c r="D31" s="10">
        <v>0</v>
      </c>
      <c r="E31" s="10">
        <v>14</v>
      </c>
      <c r="F31" s="10">
        <v>6.5</v>
      </c>
      <c r="G31" s="10">
        <v>16.5</v>
      </c>
      <c r="H31" s="10">
        <v>15.4</v>
      </c>
      <c r="I31" s="10">
        <v>12</v>
      </c>
      <c r="J31" s="10"/>
      <c r="K31" s="23"/>
      <c r="L31" s="10"/>
      <c r="M31" s="10"/>
      <c r="N31" s="10"/>
      <c r="O31" s="10"/>
    </row>
    <row r="32" spans="1:15" ht="11.25">
      <c r="A32" s="6" t="s">
        <v>62</v>
      </c>
      <c r="B32" s="7" t="s">
        <v>63</v>
      </c>
      <c r="C32" s="8" t="s">
        <v>77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23"/>
      <c r="L32" s="10"/>
      <c r="M32" s="10"/>
      <c r="N32" s="10"/>
      <c r="O32" s="10"/>
    </row>
    <row r="33" spans="1:15" ht="21">
      <c r="A33" s="6" t="s">
        <v>64</v>
      </c>
      <c r="B33" s="7" t="s">
        <v>80</v>
      </c>
      <c r="C33" s="8" t="s">
        <v>77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23"/>
      <c r="L33" s="10"/>
      <c r="M33" s="10"/>
      <c r="N33" s="10"/>
      <c r="O33" s="10"/>
    </row>
    <row r="34" spans="1:15" ht="11.25">
      <c r="A34" s="6" t="s">
        <v>65</v>
      </c>
      <c r="B34" s="6" t="s">
        <v>66</v>
      </c>
      <c r="C34" s="8" t="s">
        <v>77</v>
      </c>
      <c r="D34" s="10"/>
      <c r="E34" s="10"/>
      <c r="F34" s="10"/>
      <c r="G34" s="10"/>
      <c r="H34" s="10"/>
      <c r="I34" s="10"/>
      <c r="J34" s="10"/>
      <c r="K34" s="23"/>
      <c r="L34" s="10"/>
      <c r="M34" s="10"/>
      <c r="N34" s="10"/>
      <c r="O34" s="10"/>
    </row>
    <row r="35" spans="1:15" ht="11.25">
      <c r="A35" s="6" t="s">
        <v>67</v>
      </c>
      <c r="B35" s="6" t="s">
        <v>68</v>
      </c>
      <c r="C35" s="8" t="s">
        <v>77</v>
      </c>
      <c r="D35" s="10"/>
      <c r="E35" s="10"/>
      <c r="F35" s="10"/>
      <c r="G35" s="10"/>
      <c r="H35" s="10"/>
      <c r="I35" s="10"/>
      <c r="J35" s="10"/>
      <c r="K35" s="23"/>
      <c r="L35" s="10"/>
      <c r="M35" s="10"/>
      <c r="N35" s="10"/>
      <c r="O35" s="10"/>
    </row>
    <row r="36" spans="1:15" ht="11.25">
      <c r="A36" s="6" t="s">
        <v>69</v>
      </c>
      <c r="B36" s="6" t="s">
        <v>70</v>
      </c>
      <c r="C36" s="8" t="s">
        <v>77</v>
      </c>
      <c r="D36" s="10"/>
      <c r="E36" s="10"/>
      <c r="F36" s="10"/>
      <c r="G36" s="10"/>
      <c r="H36" s="10"/>
      <c r="I36" s="10"/>
      <c r="J36" s="10"/>
      <c r="K36" s="23"/>
      <c r="L36" s="10"/>
      <c r="M36" s="10"/>
      <c r="N36" s="10"/>
      <c r="O36" s="10"/>
    </row>
    <row r="37" spans="1:15" ht="11.25">
      <c r="A37" s="6" t="s">
        <v>71</v>
      </c>
      <c r="B37" s="6" t="s">
        <v>72</v>
      </c>
      <c r="C37" s="8" t="s">
        <v>77</v>
      </c>
      <c r="D37" s="10"/>
      <c r="E37" s="10"/>
      <c r="F37" s="10"/>
      <c r="G37" s="10"/>
      <c r="H37" s="10"/>
      <c r="I37" s="10"/>
      <c r="J37" s="10"/>
      <c r="K37" s="23"/>
      <c r="L37" s="10"/>
      <c r="M37" s="10"/>
      <c r="N37" s="10"/>
      <c r="O37" s="10"/>
    </row>
    <row r="38" spans="1:15" ht="33.75">
      <c r="A38" s="27">
        <v>5500</v>
      </c>
      <c r="B38" s="24" t="s">
        <v>95</v>
      </c>
      <c r="C38" s="25">
        <f>SUM(D38:O38)</f>
        <v>871.4</v>
      </c>
      <c r="D38" s="26">
        <v>52.1</v>
      </c>
      <c r="E38" s="26">
        <v>135.7</v>
      </c>
      <c r="F38" s="26">
        <v>195.6</v>
      </c>
      <c r="G38" s="26">
        <v>168.7</v>
      </c>
      <c r="H38" s="26">
        <v>153.2</v>
      </c>
      <c r="I38" s="26">
        <v>166.1</v>
      </c>
      <c r="J38" s="26"/>
      <c r="K38" s="26"/>
      <c r="L38" s="26"/>
      <c r="M38" s="26"/>
      <c r="N38" s="26"/>
      <c r="O38" s="26"/>
    </row>
    <row r="39" spans="1:15" ht="33.75">
      <c r="A39" s="27">
        <v>5600</v>
      </c>
      <c r="B39" s="24" t="s">
        <v>96</v>
      </c>
      <c r="C39" s="25">
        <f>SUM(D39:O39)</f>
        <v>3</v>
      </c>
      <c r="D39" s="26">
        <v>0</v>
      </c>
      <c r="E39" s="26">
        <v>3</v>
      </c>
      <c r="F39" s="26">
        <v>0</v>
      </c>
      <c r="G39" s="26">
        <v>0</v>
      </c>
      <c r="H39" s="26">
        <v>0</v>
      </c>
      <c r="I39" s="26">
        <v>0</v>
      </c>
      <c r="J39" s="26"/>
      <c r="K39" s="26"/>
      <c r="L39" s="26"/>
      <c r="M39" s="26"/>
      <c r="N39" s="26"/>
      <c r="O39" s="26"/>
    </row>
    <row r="40" spans="1:15" ht="33.75">
      <c r="A40" s="27">
        <v>5700</v>
      </c>
      <c r="B40" s="24" t="s">
        <v>97</v>
      </c>
      <c r="C40" s="25">
        <f>SUM(D40:O40)</f>
        <v>409.79999999999995</v>
      </c>
      <c r="D40" s="26">
        <v>0</v>
      </c>
      <c r="E40" s="26">
        <v>200</v>
      </c>
      <c r="F40" s="26">
        <v>29.4</v>
      </c>
      <c r="G40" s="26">
        <v>147.5</v>
      </c>
      <c r="H40" s="26">
        <v>100</v>
      </c>
      <c r="I40" s="26">
        <v>-67.1</v>
      </c>
      <c r="J40" s="26"/>
      <c r="K40" s="26"/>
      <c r="L40" s="26"/>
      <c r="M40" s="26"/>
      <c r="N40" s="26"/>
      <c r="O40" s="26"/>
    </row>
    <row r="41" spans="1:15" ht="33.75">
      <c r="A41" s="27">
        <v>5800</v>
      </c>
      <c r="B41" s="24" t="s">
        <v>98</v>
      </c>
      <c r="C41" s="25">
        <f>SUM(D41:O41)</f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/>
      <c r="K41" s="26"/>
      <c r="L41" s="26"/>
      <c r="M41" s="26"/>
      <c r="N41" s="26"/>
      <c r="O41" s="26"/>
    </row>
    <row r="43" spans="1:9" ht="11.25">
      <c r="A43" s="11" t="s">
        <v>73</v>
      </c>
      <c r="B43" s="12"/>
      <c r="C43" s="43"/>
      <c r="D43" s="43"/>
      <c r="E43" s="13"/>
      <c r="F43" s="14"/>
      <c r="G43" s="15"/>
      <c r="H43" s="13"/>
      <c r="I43" s="13"/>
    </row>
    <row r="44" spans="2:9" ht="11.25">
      <c r="B44" s="16" t="s">
        <v>74</v>
      </c>
      <c r="C44" s="42" t="s">
        <v>75</v>
      </c>
      <c r="D44" s="42"/>
      <c r="E44" s="13"/>
      <c r="F44" s="13"/>
      <c r="G44" s="13"/>
      <c r="H44" s="13"/>
      <c r="I44" s="13"/>
    </row>
    <row r="45" spans="1:9" ht="11.25">
      <c r="A45" s="11" t="s">
        <v>76</v>
      </c>
      <c r="B45" s="12"/>
      <c r="C45" s="43"/>
      <c r="D45" s="43"/>
      <c r="E45" s="13"/>
      <c r="F45" s="14"/>
      <c r="G45" s="17"/>
      <c r="H45" s="13"/>
      <c r="I45" s="13"/>
    </row>
    <row r="46" spans="2:9" ht="11.25">
      <c r="B46" s="16" t="s">
        <v>74</v>
      </c>
      <c r="C46" s="42" t="s">
        <v>75</v>
      </c>
      <c r="D46" s="42"/>
      <c r="E46" s="13"/>
      <c r="F46" s="13"/>
      <c r="G46" s="13"/>
      <c r="H46" s="13"/>
      <c r="I46" s="13"/>
    </row>
    <row r="47" spans="2:9" ht="11.25">
      <c r="B47" s="16"/>
      <c r="C47" s="15"/>
      <c r="D47" s="15"/>
      <c r="E47" s="13"/>
      <c r="F47" s="13"/>
      <c r="G47" s="13"/>
      <c r="H47" s="13"/>
      <c r="I47" s="13"/>
    </row>
    <row r="48" spans="2:15" ht="15"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39" customHeight="1">
      <c r="B49" s="31" t="s">
        <v>94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">
      <c r="B50" s="35" t="s">
        <v>114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38.25" customHeight="1">
      <c r="B51" s="37" t="s">
        <v>111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8.75" customHeight="1" hidden="1">
      <c r="B52" s="38" t="s">
        <v>100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39" customHeight="1">
      <c r="B53" s="39" t="s">
        <v>112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8.75">
      <c r="B54" s="29" t="s">
        <v>99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8.75">
      <c r="B55" s="29" t="s">
        <v>101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8.75">
      <c r="B56" s="29" t="s">
        <v>102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8.75">
      <c r="B57" s="29" t="s">
        <v>103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29" t="s">
        <v>104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29" t="s">
        <v>105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8.75">
      <c r="B60" s="29" t="s">
        <v>106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8.75">
      <c r="B61" s="30" t="s">
        <v>107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8.75">
      <c r="B62" s="30" t="s">
        <v>108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75">
      <c r="B63" s="30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8.75">
      <c r="B64" s="30" t="s">
        <v>110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</sheetData>
  <sheetProtection/>
  <mergeCells count="27">
    <mergeCell ref="A1:O1"/>
    <mergeCell ref="N2:O2"/>
    <mergeCell ref="B5:O5"/>
    <mergeCell ref="B9:O9"/>
    <mergeCell ref="B18:O18"/>
    <mergeCell ref="B29:O29"/>
    <mergeCell ref="C43:D43"/>
    <mergeCell ref="C44:D44"/>
    <mergeCell ref="C45:D45"/>
    <mergeCell ref="C46:D46"/>
    <mergeCell ref="B48:O48"/>
    <mergeCell ref="B49:O49"/>
    <mergeCell ref="B50:O50"/>
    <mergeCell ref="B51:O51"/>
    <mergeCell ref="B52:O52"/>
    <mergeCell ref="B53:O53"/>
    <mergeCell ref="B54:O54"/>
    <mergeCell ref="B55:O55"/>
    <mergeCell ref="B62:O62"/>
    <mergeCell ref="B63:O63"/>
    <mergeCell ref="B64:O64"/>
    <mergeCell ref="B56:O56"/>
    <mergeCell ref="B57:O57"/>
    <mergeCell ref="B58:O58"/>
    <mergeCell ref="B59:O59"/>
    <mergeCell ref="B60:O60"/>
    <mergeCell ref="B61:O6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I42" sqref="I42"/>
    </sheetView>
  </sheetViews>
  <sheetFormatPr defaultColWidth="14.625" defaultRowHeight="12.75"/>
  <cols>
    <col min="1" max="1" width="5.00390625" style="2" customWidth="1"/>
    <col min="2" max="2" width="40.00390625" style="2" customWidth="1"/>
    <col min="3" max="3" width="9.375" style="2" customWidth="1"/>
    <col min="4" max="4" width="8.00390625" style="2" customWidth="1"/>
    <col min="5" max="5" width="8.75390625" style="2" customWidth="1"/>
    <col min="6" max="6" width="9.25390625" style="2" customWidth="1"/>
    <col min="7" max="7" width="8.25390625" style="2" customWidth="1"/>
    <col min="8" max="8" width="8.625" style="2" customWidth="1"/>
    <col min="9" max="10" width="8.00390625" style="2" customWidth="1"/>
    <col min="11" max="11" width="8.625" style="2" customWidth="1"/>
    <col min="12" max="12" width="8.375" style="2" customWidth="1"/>
    <col min="13" max="13" width="8.75390625" style="2" customWidth="1"/>
    <col min="14" max="15" width="10.75390625" style="2" customWidth="1"/>
    <col min="16" max="16384" width="14.625" style="2" customWidth="1"/>
  </cols>
  <sheetData>
    <row r="1" spans="1:15" ht="27" customHeight="1">
      <c r="A1" s="41" t="s">
        <v>124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5" t="s">
        <v>0</v>
      </c>
      <c r="O2" s="45"/>
    </row>
    <row r="3" spans="1:15" ht="11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1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</row>
    <row r="5" spans="1:15" ht="11.25">
      <c r="A5" s="5"/>
      <c r="B5" s="32" t="s">
        <v>87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1.25">
      <c r="A6" s="5" t="s">
        <v>81</v>
      </c>
      <c r="B6" s="7" t="s">
        <v>93</v>
      </c>
      <c r="C6" s="8">
        <f aca="true" t="shared" si="0" ref="C6:C28">SUM(D6:O6)</f>
        <v>1028.8999999999999</v>
      </c>
      <c r="D6" s="8">
        <f>D7+D8</f>
        <v>0.9</v>
      </c>
      <c r="E6" s="8">
        <f>E7+E8</f>
        <v>380.29999999999995</v>
      </c>
      <c r="F6" s="8">
        <f>F7+F8</f>
        <v>1.9</v>
      </c>
      <c r="G6" s="8">
        <f aca="true" t="shared" si="1" ref="G6:O6">G7+G8</f>
        <v>415.8</v>
      </c>
      <c r="H6" s="8">
        <f t="shared" si="1"/>
        <v>3</v>
      </c>
      <c r="I6" s="8">
        <f t="shared" si="1"/>
        <v>227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1:15" ht="11.25">
      <c r="A7" s="5" t="s">
        <v>89</v>
      </c>
      <c r="B7" s="22" t="s">
        <v>90</v>
      </c>
      <c r="C7" s="8">
        <f>SUM(D7:O7)</f>
        <v>26.5</v>
      </c>
      <c r="D7" s="23">
        <v>0.9</v>
      </c>
      <c r="E7" s="23">
        <v>3.9</v>
      </c>
      <c r="F7" s="23">
        <v>1.9</v>
      </c>
      <c r="G7" s="23">
        <v>5.8</v>
      </c>
      <c r="H7" s="23">
        <v>3</v>
      </c>
      <c r="I7" s="23">
        <v>11</v>
      </c>
      <c r="J7" s="23"/>
      <c r="K7" s="23"/>
      <c r="L7" s="23"/>
      <c r="M7" s="23"/>
      <c r="N7" s="23"/>
      <c r="O7" s="23"/>
    </row>
    <row r="8" spans="1:15" ht="11.25">
      <c r="A8" s="5" t="s">
        <v>92</v>
      </c>
      <c r="B8" s="22" t="s">
        <v>91</v>
      </c>
      <c r="C8" s="8">
        <f>SUM(D8:O8)</f>
        <v>1002.4</v>
      </c>
      <c r="D8" s="23">
        <v>0</v>
      </c>
      <c r="E8" s="23">
        <v>376.4</v>
      </c>
      <c r="F8" s="23">
        <v>0</v>
      </c>
      <c r="G8" s="23">
        <v>410</v>
      </c>
      <c r="H8" s="23">
        <v>0</v>
      </c>
      <c r="I8" s="23">
        <v>216</v>
      </c>
      <c r="J8" s="23"/>
      <c r="K8" s="23"/>
      <c r="L8" s="23"/>
      <c r="M8" s="23"/>
      <c r="N8" s="23"/>
      <c r="O8" s="23"/>
    </row>
    <row r="9" spans="1:15" ht="11.25">
      <c r="A9" s="6"/>
      <c r="B9" s="32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1.25">
      <c r="A10" s="6" t="s">
        <v>32</v>
      </c>
      <c r="B10" s="7" t="s">
        <v>33</v>
      </c>
      <c r="C10" s="8">
        <f t="shared" si="0"/>
        <v>1130.6000000000001</v>
      </c>
      <c r="D10" s="9">
        <f aca="true" t="shared" si="2" ref="D10:O10">D11+D12+D14</f>
        <v>0</v>
      </c>
      <c r="E10" s="9">
        <f t="shared" si="2"/>
        <v>189.6</v>
      </c>
      <c r="F10" s="9">
        <f t="shared" si="2"/>
        <v>255.5</v>
      </c>
      <c r="G10" s="9">
        <f t="shared" si="2"/>
        <v>243.8</v>
      </c>
      <c r="H10" s="9">
        <f t="shared" si="2"/>
        <v>190</v>
      </c>
      <c r="I10" s="9">
        <f t="shared" si="2"/>
        <v>251.7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</row>
    <row r="11" spans="1:15" ht="11.25">
      <c r="A11" s="6" t="s">
        <v>34</v>
      </c>
      <c r="B11" s="7" t="s">
        <v>113</v>
      </c>
      <c r="C11" s="8">
        <f t="shared" si="0"/>
        <v>697.1999999999999</v>
      </c>
      <c r="D11" s="10">
        <v>0</v>
      </c>
      <c r="E11" s="10">
        <v>156.7</v>
      </c>
      <c r="F11" s="10">
        <v>110.6</v>
      </c>
      <c r="G11" s="10">
        <v>145.8</v>
      </c>
      <c r="H11" s="10">
        <v>120</v>
      </c>
      <c r="I11" s="10">
        <v>164.1</v>
      </c>
      <c r="J11" s="10"/>
      <c r="K11" s="23"/>
      <c r="L11" s="10"/>
      <c r="M11" s="10"/>
      <c r="N11" s="10"/>
      <c r="O11" s="10"/>
    </row>
    <row r="12" spans="1:15" ht="11.25">
      <c r="A12" s="6" t="s">
        <v>35</v>
      </c>
      <c r="B12" s="7" t="s">
        <v>36</v>
      </c>
      <c r="C12" s="8">
        <f t="shared" si="0"/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/>
      <c r="K12" s="23"/>
      <c r="L12" s="10"/>
      <c r="M12" s="10"/>
      <c r="N12" s="10"/>
      <c r="O12" s="10"/>
    </row>
    <row r="13" spans="1:15" ht="22.5">
      <c r="A13" s="6" t="s">
        <v>37</v>
      </c>
      <c r="B13" s="6" t="s">
        <v>38</v>
      </c>
      <c r="C13" s="8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23"/>
      <c r="L13" s="10"/>
      <c r="M13" s="10"/>
      <c r="N13" s="10"/>
      <c r="O13" s="10"/>
    </row>
    <row r="14" spans="1:15" ht="21">
      <c r="A14" s="6" t="s">
        <v>39</v>
      </c>
      <c r="B14" s="7" t="s">
        <v>40</v>
      </c>
      <c r="C14" s="8">
        <f t="shared" si="0"/>
        <v>433.4</v>
      </c>
      <c r="D14" s="10">
        <v>0</v>
      </c>
      <c r="E14" s="10">
        <v>32.9</v>
      </c>
      <c r="F14" s="10">
        <v>144.9</v>
      </c>
      <c r="G14" s="10">
        <v>98</v>
      </c>
      <c r="H14" s="10">
        <v>70</v>
      </c>
      <c r="I14" s="10">
        <v>87.6</v>
      </c>
      <c r="J14" s="10"/>
      <c r="K14" s="23"/>
      <c r="L14" s="10"/>
      <c r="M14" s="10"/>
      <c r="N14" s="10"/>
      <c r="O14" s="10"/>
    </row>
    <row r="15" spans="1:15" ht="11.25">
      <c r="A15" s="6" t="s">
        <v>41</v>
      </c>
      <c r="B15" s="6" t="s">
        <v>42</v>
      </c>
      <c r="C15" s="8">
        <f t="shared" si="0"/>
        <v>100.19999999999999</v>
      </c>
      <c r="D15" s="10">
        <v>0</v>
      </c>
      <c r="E15" s="10">
        <v>0</v>
      </c>
      <c r="F15" s="10">
        <v>83.3</v>
      </c>
      <c r="G15" s="10">
        <v>11.1</v>
      </c>
      <c r="H15" s="10">
        <v>10</v>
      </c>
      <c r="I15" s="10">
        <v>-4.2</v>
      </c>
      <c r="J15" s="10"/>
      <c r="K15" s="23"/>
      <c r="L15" s="10"/>
      <c r="M15" s="10"/>
      <c r="N15" s="10"/>
      <c r="O15" s="10"/>
    </row>
    <row r="16" spans="1:15" ht="11.25">
      <c r="A16" s="6" t="s">
        <v>43</v>
      </c>
      <c r="B16" s="6" t="s">
        <v>44</v>
      </c>
      <c r="C16" s="8">
        <f t="shared" si="0"/>
        <v>5.8</v>
      </c>
      <c r="D16" s="10">
        <v>0</v>
      </c>
      <c r="E16" s="10">
        <v>1.2</v>
      </c>
      <c r="F16" s="10">
        <v>0</v>
      </c>
      <c r="G16" s="10">
        <v>0</v>
      </c>
      <c r="H16" s="10">
        <v>0</v>
      </c>
      <c r="I16" s="10">
        <v>4.6</v>
      </c>
      <c r="J16" s="10"/>
      <c r="K16" s="23"/>
      <c r="L16" s="10"/>
      <c r="M16" s="10"/>
      <c r="N16" s="10"/>
      <c r="O16" s="10"/>
    </row>
    <row r="17" spans="1:15" ht="11.25">
      <c r="A17" s="6" t="s">
        <v>45</v>
      </c>
      <c r="B17" s="7" t="s">
        <v>46</v>
      </c>
      <c r="C17" s="8">
        <f t="shared" si="0"/>
        <v>-101.70000000000002</v>
      </c>
      <c r="D17" s="9">
        <f>D6-D10</f>
        <v>0.9</v>
      </c>
      <c r="E17" s="9">
        <f aca="true" t="shared" si="3" ref="E17:O17">E6-E10</f>
        <v>190.69999999999996</v>
      </c>
      <c r="F17" s="9">
        <f t="shared" si="3"/>
        <v>-253.6</v>
      </c>
      <c r="G17" s="9">
        <f t="shared" si="3"/>
        <v>172</v>
      </c>
      <c r="H17" s="9">
        <f t="shared" si="3"/>
        <v>-187</v>
      </c>
      <c r="I17" s="9">
        <f t="shared" si="3"/>
        <v>-24.69999999999999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</row>
    <row r="18" spans="1:15" ht="11.25">
      <c r="A18" s="6"/>
      <c r="B18" s="3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21">
      <c r="A19" s="6" t="s">
        <v>48</v>
      </c>
      <c r="B19" s="7" t="s">
        <v>78</v>
      </c>
      <c r="C19" s="8">
        <f t="shared" si="0"/>
        <v>101.70000000000002</v>
      </c>
      <c r="D19" s="9">
        <f aca="true" t="shared" si="4" ref="D19:O19">D17*(-1)</f>
        <v>-0.9</v>
      </c>
      <c r="E19" s="9">
        <f t="shared" si="4"/>
        <v>-190.69999999999996</v>
      </c>
      <c r="F19" s="9">
        <f t="shared" si="4"/>
        <v>253.6</v>
      </c>
      <c r="G19" s="9">
        <f t="shared" si="4"/>
        <v>-172</v>
      </c>
      <c r="H19" s="9">
        <f t="shared" si="4"/>
        <v>187</v>
      </c>
      <c r="I19" s="9">
        <f t="shared" si="4"/>
        <v>24.69999999999999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</row>
    <row r="20" spans="1:15" ht="24">
      <c r="A20" s="28">
        <v>4001</v>
      </c>
      <c r="B20" s="19" t="s">
        <v>85</v>
      </c>
      <c r="C20" s="21">
        <f t="shared" si="0"/>
        <v>101.7</v>
      </c>
      <c r="D20" s="20">
        <f>D21+D24+D27+D28</f>
        <v>-0.9</v>
      </c>
      <c r="E20" s="20">
        <f aca="true" t="shared" si="5" ref="E20:O20">E21+E24+E27+E28</f>
        <v>-190.7</v>
      </c>
      <c r="F20" s="20">
        <f t="shared" si="5"/>
        <v>253.6</v>
      </c>
      <c r="G20" s="20">
        <f t="shared" si="5"/>
        <v>-172</v>
      </c>
      <c r="H20" s="20">
        <f t="shared" si="5"/>
        <v>187</v>
      </c>
      <c r="I20" s="20">
        <f t="shared" si="5"/>
        <v>24.7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</row>
    <row r="21" spans="1:15" ht="11.25">
      <c r="A21" s="6" t="s">
        <v>49</v>
      </c>
      <c r="B21" s="7" t="s">
        <v>50</v>
      </c>
      <c r="C21" s="8">
        <f t="shared" si="0"/>
        <v>0</v>
      </c>
      <c r="D21" s="9">
        <f aca="true" t="shared" si="6" ref="D21:O21">D22-D23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</row>
    <row r="22" spans="1:15" ht="11.25">
      <c r="A22" s="6" t="s">
        <v>51</v>
      </c>
      <c r="B22" s="6" t="s">
        <v>52</v>
      </c>
      <c r="C22" s="8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</row>
    <row r="23" spans="1:15" ht="22.5">
      <c r="A23" s="6" t="s">
        <v>53</v>
      </c>
      <c r="B23" s="6" t="s">
        <v>54</v>
      </c>
      <c r="C23" s="8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10"/>
      <c r="N23" s="10"/>
      <c r="O23" s="10"/>
    </row>
    <row r="24" spans="1:15" ht="21">
      <c r="A24" s="18">
        <v>4200</v>
      </c>
      <c r="B24" s="7" t="s">
        <v>82</v>
      </c>
      <c r="C24" s="8">
        <f t="shared" si="0"/>
        <v>0</v>
      </c>
      <c r="D24" s="9">
        <f>D25-D26</f>
        <v>0</v>
      </c>
      <c r="E24" s="9">
        <f aca="true" t="shared" si="7" ref="E24:O24">E25-E26</f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</row>
    <row r="25" spans="1:15" ht="22.5">
      <c r="A25" s="18">
        <v>4210</v>
      </c>
      <c r="B25" s="6" t="s">
        <v>83</v>
      </c>
      <c r="C25" s="8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</row>
    <row r="26" spans="1:15" ht="22.5">
      <c r="A26" s="18">
        <v>4220</v>
      </c>
      <c r="B26" s="6" t="s">
        <v>84</v>
      </c>
      <c r="C26" s="8">
        <f t="shared" si="0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10"/>
      <c r="O26" s="10"/>
    </row>
    <row r="27" spans="1:15" ht="21">
      <c r="A27" s="6" t="s">
        <v>55</v>
      </c>
      <c r="B27" s="7" t="s">
        <v>56</v>
      </c>
      <c r="C27" s="8">
        <f t="shared" si="0"/>
        <v>101.7</v>
      </c>
      <c r="D27" s="10">
        <v>-0.9</v>
      </c>
      <c r="E27" s="10">
        <v>-190.7</v>
      </c>
      <c r="F27" s="10">
        <v>253.6</v>
      </c>
      <c r="G27" s="10">
        <v>-172</v>
      </c>
      <c r="H27" s="10">
        <v>187</v>
      </c>
      <c r="I27" s="10">
        <v>24.7</v>
      </c>
      <c r="J27" s="10"/>
      <c r="K27" s="23"/>
      <c r="L27" s="10"/>
      <c r="M27" s="10"/>
      <c r="N27" s="10"/>
      <c r="O27" s="10"/>
    </row>
    <row r="28" spans="1:15" ht="21.75">
      <c r="A28" s="6" t="s">
        <v>57</v>
      </c>
      <c r="B28" s="7" t="s">
        <v>86</v>
      </c>
      <c r="C28" s="8">
        <f t="shared" si="0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10"/>
      <c r="N28" s="10"/>
      <c r="O28" s="10"/>
    </row>
    <row r="29" spans="1:15" ht="11.25">
      <c r="A29" s="6"/>
      <c r="B29" s="32" t="s">
        <v>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1.25">
      <c r="A30" s="6" t="s">
        <v>59</v>
      </c>
      <c r="B30" s="7" t="s">
        <v>79</v>
      </c>
      <c r="C30" s="8" t="s">
        <v>77</v>
      </c>
      <c r="D30" s="10">
        <v>376.4</v>
      </c>
      <c r="E30" s="10">
        <v>567.1</v>
      </c>
      <c r="F30" s="10">
        <v>313.5</v>
      </c>
      <c r="G30" s="10">
        <v>485.5</v>
      </c>
      <c r="H30" s="10">
        <v>298.5</v>
      </c>
      <c r="I30" s="10">
        <v>273.9</v>
      </c>
      <c r="J30" s="10"/>
      <c r="K30" s="23"/>
      <c r="L30" s="10"/>
      <c r="M30" s="10"/>
      <c r="N30" s="10"/>
      <c r="O30" s="10"/>
    </row>
    <row r="31" spans="1:15" ht="11.25">
      <c r="A31" s="6" t="s">
        <v>60</v>
      </c>
      <c r="B31" s="6" t="s">
        <v>61</v>
      </c>
      <c r="C31" s="8" t="s">
        <v>77</v>
      </c>
      <c r="D31" s="10">
        <v>0</v>
      </c>
      <c r="E31" s="10">
        <v>14</v>
      </c>
      <c r="F31" s="10">
        <v>14</v>
      </c>
      <c r="G31" s="10">
        <v>31.5</v>
      </c>
      <c r="H31" s="10">
        <v>31.5</v>
      </c>
      <c r="I31" s="10">
        <v>31.9</v>
      </c>
      <c r="J31" s="10"/>
      <c r="K31" s="23"/>
      <c r="L31" s="10"/>
      <c r="M31" s="10"/>
      <c r="N31" s="10"/>
      <c r="O31" s="10"/>
    </row>
    <row r="32" spans="1:15" ht="11.25">
      <c r="A32" s="6" t="s">
        <v>62</v>
      </c>
      <c r="B32" s="7" t="s">
        <v>63</v>
      </c>
      <c r="C32" s="8" t="s">
        <v>77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23"/>
      <c r="L32" s="10"/>
      <c r="M32" s="10"/>
      <c r="N32" s="10"/>
      <c r="O32" s="10"/>
    </row>
    <row r="33" spans="1:15" ht="21">
      <c r="A33" s="6" t="s">
        <v>64</v>
      </c>
      <c r="B33" s="7" t="s">
        <v>80</v>
      </c>
      <c r="C33" s="8" t="s">
        <v>77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23"/>
      <c r="L33" s="10"/>
      <c r="M33" s="10"/>
      <c r="N33" s="10"/>
      <c r="O33" s="10"/>
    </row>
    <row r="34" spans="1:15" ht="11.25">
      <c r="A34" s="6" t="s">
        <v>65</v>
      </c>
      <c r="B34" s="6" t="s">
        <v>66</v>
      </c>
      <c r="C34" s="8" t="s">
        <v>77</v>
      </c>
      <c r="D34" s="10"/>
      <c r="E34" s="10"/>
      <c r="F34" s="10"/>
      <c r="G34" s="10"/>
      <c r="H34" s="10"/>
      <c r="I34" s="10"/>
      <c r="J34" s="10"/>
      <c r="K34" s="23"/>
      <c r="L34" s="10"/>
      <c r="M34" s="10"/>
      <c r="N34" s="10"/>
      <c r="O34" s="10"/>
    </row>
    <row r="35" spans="1:15" ht="11.25">
      <c r="A35" s="6" t="s">
        <v>67</v>
      </c>
      <c r="B35" s="6" t="s">
        <v>68</v>
      </c>
      <c r="C35" s="8" t="s">
        <v>77</v>
      </c>
      <c r="D35" s="10"/>
      <c r="E35" s="10"/>
      <c r="F35" s="10"/>
      <c r="G35" s="10"/>
      <c r="H35" s="10"/>
      <c r="I35" s="10"/>
      <c r="J35" s="10"/>
      <c r="K35" s="23"/>
      <c r="L35" s="10"/>
      <c r="M35" s="10"/>
      <c r="N35" s="10"/>
      <c r="O35" s="10"/>
    </row>
    <row r="36" spans="1:15" ht="11.25">
      <c r="A36" s="6" t="s">
        <v>69</v>
      </c>
      <c r="B36" s="6" t="s">
        <v>70</v>
      </c>
      <c r="C36" s="8" t="s">
        <v>77</v>
      </c>
      <c r="D36" s="10"/>
      <c r="E36" s="10"/>
      <c r="F36" s="10"/>
      <c r="G36" s="10"/>
      <c r="H36" s="10"/>
      <c r="I36" s="10"/>
      <c r="J36" s="10"/>
      <c r="K36" s="23"/>
      <c r="L36" s="10"/>
      <c r="M36" s="10"/>
      <c r="N36" s="10"/>
      <c r="O36" s="10"/>
    </row>
    <row r="37" spans="1:15" ht="11.25">
      <c r="A37" s="6" t="s">
        <v>71</v>
      </c>
      <c r="B37" s="6" t="s">
        <v>72</v>
      </c>
      <c r="C37" s="8" t="s">
        <v>77</v>
      </c>
      <c r="D37" s="10"/>
      <c r="E37" s="10"/>
      <c r="F37" s="10"/>
      <c r="G37" s="10"/>
      <c r="H37" s="10"/>
      <c r="I37" s="10"/>
      <c r="J37" s="10"/>
      <c r="K37" s="23"/>
      <c r="L37" s="10"/>
      <c r="M37" s="10"/>
      <c r="N37" s="10"/>
      <c r="O37" s="10"/>
    </row>
    <row r="38" spans="1:15" ht="33.75">
      <c r="A38" s="27">
        <v>5500</v>
      </c>
      <c r="B38" s="24" t="s">
        <v>95</v>
      </c>
      <c r="C38" s="25">
        <f>SUM(D38:O38)</f>
        <v>697.1999999999999</v>
      </c>
      <c r="D38" s="26">
        <v>0</v>
      </c>
      <c r="E38" s="26">
        <v>156.7</v>
      </c>
      <c r="F38" s="26">
        <v>110.6</v>
      </c>
      <c r="G38" s="26">
        <v>145.8</v>
      </c>
      <c r="H38" s="26">
        <v>120</v>
      </c>
      <c r="I38" s="26">
        <v>164.1</v>
      </c>
      <c r="J38" s="26"/>
      <c r="K38" s="26"/>
      <c r="L38" s="26"/>
      <c r="M38" s="26"/>
      <c r="N38" s="26"/>
      <c r="O38" s="26"/>
    </row>
    <row r="39" spans="1:15" ht="33.75">
      <c r="A39" s="27">
        <v>5600</v>
      </c>
      <c r="B39" s="24" t="s">
        <v>96</v>
      </c>
      <c r="C39" s="25">
        <f>SUM(D39:O39)</f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/>
      <c r="K39" s="26"/>
      <c r="L39" s="26"/>
      <c r="M39" s="26"/>
      <c r="N39" s="26"/>
      <c r="O39" s="26"/>
    </row>
    <row r="40" spans="1:15" ht="33.75">
      <c r="A40" s="27">
        <v>5700</v>
      </c>
      <c r="B40" s="24" t="s">
        <v>97</v>
      </c>
      <c r="C40" s="25">
        <f>SUM(D40:O40)</f>
        <v>100.19999999999999</v>
      </c>
      <c r="D40" s="26">
        <v>0</v>
      </c>
      <c r="E40" s="26">
        <v>0</v>
      </c>
      <c r="F40" s="26">
        <v>83.3</v>
      </c>
      <c r="G40" s="26">
        <v>11.1</v>
      </c>
      <c r="H40" s="26">
        <v>10</v>
      </c>
      <c r="I40" s="26">
        <v>-4.2</v>
      </c>
      <c r="J40" s="26"/>
      <c r="K40" s="26"/>
      <c r="L40" s="26"/>
      <c r="M40" s="26"/>
      <c r="N40" s="26"/>
      <c r="O40" s="26"/>
    </row>
    <row r="41" spans="1:15" ht="33.75">
      <c r="A41" s="27">
        <v>5800</v>
      </c>
      <c r="B41" s="24" t="s">
        <v>98</v>
      </c>
      <c r="C41" s="25">
        <f>SUM(D41:O41)</f>
        <v>5.8</v>
      </c>
      <c r="D41" s="26">
        <v>0</v>
      </c>
      <c r="E41" s="26">
        <v>1.2</v>
      </c>
      <c r="F41" s="26">
        <v>0</v>
      </c>
      <c r="G41" s="26">
        <v>0</v>
      </c>
      <c r="H41" s="26">
        <v>0</v>
      </c>
      <c r="I41" s="26">
        <v>4.6</v>
      </c>
      <c r="J41" s="26"/>
      <c r="K41" s="26"/>
      <c r="L41" s="26"/>
      <c r="M41" s="26"/>
      <c r="N41" s="26"/>
      <c r="O41" s="26"/>
    </row>
    <row r="43" spans="1:9" ht="11.25">
      <c r="A43" s="11" t="s">
        <v>73</v>
      </c>
      <c r="B43" s="12"/>
      <c r="C43" s="43"/>
      <c r="D43" s="43"/>
      <c r="E43" s="13"/>
      <c r="F43" s="14"/>
      <c r="G43" s="15"/>
      <c r="H43" s="13"/>
      <c r="I43" s="13"/>
    </row>
    <row r="44" spans="2:9" ht="11.25">
      <c r="B44" s="16" t="s">
        <v>74</v>
      </c>
      <c r="C44" s="42" t="s">
        <v>75</v>
      </c>
      <c r="D44" s="42"/>
      <c r="E44" s="13"/>
      <c r="F44" s="13"/>
      <c r="G44" s="13"/>
      <c r="H44" s="13"/>
      <c r="I44" s="13"/>
    </row>
    <row r="45" spans="1:9" ht="11.25">
      <c r="A45" s="11" t="s">
        <v>76</v>
      </c>
      <c r="B45" s="12"/>
      <c r="C45" s="43"/>
      <c r="D45" s="43"/>
      <c r="E45" s="13"/>
      <c r="F45" s="14"/>
      <c r="G45" s="17"/>
      <c r="H45" s="13"/>
      <c r="I45" s="13"/>
    </row>
    <row r="46" spans="2:9" ht="11.25">
      <c r="B46" s="16" t="s">
        <v>74</v>
      </c>
      <c r="C46" s="42" t="s">
        <v>75</v>
      </c>
      <c r="D46" s="42"/>
      <c r="E46" s="13"/>
      <c r="F46" s="13"/>
      <c r="G46" s="13"/>
      <c r="H46" s="13"/>
      <c r="I46" s="13"/>
    </row>
    <row r="47" spans="2:9" ht="11.25">
      <c r="B47" s="16"/>
      <c r="C47" s="15"/>
      <c r="D47" s="15"/>
      <c r="E47" s="13"/>
      <c r="F47" s="13"/>
      <c r="G47" s="13"/>
      <c r="H47" s="13"/>
      <c r="I47" s="13"/>
    </row>
    <row r="48" spans="2:15" ht="15"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39" customHeight="1">
      <c r="B49" s="31" t="s">
        <v>94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">
      <c r="B50" s="35" t="s">
        <v>114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38.25" customHeight="1">
      <c r="B51" s="37" t="s">
        <v>111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8.75" customHeight="1" hidden="1">
      <c r="B52" s="38" t="s">
        <v>100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39" customHeight="1">
      <c r="B53" s="39" t="s">
        <v>112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8.75">
      <c r="B54" s="29" t="s">
        <v>99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8.75">
      <c r="B55" s="29" t="s">
        <v>101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8.75">
      <c r="B56" s="29" t="s">
        <v>102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8.75">
      <c r="B57" s="29" t="s">
        <v>103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29" t="s">
        <v>104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29" t="s">
        <v>105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8.75">
      <c r="B60" s="29" t="s">
        <v>106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8.75">
      <c r="B61" s="30" t="s">
        <v>107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8.75">
      <c r="B62" s="30" t="s">
        <v>108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75">
      <c r="B63" s="30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8.75">
      <c r="B64" s="30" t="s">
        <v>110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</sheetData>
  <sheetProtection/>
  <mergeCells count="27">
    <mergeCell ref="A1:O1"/>
    <mergeCell ref="N2:O2"/>
    <mergeCell ref="B5:O5"/>
    <mergeCell ref="B9:O9"/>
    <mergeCell ref="B18:O18"/>
    <mergeCell ref="B29:O29"/>
    <mergeCell ref="C43:D43"/>
    <mergeCell ref="C44:D44"/>
    <mergeCell ref="C45:D45"/>
    <mergeCell ref="C46:D46"/>
    <mergeCell ref="B48:O48"/>
    <mergeCell ref="B49:O49"/>
    <mergeCell ref="B50:O50"/>
    <mergeCell ref="B51:O51"/>
    <mergeCell ref="B52:O52"/>
    <mergeCell ref="B53:O53"/>
    <mergeCell ref="B54:O54"/>
    <mergeCell ref="B55:O55"/>
    <mergeCell ref="B62:O62"/>
    <mergeCell ref="B63:O63"/>
    <mergeCell ref="B64:O64"/>
    <mergeCell ref="B56:O56"/>
    <mergeCell ref="B57:O57"/>
    <mergeCell ref="B58:O58"/>
    <mergeCell ref="B59:O59"/>
    <mergeCell ref="B60:O60"/>
    <mergeCell ref="B61:O6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I42" sqref="I42"/>
    </sheetView>
  </sheetViews>
  <sheetFormatPr defaultColWidth="14.625" defaultRowHeight="12.75"/>
  <cols>
    <col min="1" max="1" width="5.00390625" style="2" customWidth="1"/>
    <col min="2" max="2" width="40.00390625" style="2" customWidth="1"/>
    <col min="3" max="3" width="9.375" style="2" customWidth="1"/>
    <col min="4" max="4" width="8.00390625" style="2" customWidth="1"/>
    <col min="5" max="5" width="8.75390625" style="2" customWidth="1"/>
    <col min="6" max="6" width="9.25390625" style="2" customWidth="1"/>
    <col min="7" max="7" width="8.25390625" style="2" customWidth="1"/>
    <col min="8" max="8" width="8.625" style="2" customWidth="1"/>
    <col min="9" max="10" width="8.00390625" style="2" customWidth="1"/>
    <col min="11" max="11" width="8.625" style="2" customWidth="1"/>
    <col min="12" max="12" width="8.375" style="2" customWidth="1"/>
    <col min="13" max="13" width="8.75390625" style="2" customWidth="1"/>
    <col min="14" max="15" width="10.75390625" style="2" customWidth="1"/>
    <col min="16" max="16384" width="14.625" style="2" customWidth="1"/>
  </cols>
  <sheetData>
    <row r="1" spans="1:15" ht="27" customHeight="1">
      <c r="A1" s="41" t="s">
        <v>125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5" t="s">
        <v>0</v>
      </c>
      <c r="O2" s="45"/>
    </row>
    <row r="3" spans="1:15" ht="11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1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</row>
    <row r="5" spans="1:15" ht="11.25">
      <c r="A5" s="5"/>
      <c r="B5" s="32" t="s">
        <v>87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1.25">
      <c r="A6" s="5" t="s">
        <v>81</v>
      </c>
      <c r="B6" s="7" t="s">
        <v>93</v>
      </c>
      <c r="C6" s="8">
        <f aca="true" t="shared" si="0" ref="C6:C28">SUM(D6:O6)</f>
        <v>1932.3</v>
      </c>
      <c r="D6" s="8">
        <f>D7+D8</f>
        <v>212.4</v>
      </c>
      <c r="E6" s="8">
        <f>E7+E8</f>
        <v>384.8</v>
      </c>
      <c r="F6" s="8">
        <f>F7+F8</f>
        <v>365.4</v>
      </c>
      <c r="G6" s="8">
        <f aca="true" t="shared" si="1" ref="G6:O6">G7+G8</f>
        <v>301.9</v>
      </c>
      <c r="H6" s="8">
        <f t="shared" si="1"/>
        <v>310</v>
      </c>
      <c r="I6" s="8">
        <f t="shared" si="1"/>
        <v>357.8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1:15" ht="11.25">
      <c r="A7" s="5" t="s">
        <v>89</v>
      </c>
      <c r="B7" s="22" t="s">
        <v>90</v>
      </c>
      <c r="C7" s="8">
        <f>SUM(D7:O7)</f>
        <v>818.6999999999999</v>
      </c>
      <c r="D7" s="23">
        <v>67.5</v>
      </c>
      <c r="E7" s="23">
        <v>101.7</v>
      </c>
      <c r="F7" s="23">
        <v>158.4</v>
      </c>
      <c r="G7" s="23">
        <v>237.7</v>
      </c>
      <c r="H7" s="23">
        <v>103</v>
      </c>
      <c r="I7" s="23">
        <v>150.4</v>
      </c>
      <c r="J7" s="23"/>
      <c r="K7" s="23"/>
      <c r="L7" s="23"/>
      <c r="M7" s="23"/>
      <c r="N7" s="23"/>
      <c r="O7" s="23"/>
    </row>
    <row r="8" spans="1:15" ht="11.25">
      <c r="A8" s="5" t="s">
        <v>92</v>
      </c>
      <c r="B8" s="22" t="s">
        <v>91</v>
      </c>
      <c r="C8" s="8">
        <f>SUM(D8:O8)</f>
        <v>1113.6000000000001</v>
      </c>
      <c r="D8" s="23">
        <v>144.9</v>
      </c>
      <c r="E8" s="23">
        <v>283.1</v>
      </c>
      <c r="F8" s="23">
        <v>207</v>
      </c>
      <c r="G8" s="23">
        <v>64.2</v>
      </c>
      <c r="H8" s="23">
        <v>207</v>
      </c>
      <c r="I8" s="23">
        <v>207.4</v>
      </c>
      <c r="J8" s="23"/>
      <c r="K8" s="23"/>
      <c r="L8" s="23"/>
      <c r="M8" s="23"/>
      <c r="N8" s="23"/>
      <c r="O8" s="23"/>
    </row>
    <row r="9" spans="1:15" ht="11.25">
      <c r="A9" s="6"/>
      <c r="B9" s="32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1.25">
      <c r="A10" s="6" t="s">
        <v>32</v>
      </c>
      <c r="B10" s="7" t="s">
        <v>33</v>
      </c>
      <c r="C10" s="8">
        <f t="shared" si="0"/>
        <v>1701.3999999999999</v>
      </c>
      <c r="D10" s="9">
        <f aca="true" t="shared" si="2" ref="D10:O10">D11+D12+D14</f>
        <v>65</v>
      </c>
      <c r="E10" s="9">
        <f t="shared" si="2"/>
        <v>290.5</v>
      </c>
      <c r="F10" s="9">
        <f t="shared" si="2"/>
        <v>269.1</v>
      </c>
      <c r="G10" s="9">
        <f t="shared" si="2"/>
        <v>619</v>
      </c>
      <c r="H10" s="9">
        <f t="shared" si="2"/>
        <v>283.29999999999995</v>
      </c>
      <c r="I10" s="9">
        <f t="shared" si="2"/>
        <v>174.5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</row>
    <row r="11" spans="1:15" ht="11.25">
      <c r="A11" s="6" t="s">
        <v>34</v>
      </c>
      <c r="B11" s="7" t="s">
        <v>113</v>
      </c>
      <c r="C11" s="8">
        <f t="shared" si="0"/>
        <v>977.6</v>
      </c>
      <c r="D11" s="10">
        <v>65</v>
      </c>
      <c r="E11" s="10">
        <v>179.3</v>
      </c>
      <c r="F11" s="10">
        <v>194.3</v>
      </c>
      <c r="G11" s="10">
        <v>291.6</v>
      </c>
      <c r="H11" s="10">
        <v>148.1</v>
      </c>
      <c r="I11" s="10">
        <v>99.3</v>
      </c>
      <c r="J11" s="10"/>
      <c r="K11" s="23"/>
      <c r="L11" s="10"/>
      <c r="M11" s="10"/>
      <c r="N11" s="10"/>
      <c r="O11" s="10"/>
    </row>
    <row r="12" spans="1:15" ht="11.25">
      <c r="A12" s="6" t="s">
        <v>35</v>
      </c>
      <c r="B12" s="7" t="s">
        <v>36</v>
      </c>
      <c r="C12" s="8">
        <f t="shared" si="0"/>
        <v>6.7</v>
      </c>
      <c r="D12" s="10">
        <v>0</v>
      </c>
      <c r="E12" s="10">
        <v>0</v>
      </c>
      <c r="F12" s="10">
        <v>0</v>
      </c>
      <c r="G12" s="10">
        <v>6.7</v>
      </c>
      <c r="H12" s="10">
        <v>0</v>
      </c>
      <c r="I12" s="10">
        <v>0</v>
      </c>
      <c r="J12" s="10"/>
      <c r="K12" s="23"/>
      <c r="L12" s="10"/>
      <c r="M12" s="10"/>
      <c r="N12" s="10"/>
      <c r="O12" s="10"/>
    </row>
    <row r="13" spans="1:15" ht="22.5">
      <c r="A13" s="6" t="s">
        <v>37</v>
      </c>
      <c r="B13" s="6" t="s">
        <v>38</v>
      </c>
      <c r="C13" s="8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23"/>
      <c r="L13" s="10"/>
      <c r="M13" s="10"/>
      <c r="N13" s="10"/>
      <c r="O13" s="10"/>
    </row>
    <row r="14" spans="1:15" ht="21">
      <c r="A14" s="6" t="s">
        <v>39</v>
      </c>
      <c r="B14" s="7" t="s">
        <v>40</v>
      </c>
      <c r="C14" s="8">
        <f t="shared" si="0"/>
        <v>717.1</v>
      </c>
      <c r="D14" s="10">
        <v>0</v>
      </c>
      <c r="E14" s="10">
        <v>111.2</v>
      </c>
      <c r="F14" s="10">
        <v>74.8</v>
      </c>
      <c r="G14" s="10">
        <v>320.7</v>
      </c>
      <c r="H14" s="10">
        <v>135.2</v>
      </c>
      <c r="I14" s="10">
        <v>75.2</v>
      </c>
      <c r="J14" s="10"/>
      <c r="K14" s="23"/>
      <c r="L14" s="10"/>
      <c r="M14" s="10"/>
      <c r="N14" s="10"/>
      <c r="O14" s="10"/>
    </row>
    <row r="15" spans="1:15" ht="11.25">
      <c r="A15" s="6" t="s">
        <v>41</v>
      </c>
      <c r="B15" s="6" t="s">
        <v>42</v>
      </c>
      <c r="C15" s="8">
        <f t="shared" si="0"/>
        <v>311.8</v>
      </c>
      <c r="D15" s="10">
        <v>0</v>
      </c>
      <c r="E15" s="10">
        <v>78.3</v>
      </c>
      <c r="F15" s="10">
        <v>52.7</v>
      </c>
      <c r="G15" s="10">
        <v>137.8</v>
      </c>
      <c r="H15" s="10">
        <v>41.5</v>
      </c>
      <c r="I15" s="10">
        <v>1.5</v>
      </c>
      <c r="J15" s="10"/>
      <c r="K15" s="23"/>
      <c r="L15" s="10"/>
      <c r="M15" s="10"/>
      <c r="N15" s="10"/>
      <c r="O15" s="10"/>
    </row>
    <row r="16" spans="1:15" ht="11.25">
      <c r="A16" s="6" t="s">
        <v>43</v>
      </c>
      <c r="B16" s="6" t="s">
        <v>44</v>
      </c>
      <c r="C16" s="8">
        <f t="shared" si="0"/>
        <v>26.1</v>
      </c>
      <c r="D16" s="10">
        <v>0</v>
      </c>
      <c r="E16" s="10">
        <v>0</v>
      </c>
      <c r="F16" s="10">
        <v>0</v>
      </c>
      <c r="G16" s="10">
        <v>15.7</v>
      </c>
      <c r="H16" s="10">
        <v>10.4</v>
      </c>
      <c r="I16" s="10">
        <v>0</v>
      </c>
      <c r="J16" s="10"/>
      <c r="K16" s="23"/>
      <c r="L16" s="10"/>
      <c r="M16" s="10"/>
      <c r="N16" s="10"/>
      <c r="O16" s="10"/>
    </row>
    <row r="17" spans="1:15" ht="11.25">
      <c r="A17" s="6" t="s">
        <v>45</v>
      </c>
      <c r="B17" s="7" t="s">
        <v>46</v>
      </c>
      <c r="C17" s="8">
        <f t="shared" si="0"/>
        <v>230.90000000000003</v>
      </c>
      <c r="D17" s="9">
        <f>D6-D10</f>
        <v>147.4</v>
      </c>
      <c r="E17" s="9">
        <f aca="true" t="shared" si="3" ref="E17:O17">E6-E10</f>
        <v>94.30000000000001</v>
      </c>
      <c r="F17" s="9">
        <f t="shared" si="3"/>
        <v>96.29999999999995</v>
      </c>
      <c r="G17" s="9">
        <f t="shared" si="3"/>
        <v>-317.1</v>
      </c>
      <c r="H17" s="9">
        <f t="shared" si="3"/>
        <v>26.700000000000045</v>
      </c>
      <c r="I17" s="9">
        <f t="shared" si="3"/>
        <v>183.3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</row>
    <row r="18" spans="1:15" ht="11.25">
      <c r="A18" s="6"/>
      <c r="B18" s="3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21">
      <c r="A19" s="6" t="s">
        <v>48</v>
      </c>
      <c r="B19" s="7" t="s">
        <v>78</v>
      </c>
      <c r="C19" s="8">
        <f t="shared" si="0"/>
        <v>-230.90000000000003</v>
      </c>
      <c r="D19" s="9">
        <f aca="true" t="shared" si="4" ref="D19:O19">D17*(-1)</f>
        <v>-147.4</v>
      </c>
      <c r="E19" s="9">
        <f t="shared" si="4"/>
        <v>-94.30000000000001</v>
      </c>
      <c r="F19" s="9">
        <f t="shared" si="4"/>
        <v>-96.29999999999995</v>
      </c>
      <c r="G19" s="9">
        <f t="shared" si="4"/>
        <v>317.1</v>
      </c>
      <c r="H19" s="9">
        <f t="shared" si="4"/>
        <v>-26.700000000000045</v>
      </c>
      <c r="I19" s="9">
        <f t="shared" si="4"/>
        <v>-183.3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</row>
    <row r="20" spans="1:15" ht="24">
      <c r="A20" s="28">
        <v>4001</v>
      </c>
      <c r="B20" s="19" t="s">
        <v>85</v>
      </c>
      <c r="C20" s="21">
        <f t="shared" si="0"/>
        <v>-230.89999999999998</v>
      </c>
      <c r="D20" s="20">
        <f>D21+D24+D27+D28</f>
        <v>-147.4</v>
      </c>
      <c r="E20" s="20">
        <f aca="true" t="shared" si="5" ref="E20:O20">E21+E24+E27+E28</f>
        <v>-94.3</v>
      </c>
      <c r="F20" s="20">
        <f t="shared" si="5"/>
        <v>-96.3</v>
      </c>
      <c r="G20" s="20">
        <f t="shared" si="5"/>
        <v>317.1</v>
      </c>
      <c r="H20" s="20">
        <f t="shared" si="5"/>
        <v>-26.7</v>
      </c>
      <c r="I20" s="20">
        <f t="shared" si="5"/>
        <v>-183.3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</row>
    <row r="21" spans="1:15" ht="11.25">
      <c r="A21" s="6" t="s">
        <v>49</v>
      </c>
      <c r="B21" s="7" t="s">
        <v>50</v>
      </c>
      <c r="C21" s="8">
        <f t="shared" si="0"/>
        <v>0</v>
      </c>
      <c r="D21" s="9">
        <f aca="true" t="shared" si="6" ref="D21:O21">D22-D23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</row>
    <row r="22" spans="1:15" ht="11.25">
      <c r="A22" s="6" t="s">
        <v>51</v>
      </c>
      <c r="B22" s="6" t="s">
        <v>52</v>
      </c>
      <c r="C22" s="8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</row>
    <row r="23" spans="1:15" ht="22.5">
      <c r="A23" s="6" t="s">
        <v>53</v>
      </c>
      <c r="B23" s="6" t="s">
        <v>54</v>
      </c>
      <c r="C23" s="8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10"/>
      <c r="N23" s="10"/>
      <c r="O23" s="10"/>
    </row>
    <row r="24" spans="1:15" ht="21">
      <c r="A24" s="18">
        <v>4200</v>
      </c>
      <c r="B24" s="7" t="s">
        <v>82</v>
      </c>
      <c r="C24" s="8">
        <f t="shared" si="0"/>
        <v>0</v>
      </c>
      <c r="D24" s="9">
        <f>D25-D26</f>
        <v>0</v>
      </c>
      <c r="E24" s="9">
        <f aca="true" t="shared" si="7" ref="E24:O24">E25-E26</f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</row>
    <row r="25" spans="1:15" ht="22.5">
      <c r="A25" s="18">
        <v>4210</v>
      </c>
      <c r="B25" s="6" t="s">
        <v>83</v>
      </c>
      <c r="C25" s="8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</row>
    <row r="26" spans="1:15" ht="22.5">
      <c r="A26" s="18">
        <v>4220</v>
      </c>
      <c r="B26" s="6" t="s">
        <v>84</v>
      </c>
      <c r="C26" s="8">
        <f t="shared" si="0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10"/>
      <c r="O26" s="10"/>
    </row>
    <row r="27" spans="1:15" ht="21">
      <c r="A27" s="6" t="s">
        <v>55</v>
      </c>
      <c r="B27" s="7" t="s">
        <v>56</v>
      </c>
      <c r="C27" s="8">
        <f t="shared" si="0"/>
        <v>-230.89999999999998</v>
      </c>
      <c r="D27" s="10">
        <v>-147.4</v>
      </c>
      <c r="E27" s="10">
        <v>-94.3</v>
      </c>
      <c r="F27" s="10">
        <v>-96.3</v>
      </c>
      <c r="G27" s="10">
        <v>317.1</v>
      </c>
      <c r="H27" s="10">
        <v>-26.7</v>
      </c>
      <c r="I27" s="10">
        <v>-183.3</v>
      </c>
      <c r="J27" s="10"/>
      <c r="K27" s="23"/>
      <c r="L27" s="10"/>
      <c r="M27" s="10"/>
      <c r="N27" s="10"/>
      <c r="O27" s="10"/>
    </row>
    <row r="28" spans="1:15" ht="21.75">
      <c r="A28" s="6" t="s">
        <v>57</v>
      </c>
      <c r="B28" s="7" t="s">
        <v>86</v>
      </c>
      <c r="C28" s="8">
        <f t="shared" si="0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10"/>
      <c r="N28" s="10"/>
      <c r="O28" s="10"/>
    </row>
    <row r="29" spans="1:15" ht="11.25">
      <c r="A29" s="6"/>
      <c r="B29" s="32" t="s">
        <v>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1.25">
      <c r="A30" s="6" t="s">
        <v>59</v>
      </c>
      <c r="B30" s="7" t="s">
        <v>79</v>
      </c>
      <c r="C30" s="8" t="s">
        <v>77</v>
      </c>
      <c r="D30" s="10">
        <v>274</v>
      </c>
      <c r="E30" s="10">
        <v>368.4</v>
      </c>
      <c r="F30" s="10">
        <v>464.7</v>
      </c>
      <c r="G30" s="10">
        <v>147.6</v>
      </c>
      <c r="H30" s="10">
        <v>174.3</v>
      </c>
      <c r="I30" s="10">
        <v>357.5</v>
      </c>
      <c r="J30" s="10"/>
      <c r="K30" s="23"/>
      <c r="L30" s="10"/>
      <c r="M30" s="10"/>
      <c r="N30" s="10"/>
      <c r="O30" s="10"/>
    </row>
    <row r="31" spans="1:15" ht="11.25">
      <c r="A31" s="6" t="s">
        <v>60</v>
      </c>
      <c r="B31" s="6" t="s">
        <v>61</v>
      </c>
      <c r="C31" s="8" t="s">
        <v>77</v>
      </c>
      <c r="D31" s="10">
        <v>0</v>
      </c>
      <c r="E31" s="10">
        <v>14</v>
      </c>
      <c r="F31" s="10">
        <v>2.5</v>
      </c>
      <c r="G31" s="10">
        <v>16.2</v>
      </c>
      <c r="H31" s="10">
        <v>16.2</v>
      </c>
      <c r="I31" s="10">
        <v>8.9</v>
      </c>
      <c r="J31" s="10"/>
      <c r="K31" s="23"/>
      <c r="L31" s="10"/>
      <c r="M31" s="10"/>
      <c r="N31" s="10"/>
      <c r="O31" s="10"/>
    </row>
    <row r="32" spans="1:15" ht="11.25">
      <c r="A32" s="6" t="s">
        <v>62</v>
      </c>
      <c r="B32" s="7" t="s">
        <v>63</v>
      </c>
      <c r="C32" s="8" t="s">
        <v>77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23"/>
      <c r="L32" s="10"/>
      <c r="M32" s="10"/>
      <c r="N32" s="10"/>
      <c r="O32" s="10"/>
    </row>
    <row r="33" spans="1:15" ht="21">
      <c r="A33" s="6" t="s">
        <v>64</v>
      </c>
      <c r="B33" s="7" t="s">
        <v>80</v>
      </c>
      <c r="C33" s="8" t="s">
        <v>77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23"/>
      <c r="L33" s="10"/>
      <c r="M33" s="10"/>
      <c r="N33" s="10"/>
      <c r="O33" s="10"/>
    </row>
    <row r="34" spans="1:15" ht="11.25">
      <c r="A34" s="6" t="s">
        <v>65</v>
      </c>
      <c r="B34" s="6" t="s">
        <v>66</v>
      </c>
      <c r="C34" s="8" t="s">
        <v>77</v>
      </c>
      <c r="D34" s="10"/>
      <c r="E34" s="10"/>
      <c r="F34" s="10"/>
      <c r="G34" s="10"/>
      <c r="H34" s="10"/>
      <c r="I34" s="10"/>
      <c r="J34" s="10"/>
      <c r="K34" s="23"/>
      <c r="L34" s="10"/>
      <c r="M34" s="10"/>
      <c r="N34" s="10"/>
      <c r="O34" s="10"/>
    </row>
    <row r="35" spans="1:15" ht="11.25">
      <c r="A35" s="6" t="s">
        <v>67</v>
      </c>
      <c r="B35" s="6" t="s">
        <v>68</v>
      </c>
      <c r="C35" s="8" t="s">
        <v>77</v>
      </c>
      <c r="D35" s="10"/>
      <c r="E35" s="10"/>
      <c r="F35" s="10"/>
      <c r="G35" s="10"/>
      <c r="H35" s="10"/>
      <c r="I35" s="10"/>
      <c r="J35" s="10"/>
      <c r="K35" s="23"/>
      <c r="L35" s="10"/>
      <c r="M35" s="10"/>
      <c r="N35" s="10"/>
      <c r="O35" s="10"/>
    </row>
    <row r="36" spans="1:15" ht="11.25">
      <c r="A36" s="6" t="s">
        <v>69</v>
      </c>
      <c r="B36" s="6" t="s">
        <v>70</v>
      </c>
      <c r="C36" s="8" t="s">
        <v>77</v>
      </c>
      <c r="D36" s="10"/>
      <c r="E36" s="10"/>
      <c r="F36" s="10"/>
      <c r="G36" s="10"/>
      <c r="H36" s="10"/>
      <c r="I36" s="10"/>
      <c r="J36" s="10"/>
      <c r="K36" s="23"/>
      <c r="L36" s="10"/>
      <c r="M36" s="10"/>
      <c r="N36" s="10"/>
      <c r="O36" s="10"/>
    </row>
    <row r="37" spans="1:15" ht="11.25">
      <c r="A37" s="6" t="s">
        <v>71</v>
      </c>
      <c r="B37" s="6" t="s">
        <v>72</v>
      </c>
      <c r="C37" s="8" t="s">
        <v>77</v>
      </c>
      <c r="D37" s="10"/>
      <c r="E37" s="10"/>
      <c r="F37" s="10"/>
      <c r="G37" s="10"/>
      <c r="H37" s="10"/>
      <c r="I37" s="10"/>
      <c r="J37" s="10"/>
      <c r="K37" s="23"/>
      <c r="L37" s="10"/>
      <c r="M37" s="10"/>
      <c r="N37" s="10"/>
      <c r="O37" s="10"/>
    </row>
    <row r="38" spans="1:15" ht="33.75">
      <c r="A38" s="27">
        <v>5500</v>
      </c>
      <c r="B38" s="24" t="s">
        <v>95</v>
      </c>
      <c r="C38" s="25">
        <f>SUM(D38:O38)</f>
        <v>977.6</v>
      </c>
      <c r="D38" s="26">
        <v>65</v>
      </c>
      <c r="E38" s="26">
        <v>179.3</v>
      </c>
      <c r="F38" s="26">
        <v>194.3</v>
      </c>
      <c r="G38" s="26">
        <v>291.6</v>
      </c>
      <c r="H38" s="26">
        <v>148.1</v>
      </c>
      <c r="I38" s="26">
        <v>99.3</v>
      </c>
      <c r="J38" s="26"/>
      <c r="K38" s="26"/>
      <c r="L38" s="26"/>
      <c r="M38" s="26"/>
      <c r="N38" s="26"/>
      <c r="O38" s="26"/>
    </row>
    <row r="39" spans="1:15" ht="33.75">
      <c r="A39" s="27">
        <v>5600</v>
      </c>
      <c r="B39" s="24" t="s">
        <v>96</v>
      </c>
      <c r="C39" s="25">
        <f>SUM(D39:O39)</f>
        <v>6.7</v>
      </c>
      <c r="D39" s="26">
        <v>0</v>
      </c>
      <c r="E39" s="26">
        <v>0</v>
      </c>
      <c r="F39" s="26">
        <v>0</v>
      </c>
      <c r="G39" s="26">
        <v>6.7</v>
      </c>
      <c r="H39" s="26">
        <v>0</v>
      </c>
      <c r="I39" s="26">
        <v>0</v>
      </c>
      <c r="J39" s="26"/>
      <c r="K39" s="26"/>
      <c r="L39" s="26"/>
      <c r="M39" s="26"/>
      <c r="N39" s="26"/>
      <c r="O39" s="26"/>
    </row>
    <row r="40" spans="1:15" ht="33.75">
      <c r="A40" s="27">
        <v>5700</v>
      </c>
      <c r="B40" s="24" t="s">
        <v>97</v>
      </c>
      <c r="C40" s="25">
        <f>SUM(D40:O40)</f>
        <v>344.70000000000005</v>
      </c>
      <c r="D40" s="26">
        <v>0</v>
      </c>
      <c r="E40" s="26">
        <v>111.2</v>
      </c>
      <c r="F40" s="26">
        <v>52.7</v>
      </c>
      <c r="G40" s="26">
        <v>137.8</v>
      </c>
      <c r="H40" s="26">
        <v>41.5</v>
      </c>
      <c r="I40" s="26">
        <v>1.5</v>
      </c>
      <c r="J40" s="26"/>
      <c r="K40" s="26"/>
      <c r="L40" s="26"/>
      <c r="M40" s="26"/>
      <c r="N40" s="26"/>
      <c r="O40" s="26"/>
    </row>
    <row r="41" spans="1:15" ht="33.75">
      <c r="A41" s="27">
        <v>5800</v>
      </c>
      <c r="B41" s="24" t="s">
        <v>98</v>
      </c>
      <c r="C41" s="25">
        <f>SUM(D41:O41)</f>
        <v>26.1</v>
      </c>
      <c r="D41" s="26">
        <v>0</v>
      </c>
      <c r="E41" s="26">
        <v>0</v>
      </c>
      <c r="F41" s="26">
        <v>0</v>
      </c>
      <c r="G41" s="26">
        <v>15.7</v>
      </c>
      <c r="H41" s="26">
        <v>10.4</v>
      </c>
      <c r="I41" s="26">
        <v>0</v>
      </c>
      <c r="J41" s="26"/>
      <c r="K41" s="26"/>
      <c r="L41" s="26"/>
      <c r="M41" s="26"/>
      <c r="N41" s="26"/>
      <c r="O41" s="26"/>
    </row>
    <row r="43" spans="1:9" ht="11.25">
      <c r="A43" s="11" t="s">
        <v>73</v>
      </c>
      <c r="B43" s="12"/>
      <c r="C43" s="43"/>
      <c r="D43" s="43"/>
      <c r="E43" s="13"/>
      <c r="F43" s="14"/>
      <c r="G43" s="15"/>
      <c r="H43" s="13"/>
      <c r="I43" s="13"/>
    </row>
    <row r="44" spans="2:9" ht="11.25">
      <c r="B44" s="16" t="s">
        <v>74</v>
      </c>
      <c r="C44" s="42" t="s">
        <v>75</v>
      </c>
      <c r="D44" s="42"/>
      <c r="E44" s="13"/>
      <c r="F44" s="13"/>
      <c r="G44" s="13"/>
      <c r="H44" s="13"/>
      <c r="I44" s="13"/>
    </row>
    <row r="45" spans="1:9" ht="11.25">
      <c r="A45" s="11" t="s">
        <v>76</v>
      </c>
      <c r="B45" s="12"/>
      <c r="C45" s="43"/>
      <c r="D45" s="43"/>
      <c r="E45" s="13"/>
      <c r="F45" s="14"/>
      <c r="G45" s="17"/>
      <c r="H45" s="13"/>
      <c r="I45" s="13"/>
    </row>
    <row r="46" spans="2:9" ht="11.25">
      <c r="B46" s="16" t="s">
        <v>74</v>
      </c>
      <c r="C46" s="42" t="s">
        <v>75</v>
      </c>
      <c r="D46" s="42"/>
      <c r="E46" s="13"/>
      <c r="F46" s="13"/>
      <c r="G46" s="13"/>
      <c r="H46" s="13"/>
      <c r="I46" s="13"/>
    </row>
    <row r="47" spans="2:9" ht="11.25">
      <c r="B47" s="16"/>
      <c r="C47" s="15"/>
      <c r="D47" s="15"/>
      <c r="E47" s="13"/>
      <c r="F47" s="13"/>
      <c r="G47" s="13"/>
      <c r="H47" s="13"/>
      <c r="I47" s="13"/>
    </row>
    <row r="48" spans="2:15" ht="15"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39" customHeight="1">
      <c r="B49" s="31" t="s">
        <v>94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">
      <c r="B50" s="35" t="s">
        <v>114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38.25" customHeight="1">
      <c r="B51" s="37" t="s">
        <v>111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8.75" customHeight="1" hidden="1">
      <c r="B52" s="38" t="s">
        <v>100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39" customHeight="1">
      <c r="B53" s="39" t="s">
        <v>112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8.75">
      <c r="B54" s="29" t="s">
        <v>99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8.75">
      <c r="B55" s="29" t="s">
        <v>101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8.75">
      <c r="B56" s="29" t="s">
        <v>102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8.75">
      <c r="B57" s="29" t="s">
        <v>103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29" t="s">
        <v>104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29" t="s">
        <v>105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8.75">
      <c r="B60" s="29" t="s">
        <v>106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8.75">
      <c r="B61" s="30" t="s">
        <v>107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8.75">
      <c r="B62" s="30" t="s">
        <v>108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75">
      <c r="B63" s="30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8.75">
      <c r="B64" s="30" t="s">
        <v>110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</sheetData>
  <sheetProtection/>
  <mergeCells count="27">
    <mergeCell ref="A1:O1"/>
    <mergeCell ref="N2:O2"/>
    <mergeCell ref="B5:O5"/>
    <mergeCell ref="B9:O9"/>
    <mergeCell ref="B18:O18"/>
    <mergeCell ref="B29:O29"/>
    <mergeCell ref="C43:D43"/>
    <mergeCell ref="C44:D44"/>
    <mergeCell ref="C45:D45"/>
    <mergeCell ref="C46:D46"/>
    <mergeCell ref="B48:O48"/>
    <mergeCell ref="B49:O49"/>
    <mergeCell ref="B50:O50"/>
    <mergeCell ref="B51:O51"/>
    <mergeCell ref="B52:O52"/>
    <mergeCell ref="B53:O53"/>
    <mergeCell ref="B54:O54"/>
    <mergeCell ref="B55:O55"/>
    <mergeCell ref="B62:O62"/>
    <mergeCell ref="B63:O63"/>
    <mergeCell ref="B64:O64"/>
    <mergeCell ref="B56:O56"/>
    <mergeCell ref="B57:O57"/>
    <mergeCell ref="B58:O58"/>
    <mergeCell ref="B59:O59"/>
    <mergeCell ref="B60:O60"/>
    <mergeCell ref="B61:O6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I42" sqref="I42"/>
    </sheetView>
  </sheetViews>
  <sheetFormatPr defaultColWidth="14.625" defaultRowHeight="12.75"/>
  <cols>
    <col min="1" max="1" width="5.00390625" style="2" customWidth="1"/>
    <col min="2" max="2" width="40.00390625" style="2" customWidth="1"/>
    <col min="3" max="3" width="9.375" style="2" customWidth="1"/>
    <col min="4" max="4" width="8.00390625" style="2" customWidth="1"/>
    <col min="5" max="5" width="8.75390625" style="2" customWidth="1"/>
    <col min="6" max="6" width="9.25390625" style="2" customWidth="1"/>
    <col min="7" max="7" width="8.25390625" style="2" customWidth="1"/>
    <col min="8" max="8" width="8.625" style="2" customWidth="1"/>
    <col min="9" max="10" width="8.00390625" style="2" customWidth="1"/>
    <col min="11" max="11" width="8.625" style="2" customWidth="1"/>
    <col min="12" max="12" width="8.375" style="2" customWidth="1"/>
    <col min="13" max="13" width="8.75390625" style="2" customWidth="1"/>
    <col min="14" max="15" width="10.75390625" style="2" customWidth="1"/>
    <col min="16" max="16384" width="14.625" style="2" customWidth="1"/>
  </cols>
  <sheetData>
    <row r="1" spans="1:15" ht="27" customHeight="1">
      <c r="A1" s="41" t="s">
        <v>126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5" t="s">
        <v>0</v>
      </c>
      <c r="O2" s="45"/>
    </row>
    <row r="3" spans="1:15" ht="11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1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</row>
    <row r="5" spans="1:15" ht="11.25">
      <c r="A5" s="5"/>
      <c r="B5" s="32" t="s">
        <v>87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1.25">
      <c r="A6" s="5" t="s">
        <v>81</v>
      </c>
      <c r="B6" s="7" t="s">
        <v>93</v>
      </c>
      <c r="C6" s="8">
        <f aca="true" t="shared" si="0" ref="C6:C28">SUM(D6:O6)</f>
        <v>2151.4</v>
      </c>
      <c r="D6" s="8">
        <f>D7+D8</f>
        <v>229.20000000000002</v>
      </c>
      <c r="E6" s="8">
        <f>E7+E8</f>
        <v>375.3</v>
      </c>
      <c r="F6" s="8">
        <f>F7+F8</f>
        <v>428.20000000000005</v>
      </c>
      <c r="G6" s="8">
        <f aca="true" t="shared" si="1" ref="G6:O6">G7+G8</f>
        <v>336.7</v>
      </c>
      <c r="H6" s="8">
        <f t="shared" si="1"/>
        <v>307.4</v>
      </c>
      <c r="I6" s="8">
        <f t="shared" si="1"/>
        <v>474.6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1:15" ht="11.25">
      <c r="A7" s="5" t="s">
        <v>89</v>
      </c>
      <c r="B7" s="22" t="s">
        <v>90</v>
      </c>
      <c r="C7" s="8">
        <f>SUM(D7:O7)</f>
        <v>1022.6</v>
      </c>
      <c r="D7" s="23">
        <v>64.4</v>
      </c>
      <c r="E7" s="23">
        <v>141.9</v>
      </c>
      <c r="F7" s="23">
        <v>208.8</v>
      </c>
      <c r="G7" s="23">
        <v>264.7</v>
      </c>
      <c r="H7" s="23">
        <v>111.2</v>
      </c>
      <c r="I7" s="23">
        <v>231.6</v>
      </c>
      <c r="J7" s="23"/>
      <c r="K7" s="23"/>
      <c r="L7" s="23"/>
      <c r="M7" s="23"/>
      <c r="N7" s="23"/>
      <c r="O7" s="23"/>
    </row>
    <row r="8" spans="1:15" ht="11.25">
      <c r="A8" s="5" t="s">
        <v>92</v>
      </c>
      <c r="B8" s="22" t="s">
        <v>91</v>
      </c>
      <c r="C8" s="8">
        <f>SUM(D8:O8)</f>
        <v>1128.8</v>
      </c>
      <c r="D8" s="23">
        <v>164.8</v>
      </c>
      <c r="E8" s="23">
        <v>233.4</v>
      </c>
      <c r="F8" s="23">
        <v>219.4</v>
      </c>
      <c r="G8" s="23">
        <v>72</v>
      </c>
      <c r="H8" s="23">
        <v>196.2</v>
      </c>
      <c r="I8" s="23">
        <v>243</v>
      </c>
      <c r="J8" s="23"/>
      <c r="K8" s="23"/>
      <c r="L8" s="23"/>
      <c r="M8" s="23"/>
      <c r="N8" s="23"/>
      <c r="O8" s="23"/>
    </row>
    <row r="9" spans="1:15" ht="11.25">
      <c r="A9" s="6"/>
      <c r="B9" s="32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1.25">
      <c r="A10" s="6" t="s">
        <v>32</v>
      </c>
      <c r="B10" s="7" t="s">
        <v>33</v>
      </c>
      <c r="C10" s="8">
        <f t="shared" si="0"/>
        <v>2099.7</v>
      </c>
      <c r="D10" s="9">
        <f aca="true" t="shared" si="2" ref="D10:O10">D11+D12+D14</f>
        <v>0</v>
      </c>
      <c r="E10" s="9">
        <f t="shared" si="2"/>
        <v>461.70000000000005</v>
      </c>
      <c r="F10" s="9">
        <f t="shared" si="2"/>
        <v>328.1</v>
      </c>
      <c r="G10" s="9">
        <f t="shared" si="2"/>
        <v>531.7</v>
      </c>
      <c r="H10" s="9">
        <f t="shared" si="2"/>
        <v>421.6</v>
      </c>
      <c r="I10" s="9">
        <f t="shared" si="2"/>
        <v>356.6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</row>
    <row r="11" spans="1:15" ht="11.25">
      <c r="A11" s="6" t="s">
        <v>34</v>
      </c>
      <c r="B11" s="7" t="s">
        <v>113</v>
      </c>
      <c r="C11" s="8">
        <f t="shared" si="0"/>
        <v>1234.9</v>
      </c>
      <c r="D11" s="10">
        <v>0</v>
      </c>
      <c r="E11" s="10">
        <v>277.8</v>
      </c>
      <c r="F11" s="10">
        <v>223.1</v>
      </c>
      <c r="G11" s="10">
        <v>221.8</v>
      </c>
      <c r="H11" s="10">
        <v>308.1</v>
      </c>
      <c r="I11" s="10">
        <v>204.1</v>
      </c>
      <c r="J11" s="10"/>
      <c r="K11" s="23"/>
      <c r="L11" s="10"/>
      <c r="M11" s="10"/>
      <c r="N11" s="10"/>
      <c r="O11" s="10"/>
    </row>
    <row r="12" spans="1:15" ht="11.25">
      <c r="A12" s="6" t="s">
        <v>35</v>
      </c>
      <c r="B12" s="7" t="s">
        <v>36</v>
      </c>
      <c r="C12" s="8">
        <f t="shared" si="0"/>
        <v>47.5</v>
      </c>
      <c r="D12" s="10">
        <v>0</v>
      </c>
      <c r="E12" s="10">
        <v>0</v>
      </c>
      <c r="F12" s="10">
        <v>4</v>
      </c>
      <c r="G12" s="10">
        <v>43.5</v>
      </c>
      <c r="H12" s="10">
        <v>0</v>
      </c>
      <c r="I12" s="10">
        <v>0</v>
      </c>
      <c r="J12" s="10"/>
      <c r="K12" s="23"/>
      <c r="L12" s="10"/>
      <c r="M12" s="10"/>
      <c r="N12" s="10"/>
      <c r="O12" s="10"/>
    </row>
    <row r="13" spans="1:15" ht="22.5">
      <c r="A13" s="6" t="s">
        <v>37</v>
      </c>
      <c r="B13" s="6" t="s">
        <v>38</v>
      </c>
      <c r="C13" s="8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23"/>
      <c r="L13" s="10"/>
      <c r="M13" s="10"/>
      <c r="N13" s="10"/>
      <c r="O13" s="10"/>
    </row>
    <row r="14" spans="1:15" ht="21">
      <c r="A14" s="6" t="s">
        <v>39</v>
      </c>
      <c r="B14" s="7" t="s">
        <v>40</v>
      </c>
      <c r="C14" s="8">
        <f t="shared" si="0"/>
        <v>817.3</v>
      </c>
      <c r="D14" s="10">
        <v>0</v>
      </c>
      <c r="E14" s="10">
        <v>183.9</v>
      </c>
      <c r="F14" s="10">
        <v>101</v>
      </c>
      <c r="G14" s="10">
        <v>266.4</v>
      </c>
      <c r="H14" s="10">
        <v>113.5</v>
      </c>
      <c r="I14" s="10">
        <v>152.5</v>
      </c>
      <c r="J14" s="10"/>
      <c r="K14" s="23"/>
      <c r="L14" s="10"/>
      <c r="M14" s="10"/>
      <c r="N14" s="10"/>
      <c r="O14" s="10"/>
    </row>
    <row r="15" spans="1:15" ht="11.25">
      <c r="A15" s="6" t="s">
        <v>41</v>
      </c>
      <c r="B15" s="6" t="s">
        <v>42</v>
      </c>
      <c r="C15" s="8">
        <f t="shared" si="0"/>
        <v>277.79999999999995</v>
      </c>
      <c r="D15" s="10">
        <v>0</v>
      </c>
      <c r="E15" s="10">
        <v>83.1</v>
      </c>
      <c r="F15" s="10">
        <v>70</v>
      </c>
      <c r="G15" s="10">
        <v>51.5</v>
      </c>
      <c r="H15" s="10">
        <v>71.8</v>
      </c>
      <c r="I15" s="10">
        <v>1.4</v>
      </c>
      <c r="J15" s="10"/>
      <c r="K15" s="23"/>
      <c r="L15" s="10"/>
      <c r="M15" s="10"/>
      <c r="N15" s="10"/>
      <c r="O15" s="10"/>
    </row>
    <row r="16" spans="1:15" ht="11.25">
      <c r="A16" s="6" t="s">
        <v>43</v>
      </c>
      <c r="B16" s="6" t="s">
        <v>44</v>
      </c>
      <c r="C16" s="8">
        <f t="shared" si="0"/>
        <v>79.80000000000001</v>
      </c>
      <c r="D16" s="10">
        <v>0</v>
      </c>
      <c r="E16" s="10">
        <v>14.8</v>
      </c>
      <c r="F16" s="10">
        <v>14.8</v>
      </c>
      <c r="G16" s="10">
        <v>20.6</v>
      </c>
      <c r="H16" s="10">
        <v>29.6</v>
      </c>
      <c r="I16" s="10">
        <v>0</v>
      </c>
      <c r="J16" s="10"/>
      <c r="K16" s="23"/>
      <c r="L16" s="10"/>
      <c r="M16" s="10"/>
      <c r="N16" s="10"/>
      <c r="O16" s="10"/>
    </row>
    <row r="17" spans="1:15" ht="11.25">
      <c r="A17" s="6" t="s">
        <v>45</v>
      </c>
      <c r="B17" s="7" t="s">
        <v>46</v>
      </c>
      <c r="C17" s="8">
        <f t="shared" si="0"/>
        <v>51.6999999999999</v>
      </c>
      <c r="D17" s="9">
        <f>D6-D10</f>
        <v>229.20000000000002</v>
      </c>
      <c r="E17" s="9">
        <f aca="true" t="shared" si="3" ref="E17:O17">E6-E10</f>
        <v>-86.40000000000003</v>
      </c>
      <c r="F17" s="9">
        <f t="shared" si="3"/>
        <v>100.10000000000002</v>
      </c>
      <c r="G17" s="9">
        <f t="shared" si="3"/>
        <v>-195.00000000000006</v>
      </c>
      <c r="H17" s="9">
        <f t="shared" si="3"/>
        <v>-114.20000000000005</v>
      </c>
      <c r="I17" s="9">
        <f t="shared" si="3"/>
        <v>118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</row>
    <row r="18" spans="1:15" ht="11.25">
      <c r="A18" s="6"/>
      <c r="B18" s="3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21">
      <c r="A19" s="6" t="s">
        <v>48</v>
      </c>
      <c r="B19" s="7" t="s">
        <v>78</v>
      </c>
      <c r="C19" s="8">
        <f t="shared" si="0"/>
        <v>-51.6999999999999</v>
      </c>
      <c r="D19" s="9">
        <f aca="true" t="shared" si="4" ref="D19:O19">D17*(-1)</f>
        <v>-229.20000000000002</v>
      </c>
      <c r="E19" s="9">
        <f t="shared" si="4"/>
        <v>86.40000000000003</v>
      </c>
      <c r="F19" s="9">
        <f t="shared" si="4"/>
        <v>-100.10000000000002</v>
      </c>
      <c r="G19" s="9">
        <f t="shared" si="4"/>
        <v>195.00000000000006</v>
      </c>
      <c r="H19" s="9">
        <f t="shared" si="4"/>
        <v>114.20000000000005</v>
      </c>
      <c r="I19" s="9">
        <f t="shared" si="4"/>
        <v>-118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</row>
    <row r="20" spans="1:15" ht="24">
      <c r="A20" s="28">
        <v>4001</v>
      </c>
      <c r="B20" s="19" t="s">
        <v>85</v>
      </c>
      <c r="C20" s="21">
        <f t="shared" si="0"/>
        <v>-51.699999999999974</v>
      </c>
      <c r="D20" s="20">
        <f>D21+D24+D27+D28</f>
        <v>-229.2</v>
      </c>
      <c r="E20" s="20">
        <f aca="true" t="shared" si="5" ref="E20:O20">E21+E24+E27+E28</f>
        <v>86.4</v>
      </c>
      <c r="F20" s="20">
        <f t="shared" si="5"/>
        <v>-100.1</v>
      </c>
      <c r="G20" s="20">
        <f t="shared" si="5"/>
        <v>195</v>
      </c>
      <c r="H20" s="20">
        <f t="shared" si="5"/>
        <v>114.2</v>
      </c>
      <c r="I20" s="20">
        <f t="shared" si="5"/>
        <v>-118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</row>
    <row r="21" spans="1:15" ht="11.25">
      <c r="A21" s="6" t="s">
        <v>49</v>
      </c>
      <c r="B21" s="7" t="s">
        <v>50</v>
      </c>
      <c r="C21" s="8">
        <f t="shared" si="0"/>
        <v>0</v>
      </c>
      <c r="D21" s="9">
        <f aca="true" t="shared" si="6" ref="D21:O21">D22-D23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</row>
    <row r="22" spans="1:15" ht="11.25">
      <c r="A22" s="6" t="s">
        <v>51</v>
      </c>
      <c r="B22" s="6" t="s">
        <v>52</v>
      </c>
      <c r="C22" s="8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</row>
    <row r="23" spans="1:15" ht="22.5">
      <c r="A23" s="6" t="s">
        <v>53</v>
      </c>
      <c r="B23" s="6" t="s">
        <v>54</v>
      </c>
      <c r="C23" s="8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10"/>
      <c r="N23" s="10"/>
      <c r="O23" s="10"/>
    </row>
    <row r="24" spans="1:15" ht="21">
      <c r="A24" s="18">
        <v>4200</v>
      </c>
      <c r="B24" s="7" t="s">
        <v>82</v>
      </c>
      <c r="C24" s="8">
        <f t="shared" si="0"/>
        <v>0</v>
      </c>
      <c r="D24" s="9">
        <f>D25-D26</f>
        <v>0</v>
      </c>
      <c r="E24" s="9">
        <f aca="true" t="shared" si="7" ref="E24:O24">E25-E26</f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</row>
    <row r="25" spans="1:15" ht="22.5">
      <c r="A25" s="18">
        <v>4210</v>
      </c>
      <c r="B25" s="6" t="s">
        <v>83</v>
      </c>
      <c r="C25" s="8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</row>
    <row r="26" spans="1:15" ht="22.5">
      <c r="A26" s="18">
        <v>4220</v>
      </c>
      <c r="B26" s="6" t="s">
        <v>84</v>
      </c>
      <c r="C26" s="8">
        <f t="shared" si="0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10"/>
      <c r="O26" s="10"/>
    </row>
    <row r="27" spans="1:15" ht="21">
      <c r="A27" s="6" t="s">
        <v>55</v>
      </c>
      <c r="B27" s="7" t="s">
        <v>56</v>
      </c>
      <c r="C27" s="8">
        <f t="shared" si="0"/>
        <v>-51.699999999999974</v>
      </c>
      <c r="D27" s="10">
        <v>-229.2</v>
      </c>
      <c r="E27" s="10">
        <v>86.4</v>
      </c>
      <c r="F27" s="10">
        <v>-100.1</v>
      </c>
      <c r="G27" s="10">
        <v>195</v>
      </c>
      <c r="H27" s="10">
        <v>114.2</v>
      </c>
      <c r="I27" s="10">
        <v>-118</v>
      </c>
      <c r="J27" s="10"/>
      <c r="K27" s="23"/>
      <c r="L27" s="10"/>
      <c r="M27" s="10"/>
      <c r="N27" s="10"/>
      <c r="O27" s="10"/>
    </row>
    <row r="28" spans="1:15" ht="21.75">
      <c r="A28" s="6" t="s">
        <v>57</v>
      </c>
      <c r="B28" s="7" t="s">
        <v>86</v>
      </c>
      <c r="C28" s="8">
        <f t="shared" si="0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10"/>
      <c r="N28" s="10"/>
      <c r="O28" s="10"/>
    </row>
    <row r="29" spans="1:15" ht="11.25">
      <c r="A29" s="6"/>
      <c r="B29" s="32" t="s">
        <v>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1.25">
      <c r="A30" s="6" t="s">
        <v>59</v>
      </c>
      <c r="B30" s="7" t="s">
        <v>79</v>
      </c>
      <c r="C30" s="8" t="s">
        <v>77</v>
      </c>
      <c r="D30" s="10">
        <v>361.3</v>
      </c>
      <c r="E30" s="10">
        <v>275</v>
      </c>
      <c r="F30" s="10">
        <v>375</v>
      </c>
      <c r="G30" s="10">
        <v>180</v>
      </c>
      <c r="H30" s="10">
        <v>65.8</v>
      </c>
      <c r="I30" s="10">
        <v>183.8</v>
      </c>
      <c r="J30" s="10"/>
      <c r="K30" s="23"/>
      <c r="L30" s="10"/>
      <c r="M30" s="10"/>
      <c r="N30" s="10"/>
      <c r="O30" s="10"/>
    </row>
    <row r="31" spans="1:15" ht="11.25">
      <c r="A31" s="6" t="s">
        <v>60</v>
      </c>
      <c r="B31" s="6" t="s">
        <v>61</v>
      </c>
      <c r="C31" s="8" t="s">
        <v>77</v>
      </c>
      <c r="D31" s="10">
        <v>0</v>
      </c>
      <c r="E31" s="10">
        <v>14</v>
      </c>
      <c r="F31" s="10">
        <v>3.3</v>
      </c>
      <c r="G31" s="10">
        <v>15.9</v>
      </c>
      <c r="H31" s="10">
        <v>15.9</v>
      </c>
      <c r="I31" s="10">
        <v>0.4</v>
      </c>
      <c r="J31" s="10"/>
      <c r="K31" s="23"/>
      <c r="L31" s="10"/>
      <c r="M31" s="10"/>
      <c r="N31" s="10"/>
      <c r="O31" s="10"/>
    </row>
    <row r="32" spans="1:15" ht="11.25">
      <c r="A32" s="6" t="s">
        <v>62</v>
      </c>
      <c r="B32" s="7" t="s">
        <v>63</v>
      </c>
      <c r="C32" s="8" t="s">
        <v>77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23"/>
      <c r="L32" s="10"/>
      <c r="M32" s="10"/>
      <c r="N32" s="10"/>
      <c r="O32" s="10"/>
    </row>
    <row r="33" spans="1:15" ht="21">
      <c r="A33" s="6" t="s">
        <v>64</v>
      </c>
      <c r="B33" s="7" t="s">
        <v>80</v>
      </c>
      <c r="C33" s="8" t="s">
        <v>77</v>
      </c>
      <c r="D33" s="10">
        <v>0</v>
      </c>
      <c r="E33" s="10">
        <v>0</v>
      </c>
      <c r="F33" s="10">
        <v>0</v>
      </c>
      <c r="G33" s="10">
        <v>3.9</v>
      </c>
      <c r="H33" s="10">
        <v>0</v>
      </c>
      <c r="I33" s="10">
        <v>0</v>
      </c>
      <c r="J33" s="10"/>
      <c r="K33" s="23"/>
      <c r="L33" s="10"/>
      <c r="M33" s="10"/>
      <c r="N33" s="10"/>
      <c r="O33" s="10"/>
    </row>
    <row r="34" spans="1:15" ht="11.25">
      <c r="A34" s="6" t="s">
        <v>65</v>
      </c>
      <c r="B34" s="6" t="s">
        <v>66</v>
      </c>
      <c r="C34" s="8" t="s">
        <v>77</v>
      </c>
      <c r="D34" s="10"/>
      <c r="E34" s="10"/>
      <c r="F34" s="10"/>
      <c r="G34" s="10"/>
      <c r="H34" s="10"/>
      <c r="I34" s="10"/>
      <c r="J34" s="10"/>
      <c r="K34" s="23"/>
      <c r="L34" s="10"/>
      <c r="M34" s="10"/>
      <c r="N34" s="10"/>
      <c r="O34" s="10"/>
    </row>
    <row r="35" spans="1:15" ht="11.25">
      <c r="A35" s="6" t="s">
        <v>67</v>
      </c>
      <c r="B35" s="6" t="s">
        <v>68</v>
      </c>
      <c r="C35" s="8" t="s">
        <v>77</v>
      </c>
      <c r="D35" s="10"/>
      <c r="E35" s="10"/>
      <c r="F35" s="10"/>
      <c r="G35" s="10"/>
      <c r="H35" s="10"/>
      <c r="I35" s="10"/>
      <c r="J35" s="10"/>
      <c r="K35" s="23"/>
      <c r="L35" s="10"/>
      <c r="M35" s="10"/>
      <c r="N35" s="10"/>
      <c r="O35" s="10"/>
    </row>
    <row r="36" spans="1:15" ht="11.25">
      <c r="A36" s="6" t="s">
        <v>69</v>
      </c>
      <c r="B36" s="6" t="s">
        <v>70</v>
      </c>
      <c r="C36" s="8" t="s">
        <v>77</v>
      </c>
      <c r="D36" s="10"/>
      <c r="E36" s="10"/>
      <c r="F36" s="10"/>
      <c r="G36" s="10"/>
      <c r="H36" s="10"/>
      <c r="I36" s="10"/>
      <c r="J36" s="10"/>
      <c r="K36" s="23"/>
      <c r="L36" s="10"/>
      <c r="M36" s="10"/>
      <c r="N36" s="10"/>
      <c r="O36" s="10"/>
    </row>
    <row r="37" spans="1:15" ht="11.25">
      <c r="A37" s="6" t="s">
        <v>71</v>
      </c>
      <c r="B37" s="6" t="s">
        <v>72</v>
      </c>
      <c r="C37" s="8" t="s">
        <v>77</v>
      </c>
      <c r="D37" s="10"/>
      <c r="E37" s="10"/>
      <c r="F37" s="10"/>
      <c r="G37" s="10">
        <v>3.9</v>
      </c>
      <c r="H37" s="10"/>
      <c r="I37" s="10"/>
      <c r="J37" s="10"/>
      <c r="K37" s="23"/>
      <c r="L37" s="10"/>
      <c r="M37" s="10"/>
      <c r="N37" s="10"/>
      <c r="O37" s="10"/>
    </row>
    <row r="38" spans="1:15" ht="33.75">
      <c r="A38" s="27">
        <v>5500</v>
      </c>
      <c r="B38" s="24" t="s">
        <v>95</v>
      </c>
      <c r="C38" s="25">
        <f>SUM(D38:O38)</f>
        <v>1234.9</v>
      </c>
      <c r="D38" s="26">
        <v>0</v>
      </c>
      <c r="E38" s="26">
        <v>277.8</v>
      </c>
      <c r="F38" s="26">
        <v>223.1</v>
      </c>
      <c r="G38" s="26">
        <v>221.8</v>
      </c>
      <c r="H38" s="26">
        <v>308.1</v>
      </c>
      <c r="I38" s="26">
        <v>204.1</v>
      </c>
      <c r="J38" s="26"/>
      <c r="K38" s="26"/>
      <c r="L38" s="26"/>
      <c r="M38" s="26"/>
      <c r="N38" s="26"/>
      <c r="O38" s="26"/>
    </row>
    <row r="39" spans="1:15" ht="33.75">
      <c r="A39" s="27">
        <v>5600</v>
      </c>
      <c r="B39" s="24" t="s">
        <v>96</v>
      </c>
      <c r="C39" s="25">
        <f>SUM(D39:O39)</f>
        <v>47.5</v>
      </c>
      <c r="D39" s="26">
        <v>0</v>
      </c>
      <c r="E39" s="26">
        <v>0</v>
      </c>
      <c r="F39" s="26">
        <v>4</v>
      </c>
      <c r="G39" s="26">
        <v>43.5</v>
      </c>
      <c r="H39" s="26">
        <v>0</v>
      </c>
      <c r="I39" s="26">
        <v>0</v>
      </c>
      <c r="J39" s="26"/>
      <c r="K39" s="26"/>
      <c r="L39" s="26"/>
      <c r="M39" s="26"/>
      <c r="N39" s="26"/>
      <c r="O39" s="26"/>
    </row>
    <row r="40" spans="1:15" ht="33.75">
      <c r="A40" s="27">
        <v>5700</v>
      </c>
      <c r="B40" s="24" t="s">
        <v>97</v>
      </c>
      <c r="C40" s="25">
        <f>SUM(D40:O40)</f>
        <v>277.79999999999995</v>
      </c>
      <c r="D40" s="26">
        <v>0</v>
      </c>
      <c r="E40" s="26">
        <v>83.1</v>
      </c>
      <c r="F40" s="26">
        <v>70</v>
      </c>
      <c r="G40" s="26">
        <v>51.5</v>
      </c>
      <c r="H40" s="26">
        <v>71.8</v>
      </c>
      <c r="I40" s="26">
        <v>1.4</v>
      </c>
      <c r="J40" s="26"/>
      <c r="K40" s="26"/>
      <c r="L40" s="26"/>
      <c r="M40" s="26"/>
      <c r="N40" s="26"/>
      <c r="O40" s="26"/>
    </row>
    <row r="41" spans="1:15" ht="33.75">
      <c r="A41" s="27">
        <v>5800</v>
      </c>
      <c r="B41" s="24" t="s">
        <v>98</v>
      </c>
      <c r="C41" s="25">
        <f>SUM(D41:O41)</f>
        <v>79.80000000000001</v>
      </c>
      <c r="D41" s="26">
        <v>0</v>
      </c>
      <c r="E41" s="26">
        <v>14.8</v>
      </c>
      <c r="F41" s="26">
        <v>14.8</v>
      </c>
      <c r="G41" s="26">
        <v>20.6</v>
      </c>
      <c r="H41" s="26">
        <v>29.6</v>
      </c>
      <c r="I41" s="26">
        <v>0</v>
      </c>
      <c r="J41" s="26"/>
      <c r="K41" s="26"/>
      <c r="L41" s="26"/>
      <c r="M41" s="26"/>
      <c r="N41" s="26"/>
      <c r="O41" s="26"/>
    </row>
    <row r="43" spans="1:9" ht="11.25">
      <c r="A43" s="11" t="s">
        <v>73</v>
      </c>
      <c r="B43" s="12"/>
      <c r="C43" s="43"/>
      <c r="D43" s="43"/>
      <c r="E43" s="13"/>
      <c r="F43" s="14"/>
      <c r="G43" s="15"/>
      <c r="H43" s="13"/>
      <c r="I43" s="13"/>
    </row>
    <row r="44" spans="2:9" ht="11.25">
      <c r="B44" s="16" t="s">
        <v>74</v>
      </c>
      <c r="C44" s="42" t="s">
        <v>75</v>
      </c>
      <c r="D44" s="42"/>
      <c r="E44" s="13"/>
      <c r="F44" s="13"/>
      <c r="G44" s="13"/>
      <c r="H44" s="13"/>
      <c r="I44" s="13"/>
    </row>
    <row r="45" spans="1:9" ht="11.25">
      <c r="A45" s="11" t="s">
        <v>76</v>
      </c>
      <c r="B45" s="12"/>
      <c r="C45" s="43"/>
      <c r="D45" s="43"/>
      <c r="E45" s="13"/>
      <c r="F45" s="14"/>
      <c r="G45" s="17"/>
      <c r="H45" s="13"/>
      <c r="I45" s="13"/>
    </row>
    <row r="46" spans="2:9" ht="11.25">
      <c r="B46" s="16" t="s">
        <v>74</v>
      </c>
      <c r="C46" s="42" t="s">
        <v>75</v>
      </c>
      <c r="D46" s="42"/>
      <c r="E46" s="13"/>
      <c r="F46" s="13"/>
      <c r="G46" s="13"/>
      <c r="H46" s="13"/>
      <c r="I46" s="13"/>
    </row>
    <row r="47" spans="2:9" ht="11.25">
      <c r="B47" s="16"/>
      <c r="C47" s="15"/>
      <c r="D47" s="15"/>
      <c r="E47" s="13"/>
      <c r="F47" s="13"/>
      <c r="G47" s="13"/>
      <c r="H47" s="13"/>
      <c r="I47" s="13"/>
    </row>
    <row r="48" spans="2:15" ht="15"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39" customHeight="1">
      <c r="B49" s="31" t="s">
        <v>94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">
      <c r="B50" s="35" t="s">
        <v>114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38.25" customHeight="1">
      <c r="B51" s="37" t="s">
        <v>111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8.75" customHeight="1" hidden="1">
      <c r="B52" s="38" t="s">
        <v>100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39" customHeight="1">
      <c r="B53" s="39" t="s">
        <v>112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8.75">
      <c r="B54" s="29" t="s">
        <v>99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8.75">
      <c r="B55" s="29" t="s">
        <v>101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8.75">
      <c r="B56" s="29" t="s">
        <v>102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8.75">
      <c r="B57" s="29" t="s">
        <v>103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29" t="s">
        <v>104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29" t="s">
        <v>105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8.75">
      <c r="B60" s="29" t="s">
        <v>106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8.75">
      <c r="B61" s="30" t="s">
        <v>107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8.75">
      <c r="B62" s="30" t="s">
        <v>108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75">
      <c r="B63" s="30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8.75">
      <c r="B64" s="30" t="s">
        <v>110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</sheetData>
  <sheetProtection/>
  <mergeCells count="27">
    <mergeCell ref="A1:O1"/>
    <mergeCell ref="N2:O2"/>
    <mergeCell ref="B5:O5"/>
    <mergeCell ref="B9:O9"/>
    <mergeCell ref="B18:O18"/>
    <mergeCell ref="B29:O29"/>
    <mergeCell ref="C43:D43"/>
    <mergeCell ref="C44:D44"/>
    <mergeCell ref="C45:D45"/>
    <mergeCell ref="C46:D46"/>
    <mergeCell ref="B48:O48"/>
    <mergeCell ref="B49:O49"/>
    <mergeCell ref="B50:O50"/>
    <mergeCell ref="B51:O51"/>
    <mergeCell ref="B52:O52"/>
    <mergeCell ref="B53:O53"/>
    <mergeCell ref="B54:O54"/>
    <mergeCell ref="B55:O55"/>
    <mergeCell ref="B62:O62"/>
    <mergeCell ref="B63:O63"/>
    <mergeCell ref="B64:O64"/>
    <mergeCell ref="B56:O56"/>
    <mergeCell ref="B57:O57"/>
    <mergeCell ref="B58:O58"/>
    <mergeCell ref="B59:O59"/>
    <mergeCell ref="B60:O60"/>
    <mergeCell ref="B61:O6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I42" sqref="I42"/>
    </sheetView>
  </sheetViews>
  <sheetFormatPr defaultColWidth="14.625" defaultRowHeight="12.75"/>
  <cols>
    <col min="1" max="1" width="5.00390625" style="2" customWidth="1"/>
    <col min="2" max="2" width="40.00390625" style="2" customWidth="1"/>
    <col min="3" max="3" width="9.375" style="2" customWidth="1"/>
    <col min="4" max="4" width="8.00390625" style="2" customWidth="1"/>
    <col min="5" max="5" width="8.75390625" style="2" customWidth="1"/>
    <col min="6" max="6" width="9.25390625" style="2" customWidth="1"/>
    <col min="7" max="7" width="8.25390625" style="2" customWidth="1"/>
    <col min="8" max="8" width="8.625" style="2" customWidth="1"/>
    <col min="9" max="10" width="8.00390625" style="2" customWidth="1"/>
    <col min="11" max="11" width="8.625" style="2" customWidth="1"/>
    <col min="12" max="12" width="8.375" style="2" customWidth="1"/>
    <col min="13" max="13" width="8.75390625" style="2" customWidth="1"/>
    <col min="14" max="15" width="10.75390625" style="2" customWidth="1"/>
    <col min="16" max="16384" width="14.625" style="2" customWidth="1"/>
  </cols>
  <sheetData>
    <row r="1" spans="1:15" ht="27" customHeight="1">
      <c r="A1" s="41" t="s">
        <v>127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5" t="s">
        <v>0</v>
      </c>
      <c r="O2" s="45"/>
    </row>
    <row r="3" spans="1:15" ht="11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1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</row>
    <row r="5" spans="1:15" ht="11.25">
      <c r="A5" s="5"/>
      <c r="B5" s="32" t="s">
        <v>87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1.25">
      <c r="A6" s="5" t="s">
        <v>81</v>
      </c>
      <c r="B6" s="7" t="s">
        <v>93</v>
      </c>
      <c r="C6" s="8">
        <f aca="true" t="shared" si="0" ref="C6:C28">SUM(D6:O6)</f>
        <v>1618.4</v>
      </c>
      <c r="D6" s="8">
        <f>D7+D8</f>
        <v>208.1</v>
      </c>
      <c r="E6" s="8">
        <f>E7+E8</f>
        <v>331.9</v>
      </c>
      <c r="F6" s="8">
        <f>F7+F8</f>
        <v>304.59999999999997</v>
      </c>
      <c r="G6" s="8">
        <f aca="true" t="shared" si="1" ref="G6:O6">G7+G8</f>
        <v>127.10000000000001</v>
      </c>
      <c r="H6" s="8">
        <f t="shared" si="1"/>
        <v>321.3</v>
      </c>
      <c r="I6" s="8">
        <f t="shared" si="1"/>
        <v>325.40000000000003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1:15" ht="11.25">
      <c r="A7" s="5" t="s">
        <v>89</v>
      </c>
      <c r="B7" s="22" t="s">
        <v>90</v>
      </c>
      <c r="C7" s="8">
        <f>SUM(D7:O7)</f>
        <v>270.29999999999995</v>
      </c>
      <c r="D7" s="23">
        <v>15.1</v>
      </c>
      <c r="E7" s="23">
        <v>54.7</v>
      </c>
      <c r="F7" s="23">
        <v>41.4</v>
      </c>
      <c r="G7" s="23">
        <v>39.2</v>
      </c>
      <c r="H7" s="23">
        <v>57.6</v>
      </c>
      <c r="I7" s="23">
        <v>62.3</v>
      </c>
      <c r="J7" s="23"/>
      <c r="K7" s="23"/>
      <c r="L7" s="23"/>
      <c r="M7" s="23"/>
      <c r="N7" s="23"/>
      <c r="O7" s="23"/>
    </row>
    <row r="8" spans="1:15" ht="11.25">
      <c r="A8" s="5" t="s">
        <v>92</v>
      </c>
      <c r="B8" s="22" t="s">
        <v>91</v>
      </c>
      <c r="C8" s="8">
        <f>SUM(D8:O8)</f>
        <v>1348.1</v>
      </c>
      <c r="D8" s="23">
        <v>193</v>
      </c>
      <c r="E8" s="23">
        <v>277.2</v>
      </c>
      <c r="F8" s="23">
        <v>263.2</v>
      </c>
      <c r="G8" s="23">
        <v>87.9</v>
      </c>
      <c r="H8" s="23">
        <v>263.7</v>
      </c>
      <c r="I8" s="23">
        <v>263.1</v>
      </c>
      <c r="J8" s="23"/>
      <c r="K8" s="23"/>
      <c r="L8" s="23"/>
      <c r="M8" s="23"/>
      <c r="N8" s="23"/>
      <c r="O8" s="23"/>
    </row>
    <row r="9" spans="1:15" ht="11.25">
      <c r="A9" s="6"/>
      <c r="B9" s="32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1.25">
      <c r="A10" s="6" t="s">
        <v>32</v>
      </c>
      <c r="B10" s="7" t="s">
        <v>33</v>
      </c>
      <c r="C10" s="8">
        <f t="shared" si="0"/>
        <v>1529.9</v>
      </c>
      <c r="D10" s="9">
        <f aca="true" t="shared" si="2" ref="D10:O10">D11+D12+D14</f>
        <v>58</v>
      </c>
      <c r="E10" s="9">
        <f t="shared" si="2"/>
        <v>170.1</v>
      </c>
      <c r="F10" s="9">
        <f t="shared" si="2"/>
        <v>435.9</v>
      </c>
      <c r="G10" s="9">
        <f t="shared" si="2"/>
        <v>318.6</v>
      </c>
      <c r="H10" s="9">
        <f t="shared" si="2"/>
        <v>367.2</v>
      </c>
      <c r="I10" s="9">
        <f t="shared" si="2"/>
        <v>180.10000000000002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</row>
    <row r="11" spans="1:15" ht="11.25">
      <c r="A11" s="6" t="s">
        <v>34</v>
      </c>
      <c r="B11" s="7" t="s">
        <v>113</v>
      </c>
      <c r="C11" s="8">
        <f t="shared" si="0"/>
        <v>836.3</v>
      </c>
      <c r="D11" s="10">
        <v>58</v>
      </c>
      <c r="E11" s="10">
        <v>123.3</v>
      </c>
      <c r="F11" s="10">
        <v>156.7</v>
      </c>
      <c r="G11" s="10">
        <v>158</v>
      </c>
      <c r="H11" s="10">
        <v>150</v>
      </c>
      <c r="I11" s="10">
        <v>190.3</v>
      </c>
      <c r="J11" s="10"/>
      <c r="K11" s="23"/>
      <c r="L11" s="10"/>
      <c r="M11" s="10"/>
      <c r="N11" s="10"/>
      <c r="O11" s="10"/>
    </row>
    <row r="12" spans="1:15" ht="11.25">
      <c r="A12" s="6" t="s">
        <v>35</v>
      </c>
      <c r="B12" s="7" t="s">
        <v>36</v>
      </c>
      <c r="C12" s="8">
        <f t="shared" si="0"/>
        <v>23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23</v>
      </c>
      <c r="J12" s="10"/>
      <c r="K12" s="23"/>
      <c r="L12" s="10"/>
      <c r="M12" s="10"/>
      <c r="N12" s="10"/>
      <c r="O12" s="10"/>
    </row>
    <row r="13" spans="1:15" ht="22.5">
      <c r="A13" s="6" t="s">
        <v>37</v>
      </c>
      <c r="B13" s="6" t="s">
        <v>38</v>
      </c>
      <c r="C13" s="8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23"/>
      <c r="L13" s="10"/>
      <c r="M13" s="10"/>
      <c r="N13" s="10"/>
      <c r="O13" s="10"/>
    </row>
    <row r="14" spans="1:15" ht="21">
      <c r="A14" s="6" t="s">
        <v>39</v>
      </c>
      <c r="B14" s="7" t="s">
        <v>40</v>
      </c>
      <c r="C14" s="8">
        <f t="shared" si="0"/>
        <v>670.5999999999999</v>
      </c>
      <c r="D14" s="10">
        <v>0</v>
      </c>
      <c r="E14" s="10">
        <v>46.8</v>
      </c>
      <c r="F14" s="10">
        <v>279.2</v>
      </c>
      <c r="G14" s="10">
        <v>160.6</v>
      </c>
      <c r="H14" s="10">
        <v>217.2</v>
      </c>
      <c r="I14" s="10">
        <v>-33.2</v>
      </c>
      <c r="J14" s="10"/>
      <c r="K14" s="23"/>
      <c r="L14" s="10"/>
      <c r="M14" s="10"/>
      <c r="N14" s="10"/>
      <c r="O14" s="10"/>
    </row>
    <row r="15" spans="1:15" ht="11.25">
      <c r="A15" s="6" t="s">
        <v>41</v>
      </c>
      <c r="B15" s="6" t="s">
        <v>42</v>
      </c>
      <c r="C15" s="8">
        <f t="shared" si="0"/>
        <v>244.4</v>
      </c>
      <c r="D15" s="10">
        <v>0</v>
      </c>
      <c r="E15" s="10">
        <v>1.2</v>
      </c>
      <c r="F15" s="10">
        <v>106.8</v>
      </c>
      <c r="G15" s="10">
        <v>52.1</v>
      </c>
      <c r="H15" s="10">
        <v>56.9</v>
      </c>
      <c r="I15" s="10">
        <v>27.4</v>
      </c>
      <c r="J15" s="10"/>
      <c r="K15" s="23"/>
      <c r="L15" s="10"/>
      <c r="M15" s="10"/>
      <c r="N15" s="10"/>
      <c r="O15" s="10"/>
    </row>
    <row r="16" spans="1:15" ht="11.25">
      <c r="A16" s="6" t="s">
        <v>43</v>
      </c>
      <c r="B16" s="6" t="s">
        <v>44</v>
      </c>
      <c r="C16" s="8">
        <f t="shared" si="0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/>
      <c r="K16" s="23"/>
      <c r="L16" s="10"/>
      <c r="M16" s="10"/>
      <c r="N16" s="10"/>
      <c r="O16" s="10"/>
    </row>
    <row r="17" spans="1:15" ht="11.25">
      <c r="A17" s="6" t="s">
        <v>45</v>
      </c>
      <c r="B17" s="7" t="s">
        <v>46</v>
      </c>
      <c r="C17" s="8">
        <f t="shared" si="0"/>
        <v>88.5</v>
      </c>
      <c r="D17" s="9">
        <f>D6-D10</f>
        <v>150.1</v>
      </c>
      <c r="E17" s="9">
        <f aca="true" t="shared" si="3" ref="E17:O17">E6-E10</f>
        <v>161.79999999999998</v>
      </c>
      <c r="F17" s="9">
        <f t="shared" si="3"/>
        <v>-131.3</v>
      </c>
      <c r="G17" s="9">
        <f t="shared" si="3"/>
        <v>-191.5</v>
      </c>
      <c r="H17" s="9">
        <f t="shared" si="3"/>
        <v>-45.89999999999998</v>
      </c>
      <c r="I17" s="9">
        <f t="shared" si="3"/>
        <v>145.3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</row>
    <row r="18" spans="1:15" ht="11.25">
      <c r="A18" s="6"/>
      <c r="B18" s="3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21">
      <c r="A19" s="6" t="s">
        <v>48</v>
      </c>
      <c r="B19" s="7" t="s">
        <v>78</v>
      </c>
      <c r="C19" s="8">
        <f t="shared" si="0"/>
        <v>-88.5</v>
      </c>
      <c r="D19" s="9">
        <f aca="true" t="shared" si="4" ref="D19:O19">D17*(-1)</f>
        <v>-150.1</v>
      </c>
      <c r="E19" s="9">
        <f t="shared" si="4"/>
        <v>-161.79999999999998</v>
      </c>
      <c r="F19" s="9">
        <f t="shared" si="4"/>
        <v>131.3</v>
      </c>
      <c r="G19" s="9">
        <f t="shared" si="4"/>
        <v>191.5</v>
      </c>
      <c r="H19" s="9">
        <f t="shared" si="4"/>
        <v>45.89999999999998</v>
      </c>
      <c r="I19" s="9">
        <f t="shared" si="4"/>
        <v>-145.3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</row>
    <row r="20" spans="1:15" ht="24">
      <c r="A20" s="28">
        <v>4001</v>
      </c>
      <c r="B20" s="19" t="s">
        <v>85</v>
      </c>
      <c r="C20" s="21">
        <f t="shared" si="0"/>
        <v>-88.49999999999997</v>
      </c>
      <c r="D20" s="20">
        <f>D21+D24+D27+D28</f>
        <v>-150.1</v>
      </c>
      <c r="E20" s="20">
        <f aca="true" t="shared" si="5" ref="E20:O20">E21+E24+E27+E28</f>
        <v>-161.8</v>
      </c>
      <c r="F20" s="20">
        <f t="shared" si="5"/>
        <v>131.3</v>
      </c>
      <c r="G20" s="20">
        <f t="shared" si="5"/>
        <v>191.5</v>
      </c>
      <c r="H20" s="20">
        <f t="shared" si="5"/>
        <v>45.9</v>
      </c>
      <c r="I20" s="20">
        <f t="shared" si="5"/>
        <v>-145.3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</row>
    <row r="21" spans="1:15" ht="11.25">
      <c r="A21" s="6" t="s">
        <v>49</v>
      </c>
      <c r="B21" s="7" t="s">
        <v>50</v>
      </c>
      <c r="C21" s="8">
        <f t="shared" si="0"/>
        <v>0</v>
      </c>
      <c r="D21" s="9">
        <f aca="true" t="shared" si="6" ref="D21:O21">D22-D23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</row>
    <row r="22" spans="1:15" ht="11.25">
      <c r="A22" s="6" t="s">
        <v>51</v>
      </c>
      <c r="B22" s="6" t="s">
        <v>52</v>
      </c>
      <c r="C22" s="8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</row>
    <row r="23" spans="1:15" ht="22.5">
      <c r="A23" s="6" t="s">
        <v>53</v>
      </c>
      <c r="B23" s="6" t="s">
        <v>54</v>
      </c>
      <c r="C23" s="8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10"/>
      <c r="N23" s="10"/>
      <c r="O23" s="10"/>
    </row>
    <row r="24" spans="1:15" ht="21">
      <c r="A24" s="18">
        <v>4200</v>
      </c>
      <c r="B24" s="7" t="s">
        <v>82</v>
      </c>
      <c r="C24" s="8">
        <f t="shared" si="0"/>
        <v>0</v>
      </c>
      <c r="D24" s="9">
        <f>D25-D26</f>
        <v>0</v>
      </c>
      <c r="E24" s="9">
        <f aca="true" t="shared" si="7" ref="E24:O24">E25-E26</f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</row>
    <row r="25" spans="1:15" ht="22.5">
      <c r="A25" s="18">
        <v>4210</v>
      </c>
      <c r="B25" s="6" t="s">
        <v>83</v>
      </c>
      <c r="C25" s="8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</row>
    <row r="26" spans="1:15" ht="22.5">
      <c r="A26" s="18">
        <v>4220</v>
      </c>
      <c r="B26" s="6" t="s">
        <v>84</v>
      </c>
      <c r="C26" s="8">
        <f t="shared" si="0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10"/>
      <c r="O26" s="10"/>
    </row>
    <row r="27" spans="1:15" ht="21">
      <c r="A27" s="6" t="s">
        <v>55</v>
      </c>
      <c r="B27" s="7" t="s">
        <v>56</v>
      </c>
      <c r="C27" s="8">
        <f t="shared" si="0"/>
        <v>-88.49999999999997</v>
      </c>
      <c r="D27" s="10">
        <v>-150.1</v>
      </c>
      <c r="E27" s="10">
        <v>-161.8</v>
      </c>
      <c r="F27" s="10">
        <v>131.3</v>
      </c>
      <c r="G27" s="10">
        <v>191.5</v>
      </c>
      <c r="H27" s="10">
        <v>45.9</v>
      </c>
      <c r="I27" s="10">
        <v>-145.3</v>
      </c>
      <c r="J27" s="10"/>
      <c r="K27" s="23"/>
      <c r="L27" s="10"/>
      <c r="M27" s="10"/>
      <c r="N27" s="10"/>
      <c r="O27" s="10"/>
    </row>
    <row r="28" spans="1:15" ht="21.75">
      <c r="A28" s="6" t="s">
        <v>57</v>
      </c>
      <c r="B28" s="7" t="s">
        <v>86</v>
      </c>
      <c r="C28" s="8">
        <f t="shared" si="0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10"/>
      <c r="N28" s="10"/>
      <c r="O28" s="10"/>
    </row>
    <row r="29" spans="1:15" ht="11.25">
      <c r="A29" s="6"/>
      <c r="B29" s="32" t="s">
        <v>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1.25">
      <c r="A30" s="6" t="s">
        <v>59</v>
      </c>
      <c r="B30" s="7" t="s">
        <v>79</v>
      </c>
      <c r="C30" s="8" t="s">
        <v>77</v>
      </c>
      <c r="D30" s="10">
        <v>584.5</v>
      </c>
      <c r="E30" s="10">
        <v>746.2</v>
      </c>
      <c r="F30" s="10">
        <v>615</v>
      </c>
      <c r="G30" s="10">
        <v>423.5</v>
      </c>
      <c r="H30" s="10">
        <v>377.6</v>
      </c>
      <c r="I30" s="10">
        <v>523</v>
      </c>
      <c r="J30" s="10"/>
      <c r="K30" s="23"/>
      <c r="L30" s="10"/>
      <c r="M30" s="10"/>
      <c r="N30" s="10"/>
      <c r="O30" s="10"/>
    </row>
    <row r="31" spans="1:15" ht="11.25">
      <c r="A31" s="6" t="s">
        <v>60</v>
      </c>
      <c r="B31" s="6" t="s">
        <v>61</v>
      </c>
      <c r="C31" s="8" t="s">
        <v>77</v>
      </c>
      <c r="D31" s="10">
        <v>0</v>
      </c>
      <c r="E31" s="10">
        <v>14</v>
      </c>
      <c r="F31" s="10">
        <v>14</v>
      </c>
      <c r="G31" s="10">
        <v>31.5</v>
      </c>
      <c r="H31" s="10">
        <v>31.5</v>
      </c>
      <c r="I31" s="10">
        <v>31.9</v>
      </c>
      <c r="J31" s="10"/>
      <c r="K31" s="23"/>
      <c r="L31" s="10"/>
      <c r="M31" s="10"/>
      <c r="N31" s="10"/>
      <c r="O31" s="10"/>
    </row>
    <row r="32" spans="1:15" ht="11.25">
      <c r="A32" s="6" t="s">
        <v>62</v>
      </c>
      <c r="B32" s="7" t="s">
        <v>63</v>
      </c>
      <c r="C32" s="8" t="s">
        <v>77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23"/>
      <c r="L32" s="10"/>
      <c r="M32" s="10"/>
      <c r="N32" s="10"/>
      <c r="O32" s="10"/>
    </row>
    <row r="33" spans="1:15" ht="21">
      <c r="A33" s="6" t="s">
        <v>64</v>
      </c>
      <c r="B33" s="7" t="s">
        <v>80</v>
      </c>
      <c r="C33" s="8" t="s">
        <v>77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23"/>
      <c r="L33" s="10"/>
      <c r="M33" s="10"/>
      <c r="N33" s="10"/>
      <c r="O33" s="10"/>
    </row>
    <row r="34" spans="1:15" ht="11.25">
      <c r="A34" s="6" t="s">
        <v>65</v>
      </c>
      <c r="B34" s="6" t="s">
        <v>66</v>
      </c>
      <c r="C34" s="8" t="s">
        <v>77</v>
      </c>
      <c r="D34" s="10"/>
      <c r="E34" s="10"/>
      <c r="F34" s="10"/>
      <c r="G34" s="10"/>
      <c r="H34" s="10"/>
      <c r="I34" s="10"/>
      <c r="J34" s="10"/>
      <c r="K34" s="23"/>
      <c r="L34" s="10"/>
      <c r="M34" s="10"/>
      <c r="N34" s="10"/>
      <c r="O34" s="10"/>
    </row>
    <row r="35" spans="1:15" ht="11.25">
      <c r="A35" s="6" t="s">
        <v>67</v>
      </c>
      <c r="B35" s="6" t="s">
        <v>68</v>
      </c>
      <c r="C35" s="8" t="s">
        <v>77</v>
      </c>
      <c r="D35" s="10"/>
      <c r="E35" s="10"/>
      <c r="F35" s="10"/>
      <c r="G35" s="10"/>
      <c r="H35" s="10"/>
      <c r="I35" s="10"/>
      <c r="J35" s="10"/>
      <c r="K35" s="23"/>
      <c r="L35" s="10"/>
      <c r="M35" s="10"/>
      <c r="N35" s="10"/>
      <c r="O35" s="10"/>
    </row>
    <row r="36" spans="1:15" ht="11.25">
      <c r="A36" s="6" t="s">
        <v>69</v>
      </c>
      <c r="B36" s="6" t="s">
        <v>70</v>
      </c>
      <c r="C36" s="8" t="s">
        <v>77</v>
      </c>
      <c r="D36" s="10"/>
      <c r="E36" s="10"/>
      <c r="F36" s="10"/>
      <c r="G36" s="10"/>
      <c r="H36" s="10"/>
      <c r="I36" s="10"/>
      <c r="J36" s="10"/>
      <c r="K36" s="23"/>
      <c r="L36" s="10"/>
      <c r="M36" s="10"/>
      <c r="N36" s="10"/>
      <c r="O36" s="10"/>
    </row>
    <row r="37" spans="1:15" ht="11.25">
      <c r="A37" s="6" t="s">
        <v>71</v>
      </c>
      <c r="B37" s="6" t="s">
        <v>72</v>
      </c>
      <c r="C37" s="8" t="s">
        <v>77</v>
      </c>
      <c r="D37" s="10"/>
      <c r="E37" s="10"/>
      <c r="F37" s="10"/>
      <c r="G37" s="10"/>
      <c r="H37" s="10"/>
      <c r="I37" s="10"/>
      <c r="J37" s="10"/>
      <c r="K37" s="23"/>
      <c r="L37" s="10"/>
      <c r="M37" s="10"/>
      <c r="N37" s="10"/>
      <c r="O37" s="10"/>
    </row>
    <row r="38" spans="1:15" ht="33.75">
      <c r="A38" s="27">
        <v>5500</v>
      </c>
      <c r="B38" s="24" t="s">
        <v>95</v>
      </c>
      <c r="C38" s="25">
        <f>SUM(D38:O38)</f>
        <v>836.3</v>
      </c>
      <c r="D38" s="26">
        <v>58</v>
      </c>
      <c r="E38" s="26">
        <v>123.3</v>
      </c>
      <c r="F38" s="26">
        <v>156.7</v>
      </c>
      <c r="G38" s="26">
        <v>158</v>
      </c>
      <c r="H38" s="26">
        <v>150</v>
      </c>
      <c r="I38" s="26">
        <v>190.3</v>
      </c>
      <c r="J38" s="26"/>
      <c r="K38" s="26"/>
      <c r="L38" s="26"/>
      <c r="M38" s="26"/>
      <c r="N38" s="26"/>
      <c r="O38" s="26"/>
    </row>
    <row r="39" spans="1:15" ht="33.75">
      <c r="A39" s="27">
        <v>5600</v>
      </c>
      <c r="B39" s="24" t="s">
        <v>96</v>
      </c>
      <c r="C39" s="25">
        <f>SUM(D39:O39)</f>
        <v>23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23</v>
      </c>
      <c r="J39" s="26"/>
      <c r="K39" s="26"/>
      <c r="L39" s="26"/>
      <c r="M39" s="26"/>
      <c r="N39" s="26"/>
      <c r="O39" s="26"/>
    </row>
    <row r="40" spans="1:15" ht="33.75">
      <c r="A40" s="27">
        <v>5700</v>
      </c>
      <c r="B40" s="24" t="s">
        <v>97</v>
      </c>
      <c r="C40" s="25">
        <f>SUM(D40:O40)</f>
        <v>244.4</v>
      </c>
      <c r="D40" s="26">
        <v>0</v>
      </c>
      <c r="E40" s="26">
        <v>1.2</v>
      </c>
      <c r="F40" s="26">
        <v>106.8</v>
      </c>
      <c r="G40" s="26">
        <v>52.1</v>
      </c>
      <c r="H40" s="26">
        <v>56.9</v>
      </c>
      <c r="I40" s="26">
        <v>27.4</v>
      </c>
      <c r="J40" s="26"/>
      <c r="K40" s="26"/>
      <c r="L40" s="26"/>
      <c r="M40" s="26"/>
      <c r="N40" s="26"/>
      <c r="O40" s="26"/>
    </row>
    <row r="41" spans="1:15" ht="33.75">
      <c r="A41" s="27">
        <v>5800</v>
      </c>
      <c r="B41" s="24" t="s">
        <v>98</v>
      </c>
      <c r="C41" s="25">
        <f>SUM(D41:O41)</f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/>
      <c r="K41" s="26"/>
      <c r="L41" s="26"/>
      <c r="M41" s="26"/>
      <c r="N41" s="26"/>
      <c r="O41" s="26"/>
    </row>
    <row r="43" spans="1:9" ht="11.25">
      <c r="A43" s="11" t="s">
        <v>73</v>
      </c>
      <c r="B43" s="12"/>
      <c r="C43" s="43"/>
      <c r="D43" s="43"/>
      <c r="E43" s="13"/>
      <c r="F43" s="14"/>
      <c r="G43" s="15"/>
      <c r="H43" s="13"/>
      <c r="I43" s="13"/>
    </row>
    <row r="44" spans="2:9" ht="11.25">
      <c r="B44" s="16" t="s">
        <v>74</v>
      </c>
      <c r="C44" s="42" t="s">
        <v>75</v>
      </c>
      <c r="D44" s="42"/>
      <c r="E44" s="13"/>
      <c r="F44" s="13"/>
      <c r="G44" s="13"/>
      <c r="H44" s="13"/>
      <c r="I44" s="13"/>
    </row>
    <row r="45" spans="1:9" ht="11.25">
      <c r="A45" s="11" t="s">
        <v>76</v>
      </c>
      <c r="B45" s="12"/>
      <c r="C45" s="43"/>
      <c r="D45" s="43"/>
      <c r="E45" s="13"/>
      <c r="F45" s="14"/>
      <c r="G45" s="17"/>
      <c r="H45" s="13"/>
      <c r="I45" s="13"/>
    </row>
    <row r="46" spans="2:9" ht="11.25">
      <c r="B46" s="16" t="s">
        <v>74</v>
      </c>
      <c r="C46" s="42" t="s">
        <v>75</v>
      </c>
      <c r="D46" s="42"/>
      <c r="E46" s="13"/>
      <c r="F46" s="13"/>
      <c r="G46" s="13"/>
      <c r="H46" s="13"/>
      <c r="I46" s="13"/>
    </row>
    <row r="47" spans="2:9" ht="11.25">
      <c r="B47" s="16"/>
      <c r="C47" s="15"/>
      <c r="D47" s="15"/>
      <c r="E47" s="13"/>
      <c r="F47" s="13"/>
      <c r="G47" s="13"/>
      <c r="H47" s="13"/>
      <c r="I47" s="13"/>
    </row>
    <row r="48" spans="2:15" ht="15"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39" customHeight="1">
      <c r="B49" s="31" t="s">
        <v>94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">
      <c r="B50" s="35" t="s">
        <v>114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38.25" customHeight="1">
      <c r="B51" s="37" t="s">
        <v>111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8.75" customHeight="1" hidden="1">
      <c r="B52" s="38" t="s">
        <v>100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39" customHeight="1">
      <c r="B53" s="39" t="s">
        <v>112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8.75">
      <c r="B54" s="29" t="s">
        <v>99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8.75">
      <c r="B55" s="29" t="s">
        <v>101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8.75">
      <c r="B56" s="29" t="s">
        <v>102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8.75">
      <c r="B57" s="29" t="s">
        <v>103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29" t="s">
        <v>104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29" t="s">
        <v>105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8.75">
      <c r="B60" s="29" t="s">
        <v>106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8.75">
      <c r="B61" s="30" t="s">
        <v>107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8.75">
      <c r="B62" s="30" t="s">
        <v>108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75">
      <c r="B63" s="30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8.75">
      <c r="B64" s="30" t="s">
        <v>110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</sheetData>
  <sheetProtection/>
  <mergeCells count="27">
    <mergeCell ref="A1:O1"/>
    <mergeCell ref="N2:O2"/>
    <mergeCell ref="B5:O5"/>
    <mergeCell ref="B9:O9"/>
    <mergeCell ref="B18:O18"/>
    <mergeCell ref="B29:O29"/>
    <mergeCell ref="C43:D43"/>
    <mergeCell ref="C44:D44"/>
    <mergeCell ref="C45:D45"/>
    <mergeCell ref="C46:D46"/>
    <mergeCell ref="B48:O48"/>
    <mergeCell ref="B49:O49"/>
    <mergeCell ref="B50:O50"/>
    <mergeCell ref="B51:O51"/>
    <mergeCell ref="B52:O52"/>
    <mergeCell ref="B53:O53"/>
    <mergeCell ref="B54:O54"/>
    <mergeCell ref="B55:O55"/>
    <mergeCell ref="B62:O62"/>
    <mergeCell ref="B63:O63"/>
    <mergeCell ref="B64:O64"/>
    <mergeCell ref="B56:O56"/>
    <mergeCell ref="B57:O57"/>
    <mergeCell ref="B58:O58"/>
    <mergeCell ref="B59:O59"/>
    <mergeCell ref="B60:O60"/>
    <mergeCell ref="B61:O6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I43" sqref="I43"/>
    </sheetView>
  </sheetViews>
  <sheetFormatPr defaultColWidth="14.625" defaultRowHeight="12.75"/>
  <cols>
    <col min="1" max="1" width="5.00390625" style="2" customWidth="1"/>
    <col min="2" max="2" width="40.00390625" style="2" customWidth="1"/>
    <col min="3" max="3" width="9.375" style="2" customWidth="1"/>
    <col min="4" max="4" width="8.00390625" style="2" customWidth="1"/>
    <col min="5" max="5" width="8.75390625" style="2" customWidth="1"/>
    <col min="6" max="6" width="9.25390625" style="2" customWidth="1"/>
    <col min="7" max="7" width="8.25390625" style="2" customWidth="1"/>
    <col min="8" max="8" width="8.625" style="2" customWidth="1"/>
    <col min="9" max="10" width="8.00390625" style="2" customWidth="1"/>
    <col min="11" max="11" width="8.625" style="2" customWidth="1"/>
    <col min="12" max="12" width="8.375" style="2" customWidth="1"/>
    <col min="13" max="13" width="8.75390625" style="2" customWidth="1"/>
    <col min="14" max="15" width="10.75390625" style="2" customWidth="1"/>
    <col min="16" max="16384" width="14.625" style="2" customWidth="1"/>
  </cols>
  <sheetData>
    <row r="1" spans="1:15" ht="27" customHeight="1">
      <c r="A1" s="41" t="s">
        <v>128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5" t="s">
        <v>0</v>
      </c>
      <c r="O2" s="45"/>
    </row>
    <row r="3" spans="1:15" ht="11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1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</row>
    <row r="5" spans="1:15" ht="11.25">
      <c r="A5" s="5"/>
      <c r="B5" s="32" t="s">
        <v>87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1.25">
      <c r="A6" s="5" t="s">
        <v>81</v>
      </c>
      <c r="B6" s="7" t="s">
        <v>93</v>
      </c>
      <c r="C6" s="8">
        <f aca="true" t="shared" si="0" ref="C6:C28">SUM(D6:O6)</f>
        <v>1352.5</v>
      </c>
      <c r="D6" s="8">
        <f>D7+D8</f>
        <v>196.5</v>
      </c>
      <c r="E6" s="8">
        <f>E7+E8</f>
        <v>218.2</v>
      </c>
      <c r="F6" s="8">
        <f>F7+F8</f>
        <v>234.8</v>
      </c>
      <c r="G6" s="8">
        <f aca="true" t="shared" si="1" ref="G6:O6">G7+G8</f>
        <v>282.6</v>
      </c>
      <c r="H6" s="8">
        <f t="shared" si="1"/>
        <v>29.5</v>
      </c>
      <c r="I6" s="8">
        <f t="shared" si="1"/>
        <v>390.9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1:15" ht="11.25">
      <c r="A7" s="5" t="s">
        <v>89</v>
      </c>
      <c r="B7" s="22" t="s">
        <v>90</v>
      </c>
      <c r="C7" s="8">
        <f>SUM(D7:O7)</f>
        <v>1320.6</v>
      </c>
      <c r="D7" s="23">
        <v>196.5</v>
      </c>
      <c r="E7" s="23">
        <v>204.2</v>
      </c>
      <c r="F7" s="23">
        <v>234.8</v>
      </c>
      <c r="G7" s="23">
        <v>265.1</v>
      </c>
      <c r="H7" s="23">
        <v>29.5</v>
      </c>
      <c r="I7" s="23">
        <v>390.5</v>
      </c>
      <c r="J7" s="23"/>
      <c r="K7" s="23"/>
      <c r="L7" s="23"/>
      <c r="M7" s="23"/>
      <c r="N7" s="23"/>
      <c r="O7" s="23"/>
    </row>
    <row r="8" spans="1:15" ht="11.25">
      <c r="A8" s="5" t="s">
        <v>92</v>
      </c>
      <c r="B8" s="22" t="s">
        <v>91</v>
      </c>
      <c r="C8" s="8">
        <f>SUM(D8:O8)</f>
        <v>31.9</v>
      </c>
      <c r="D8" s="23">
        <v>0</v>
      </c>
      <c r="E8" s="23">
        <v>14</v>
      </c>
      <c r="F8" s="23">
        <v>0</v>
      </c>
      <c r="G8" s="23">
        <v>17.5</v>
      </c>
      <c r="H8" s="23">
        <v>0</v>
      </c>
      <c r="I8" s="23">
        <v>0.4</v>
      </c>
      <c r="J8" s="23"/>
      <c r="K8" s="23"/>
      <c r="L8" s="23"/>
      <c r="M8" s="23"/>
      <c r="N8" s="23"/>
      <c r="O8" s="23"/>
    </row>
    <row r="9" spans="1:15" ht="11.25">
      <c r="A9" s="6"/>
      <c r="B9" s="32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1.25">
      <c r="A10" s="6" t="s">
        <v>32</v>
      </c>
      <c r="B10" s="7" t="s">
        <v>33</v>
      </c>
      <c r="C10" s="8">
        <f t="shared" si="0"/>
        <v>1511</v>
      </c>
      <c r="D10" s="9">
        <f aca="true" t="shared" si="2" ref="D10:O10">D11+D12+D14</f>
        <v>63</v>
      </c>
      <c r="E10" s="9">
        <f t="shared" si="2"/>
        <v>261</v>
      </c>
      <c r="F10" s="9">
        <f t="shared" si="2"/>
        <v>305.8</v>
      </c>
      <c r="G10" s="9">
        <f t="shared" si="2"/>
        <v>426.70000000000005</v>
      </c>
      <c r="H10" s="9">
        <f t="shared" si="2"/>
        <v>249.5</v>
      </c>
      <c r="I10" s="9">
        <f t="shared" si="2"/>
        <v>205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</row>
    <row r="11" spans="1:15" ht="11.25">
      <c r="A11" s="6" t="s">
        <v>34</v>
      </c>
      <c r="B11" s="7" t="s">
        <v>113</v>
      </c>
      <c r="C11" s="8">
        <f t="shared" si="0"/>
        <v>744.2</v>
      </c>
      <c r="D11" s="10">
        <v>63</v>
      </c>
      <c r="E11" s="10">
        <v>175.3</v>
      </c>
      <c r="F11" s="10">
        <v>104.9</v>
      </c>
      <c r="G11" s="10">
        <v>130.9</v>
      </c>
      <c r="H11" s="10">
        <v>140.8</v>
      </c>
      <c r="I11" s="10">
        <v>129.3</v>
      </c>
      <c r="J11" s="10"/>
      <c r="K11" s="23"/>
      <c r="L11" s="10"/>
      <c r="M11" s="10"/>
      <c r="N11" s="10"/>
      <c r="O11" s="10"/>
    </row>
    <row r="12" spans="1:15" ht="11.25">
      <c r="A12" s="6" t="s">
        <v>35</v>
      </c>
      <c r="B12" s="7" t="s">
        <v>36</v>
      </c>
      <c r="C12" s="8">
        <f t="shared" si="0"/>
        <v>3.9</v>
      </c>
      <c r="D12" s="10">
        <v>0</v>
      </c>
      <c r="E12" s="10">
        <v>0</v>
      </c>
      <c r="F12" s="10">
        <v>3.9</v>
      </c>
      <c r="G12" s="10">
        <v>0</v>
      </c>
      <c r="H12" s="10">
        <v>0</v>
      </c>
      <c r="I12" s="10">
        <v>0</v>
      </c>
      <c r="J12" s="10"/>
      <c r="K12" s="23"/>
      <c r="L12" s="10"/>
      <c r="M12" s="10"/>
      <c r="N12" s="10"/>
      <c r="O12" s="10"/>
    </row>
    <row r="13" spans="1:15" ht="22.5">
      <c r="A13" s="6" t="s">
        <v>37</v>
      </c>
      <c r="B13" s="6" t="s">
        <v>38</v>
      </c>
      <c r="C13" s="8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23"/>
      <c r="L13" s="10"/>
      <c r="M13" s="10"/>
      <c r="N13" s="10"/>
      <c r="O13" s="10"/>
    </row>
    <row r="14" spans="1:15" ht="21">
      <c r="A14" s="6" t="s">
        <v>39</v>
      </c>
      <c r="B14" s="7" t="s">
        <v>40</v>
      </c>
      <c r="C14" s="8">
        <f t="shared" si="0"/>
        <v>762.9000000000001</v>
      </c>
      <c r="D14" s="10">
        <v>0</v>
      </c>
      <c r="E14" s="10">
        <v>85.7</v>
      </c>
      <c r="F14" s="10">
        <v>197</v>
      </c>
      <c r="G14" s="10">
        <v>295.8</v>
      </c>
      <c r="H14" s="10">
        <v>108.7</v>
      </c>
      <c r="I14" s="10">
        <v>75.7</v>
      </c>
      <c r="J14" s="10"/>
      <c r="K14" s="23"/>
      <c r="L14" s="10"/>
      <c r="M14" s="10"/>
      <c r="N14" s="10"/>
      <c r="O14" s="10"/>
    </row>
    <row r="15" spans="1:15" ht="11.25">
      <c r="A15" s="6" t="s">
        <v>41</v>
      </c>
      <c r="B15" s="6" t="s">
        <v>42</v>
      </c>
      <c r="C15" s="8">
        <f t="shared" si="0"/>
        <v>406.30000000000007</v>
      </c>
      <c r="D15" s="10">
        <v>0</v>
      </c>
      <c r="E15" s="10">
        <v>41.3</v>
      </c>
      <c r="F15" s="10">
        <v>168.5</v>
      </c>
      <c r="G15" s="10">
        <v>110.4</v>
      </c>
      <c r="H15" s="10">
        <v>0</v>
      </c>
      <c r="I15" s="10">
        <v>86.1</v>
      </c>
      <c r="J15" s="10"/>
      <c r="K15" s="23"/>
      <c r="L15" s="10"/>
      <c r="M15" s="10"/>
      <c r="N15" s="10"/>
      <c r="O15" s="10"/>
    </row>
    <row r="16" spans="1:15" ht="11.25">
      <c r="A16" s="6" t="s">
        <v>43</v>
      </c>
      <c r="B16" s="6" t="s">
        <v>44</v>
      </c>
      <c r="C16" s="8">
        <f t="shared" si="0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/>
      <c r="K16" s="23"/>
      <c r="L16" s="10"/>
      <c r="M16" s="10"/>
      <c r="N16" s="10"/>
      <c r="O16" s="10"/>
    </row>
    <row r="17" spans="1:15" ht="11.25">
      <c r="A17" s="6" t="s">
        <v>45</v>
      </c>
      <c r="B17" s="7" t="s">
        <v>46</v>
      </c>
      <c r="C17" s="8">
        <f t="shared" si="0"/>
        <v>-158.50000000000006</v>
      </c>
      <c r="D17" s="9">
        <f>D6-D10</f>
        <v>133.5</v>
      </c>
      <c r="E17" s="9">
        <f aca="true" t="shared" si="3" ref="E17:O17">E6-E10</f>
        <v>-42.80000000000001</v>
      </c>
      <c r="F17" s="9">
        <f t="shared" si="3"/>
        <v>-71</v>
      </c>
      <c r="G17" s="9">
        <f t="shared" si="3"/>
        <v>-144.10000000000002</v>
      </c>
      <c r="H17" s="9">
        <f t="shared" si="3"/>
        <v>-220</v>
      </c>
      <c r="I17" s="9">
        <f t="shared" si="3"/>
        <v>185.89999999999998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</row>
    <row r="18" spans="1:15" ht="11.25">
      <c r="A18" s="6"/>
      <c r="B18" s="3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21">
      <c r="A19" s="6" t="s">
        <v>48</v>
      </c>
      <c r="B19" s="7" t="s">
        <v>78</v>
      </c>
      <c r="C19" s="8">
        <f t="shared" si="0"/>
        <v>158.50000000000006</v>
      </c>
      <c r="D19" s="9">
        <f aca="true" t="shared" si="4" ref="D19:O19">D17*(-1)</f>
        <v>-133.5</v>
      </c>
      <c r="E19" s="9">
        <f t="shared" si="4"/>
        <v>42.80000000000001</v>
      </c>
      <c r="F19" s="9">
        <f t="shared" si="4"/>
        <v>71</v>
      </c>
      <c r="G19" s="9">
        <f t="shared" si="4"/>
        <v>144.10000000000002</v>
      </c>
      <c r="H19" s="9">
        <f t="shared" si="4"/>
        <v>220</v>
      </c>
      <c r="I19" s="9">
        <f t="shared" si="4"/>
        <v>-185.89999999999998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</row>
    <row r="20" spans="1:15" ht="24">
      <c r="A20" s="28">
        <v>4001</v>
      </c>
      <c r="B20" s="19" t="s">
        <v>85</v>
      </c>
      <c r="C20" s="21">
        <f t="shared" si="0"/>
        <v>158.49999999999997</v>
      </c>
      <c r="D20" s="20">
        <f>D21+D24+D27+D28</f>
        <v>-133.5</v>
      </c>
      <c r="E20" s="20">
        <f aca="true" t="shared" si="5" ref="E20:O20">E21+E24+E27+E28</f>
        <v>42.8</v>
      </c>
      <c r="F20" s="20">
        <f t="shared" si="5"/>
        <v>71</v>
      </c>
      <c r="G20" s="20">
        <f t="shared" si="5"/>
        <v>144.1</v>
      </c>
      <c r="H20" s="20">
        <f t="shared" si="5"/>
        <v>220</v>
      </c>
      <c r="I20" s="20">
        <f t="shared" si="5"/>
        <v>-185.9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</row>
    <row r="21" spans="1:15" ht="11.25">
      <c r="A21" s="6" t="s">
        <v>49</v>
      </c>
      <c r="B21" s="7" t="s">
        <v>50</v>
      </c>
      <c r="C21" s="8">
        <f t="shared" si="0"/>
        <v>0</v>
      </c>
      <c r="D21" s="9">
        <f aca="true" t="shared" si="6" ref="D21:O21">D22-D23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</row>
    <row r="22" spans="1:15" ht="11.25">
      <c r="A22" s="6" t="s">
        <v>51</v>
      </c>
      <c r="B22" s="6" t="s">
        <v>52</v>
      </c>
      <c r="C22" s="8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</row>
    <row r="23" spans="1:15" ht="22.5">
      <c r="A23" s="6" t="s">
        <v>53</v>
      </c>
      <c r="B23" s="6" t="s">
        <v>54</v>
      </c>
      <c r="C23" s="8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10"/>
      <c r="N23" s="10"/>
      <c r="O23" s="10"/>
    </row>
    <row r="24" spans="1:15" ht="21">
      <c r="A24" s="18">
        <v>4200</v>
      </c>
      <c r="B24" s="7" t="s">
        <v>82</v>
      </c>
      <c r="C24" s="8">
        <f t="shared" si="0"/>
        <v>0</v>
      </c>
      <c r="D24" s="9">
        <f>D25-D26</f>
        <v>0</v>
      </c>
      <c r="E24" s="9">
        <f aca="true" t="shared" si="7" ref="E24:O24">E25-E26</f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</row>
    <row r="25" spans="1:15" ht="22.5">
      <c r="A25" s="18">
        <v>4210</v>
      </c>
      <c r="B25" s="6" t="s">
        <v>83</v>
      </c>
      <c r="C25" s="8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</row>
    <row r="26" spans="1:15" ht="22.5">
      <c r="A26" s="18">
        <v>4220</v>
      </c>
      <c r="B26" s="6" t="s">
        <v>84</v>
      </c>
      <c r="C26" s="8">
        <f t="shared" si="0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10"/>
      <c r="O26" s="10"/>
    </row>
    <row r="27" spans="1:15" ht="21">
      <c r="A27" s="6" t="s">
        <v>55</v>
      </c>
      <c r="B27" s="7" t="s">
        <v>56</v>
      </c>
      <c r="C27" s="8">
        <f t="shared" si="0"/>
        <v>158.49999999999997</v>
      </c>
      <c r="D27" s="10">
        <v>-133.5</v>
      </c>
      <c r="E27" s="10">
        <v>42.8</v>
      </c>
      <c r="F27" s="10">
        <v>71</v>
      </c>
      <c r="G27" s="10">
        <v>144.1</v>
      </c>
      <c r="H27" s="10">
        <v>220</v>
      </c>
      <c r="I27" s="10">
        <v>-185.9</v>
      </c>
      <c r="J27" s="10"/>
      <c r="K27" s="23"/>
      <c r="L27" s="10"/>
      <c r="M27" s="10"/>
      <c r="N27" s="10"/>
      <c r="O27" s="10"/>
    </row>
    <row r="28" spans="1:15" ht="21.75">
      <c r="A28" s="6" t="s">
        <v>57</v>
      </c>
      <c r="B28" s="7" t="s">
        <v>86</v>
      </c>
      <c r="C28" s="8">
        <f t="shared" si="0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10"/>
      <c r="N28" s="10"/>
      <c r="O28" s="10"/>
    </row>
    <row r="29" spans="1:15" ht="11.25">
      <c r="A29" s="6"/>
      <c r="B29" s="32" t="s">
        <v>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1.25">
      <c r="A30" s="6" t="s">
        <v>59</v>
      </c>
      <c r="B30" s="7" t="s">
        <v>79</v>
      </c>
      <c r="C30" s="8" t="s">
        <v>77</v>
      </c>
      <c r="D30" s="10">
        <v>626.9</v>
      </c>
      <c r="E30" s="10">
        <v>584.1</v>
      </c>
      <c r="F30" s="10">
        <v>513.2</v>
      </c>
      <c r="G30" s="10">
        <v>369</v>
      </c>
      <c r="H30" s="10">
        <v>149</v>
      </c>
      <c r="I30" s="10">
        <v>335</v>
      </c>
      <c r="J30" s="10"/>
      <c r="K30" s="23"/>
      <c r="L30" s="10"/>
      <c r="M30" s="10"/>
      <c r="N30" s="10"/>
      <c r="O30" s="10"/>
    </row>
    <row r="31" spans="1:15" ht="11.25">
      <c r="A31" s="6" t="s">
        <v>60</v>
      </c>
      <c r="B31" s="6" t="s">
        <v>61</v>
      </c>
      <c r="C31" s="8" t="s">
        <v>77</v>
      </c>
      <c r="D31" s="10">
        <v>0</v>
      </c>
      <c r="E31" s="10">
        <v>14</v>
      </c>
      <c r="F31" s="10">
        <v>14</v>
      </c>
      <c r="G31" s="10">
        <v>21.1</v>
      </c>
      <c r="H31" s="10">
        <v>21.1</v>
      </c>
      <c r="I31" s="10">
        <v>15.3</v>
      </c>
      <c r="J31" s="10"/>
      <c r="K31" s="23"/>
      <c r="L31" s="10"/>
      <c r="M31" s="10"/>
      <c r="N31" s="10"/>
      <c r="O31" s="10"/>
    </row>
    <row r="32" spans="1:15" ht="11.25">
      <c r="A32" s="6" t="s">
        <v>62</v>
      </c>
      <c r="B32" s="7" t="s">
        <v>63</v>
      </c>
      <c r="C32" s="8" t="s">
        <v>77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23"/>
      <c r="L32" s="10"/>
      <c r="M32" s="10"/>
      <c r="N32" s="10"/>
      <c r="O32" s="10"/>
    </row>
    <row r="33" spans="1:15" ht="21">
      <c r="A33" s="6" t="s">
        <v>64</v>
      </c>
      <c r="B33" s="7" t="s">
        <v>80</v>
      </c>
      <c r="C33" s="8" t="s">
        <v>77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23"/>
      <c r="L33" s="10"/>
      <c r="M33" s="10"/>
      <c r="N33" s="10"/>
      <c r="O33" s="10"/>
    </row>
    <row r="34" spans="1:15" ht="11.25">
      <c r="A34" s="6" t="s">
        <v>65</v>
      </c>
      <c r="B34" s="6" t="s">
        <v>66</v>
      </c>
      <c r="C34" s="8" t="s">
        <v>77</v>
      </c>
      <c r="D34" s="10"/>
      <c r="E34" s="10"/>
      <c r="F34" s="10"/>
      <c r="G34" s="10"/>
      <c r="H34" s="10"/>
      <c r="I34" s="10"/>
      <c r="J34" s="10"/>
      <c r="K34" s="23"/>
      <c r="L34" s="10"/>
      <c r="M34" s="10"/>
      <c r="N34" s="10"/>
      <c r="O34" s="10"/>
    </row>
    <row r="35" spans="1:15" ht="11.25">
      <c r="A35" s="6" t="s">
        <v>67</v>
      </c>
      <c r="B35" s="6" t="s">
        <v>68</v>
      </c>
      <c r="C35" s="8" t="s">
        <v>77</v>
      </c>
      <c r="D35" s="10"/>
      <c r="E35" s="10"/>
      <c r="F35" s="10"/>
      <c r="G35" s="10"/>
      <c r="H35" s="10"/>
      <c r="I35" s="10"/>
      <c r="J35" s="10"/>
      <c r="K35" s="23"/>
      <c r="L35" s="10"/>
      <c r="M35" s="10"/>
      <c r="N35" s="10"/>
      <c r="O35" s="10"/>
    </row>
    <row r="36" spans="1:15" ht="11.25">
      <c r="A36" s="6" t="s">
        <v>69</v>
      </c>
      <c r="B36" s="6" t="s">
        <v>70</v>
      </c>
      <c r="C36" s="8" t="s">
        <v>77</v>
      </c>
      <c r="D36" s="10"/>
      <c r="E36" s="10"/>
      <c r="F36" s="10"/>
      <c r="G36" s="10"/>
      <c r="H36" s="10"/>
      <c r="I36" s="10"/>
      <c r="J36" s="10"/>
      <c r="K36" s="23"/>
      <c r="L36" s="10"/>
      <c r="M36" s="10"/>
      <c r="N36" s="10"/>
      <c r="O36" s="10"/>
    </row>
    <row r="37" spans="1:15" ht="11.25">
      <c r="A37" s="6" t="s">
        <v>71</v>
      </c>
      <c r="B37" s="6" t="s">
        <v>72</v>
      </c>
      <c r="C37" s="8" t="s">
        <v>77</v>
      </c>
      <c r="D37" s="10"/>
      <c r="E37" s="10"/>
      <c r="F37" s="10"/>
      <c r="G37" s="10"/>
      <c r="H37" s="10"/>
      <c r="I37" s="10"/>
      <c r="J37" s="10"/>
      <c r="K37" s="23"/>
      <c r="L37" s="10"/>
      <c r="M37" s="10"/>
      <c r="N37" s="10"/>
      <c r="O37" s="10"/>
    </row>
    <row r="38" spans="1:15" ht="33.75">
      <c r="A38" s="27">
        <v>5500</v>
      </c>
      <c r="B38" s="24" t="s">
        <v>95</v>
      </c>
      <c r="C38" s="25">
        <f>SUM(D38:O38)</f>
        <v>744.2</v>
      </c>
      <c r="D38" s="26">
        <v>63</v>
      </c>
      <c r="E38" s="26">
        <v>175.3</v>
      </c>
      <c r="F38" s="26">
        <v>104.9</v>
      </c>
      <c r="G38" s="26">
        <v>130.9</v>
      </c>
      <c r="H38" s="26">
        <v>140.8</v>
      </c>
      <c r="I38" s="26">
        <v>129.3</v>
      </c>
      <c r="J38" s="26"/>
      <c r="K38" s="26"/>
      <c r="L38" s="26"/>
      <c r="M38" s="26"/>
      <c r="N38" s="26"/>
      <c r="O38" s="26"/>
    </row>
    <row r="39" spans="1:15" ht="33.75">
      <c r="A39" s="27">
        <v>5600</v>
      </c>
      <c r="B39" s="24" t="s">
        <v>96</v>
      </c>
      <c r="C39" s="25">
        <f>SUM(D39:O39)</f>
        <v>3.9</v>
      </c>
      <c r="D39" s="26">
        <v>0</v>
      </c>
      <c r="E39" s="26">
        <v>0</v>
      </c>
      <c r="F39" s="26">
        <v>3.9</v>
      </c>
      <c r="G39" s="26">
        <v>0</v>
      </c>
      <c r="H39" s="26">
        <v>0</v>
      </c>
      <c r="I39" s="26">
        <v>0</v>
      </c>
      <c r="J39" s="26"/>
      <c r="K39" s="26"/>
      <c r="L39" s="26"/>
      <c r="M39" s="26"/>
      <c r="N39" s="26"/>
      <c r="O39" s="26"/>
    </row>
    <row r="40" spans="1:15" ht="33.75">
      <c r="A40" s="27">
        <v>5700</v>
      </c>
      <c r="B40" s="24" t="s">
        <v>97</v>
      </c>
      <c r="C40" s="25">
        <f>SUM(D40:O40)</f>
        <v>406.30000000000007</v>
      </c>
      <c r="D40" s="26">
        <v>0</v>
      </c>
      <c r="E40" s="26">
        <v>41.3</v>
      </c>
      <c r="F40" s="26">
        <v>168.5</v>
      </c>
      <c r="G40" s="26">
        <v>110.4</v>
      </c>
      <c r="H40" s="26">
        <v>0</v>
      </c>
      <c r="I40" s="26">
        <v>86.1</v>
      </c>
      <c r="J40" s="26"/>
      <c r="K40" s="26"/>
      <c r="L40" s="26"/>
      <c r="M40" s="26"/>
      <c r="N40" s="26"/>
      <c r="O40" s="26"/>
    </row>
    <row r="41" spans="1:15" ht="33.75">
      <c r="A41" s="27">
        <v>5800</v>
      </c>
      <c r="B41" s="24" t="s">
        <v>98</v>
      </c>
      <c r="C41" s="25">
        <f>SUM(D41:O41)</f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/>
      <c r="K41" s="26"/>
      <c r="L41" s="26"/>
      <c r="M41" s="26"/>
      <c r="N41" s="26"/>
      <c r="O41" s="26"/>
    </row>
    <row r="43" spans="1:9" ht="11.25">
      <c r="A43" s="11" t="s">
        <v>73</v>
      </c>
      <c r="B43" s="12"/>
      <c r="C43" s="43"/>
      <c r="D43" s="43"/>
      <c r="E43" s="13"/>
      <c r="F43" s="14"/>
      <c r="G43" s="15"/>
      <c r="H43" s="13"/>
      <c r="I43" s="13"/>
    </row>
    <row r="44" spans="2:9" ht="11.25">
      <c r="B44" s="16" t="s">
        <v>74</v>
      </c>
      <c r="C44" s="42" t="s">
        <v>75</v>
      </c>
      <c r="D44" s="42"/>
      <c r="E44" s="13"/>
      <c r="F44" s="13"/>
      <c r="G44" s="13"/>
      <c r="H44" s="13"/>
      <c r="I44" s="13"/>
    </row>
    <row r="45" spans="1:9" ht="11.25">
      <c r="A45" s="11" t="s">
        <v>76</v>
      </c>
      <c r="B45" s="12"/>
      <c r="C45" s="43"/>
      <c r="D45" s="43"/>
      <c r="E45" s="13"/>
      <c r="F45" s="14"/>
      <c r="G45" s="17"/>
      <c r="H45" s="13"/>
      <c r="I45" s="13"/>
    </row>
    <row r="46" spans="2:9" ht="11.25">
      <c r="B46" s="16" t="s">
        <v>74</v>
      </c>
      <c r="C46" s="42" t="s">
        <v>75</v>
      </c>
      <c r="D46" s="42"/>
      <c r="E46" s="13"/>
      <c r="F46" s="13"/>
      <c r="G46" s="13"/>
      <c r="H46" s="13"/>
      <c r="I46" s="13"/>
    </row>
    <row r="47" spans="2:9" ht="11.25">
      <c r="B47" s="16"/>
      <c r="C47" s="15"/>
      <c r="D47" s="15"/>
      <c r="E47" s="13"/>
      <c r="F47" s="13"/>
      <c r="G47" s="13"/>
      <c r="H47" s="13"/>
      <c r="I47" s="13"/>
    </row>
    <row r="48" spans="2:15" ht="15"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39" customHeight="1">
      <c r="B49" s="31" t="s">
        <v>94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">
      <c r="B50" s="35" t="s">
        <v>114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38.25" customHeight="1">
      <c r="B51" s="37" t="s">
        <v>111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8.75" customHeight="1" hidden="1">
      <c r="B52" s="38" t="s">
        <v>100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39" customHeight="1">
      <c r="B53" s="39" t="s">
        <v>112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8.75">
      <c r="B54" s="29" t="s">
        <v>99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8.75">
      <c r="B55" s="29" t="s">
        <v>101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8.75">
      <c r="B56" s="29" t="s">
        <v>102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8.75">
      <c r="B57" s="29" t="s">
        <v>103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29" t="s">
        <v>104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29" t="s">
        <v>105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8.75">
      <c r="B60" s="29" t="s">
        <v>106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8.75">
      <c r="B61" s="30" t="s">
        <v>107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8.75">
      <c r="B62" s="30" t="s">
        <v>108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75">
      <c r="B63" s="30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8.75">
      <c r="B64" s="30" t="s">
        <v>110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</sheetData>
  <sheetProtection/>
  <mergeCells count="27">
    <mergeCell ref="A1:O1"/>
    <mergeCell ref="N2:O2"/>
    <mergeCell ref="B5:O5"/>
    <mergeCell ref="B9:O9"/>
    <mergeCell ref="B18:O18"/>
    <mergeCell ref="B29:O29"/>
    <mergeCell ref="C43:D43"/>
    <mergeCell ref="C44:D44"/>
    <mergeCell ref="C45:D45"/>
    <mergeCell ref="C46:D46"/>
    <mergeCell ref="B48:O48"/>
    <mergeCell ref="B49:O49"/>
    <mergeCell ref="B50:O50"/>
    <mergeCell ref="B51:O51"/>
    <mergeCell ref="B52:O52"/>
    <mergeCell ref="B53:O53"/>
    <mergeCell ref="B54:O54"/>
    <mergeCell ref="B55:O55"/>
    <mergeCell ref="B62:O62"/>
    <mergeCell ref="B63:O63"/>
    <mergeCell ref="B64:O64"/>
    <mergeCell ref="B56:O56"/>
    <mergeCell ref="B57:O57"/>
    <mergeCell ref="B58:O58"/>
    <mergeCell ref="B59:O59"/>
    <mergeCell ref="B60:O60"/>
    <mergeCell ref="B61:O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B7">
      <selection activeCell="I42" sqref="I42"/>
    </sheetView>
  </sheetViews>
  <sheetFormatPr defaultColWidth="14.625" defaultRowHeight="12.75"/>
  <cols>
    <col min="1" max="1" width="5.00390625" style="2" customWidth="1"/>
    <col min="2" max="2" width="40.00390625" style="2" customWidth="1"/>
    <col min="3" max="3" width="9.375" style="2" customWidth="1"/>
    <col min="4" max="4" width="8.00390625" style="2" customWidth="1"/>
    <col min="5" max="5" width="8.75390625" style="2" customWidth="1"/>
    <col min="6" max="6" width="9.25390625" style="2" customWidth="1"/>
    <col min="7" max="7" width="8.25390625" style="2" customWidth="1"/>
    <col min="8" max="8" width="8.625" style="2" customWidth="1"/>
    <col min="9" max="10" width="8.00390625" style="2" customWidth="1"/>
    <col min="11" max="11" width="8.625" style="2" customWidth="1"/>
    <col min="12" max="12" width="8.375" style="2" customWidth="1"/>
    <col min="13" max="13" width="8.75390625" style="2" customWidth="1"/>
    <col min="14" max="15" width="10.75390625" style="2" customWidth="1"/>
    <col min="16" max="16384" width="14.625" style="2" customWidth="1"/>
  </cols>
  <sheetData>
    <row r="1" spans="1:15" ht="27" customHeight="1">
      <c r="A1" s="41" t="s">
        <v>115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5" t="s">
        <v>0</v>
      </c>
      <c r="O2" s="45"/>
    </row>
    <row r="3" spans="1:15" ht="11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1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</row>
    <row r="5" spans="1:15" ht="11.25">
      <c r="A5" s="5"/>
      <c r="B5" s="32" t="s">
        <v>87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1.25">
      <c r="A6" s="5" t="s">
        <v>81</v>
      </c>
      <c r="B6" s="7" t="s">
        <v>93</v>
      </c>
      <c r="C6" s="8">
        <f aca="true" t="shared" si="0" ref="C6:C28">SUM(D6:O6)</f>
        <v>286440.80000000005</v>
      </c>
      <c r="D6" s="8">
        <f>D7+D8</f>
        <v>21383.1</v>
      </c>
      <c r="E6" s="8">
        <f>E7+E8</f>
        <v>50848.8</v>
      </c>
      <c r="F6" s="8">
        <f>F7+F8</f>
        <v>50450.3</v>
      </c>
      <c r="G6" s="8">
        <f aca="true" t="shared" si="1" ref="G6:O6">G7+G8</f>
        <v>72208.5</v>
      </c>
      <c r="H6" s="8">
        <f t="shared" si="1"/>
        <v>50100</v>
      </c>
      <c r="I6" s="8">
        <f t="shared" si="1"/>
        <v>41450.100000000006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1:15" ht="11.25">
      <c r="A7" s="5" t="s">
        <v>89</v>
      </c>
      <c r="B7" s="22" t="s">
        <v>90</v>
      </c>
      <c r="C7" s="8">
        <f>SUM(D7:O7)</f>
        <v>98263.4</v>
      </c>
      <c r="D7" s="23">
        <v>11896.6</v>
      </c>
      <c r="E7" s="23">
        <v>15112.4</v>
      </c>
      <c r="F7" s="23">
        <v>14504.7</v>
      </c>
      <c r="G7" s="23">
        <v>33776</v>
      </c>
      <c r="H7" s="23">
        <v>10100</v>
      </c>
      <c r="I7" s="23">
        <v>12873.7</v>
      </c>
      <c r="J7" s="23"/>
      <c r="K7" s="23"/>
      <c r="L7" s="23"/>
      <c r="M7" s="23"/>
      <c r="N7" s="23"/>
      <c r="O7" s="23"/>
    </row>
    <row r="8" spans="1:15" ht="11.25">
      <c r="A8" s="5" t="s">
        <v>92</v>
      </c>
      <c r="B8" s="22" t="s">
        <v>91</v>
      </c>
      <c r="C8" s="8">
        <f>SUM(D8:O8)</f>
        <v>188177.4</v>
      </c>
      <c r="D8" s="23">
        <v>9486.5</v>
      </c>
      <c r="E8" s="23">
        <v>35736.4</v>
      </c>
      <c r="F8" s="23">
        <v>35945.6</v>
      </c>
      <c r="G8" s="23">
        <v>38432.5</v>
      </c>
      <c r="H8" s="23">
        <v>40000</v>
      </c>
      <c r="I8" s="23">
        <v>28576.4</v>
      </c>
      <c r="J8" s="23"/>
      <c r="K8" s="23"/>
      <c r="L8" s="23"/>
      <c r="M8" s="23"/>
      <c r="N8" s="23"/>
      <c r="O8" s="23"/>
    </row>
    <row r="9" spans="1:15" ht="11.25">
      <c r="A9" s="6"/>
      <c r="B9" s="32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1.25">
      <c r="A10" s="6" t="s">
        <v>32</v>
      </c>
      <c r="B10" s="7" t="s">
        <v>33</v>
      </c>
      <c r="C10" s="8">
        <f t="shared" si="0"/>
        <v>295194.2</v>
      </c>
      <c r="D10" s="9">
        <f aca="true" t="shared" si="2" ref="D10:O10">D11+D12+D14</f>
        <v>19053.1</v>
      </c>
      <c r="E10" s="9">
        <f t="shared" si="2"/>
        <v>55168.4</v>
      </c>
      <c r="F10" s="9">
        <f t="shared" si="2"/>
        <v>56892.6</v>
      </c>
      <c r="G10" s="9">
        <f t="shared" si="2"/>
        <v>58645.3</v>
      </c>
      <c r="H10" s="9">
        <f t="shared" si="2"/>
        <v>60003</v>
      </c>
      <c r="I10" s="9">
        <f t="shared" si="2"/>
        <v>45431.799999999996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</row>
    <row r="11" spans="1:15" ht="11.25">
      <c r="A11" s="6" t="s">
        <v>34</v>
      </c>
      <c r="B11" s="7" t="s">
        <v>113</v>
      </c>
      <c r="C11" s="8">
        <f t="shared" si="0"/>
        <v>23098</v>
      </c>
      <c r="D11" s="10">
        <v>2907.3</v>
      </c>
      <c r="E11" s="10">
        <v>3943.1</v>
      </c>
      <c r="F11" s="10">
        <v>4055.2</v>
      </c>
      <c r="G11" s="10">
        <v>4100.5</v>
      </c>
      <c r="H11" s="10">
        <v>4000</v>
      </c>
      <c r="I11" s="10">
        <v>4091.9</v>
      </c>
      <c r="J11" s="10"/>
      <c r="K11" s="23"/>
      <c r="L11" s="10"/>
      <c r="M11" s="10"/>
      <c r="N11" s="10"/>
      <c r="O11" s="10"/>
    </row>
    <row r="12" spans="1:15" ht="11.25">
      <c r="A12" s="6" t="s">
        <v>35</v>
      </c>
      <c r="B12" s="7" t="s">
        <v>36</v>
      </c>
      <c r="C12" s="8">
        <f t="shared" si="0"/>
        <v>5057.4</v>
      </c>
      <c r="D12" s="10">
        <v>0</v>
      </c>
      <c r="E12" s="10">
        <v>66.9</v>
      </c>
      <c r="F12" s="10">
        <v>1988.5</v>
      </c>
      <c r="G12" s="10">
        <v>667.8</v>
      </c>
      <c r="H12" s="10">
        <v>985</v>
      </c>
      <c r="I12" s="10">
        <v>1349.2</v>
      </c>
      <c r="J12" s="10"/>
      <c r="K12" s="23"/>
      <c r="L12" s="10"/>
      <c r="M12" s="10"/>
      <c r="N12" s="10"/>
      <c r="O12" s="10"/>
    </row>
    <row r="13" spans="1:15" ht="22.5">
      <c r="A13" s="6" t="s">
        <v>37</v>
      </c>
      <c r="B13" s="6" t="s">
        <v>38</v>
      </c>
      <c r="C13" s="8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23"/>
      <c r="L13" s="10"/>
      <c r="M13" s="10"/>
      <c r="N13" s="10"/>
      <c r="O13" s="10"/>
    </row>
    <row r="14" spans="1:15" ht="21">
      <c r="A14" s="6" t="s">
        <v>39</v>
      </c>
      <c r="B14" s="7" t="s">
        <v>40</v>
      </c>
      <c r="C14" s="8">
        <f t="shared" si="0"/>
        <v>267038.8</v>
      </c>
      <c r="D14" s="10">
        <v>16145.8</v>
      </c>
      <c r="E14" s="10">
        <v>51158.4</v>
      </c>
      <c r="F14" s="10">
        <v>50848.9</v>
      </c>
      <c r="G14" s="10">
        <v>53877</v>
      </c>
      <c r="H14" s="10">
        <v>55018</v>
      </c>
      <c r="I14" s="10">
        <v>39990.7</v>
      </c>
      <c r="J14" s="10"/>
      <c r="K14" s="23"/>
      <c r="L14" s="10"/>
      <c r="M14" s="10"/>
      <c r="N14" s="10"/>
      <c r="O14" s="10"/>
    </row>
    <row r="15" spans="1:15" ht="11.25">
      <c r="A15" s="6" t="s">
        <v>41</v>
      </c>
      <c r="B15" s="6" t="s">
        <v>42</v>
      </c>
      <c r="C15" s="8">
        <f t="shared" si="0"/>
        <v>1472.4</v>
      </c>
      <c r="D15" s="10">
        <v>312.5</v>
      </c>
      <c r="E15" s="10">
        <v>121.3</v>
      </c>
      <c r="F15" s="10">
        <v>441.5</v>
      </c>
      <c r="G15" s="10">
        <v>247.2</v>
      </c>
      <c r="H15" s="10">
        <v>200</v>
      </c>
      <c r="I15" s="10">
        <v>149.9</v>
      </c>
      <c r="J15" s="10"/>
      <c r="K15" s="23"/>
      <c r="L15" s="10"/>
      <c r="M15" s="10"/>
      <c r="N15" s="10"/>
      <c r="O15" s="10"/>
    </row>
    <row r="16" spans="1:15" ht="11.25">
      <c r="A16" s="6" t="s">
        <v>43</v>
      </c>
      <c r="B16" s="6" t="s">
        <v>44</v>
      </c>
      <c r="C16" s="8">
        <f t="shared" si="0"/>
        <v>60362.4</v>
      </c>
      <c r="D16" s="10">
        <v>2481</v>
      </c>
      <c r="E16" s="10">
        <v>16250.5</v>
      </c>
      <c r="F16" s="10">
        <v>12648.1</v>
      </c>
      <c r="G16" s="10">
        <v>9982.7</v>
      </c>
      <c r="H16" s="10">
        <v>12000</v>
      </c>
      <c r="I16" s="10">
        <v>7000.1</v>
      </c>
      <c r="J16" s="10"/>
      <c r="K16" s="23"/>
      <c r="L16" s="10"/>
      <c r="M16" s="10"/>
      <c r="N16" s="10"/>
      <c r="O16" s="10"/>
    </row>
    <row r="17" spans="1:15" ht="11.25">
      <c r="A17" s="6" t="s">
        <v>45</v>
      </c>
      <c r="B17" s="7" t="s">
        <v>46</v>
      </c>
      <c r="C17" s="8">
        <f t="shared" si="0"/>
        <v>-8753.399999999987</v>
      </c>
      <c r="D17" s="9">
        <f>D6-D10</f>
        <v>2330</v>
      </c>
      <c r="E17" s="9">
        <f aca="true" t="shared" si="3" ref="E17:O17">E6-E10</f>
        <v>-4319.5999999999985</v>
      </c>
      <c r="F17" s="9">
        <f t="shared" si="3"/>
        <v>-6442.299999999996</v>
      </c>
      <c r="G17" s="9">
        <f t="shared" si="3"/>
        <v>13563.199999999997</v>
      </c>
      <c r="H17" s="9">
        <f t="shared" si="3"/>
        <v>-9903</v>
      </c>
      <c r="I17" s="9">
        <f t="shared" si="3"/>
        <v>-3981.69999999999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</row>
    <row r="18" spans="1:15" ht="11.25">
      <c r="A18" s="6"/>
      <c r="B18" s="3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21">
      <c r="A19" s="6" t="s">
        <v>48</v>
      </c>
      <c r="B19" s="7" t="s">
        <v>78</v>
      </c>
      <c r="C19" s="8">
        <f t="shared" si="0"/>
        <v>8753.399999999987</v>
      </c>
      <c r="D19" s="9">
        <f aca="true" t="shared" si="4" ref="D19:O19">D17*(-1)</f>
        <v>-2330</v>
      </c>
      <c r="E19" s="9">
        <f t="shared" si="4"/>
        <v>4319.5999999999985</v>
      </c>
      <c r="F19" s="9">
        <f t="shared" si="4"/>
        <v>6442.299999999996</v>
      </c>
      <c r="G19" s="9">
        <f t="shared" si="4"/>
        <v>-13563.199999999997</v>
      </c>
      <c r="H19" s="9">
        <f t="shared" si="4"/>
        <v>9903</v>
      </c>
      <c r="I19" s="9">
        <f t="shared" si="4"/>
        <v>3981.69999999999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</row>
    <row r="20" spans="1:15" ht="24">
      <c r="A20" s="28">
        <v>4001</v>
      </c>
      <c r="B20" s="19" t="s">
        <v>85</v>
      </c>
      <c r="C20" s="21">
        <f t="shared" si="0"/>
        <v>8753.399999999998</v>
      </c>
      <c r="D20" s="20">
        <f>D21+D24+D27+D28</f>
        <v>-2330</v>
      </c>
      <c r="E20" s="20">
        <f aca="true" t="shared" si="5" ref="E20:O20">E21+E24+E27+E28</f>
        <v>4319.599999999999</v>
      </c>
      <c r="F20" s="20">
        <f t="shared" si="5"/>
        <v>6442.3</v>
      </c>
      <c r="G20" s="20">
        <f t="shared" si="5"/>
        <v>-13563.2</v>
      </c>
      <c r="H20" s="20">
        <f t="shared" si="5"/>
        <v>9903</v>
      </c>
      <c r="I20" s="20">
        <f t="shared" si="5"/>
        <v>3981.7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</row>
    <row r="21" spans="1:15" ht="11.25">
      <c r="A21" s="6" t="s">
        <v>49</v>
      </c>
      <c r="B21" s="7" t="s">
        <v>50</v>
      </c>
      <c r="C21" s="8">
        <f t="shared" si="0"/>
        <v>0</v>
      </c>
      <c r="D21" s="9">
        <f aca="true" t="shared" si="6" ref="D21:O21">D22-D23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</row>
    <row r="22" spans="1:15" ht="11.25">
      <c r="A22" s="6" t="s">
        <v>51</v>
      </c>
      <c r="B22" s="6" t="s">
        <v>52</v>
      </c>
      <c r="C22" s="8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</row>
    <row r="23" spans="1:15" ht="22.5">
      <c r="A23" s="6" t="s">
        <v>53</v>
      </c>
      <c r="B23" s="6" t="s">
        <v>54</v>
      </c>
      <c r="C23" s="8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10"/>
      <c r="N23" s="10"/>
      <c r="O23" s="10"/>
    </row>
    <row r="24" spans="1:15" ht="21">
      <c r="A24" s="18">
        <v>4200</v>
      </c>
      <c r="B24" s="7" t="s">
        <v>82</v>
      </c>
      <c r="C24" s="8">
        <f t="shared" si="0"/>
        <v>-5000</v>
      </c>
      <c r="D24" s="9">
        <f>D25-D26</f>
        <v>0</v>
      </c>
      <c r="E24" s="9">
        <f aca="true" t="shared" si="7" ref="E24:O24">E25-E26</f>
        <v>0</v>
      </c>
      <c r="F24" s="9">
        <f t="shared" si="7"/>
        <v>0</v>
      </c>
      <c r="G24" s="9">
        <f t="shared" si="7"/>
        <v>0</v>
      </c>
      <c r="H24" s="9">
        <f t="shared" si="7"/>
        <v>-5000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</row>
    <row r="25" spans="1:15" ht="22.5">
      <c r="A25" s="18">
        <v>4210</v>
      </c>
      <c r="B25" s="6" t="s">
        <v>83</v>
      </c>
      <c r="C25" s="8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</row>
    <row r="26" spans="1:15" ht="22.5">
      <c r="A26" s="18">
        <v>4220</v>
      </c>
      <c r="B26" s="6" t="s">
        <v>84</v>
      </c>
      <c r="C26" s="8">
        <f t="shared" si="0"/>
        <v>5000</v>
      </c>
      <c r="D26" s="10">
        <v>0</v>
      </c>
      <c r="E26" s="10">
        <v>0</v>
      </c>
      <c r="F26" s="10">
        <v>0</v>
      </c>
      <c r="G26" s="10">
        <v>0</v>
      </c>
      <c r="H26" s="10">
        <v>5000</v>
      </c>
      <c r="I26" s="10">
        <v>0</v>
      </c>
      <c r="J26" s="10"/>
      <c r="K26" s="10"/>
      <c r="L26" s="10"/>
      <c r="M26" s="10"/>
      <c r="N26" s="10"/>
      <c r="O26" s="10"/>
    </row>
    <row r="27" spans="1:15" ht="21">
      <c r="A27" s="6" t="s">
        <v>55</v>
      </c>
      <c r="B27" s="7" t="s">
        <v>56</v>
      </c>
      <c r="C27" s="8">
        <f t="shared" si="0"/>
        <v>14096.7</v>
      </c>
      <c r="D27" s="10">
        <v>-2268.5</v>
      </c>
      <c r="E27" s="10">
        <v>4380.4</v>
      </c>
      <c r="F27" s="10">
        <v>6501.8</v>
      </c>
      <c r="G27" s="10">
        <v>-13504</v>
      </c>
      <c r="H27" s="10">
        <v>14961</v>
      </c>
      <c r="I27" s="10">
        <v>4026</v>
      </c>
      <c r="J27" s="10"/>
      <c r="K27" s="23"/>
      <c r="L27" s="10"/>
      <c r="M27" s="10"/>
      <c r="N27" s="10"/>
      <c r="O27" s="10"/>
    </row>
    <row r="28" spans="1:15" ht="21.75">
      <c r="A28" s="6" t="s">
        <v>57</v>
      </c>
      <c r="B28" s="7" t="s">
        <v>86</v>
      </c>
      <c r="C28" s="8">
        <f t="shared" si="0"/>
        <v>-343.3</v>
      </c>
      <c r="D28" s="10">
        <v>-61.5</v>
      </c>
      <c r="E28" s="10">
        <v>-60.8</v>
      </c>
      <c r="F28" s="10">
        <v>-59.5</v>
      </c>
      <c r="G28" s="10">
        <v>-59.2</v>
      </c>
      <c r="H28" s="10">
        <v>-58</v>
      </c>
      <c r="I28" s="10">
        <v>-44.3</v>
      </c>
      <c r="J28" s="10"/>
      <c r="K28" s="10"/>
      <c r="L28" s="10"/>
      <c r="M28" s="10"/>
      <c r="N28" s="10"/>
      <c r="O28" s="10"/>
    </row>
    <row r="29" spans="1:15" ht="11.25">
      <c r="A29" s="6"/>
      <c r="B29" s="32" t="s">
        <v>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1.25">
      <c r="A30" s="6" t="s">
        <v>59</v>
      </c>
      <c r="B30" s="7" t="s">
        <v>79</v>
      </c>
      <c r="C30" s="8" t="s">
        <v>77</v>
      </c>
      <c r="D30" s="10">
        <v>21393.1</v>
      </c>
      <c r="E30" s="10">
        <v>16999.1</v>
      </c>
      <c r="F30" s="10">
        <v>10150.5</v>
      </c>
      <c r="G30" s="10">
        <v>23654.5</v>
      </c>
      <c r="H30" s="10">
        <v>13751.5</v>
      </c>
      <c r="I30" s="10">
        <v>4667.2</v>
      </c>
      <c r="J30" s="10"/>
      <c r="K30" s="23"/>
      <c r="L30" s="10"/>
      <c r="M30" s="10"/>
      <c r="N30" s="10"/>
      <c r="O30" s="10"/>
    </row>
    <row r="31" spans="1:15" ht="11.25">
      <c r="A31" s="6" t="s">
        <v>60</v>
      </c>
      <c r="B31" s="6" t="s">
        <v>61</v>
      </c>
      <c r="C31" s="8" t="s">
        <v>77</v>
      </c>
      <c r="D31" s="10">
        <v>2614.1</v>
      </c>
      <c r="E31" s="10">
        <v>5221.4</v>
      </c>
      <c r="F31" s="10">
        <v>4341.5</v>
      </c>
      <c r="G31" s="10">
        <v>6284.2</v>
      </c>
      <c r="H31" s="10">
        <v>7000</v>
      </c>
      <c r="I31" s="10">
        <v>4240.9</v>
      </c>
      <c r="J31" s="10"/>
      <c r="K31" s="23"/>
      <c r="L31" s="10"/>
      <c r="M31" s="10"/>
      <c r="N31" s="10"/>
      <c r="O31" s="10"/>
    </row>
    <row r="32" spans="1:15" ht="11.25">
      <c r="A32" s="6" t="s">
        <v>62</v>
      </c>
      <c r="B32" s="7" t="s">
        <v>63</v>
      </c>
      <c r="C32" s="8" t="s">
        <v>77</v>
      </c>
      <c r="D32" s="10">
        <v>22601</v>
      </c>
      <c r="E32" s="10">
        <v>22540.2</v>
      </c>
      <c r="F32" s="10">
        <v>43146.3</v>
      </c>
      <c r="G32" s="10">
        <v>43087.1</v>
      </c>
      <c r="H32" s="10">
        <v>35429.1</v>
      </c>
      <c r="I32" s="10">
        <v>3330.2</v>
      </c>
      <c r="J32" s="10"/>
      <c r="K32" s="23"/>
      <c r="L32" s="10"/>
      <c r="M32" s="10"/>
      <c r="N32" s="10"/>
      <c r="O32" s="10"/>
    </row>
    <row r="33" spans="1:15" ht="21">
      <c r="A33" s="6" t="s">
        <v>64</v>
      </c>
      <c r="B33" s="7" t="s">
        <v>80</v>
      </c>
      <c r="C33" s="8" t="s">
        <v>77</v>
      </c>
      <c r="D33" s="10">
        <v>153.8</v>
      </c>
      <c r="E33" s="10">
        <v>153.8</v>
      </c>
      <c r="F33" s="10">
        <v>153.8</v>
      </c>
      <c r="G33" s="10">
        <v>153.8</v>
      </c>
      <c r="H33" s="10">
        <v>153.8</v>
      </c>
      <c r="I33" s="10">
        <v>0</v>
      </c>
      <c r="J33" s="10"/>
      <c r="K33" s="23"/>
      <c r="L33" s="10"/>
      <c r="M33" s="10"/>
      <c r="N33" s="10"/>
      <c r="O33" s="10"/>
    </row>
    <row r="34" spans="1:15" ht="11.25">
      <c r="A34" s="6" t="s">
        <v>65</v>
      </c>
      <c r="B34" s="6" t="s">
        <v>66</v>
      </c>
      <c r="C34" s="8" t="s">
        <v>77</v>
      </c>
      <c r="D34" s="10"/>
      <c r="E34" s="10"/>
      <c r="F34" s="10"/>
      <c r="G34" s="10"/>
      <c r="H34" s="10"/>
      <c r="I34" s="10"/>
      <c r="J34" s="10"/>
      <c r="K34" s="23"/>
      <c r="L34" s="10"/>
      <c r="M34" s="10"/>
      <c r="N34" s="10"/>
      <c r="O34" s="10"/>
    </row>
    <row r="35" spans="1:15" ht="11.25">
      <c r="A35" s="6" t="s">
        <v>67</v>
      </c>
      <c r="B35" s="6" t="s">
        <v>68</v>
      </c>
      <c r="C35" s="8" t="s">
        <v>77</v>
      </c>
      <c r="D35" s="10"/>
      <c r="E35" s="10"/>
      <c r="F35" s="10"/>
      <c r="G35" s="10"/>
      <c r="H35" s="10"/>
      <c r="I35" s="10"/>
      <c r="J35" s="10"/>
      <c r="K35" s="23"/>
      <c r="L35" s="10"/>
      <c r="M35" s="10"/>
      <c r="N35" s="10"/>
      <c r="O35" s="10"/>
    </row>
    <row r="36" spans="1:15" ht="11.25">
      <c r="A36" s="6" t="s">
        <v>69</v>
      </c>
      <c r="B36" s="6" t="s">
        <v>70</v>
      </c>
      <c r="C36" s="8" t="s">
        <v>77</v>
      </c>
      <c r="D36" s="10"/>
      <c r="E36" s="10"/>
      <c r="F36" s="10"/>
      <c r="G36" s="10"/>
      <c r="H36" s="10"/>
      <c r="I36" s="10"/>
      <c r="J36" s="10"/>
      <c r="K36" s="23"/>
      <c r="L36" s="10"/>
      <c r="M36" s="10"/>
      <c r="N36" s="10"/>
      <c r="O36" s="10"/>
    </row>
    <row r="37" spans="1:15" ht="11.25">
      <c r="A37" s="6" t="s">
        <v>71</v>
      </c>
      <c r="B37" s="6" t="s">
        <v>72</v>
      </c>
      <c r="C37" s="8" t="s">
        <v>77</v>
      </c>
      <c r="D37" s="10">
        <v>153.8</v>
      </c>
      <c r="E37" s="10">
        <v>153.8</v>
      </c>
      <c r="F37" s="10">
        <v>153.8</v>
      </c>
      <c r="G37" s="10">
        <v>153.8</v>
      </c>
      <c r="H37" s="10">
        <v>153.8</v>
      </c>
      <c r="I37" s="10">
        <v>0</v>
      </c>
      <c r="J37" s="10"/>
      <c r="K37" s="23"/>
      <c r="L37" s="10"/>
      <c r="M37" s="10"/>
      <c r="N37" s="10"/>
      <c r="O37" s="10"/>
    </row>
    <row r="38" spans="1:15" ht="33.75">
      <c r="A38" s="27">
        <v>5500</v>
      </c>
      <c r="B38" s="24" t="s">
        <v>95</v>
      </c>
      <c r="C38" s="25">
        <f>SUM(D38:O38)</f>
        <v>148738</v>
      </c>
      <c r="D38" s="26">
        <f>7699.7+2907.3</f>
        <v>10607</v>
      </c>
      <c r="E38" s="26">
        <v>26084.5</v>
      </c>
      <c r="F38" s="26">
        <v>26638.7</v>
      </c>
      <c r="G38" s="26">
        <v>25004.8</v>
      </c>
      <c r="H38" s="26">
        <v>34000</v>
      </c>
      <c r="I38" s="26">
        <v>26403</v>
      </c>
      <c r="J38" s="26"/>
      <c r="K38" s="26"/>
      <c r="L38" s="26"/>
      <c r="M38" s="26"/>
      <c r="N38" s="26"/>
      <c r="O38" s="26"/>
    </row>
    <row r="39" spans="1:15" ht="33.75">
      <c r="A39" s="27">
        <v>5600</v>
      </c>
      <c r="B39" s="24" t="s">
        <v>96</v>
      </c>
      <c r="C39" s="25">
        <f>SUM(D39:O39)</f>
        <v>9369</v>
      </c>
      <c r="D39" s="26">
        <v>6.1</v>
      </c>
      <c r="E39" s="26">
        <v>202.8</v>
      </c>
      <c r="F39" s="26">
        <v>4089.5</v>
      </c>
      <c r="G39" s="26">
        <v>2166.4</v>
      </c>
      <c r="H39" s="26">
        <v>1285</v>
      </c>
      <c r="I39" s="26">
        <v>1619.2</v>
      </c>
      <c r="J39" s="26"/>
      <c r="K39" s="26"/>
      <c r="L39" s="26"/>
      <c r="M39" s="26"/>
      <c r="N39" s="26"/>
      <c r="O39" s="26"/>
    </row>
    <row r="40" spans="1:15" ht="33.75">
      <c r="A40" s="27">
        <v>5700</v>
      </c>
      <c r="B40" s="24" t="s">
        <v>97</v>
      </c>
      <c r="C40" s="25">
        <f>SUM(D40:O40)</f>
        <v>27000.7</v>
      </c>
      <c r="D40" s="26">
        <f>1014.7+312.5</f>
        <v>1327.2</v>
      </c>
      <c r="E40" s="26">
        <v>9019.8</v>
      </c>
      <c r="F40" s="26">
        <v>5547.2</v>
      </c>
      <c r="G40" s="26">
        <v>6341.3</v>
      </c>
      <c r="H40" s="26">
        <v>4200</v>
      </c>
      <c r="I40" s="26">
        <v>565.2</v>
      </c>
      <c r="J40" s="26"/>
      <c r="K40" s="26"/>
      <c r="L40" s="26"/>
      <c r="M40" s="26"/>
      <c r="N40" s="26"/>
      <c r="O40" s="26"/>
    </row>
    <row r="41" spans="1:15" ht="33.75">
      <c r="A41" s="27">
        <v>5800</v>
      </c>
      <c r="B41" s="24" t="s">
        <v>98</v>
      </c>
      <c r="C41" s="25">
        <f>SUM(D41:O41)</f>
        <v>60362.4</v>
      </c>
      <c r="D41" s="26">
        <v>2481</v>
      </c>
      <c r="E41" s="26">
        <v>16250.5</v>
      </c>
      <c r="F41" s="26">
        <v>12648.1</v>
      </c>
      <c r="G41" s="26">
        <v>9982.7</v>
      </c>
      <c r="H41" s="26">
        <v>12000</v>
      </c>
      <c r="I41" s="26">
        <v>7000.1</v>
      </c>
      <c r="J41" s="26"/>
      <c r="K41" s="26"/>
      <c r="L41" s="26"/>
      <c r="M41" s="26"/>
      <c r="N41" s="26"/>
      <c r="O41" s="26"/>
    </row>
    <row r="43" spans="1:9" ht="11.25">
      <c r="A43" s="11" t="s">
        <v>73</v>
      </c>
      <c r="B43" s="12"/>
      <c r="C43" s="43"/>
      <c r="D43" s="43"/>
      <c r="E43" s="13"/>
      <c r="F43" s="14"/>
      <c r="G43" s="15"/>
      <c r="H43" s="13"/>
      <c r="I43" s="13"/>
    </row>
    <row r="44" spans="2:9" ht="11.25">
      <c r="B44" s="16" t="s">
        <v>74</v>
      </c>
      <c r="C44" s="42" t="s">
        <v>75</v>
      </c>
      <c r="D44" s="42"/>
      <c r="E44" s="13"/>
      <c r="F44" s="13"/>
      <c r="G44" s="13"/>
      <c r="H44" s="13"/>
      <c r="I44" s="13"/>
    </row>
    <row r="45" spans="1:9" ht="11.25">
      <c r="A45" s="11" t="s">
        <v>76</v>
      </c>
      <c r="B45" s="12"/>
      <c r="C45" s="43"/>
      <c r="D45" s="43"/>
      <c r="E45" s="13"/>
      <c r="F45" s="14"/>
      <c r="G45" s="17"/>
      <c r="H45" s="13"/>
      <c r="I45" s="13"/>
    </row>
    <row r="46" spans="2:9" ht="11.25">
      <c r="B46" s="16" t="s">
        <v>74</v>
      </c>
      <c r="C46" s="42" t="s">
        <v>75</v>
      </c>
      <c r="D46" s="42"/>
      <c r="E46" s="13"/>
      <c r="F46" s="13"/>
      <c r="G46" s="13"/>
      <c r="H46" s="13"/>
      <c r="I46" s="13"/>
    </row>
    <row r="47" spans="2:9" ht="11.25">
      <c r="B47" s="16"/>
      <c r="C47" s="15"/>
      <c r="D47" s="15"/>
      <c r="E47" s="13"/>
      <c r="F47" s="13"/>
      <c r="G47" s="13"/>
      <c r="H47" s="13"/>
      <c r="I47" s="13"/>
    </row>
    <row r="48" spans="2:15" ht="15"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39" customHeight="1">
      <c r="B49" s="31" t="s">
        <v>94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">
      <c r="B50" s="35" t="s">
        <v>114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38.25" customHeight="1">
      <c r="B51" s="37" t="s">
        <v>111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8.75" customHeight="1" hidden="1">
      <c r="B52" s="38" t="s">
        <v>100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39" customHeight="1">
      <c r="B53" s="39" t="s">
        <v>112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8.75">
      <c r="B54" s="29" t="s">
        <v>99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8.75">
      <c r="B55" s="29" t="s">
        <v>101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8.75">
      <c r="B56" s="29" t="s">
        <v>102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8.75">
      <c r="B57" s="29" t="s">
        <v>103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29" t="s">
        <v>104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29" t="s">
        <v>105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8.75">
      <c r="B60" s="29" t="s">
        <v>106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8.75">
      <c r="B61" s="30" t="s">
        <v>107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8.75">
      <c r="B62" s="30" t="s">
        <v>108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75">
      <c r="B63" s="30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8.75">
      <c r="B64" s="30" t="s">
        <v>110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</sheetData>
  <sheetProtection/>
  <mergeCells count="27">
    <mergeCell ref="A1:O1"/>
    <mergeCell ref="N2:O2"/>
    <mergeCell ref="B5:O5"/>
    <mergeCell ref="B9:O9"/>
    <mergeCell ref="B18:O18"/>
    <mergeCell ref="B29:O29"/>
    <mergeCell ref="C43:D43"/>
    <mergeCell ref="C44:D44"/>
    <mergeCell ref="C45:D45"/>
    <mergeCell ref="C46:D46"/>
    <mergeCell ref="B48:O48"/>
    <mergeCell ref="B49:O49"/>
    <mergeCell ref="B50:O50"/>
    <mergeCell ref="B51:O51"/>
    <mergeCell ref="B52:O52"/>
    <mergeCell ref="B53:O53"/>
    <mergeCell ref="B54:O54"/>
    <mergeCell ref="B55:O55"/>
    <mergeCell ref="B62:O62"/>
    <mergeCell ref="B63:O63"/>
    <mergeCell ref="B64:O64"/>
    <mergeCell ref="B56:O56"/>
    <mergeCell ref="B57:O57"/>
    <mergeCell ref="B58:O58"/>
    <mergeCell ref="B59:O59"/>
    <mergeCell ref="B60:O60"/>
    <mergeCell ref="B61:O6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9">
      <selection activeCell="I39" sqref="I39"/>
    </sheetView>
  </sheetViews>
  <sheetFormatPr defaultColWidth="14.625" defaultRowHeight="12.75"/>
  <cols>
    <col min="1" max="1" width="5.00390625" style="2" customWidth="1"/>
    <col min="2" max="2" width="40.00390625" style="2" customWidth="1"/>
    <col min="3" max="3" width="9.375" style="2" customWidth="1"/>
    <col min="4" max="4" width="8.00390625" style="2" customWidth="1"/>
    <col min="5" max="5" width="8.75390625" style="2" customWidth="1"/>
    <col min="6" max="6" width="9.25390625" style="2" customWidth="1"/>
    <col min="7" max="7" width="8.25390625" style="2" customWidth="1"/>
    <col min="8" max="8" width="8.625" style="2" customWidth="1"/>
    <col min="9" max="10" width="8.00390625" style="2" customWidth="1"/>
    <col min="11" max="11" width="8.625" style="2" customWidth="1"/>
    <col min="12" max="12" width="8.375" style="2" customWidth="1"/>
    <col min="13" max="13" width="8.75390625" style="2" customWidth="1"/>
    <col min="14" max="15" width="10.75390625" style="2" customWidth="1"/>
    <col min="16" max="16384" width="14.625" style="2" customWidth="1"/>
  </cols>
  <sheetData>
    <row r="1" spans="1:15" ht="27" customHeight="1">
      <c r="A1" s="41" t="s">
        <v>116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5" t="s">
        <v>0</v>
      </c>
      <c r="O2" s="45"/>
    </row>
    <row r="3" spans="1:15" ht="11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1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</row>
    <row r="5" spans="1:15" ht="11.25">
      <c r="A5" s="5"/>
      <c r="B5" s="32" t="s">
        <v>87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1.25">
      <c r="A6" s="5" t="s">
        <v>81</v>
      </c>
      <c r="B6" s="7" t="s">
        <v>93</v>
      </c>
      <c r="C6" s="8">
        <f aca="true" t="shared" si="0" ref="C6:C28">SUM(D6:O6)</f>
        <v>16948.899999999998</v>
      </c>
      <c r="D6" s="8">
        <f>D7+D8</f>
        <v>1645.4</v>
      </c>
      <c r="E6" s="8">
        <f>E7+E8</f>
        <v>2429.7</v>
      </c>
      <c r="F6" s="8">
        <f>F7+F8</f>
        <v>2564</v>
      </c>
      <c r="G6" s="8">
        <f aca="true" t="shared" si="1" ref="G6:O6">G7+G8</f>
        <v>3303.2</v>
      </c>
      <c r="H6" s="8">
        <f t="shared" si="1"/>
        <v>1855.8</v>
      </c>
      <c r="I6" s="8">
        <f t="shared" si="1"/>
        <v>5150.8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1:15" ht="11.25">
      <c r="A7" s="5" t="s">
        <v>89</v>
      </c>
      <c r="B7" s="22" t="s">
        <v>90</v>
      </c>
      <c r="C7" s="8">
        <f>SUM(D7:O7)</f>
        <v>14194.599999999999</v>
      </c>
      <c r="D7" s="23">
        <v>1645.4</v>
      </c>
      <c r="E7" s="23">
        <v>2429.7</v>
      </c>
      <c r="F7" s="23">
        <v>2564</v>
      </c>
      <c r="G7" s="23">
        <v>3303.2</v>
      </c>
      <c r="H7" s="23">
        <v>1855.8</v>
      </c>
      <c r="I7" s="23">
        <v>2396.5</v>
      </c>
      <c r="J7" s="23"/>
      <c r="K7" s="23"/>
      <c r="L7" s="23"/>
      <c r="M7" s="23"/>
      <c r="N7" s="23"/>
      <c r="O7" s="23"/>
    </row>
    <row r="8" spans="1:15" ht="11.25">
      <c r="A8" s="5" t="s">
        <v>92</v>
      </c>
      <c r="B8" s="22" t="s">
        <v>91</v>
      </c>
      <c r="C8" s="8">
        <f>SUM(D8:O8)</f>
        <v>2754.3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2754.3</v>
      </c>
      <c r="J8" s="23"/>
      <c r="K8" s="23"/>
      <c r="L8" s="23"/>
      <c r="M8" s="23"/>
      <c r="N8" s="23"/>
      <c r="O8" s="23"/>
    </row>
    <row r="9" spans="1:15" ht="11.25">
      <c r="A9" s="6"/>
      <c r="B9" s="32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1.25">
      <c r="A10" s="6" t="s">
        <v>32</v>
      </c>
      <c r="B10" s="7" t="s">
        <v>33</v>
      </c>
      <c r="C10" s="8">
        <f t="shared" si="0"/>
        <v>14849.7</v>
      </c>
      <c r="D10" s="9">
        <f aca="true" t="shared" si="2" ref="D10:O10">D11+D12+D14</f>
        <v>1105.1</v>
      </c>
      <c r="E10" s="9">
        <f t="shared" si="2"/>
        <v>3455.7000000000003</v>
      </c>
      <c r="F10" s="9">
        <f t="shared" si="2"/>
        <v>2608.7</v>
      </c>
      <c r="G10" s="9">
        <f t="shared" si="2"/>
        <v>3019.5</v>
      </c>
      <c r="H10" s="9">
        <f t="shared" si="2"/>
        <v>2282.6</v>
      </c>
      <c r="I10" s="9">
        <f t="shared" si="2"/>
        <v>2378.1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</row>
    <row r="11" spans="1:15" ht="11.25">
      <c r="A11" s="6" t="s">
        <v>34</v>
      </c>
      <c r="B11" s="7" t="s">
        <v>113</v>
      </c>
      <c r="C11" s="8">
        <f t="shared" si="0"/>
        <v>2823.2999999999997</v>
      </c>
      <c r="D11" s="10">
        <v>454.7</v>
      </c>
      <c r="E11" s="10">
        <v>414</v>
      </c>
      <c r="F11" s="10">
        <v>605.5</v>
      </c>
      <c r="G11" s="10">
        <v>431.8</v>
      </c>
      <c r="H11" s="10">
        <v>344.2</v>
      </c>
      <c r="I11" s="10">
        <v>573.1</v>
      </c>
      <c r="J11" s="10"/>
      <c r="K11" s="23"/>
      <c r="L11" s="10"/>
      <c r="M11" s="10"/>
      <c r="N11" s="10"/>
      <c r="O11" s="10"/>
    </row>
    <row r="12" spans="1:15" ht="11.25">
      <c r="A12" s="6" t="s">
        <v>35</v>
      </c>
      <c r="B12" s="7" t="s">
        <v>36</v>
      </c>
      <c r="C12" s="8">
        <f t="shared" si="0"/>
        <v>303.59999999999997</v>
      </c>
      <c r="D12" s="10">
        <v>0</v>
      </c>
      <c r="E12" s="10">
        <v>96.9</v>
      </c>
      <c r="F12" s="10">
        <v>1.4</v>
      </c>
      <c r="G12" s="10">
        <v>46.6</v>
      </c>
      <c r="H12" s="10">
        <v>99.3</v>
      </c>
      <c r="I12" s="10">
        <v>59.4</v>
      </c>
      <c r="J12" s="10"/>
      <c r="K12" s="23"/>
      <c r="L12" s="10"/>
      <c r="M12" s="10"/>
      <c r="N12" s="10"/>
      <c r="O12" s="10"/>
    </row>
    <row r="13" spans="1:15" ht="22.5">
      <c r="A13" s="6" t="s">
        <v>37</v>
      </c>
      <c r="B13" s="6" t="s">
        <v>38</v>
      </c>
      <c r="C13" s="8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23"/>
      <c r="L13" s="10"/>
      <c r="M13" s="10"/>
      <c r="N13" s="10"/>
      <c r="O13" s="10"/>
    </row>
    <row r="14" spans="1:15" ht="21">
      <c r="A14" s="6" t="s">
        <v>39</v>
      </c>
      <c r="B14" s="7" t="s">
        <v>40</v>
      </c>
      <c r="C14" s="8">
        <f t="shared" si="0"/>
        <v>11722.800000000001</v>
      </c>
      <c r="D14" s="10">
        <v>650.4</v>
      </c>
      <c r="E14" s="10">
        <v>2944.8</v>
      </c>
      <c r="F14" s="10">
        <v>2001.8</v>
      </c>
      <c r="G14" s="10">
        <v>2541.1</v>
      </c>
      <c r="H14" s="10">
        <v>1839.1</v>
      </c>
      <c r="I14" s="10">
        <v>1745.6</v>
      </c>
      <c r="J14" s="10"/>
      <c r="K14" s="23"/>
      <c r="L14" s="10"/>
      <c r="M14" s="10"/>
      <c r="N14" s="10"/>
      <c r="O14" s="10"/>
    </row>
    <row r="15" spans="1:15" ht="11.25">
      <c r="A15" s="6" t="s">
        <v>41</v>
      </c>
      <c r="B15" s="6" t="s">
        <v>42</v>
      </c>
      <c r="C15" s="8">
        <f t="shared" si="0"/>
        <v>1266.4</v>
      </c>
      <c r="D15" s="10">
        <v>235</v>
      </c>
      <c r="E15" s="10">
        <v>348.9</v>
      </c>
      <c r="F15" s="10">
        <v>202.3</v>
      </c>
      <c r="G15" s="10">
        <v>114.8</v>
      </c>
      <c r="H15" s="10">
        <v>183.2</v>
      </c>
      <c r="I15" s="10">
        <v>182.2</v>
      </c>
      <c r="J15" s="10"/>
      <c r="K15" s="23"/>
      <c r="L15" s="10"/>
      <c r="M15" s="10"/>
      <c r="N15" s="10"/>
      <c r="O15" s="10"/>
    </row>
    <row r="16" spans="1:15" ht="11.25">
      <c r="A16" s="6" t="s">
        <v>43</v>
      </c>
      <c r="B16" s="6" t="s">
        <v>44</v>
      </c>
      <c r="C16" s="8">
        <f t="shared" si="0"/>
        <v>55.2</v>
      </c>
      <c r="D16" s="10">
        <v>0</v>
      </c>
      <c r="E16" s="10">
        <v>0</v>
      </c>
      <c r="F16" s="10">
        <v>55.2</v>
      </c>
      <c r="G16" s="10">
        <v>0</v>
      </c>
      <c r="H16" s="10">
        <v>0</v>
      </c>
      <c r="I16" s="10">
        <v>0</v>
      </c>
      <c r="J16" s="10"/>
      <c r="K16" s="23"/>
      <c r="L16" s="10"/>
      <c r="M16" s="10"/>
      <c r="N16" s="10"/>
      <c r="O16" s="10"/>
    </row>
    <row r="17" spans="1:15" ht="11.25">
      <c r="A17" s="6" t="s">
        <v>45</v>
      </c>
      <c r="B17" s="7" t="s">
        <v>46</v>
      </c>
      <c r="C17" s="8">
        <f t="shared" si="0"/>
        <v>2099.2</v>
      </c>
      <c r="D17" s="9">
        <f>D6-D10</f>
        <v>540.3000000000002</v>
      </c>
      <c r="E17" s="9">
        <f aca="true" t="shared" si="3" ref="E17:O17">E6-E10</f>
        <v>-1026.0000000000005</v>
      </c>
      <c r="F17" s="9">
        <f t="shared" si="3"/>
        <v>-44.69999999999982</v>
      </c>
      <c r="G17" s="9">
        <f t="shared" si="3"/>
        <v>283.6999999999998</v>
      </c>
      <c r="H17" s="9">
        <f t="shared" si="3"/>
        <v>-426.79999999999995</v>
      </c>
      <c r="I17" s="9">
        <f t="shared" si="3"/>
        <v>2772.7000000000003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</row>
    <row r="18" spans="1:15" ht="11.25">
      <c r="A18" s="6"/>
      <c r="B18" s="3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21">
      <c r="A19" s="6" t="s">
        <v>48</v>
      </c>
      <c r="B19" s="7" t="s">
        <v>78</v>
      </c>
      <c r="C19" s="8">
        <f t="shared" si="0"/>
        <v>-2099.2</v>
      </c>
      <c r="D19" s="9">
        <f aca="true" t="shared" si="4" ref="D19:O19">D17*(-1)</f>
        <v>-540.3000000000002</v>
      </c>
      <c r="E19" s="9">
        <f t="shared" si="4"/>
        <v>1026.0000000000005</v>
      </c>
      <c r="F19" s="9">
        <f t="shared" si="4"/>
        <v>44.69999999999982</v>
      </c>
      <c r="G19" s="9">
        <f t="shared" si="4"/>
        <v>-283.6999999999998</v>
      </c>
      <c r="H19" s="9">
        <f t="shared" si="4"/>
        <v>426.79999999999995</v>
      </c>
      <c r="I19" s="9">
        <f t="shared" si="4"/>
        <v>-2772.7000000000003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</row>
    <row r="20" spans="1:15" ht="24">
      <c r="A20" s="28">
        <v>4001</v>
      </c>
      <c r="B20" s="19" t="s">
        <v>85</v>
      </c>
      <c r="C20" s="21">
        <f t="shared" si="0"/>
        <v>-2099.2</v>
      </c>
      <c r="D20" s="20">
        <f>D21+D24+D27+D28</f>
        <v>-540.3</v>
      </c>
      <c r="E20" s="20">
        <f aca="true" t="shared" si="5" ref="E20:O20">E21+E24+E27+E28</f>
        <v>1026</v>
      </c>
      <c r="F20" s="20">
        <f t="shared" si="5"/>
        <v>44.7</v>
      </c>
      <c r="G20" s="20">
        <f t="shared" si="5"/>
        <v>-283.7</v>
      </c>
      <c r="H20" s="20">
        <f t="shared" si="5"/>
        <v>426.8</v>
      </c>
      <c r="I20" s="20">
        <f t="shared" si="5"/>
        <v>-2772.7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</row>
    <row r="21" spans="1:15" ht="11.25">
      <c r="A21" s="6" t="s">
        <v>49</v>
      </c>
      <c r="B21" s="7" t="s">
        <v>50</v>
      </c>
      <c r="C21" s="8">
        <f t="shared" si="0"/>
        <v>0</v>
      </c>
      <c r="D21" s="9">
        <f aca="true" t="shared" si="6" ref="D21:O21">D22-D23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</row>
    <row r="22" spans="1:15" ht="11.25">
      <c r="A22" s="6" t="s">
        <v>51</v>
      </c>
      <c r="B22" s="6" t="s">
        <v>52</v>
      </c>
      <c r="C22" s="8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</row>
    <row r="23" spans="1:15" ht="22.5">
      <c r="A23" s="6" t="s">
        <v>53</v>
      </c>
      <c r="B23" s="6" t="s">
        <v>54</v>
      </c>
      <c r="C23" s="8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10"/>
      <c r="N23" s="10"/>
      <c r="O23" s="10"/>
    </row>
    <row r="24" spans="1:15" ht="21">
      <c r="A24" s="18">
        <v>4200</v>
      </c>
      <c r="B24" s="7" t="s">
        <v>82</v>
      </c>
      <c r="C24" s="8">
        <f t="shared" si="0"/>
        <v>0</v>
      </c>
      <c r="D24" s="9">
        <f>D25-D26</f>
        <v>0</v>
      </c>
      <c r="E24" s="9">
        <f aca="true" t="shared" si="7" ref="E24:O24">E25-E26</f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</row>
    <row r="25" spans="1:15" ht="22.5">
      <c r="A25" s="18">
        <v>4210</v>
      </c>
      <c r="B25" s="6" t="s">
        <v>83</v>
      </c>
      <c r="C25" s="8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</row>
    <row r="26" spans="1:15" ht="22.5">
      <c r="A26" s="18">
        <v>4220</v>
      </c>
      <c r="B26" s="6" t="s">
        <v>84</v>
      </c>
      <c r="C26" s="8">
        <f t="shared" si="0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10"/>
      <c r="O26" s="10"/>
    </row>
    <row r="27" spans="1:15" ht="21">
      <c r="A27" s="6" t="s">
        <v>55</v>
      </c>
      <c r="B27" s="7" t="s">
        <v>56</v>
      </c>
      <c r="C27" s="8">
        <f t="shared" si="0"/>
        <v>-2099.2</v>
      </c>
      <c r="D27" s="10">
        <v>-540.3</v>
      </c>
      <c r="E27" s="10">
        <v>1026</v>
      </c>
      <c r="F27" s="10">
        <v>44.7</v>
      </c>
      <c r="G27" s="10">
        <v>-283.7</v>
      </c>
      <c r="H27" s="10">
        <v>426.8</v>
      </c>
      <c r="I27" s="10">
        <v>-2772.7</v>
      </c>
      <c r="J27" s="10"/>
      <c r="K27" s="23"/>
      <c r="L27" s="10"/>
      <c r="M27" s="10"/>
      <c r="N27" s="10"/>
      <c r="O27" s="10"/>
    </row>
    <row r="28" spans="1:15" ht="21.75">
      <c r="A28" s="6" t="s">
        <v>57</v>
      </c>
      <c r="B28" s="7" t="s">
        <v>86</v>
      </c>
      <c r="C28" s="8">
        <f t="shared" si="0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10"/>
      <c r="N28" s="10"/>
      <c r="O28" s="10"/>
    </row>
    <row r="29" spans="1:15" ht="11.25">
      <c r="A29" s="6"/>
      <c r="B29" s="32" t="s">
        <v>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1.25">
      <c r="A30" s="6" t="s">
        <v>59</v>
      </c>
      <c r="B30" s="7" t="s">
        <v>79</v>
      </c>
      <c r="C30" s="8" t="s">
        <v>77</v>
      </c>
      <c r="D30" s="10">
        <v>1340.7</v>
      </c>
      <c r="E30" s="10">
        <v>314.6</v>
      </c>
      <c r="F30" s="10">
        <v>270.1</v>
      </c>
      <c r="G30" s="10">
        <v>553.8</v>
      </c>
      <c r="H30" s="10">
        <v>127</v>
      </c>
      <c r="I30" s="10">
        <v>2899.7</v>
      </c>
      <c r="J30" s="10"/>
      <c r="K30" s="23"/>
      <c r="L30" s="10"/>
      <c r="M30" s="10"/>
      <c r="N30" s="10"/>
      <c r="O30" s="10"/>
    </row>
    <row r="31" spans="1:15" ht="11.25">
      <c r="A31" s="6" t="s">
        <v>60</v>
      </c>
      <c r="B31" s="6" t="s">
        <v>61</v>
      </c>
      <c r="C31" s="8" t="s">
        <v>77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2753.9</v>
      </c>
      <c r="J31" s="10"/>
      <c r="K31" s="23"/>
      <c r="L31" s="10"/>
      <c r="M31" s="10"/>
      <c r="N31" s="10"/>
      <c r="O31" s="10"/>
    </row>
    <row r="32" spans="1:15" ht="11.25">
      <c r="A32" s="6" t="s">
        <v>62</v>
      </c>
      <c r="B32" s="7" t="s">
        <v>63</v>
      </c>
      <c r="C32" s="8" t="s">
        <v>77</v>
      </c>
      <c r="D32" s="10">
        <v>23000</v>
      </c>
      <c r="E32" s="10">
        <v>23000</v>
      </c>
      <c r="F32" s="10">
        <v>23000</v>
      </c>
      <c r="G32" s="10">
        <v>23000</v>
      </c>
      <c r="H32" s="10">
        <v>23000</v>
      </c>
      <c r="I32" s="10">
        <v>23000</v>
      </c>
      <c r="J32" s="10"/>
      <c r="K32" s="23"/>
      <c r="L32" s="10"/>
      <c r="M32" s="10"/>
      <c r="N32" s="10"/>
      <c r="O32" s="10"/>
    </row>
    <row r="33" spans="1:15" ht="21">
      <c r="A33" s="6" t="s">
        <v>64</v>
      </c>
      <c r="B33" s="7" t="s">
        <v>80</v>
      </c>
      <c r="C33" s="8" t="s">
        <v>77</v>
      </c>
      <c r="D33" s="10">
        <v>4043.3</v>
      </c>
      <c r="E33" s="10">
        <v>4043.3</v>
      </c>
      <c r="F33" s="10">
        <v>4043.3</v>
      </c>
      <c r="G33" s="10">
        <v>4043.4</v>
      </c>
      <c r="H33" s="10">
        <v>4043.4</v>
      </c>
      <c r="I33" s="10">
        <v>4043.3</v>
      </c>
      <c r="J33" s="10"/>
      <c r="K33" s="23"/>
      <c r="L33" s="10"/>
      <c r="M33" s="10"/>
      <c r="N33" s="10"/>
      <c r="O33" s="10"/>
    </row>
    <row r="34" spans="1:15" ht="11.25">
      <c r="A34" s="6" t="s">
        <v>65</v>
      </c>
      <c r="B34" s="6" t="s">
        <v>66</v>
      </c>
      <c r="C34" s="8" t="s">
        <v>77</v>
      </c>
      <c r="D34" s="10"/>
      <c r="E34" s="10"/>
      <c r="F34" s="10"/>
      <c r="G34" s="10"/>
      <c r="H34" s="10"/>
      <c r="I34" s="10"/>
      <c r="J34" s="10"/>
      <c r="K34" s="23"/>
      <c r="L34" s="10"/>
      <c r="M34" s="10"/>
      <c r="N34" s="10"/>
      <c r="O34" s="10"/>
    </row>
    <row r="35" spans="1:15" ht="11.25">
      <c r="A35" s="6" t="s">
        <v>67</v>
      </c>
      <c r="B35" s="6" t="s">
        <v>68</v>
      </c>
      <c r="C35" s="8" t="s">
        <v>77</v>
      </c>
      <c r="D35" s="10"/>
      <c r="E35" s="10"/>
      <c r="F35" s="10"/>
      <c r="G35" s="10"/>
      <c r="H35" s="10"/>
      <c r="I35" s="10"/>
      <c r="J35" s="10"/>
      <c r="K35" s="23"/>
      <c r="L35" s="10"/>
      <c r="M35" s="10"/>
      <c r="N35" s="10"/>
      <c r="O35" s="10"/>
    </row>
    <row r="36" spans="1:15" ht="11.25">
      <c r="A36" s="6" t="s">
        <v>69</v>
      </c>
      <c r="B36" s="6" t="s">
        <v>70</v>
      </c>
      <c r="C36" s="8" t="s">
        <v>77</v>
      </c>
      <c r="D36" s="10"/>
      <c r="E36" s="10"/>
      <c r="F36" s="10"/>
      <c r="G36" s="10"/>
      <c r="H36" s="10"/>
      <c r="I36" s="10"/>
      <c r="J36" s="10"/>
      <c r="K36" s="23"/>
      <c r="L36" s="10"/>
      <c r="M36" s="10"/>
      <c r="N36" s="10"/>
      <c r="O36" s="10"/>
    </row>
    <row r="37" spans="1:15" ht="11.25">
      <c r="A37" s="6" t="s">
        <v>71</v>
      </c>
      <c r="B37" s="6" t="s">
        <v>72</v>
      </c>
      <c r="C37" s="8" t="s">
        <v>77</v>
      </c>
      <c r="D37" s="10"/>
      <c r="E37" s="10"/>
      <c r="F37" s="10"/>
      <c r="G37" s="10"/>
      <c r="H37" s="10"/>
      <c r="I37" s="10"/>
      <c r="J37" s="10"/>
      <c r="K37" s="23"/>
      <c r="L37" s="10"/>
      <c r="M37" s="10"/>
      <c r="N37" s="10"/>
      <c r="O37" s="10"/>
    </row>
    <row r="38" spans="1:15" ht="33.75">
      <c r="A38" s="27">
        <v>5500</v>
      </c>
      <c r="B38" s="24" t="s">
        <v>95</v>
      </c>
      <c r="C38" s="25">
        <f>SUM(D38:O38)</f>
        <v>5718.1</v>
      </c>
      <c r="D38" s="26">
        <v>454.7</v>
      </c>
      <c r="E38" s="26">
        <v>1148.8</v>
      </c>
      <c r="F38" s="26">
        <v>1103.3</v>
      </c>
      <c r="G38" s="26">
        <v>1059.3</v>
      </c>
      <c r="H38" s="26">
        <v>845.9</v>
      </c>
      <c r="I38" s="26">
        <v>1106.1</v>
      </c>
      <c r="J38" s="26"/>
      <c r="K38" s="26"/>
      <c r="L38" s="26"/>
      <c r="M38" s="26"/>
      <c r="N38" s="26"/>
      <c r="O38" s="26"/>
    </row>
    <row r="39" spans="1:15" ht="33.75">
      <c r="A39" s="27">
        <v>5600</v>
      </c>
      <c r="B39" s="24" t="s">
        <v>96</v>
      </c>
      <c r="C39" s="25">
        <f>SUM(D39:O39)</f>
        <v>378.8</v>
      </c>
      <c r="D39" s="26">
        <v>0</v>
      </c>
      <c r="E39" s="26">
        <v>142.5</v>
      </c>
      <c r="F39" s="26">
        <v>45.9</v>
      </c>
      <c r="G39" s="26">
        <v>53.4</v>
      </c>
      <c r="H39" s="26">
        <v>121.8</v>
      </c>
      <c r="I39" s="26">
        <v>15.2</v>
      </c>
      <c r="J39" s="26"/>
      <c r="K39" s="26"/>
      <c r="L39" s="26"/>
      <c r="M39" s="26"/>
      <c r="N39" s="26"/>
      <c r="O39" s="26"/>
    </row>
    <row r="40" spans="1:15" ht="33.75">
      <c r="A40" s="27">
        <v>5700</v>
      </c>
      <c r="B40" s="24" t="s">
        <v>97</v>
      </c>
      <c r="C40" s="25">
        <f>SUM(D40:O40)</f>
        <v>1815.5</v>
      </c>
      <c r="D40" s="26">
        <v>235</v>
      </c>
      <c r="E40" s="26">
        <v>513</v>
      </c>
      <c r="F40" s="26">
        <v>392.5</v>
      </c>
      <c r="G40" s="26">
        <v>257.4</v>
      </c>
      <c r="H40" s="26">
        <v>224.8</v>
      </c>
      <c r="I40" s="26">
        <v>192.8</v>
      </c>
      <c r="J40" s="26"/>
      <c r="K40" s="26"/>
      <c r="L40" s="26"/>
      <c r="M40" s="26"/>
      <c r="N40" s="26"/>
      <c r="O40" s="26"/>
    </row>
    <row r="41" spans="1:15" ht="33.75">
      <c r="A41" s="27">
        <v>5800</v>
      </c>
      <c r="B41" s="24" t="s">
        <v>98</v>
      </c>
      <c r="C41" s="25">
        <f>SUM(D41:O41)</f>
        <v>55.2</v>
      </c>
      <c r="D41" s="26">
        <v>0</v>
      </c>
      <c r="E41" s="26">
        <v>0</v>
      </c>
      <c r="F41" s="26">
        <v>55.2</v>
      </c>
      <c r="G41" s="26">
        <v>0</v>
      </c>
      <c r="H41" s="26">
        <v>0</v>
      </c>
      <c r="I41" s="26">
        <v>0</v>
      </c>
      <c r="J41" s="26"/>
      <c r="K41" s="26"/>
      <c r="L41" s="26"/>
      <c r="M41" s="26"/>
      <c r="N41" s="26"/>
      <c r="O41" s="26"/>
    </row>
    <row r="43" spans="1:9" ht="11.25">
      <c r="A43" s="11" t="s">
        <v>73</v>
      </c>
      <c r="B43" s="12"/>
      <c r="C43" s="43"/>
      <c r="D43" s="43"/>
      <c r="E43" s="13"/>
      <c r="F43" s="14"/>
      <c r="G43" s="15"/>
      <c r="H43" s="13"/>
      <c r="I43" s="13"/>
    </row>
    <row r="44" spans="2:9" ht="11.25">
      <c r="B44" s="16" t="s">
        <v>74</v>
      </c>
      <c r="C44" s="42" t="s">
        <v>75</v>
      </c>
      <c r="D44" s="42"/>
      <c r="E44" s="13"/>
      <c r="F44" s="13"/>
      <c r="G44" s="13"/>
      <c r="H44" s="13"/>
      <c r="I44" s="13"/>
    </row>
    <row r="45" spans="1:9" ht="11.25">
      <c r="A45" s="11" t="s">
        <v>76</v>
      </c>
      <c r="B45" s="12"/>
      <c r="C45" s="43"/>
      <c r="D45" s="43"/>
      <c r="E45" s="13"/>
      <c r="F45" s="14"/>
      <c r="G45" s="17"/>
      <c r="H45" s="13"/>
      <c r="I45" s="13"/>
    </row>
    <row r="46" spans="2:9" ht="11.25">
      <c r="B46" s="16" t="s">
        <v>74</v>
      </c>
      <c r="C46" s="42" t="s">
        <v>75</v>
      </c>
      <c r="D46" s="42"/>
      <c r="E46" s="13"/>
      <c r="F46" s="13"/>
      <c r="G46" s="13"/>
      <c r="H46" s="13"/>
      <c r="I46" s="13"/>
    </row>
    <row r="47" spans="2:9" ht="11.25">
      <c r="B47" s="16"/>
      <c r="C47" s="15"/>
      <c r="D47" s="15"/>
      <c r="E47" s="13"/>
      <c r="F47" s="13"/>
      <c r="G47" s="13"/>
      <c r="H47" s="13"/>
      <c r="I47" s="13"/>
    </row>
    <row r="48" spans="2:15" ht="15"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39" customHeight="1">
      <c r="B49" s="31" t="s">
        <v>94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">
      <c r="B50" s="35" t="s">
        <v>114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38.25" customHeight="1">
      <c r="B51" s="37" t="s">
        <v>111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8.75" customHeight="1" hidden="1">
      <c r="B52" s="38" t="s">
        <v>100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39" customHeight="1">
      <c r="B53" s="39" t="s">
        <v>112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8.75">
      <c r="B54" s="29" t="s">
        <v>99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8.75">
      <c r="B55" s="29" t="s">
        <v>101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8.75">
      <c r="B56" s="29" t="s">
        <v>102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8.75">
      <c r="B57" s="29" t="s">
        <v>103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29" t="s">
        <v>104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29" t="s">
        <v>105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8.75">
      <c r="B60" s="29" t="s">
        <v>106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8.75">
      <c r="B61" s="30" t="s">
        <v>107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8.75">
      <c r="B62" s="30" t="s">
        <v>108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75">
      <c r="B63" s="30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8.75">
      <c r="B64" s="30" t="s">
        <v>110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</sheetData>
  <sheetProtection/>
  <mergeCells count="27">
    <mergeCell ref="A1:O1"/>
    <mergeCell ref="N2:O2"/>
    <mergeCell ref="B5:O5"/>
    <mergeCell ref="B9:O9"/>
    <mergeCell ref="B18:O18"/>
    <mergeCell ref="B29:O29"/>
    <mergeCell ref="C43:D43"/>
    <mergeCell ref="C44:D44"/>
    <mergeCell ref="C45:D45"/>
    <mergeCell ref="C46:D46"/>
    <mergeCell ref="B48:O48"/>
    <mergeCell ref="B49:O49"/>
    <mergeCell ref="B50:O50"/>
    <mergeCell ref="B51:O51"/>
    <mergeCell ref="B52:O52"/>
    <mergeCell ref="B53:O53"/>
    <mergeCell ref="B54:O54"/>
    <mergeCell ref="B55:O55"/>
    <mergeCell ref="B62:O62"/>
    <mergeCell ref="B63:O63"/>
    <mergeCell ref="B64:O64"/>
    <mergeCell ref="B56:O56"/>
    <mergeCell ref="B57:O57"/>
    <mergeCell ref="B58:O58"/>
    <mergeCell ref="B59:O59"/>
    <mergeCell ref="B60:O60"/>
    <mergeCell ref="B61:O6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I42" sqref="I42"/>
    </sheetView>
  </sheetViews>
  <sheetFormatPr defaultColWidth="14.625" defaultRowHeight="12.75"/>
  <cols>
    <col min="1" max="1" width="5.00390625" style="2" customWidth="1"/>
    <col min="2" max="2" width="40.00390625" style="2" customWidth="1"/>
    <col min="3" max="3" width="9.375" style="2" customWidth="1"/>
    <col min="4" max="4" width="8.00390625" style="2" customWidth="1"/>
    <col min="5" max="5" width="8.75390625" style="2" customWidth="1"/>
    <col min="6" max="6" width="9.25390625" style="2" customWidth="1"/>
    <col min="7" max="7" width="8.25390625" style="2" customWidth="1"/>
    <col min="8" max="8" width="8.625" style="2" customWidth="1"/>
    <col min="9" max="10" width="8.00390625" style="2" customWidth="1"/>
    <col min="11" max="11" width="8.625" style="2" customWidth="1"/>
    <col min="12" max="12" width="8.375" style="2" customWidth="1"/>
    <col min="13" max="13" width="8.75390625" style="2" customWidth="1"/>
    <col min="14" max="15" width="10.75390625" style="2" customWidth="1"/>
    <col min="16" max="16384" width="14.625" style="2" customWidth="1"/>
  </cols>
  <sheetData>
    <row r="1" spans="1:15" ht="27" customHeight="1">
      <c r="A1" s="41" t="s">
        <v>117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5" t="s">
        <v>0</v>
      </c>
      <c r="O2" s="45"/>
    </row>
    <row r="3" spans="1:15" ht="11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1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</row>
    <row r="5" spans="1:15" ht="11.25">
      <c r="A5" s="5"/>
      <c r="B5" s="32" t="s">
        <v>87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1.25">
      <c r="A6" s="5" t="s">
        <v>81</v>
      </c>
      <c r="B6" s="7" t="s">
        <v>93</v>
      </c>
      <c r="C6" s="8">
        <f aca="true" t="shared" si="0" ref="C6:C28">SUM(D6:O6)</f>
        <v>1877.4</v>
      </c>
      <c r="D6" s="8">
        <f>D7+D8</f>
        <v>230.60000000000002</v>
      </c>
      <c r="E6" s="8">
        <f>E7+E8</f>
        <v>311.7</v>
      </c>
      <c r="F6" s="8">
        <f>F7+F8</f>
        <v>271.1</v>
      </c>
      <c r="G6" s="8">
        <f aca="true" t="shared" si="1" ref="G6:O6">G7+G8</f>
        <v>496.5</v>
      </c>
      <c r="H6" s="8">
        <f t="shared" si="1"/>
        <v>264.6</v>
      </c>
      <c r="I6" s="8">
        <f t="shared" si="1"/>
        <v>302.9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1:15" ht="11.25">
      <c r="A7" s="5" t="s">
        <v>89</v>
      </c>
      <c r="B7" s="22" t="s">
        <v>90</v>
      </c>
      <c r="C7" s="8">
        <f>SUM(D7:O7)</f>
        <v>778.6</v>
      </c>
      <c r="D7" s="23">
        <v>58.7</v>
      </c>
      <c r="E7" s="23">
        <v>84.3</v>
      </c>
      <c r="F7" s="23">
        <v>57.7</v>
      </c>
      <c r="G7" s="23">
        <v>437.6</v>
      </c>
      <c r="H7" s="23">
        <v>51.2</v>
      </c>
      <c r="I7" s="23">
        <v>89.1</v>
      </c>
      <c r="J7" s="23"/>
      <c r="K7" s="23"/>
      <c r="L7" s="23"/>
      <c r="M7" s="23"/>
      <c r="N7" s="23"/>
      <c r="O7" s="23"/>
    </row>
    <row r="8" spans="1:15" ht="11.25">
      <c r="A8" s="5" t="s">
        <v>92</v>
      </c>
      <c r="B8" s="22" t="s">
        <v>91</v>
      </c>
      <c r="C8" s="8">
        <f>SUM(D8:O8)</f>
        <v>1098.8</v>
      </c>
      <c r="D8" s="23">
        <v>171.9</v>
      </c>
      <c r="E8" s="23">
        <v>227.4</v>
      </c>
      <c r="F8" s="23">
        <v>213.4</v>
      </c>
      <c r="G8" s="23">
        <v>58.9</v>
      </c>
      <c r="H8" s="23">
        <v>213.4</v>
      </c>
      <c r="I8" s="23">
        <v>213.8</v>
      </c>
      <c r="J8" s="23"/>
      <c r="K8" s="23"/>
      <c r="L8" s="23"/>
      <c r="M8" s="23"/>
      <c r="N8" s="23"/>
      <c r="O8" s="23"/>
    </row>
    <row r="9" spans="1:15" ht="11.25">
      <c r="A9" s="6"/>
      <c r="B9" s="32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1.25">
      <c r="A10" s="6" t="s">
        <v>32</v>
      </c>
      <c r="B10" s="7" t="s">
        <v>33</v>
      </c>
      <c r="C10" s="8">
        <f t="shared" si="0"/>
        <v>2718.1000000000004</v>
      </c>
      <c r="D10" s="9">
        <f aca="true" t="shared" si="2" ref="D10:O10">D11+D12+D14</f>
        <v>0</v>
      </c>
      <c r="E10" s="9">
        <f t="shared" si="2"/>
        <v>877.7</v>
      </c>
      <c r="F10" s="9">
        <f t="shared" si="2"/>
        <v>491.3</v>
      </c>
      <c r="G10" s="9">
        <f t="shared" si="2"/>
        <v>503</v>
      </c>
      <c r="H10" s="9">
        <f t="shared" si="2"/>
        <v>434.9</v>
      </c>
      <c r="I10" s="9">
        <f t="shared" si="2"/>
        <v>411.20000000000005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</row>
    <row r="11" spans="1:15" ht="11.25">
      <c r="A11" s="6" t="s">
        <v>34</v>
      </c>
      <c r="B11" s="7" t="s">
        <v>113</v>
      </c>
      <c r="C11" s="8">
        <f t="shared" si="0"/>
        <v>1286.4</v>
      </c>
      <c r="D11" s="10">
        <v>0</v>
      </c>
      <c r="E11" s="10">
        <v>265.8</v>
      </c>
      <c r="F11" s="10">
        <v>233</v>
      </c>
      <c r="G11" s="10">
        <v>228.2</v>
      </c>
      <c r="H11" s="10">
        <v>278.8</v>
      </c>
      <c r="I11" s="10">
        <v>280.6</v>
      </c>
      <c r="J11" s="10"/>
      <c r="K11" s="23"/>
      <c r="L11" s="10"/>
      <c r="M11" s="10"/>
      <c r="N11" s="10"/>
      <c r="O11" s="10"/>
    </row>
    <row r="12" spans="1:15" ht="11.25">
      <c r="A12" s="6" t="s">
        <v>35</v>
      </c>
      <c r="B12" s="7" t="s">
        <v>36</v>
      </c>
      <c r="C12" s="8">
        <f t="shared" si="0"/>
        <v>30.9</v>
      </c>
      <c r="D12" s="10">
        <v>0</v>
      </c>
      <c r="E12" s="10">
        <v>0</v>
      </c>
      <c r="F12" s="10">
        <v>0</v>
      </c>
      <c r="G12" s="10">
        <v>0.9</v>
      </c>
      <c r="H12" s="10">
        <v>0</v>
      </c>
      <c r="I12" s="10">
        <v>30</v>
      </c>
      <c r="J12" s="10"/>
      <c r="K12" s="23"/>
      <c r="L12" s="10"/>
      <c r="M12" s="10"/>
      <c r="N12" s="10"/>
      <c r="O12" s="10"/>
    </row>
    <row r="13" spans="1:15" ht="22.5">
      <c r="A13" s="6" t="s">
        <v>37</v>
      </c>
      <c r="B13" s="6" t="s">
        <v>38</v>
      </c>
      <c r="C13" s="8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23"/>
      <c r="L13" s="10"/>
      <c r="M13" s="10"/>
      <c r="N13" s="10"/>
      <c r="O13" s="10"/>
    </row>
    <row r="14" spans="1:15" ht="21">
      <c r="A14" s="6" t="s">
        <v>39</v>
      </c>
      <c r="B14" s="7" t="s">
        <v>40</v>
      </c>
      <c r="C14" s="8">
        <f t="shared" si="0"/>
        <v>1400.7999999999997</v>
      </c>
      <c r="D14" s="10">
        <v>0</v>
      </c>
      <c r="E14" s="10">
        <v>611.9</v>
      </c>
      <c r="F14" s="10">
        <v>258.3</v>
      </c>
      <c r="G14" s="10">
        <v>273.9</v>
      </c>
      <c r="H14" s="10">
        <v>156.1</v>
      </c>
      <c r="I14" s="10">
        <v>100.6</v>
      </c>
      <c r="J14" s="10"/>
      <c r="K14" s="23"/>
      <c r="L14" s="10"/>
      <c r="M14" s="10"/>
      <c r="N14" s="10"/>
      <c r="O14" s="10"/>
    </row>
    <row r="15" spans="1:15" ht="11.25">
      <c r="A15" s="6" t="s">
        <v>41</v>
      </c>
      <c r="B15" s="6" t="s">
        <v>42</v>
      </c>
      <c r="C15" s="8">
        <f t="shared" si="0"/>
        <v>744.2</v>
      </c>
      <c r="D15" s="10">
        <v>0</v>
      </c>
      <c r="E15" s="10">
        <v>349.7</v>
      </c>
      <c r="F15" s="10">
        <v>135.4</v>
      </c>
      <c r="G15" s="10">
        <v>151.1</v>
      </c>
      <c r="H15" s="10">
        <v>108</v>
      </c>
      <c r="I15" s="10">
        <v>0</v>
      </c>
      <c r="J15" s="10"/>
      <c r="K15" s="23"/>
      <c r="L15" s="10"/>
      <c r="M15" s="10"/>
      <c r="N15" s="10"/>
      <c r="O15" s="10"/>
    </row>
    <row r="16" spans="1:15" ht="11.25">
      <c r="A16" s="6" t="s">
        <v>43</v>
      </c>
      <c r="B16" s="6" t="s">
        <v>44</v>
      </c>
      <c r="C16" s="8">
        <f t="shared" si="0"/>
        <v>12.6</v>
      </c>
      <c r="D16" s="10">
        <v>0</v>
      </c>
      <c r="E16" s="10">
        <v>0</v>
      </c>
      <c r="F16" s="10">
        <v>0</v>
      </c>
      <c r="G16" s="10">
        <v>0</v>
      </c>
      <c r="H16" s="10">
        <v>12.6</v>
      </c>
      <c r="I16" s="10">
        <v>0</v>
      </c>
      <c r="J16" s="10"/>
      <c r="K16" s="23"/>
      <c r="L16" s="10"/>
      <c r="M16" s="10"/>
      <c r="N16" s="10"/>
      <c r="O16" s="10"/>
    </row>
    <row r="17" spans="1:15" ht="11.25">
      <c r="A17" s="6" t="s">
        <v>45</v>
      </c>
      <c r="B17" s="7" t="s">
        <v>46</v>
      </c>
      <c r="C17" s="8">
        <f t="shared" si="0"/>
        <v>-840.6999999999999</v>
      </c>
      <c r="D17" s="9">
        <f>D6-D10</f>
        <v>230.60000000000002</v>
      </c>
      <c r="E17" s="9">
        <f aca="true" t="shared" si="3" ref="E17:O17">E6-E10</f>
        <v>-566</v>
      </c>
      <c r="F17" s="9">
        <f t="shared" si="3"/>
        <v>-220.2</v>
      </c>
      <c r="G17" s="9">
        <f t="shared" si="3"/>
        <v>-6.5</v>
      </c>
      <c r="H17" s="9">
        <f t="shared" si="3"/>
        <v>-170.29999999999995</v>
      </c>
      <c r="I17" s="9">
        <f t="shared" si="3"/>
        <v>-108.30000000000007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</row>
    <row r="18" spans="1:15" ht="11.25">
      <c r="A18" s="6"/>
      <c r="B18" s="3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21">
      <c r="A19" s="6" t="s">
        <v>48</v>
      </c>
      <c r="B19" s="7" t="s">
        <v>78</v>
      </c>
      <c r="C19" s="8">
        <f t="shared" si="0"/>
        <v>840.6999999999999</v>
      </c>
      <c r="D19" s="9">
        <f aca="true" t="shared" si="4" ref="D19:O19">D17*(-1)</f>
        <v>-230.60000000000002</v>
      </c>
      <c r="E19" s="9">
        <f t="shared" si="4"/>
        <v>566</v>
      </c>
      <c r="F19" s="9">
        <f t="shared" si="4"/>
        <v>220.2</v>
      </c>
      <c r="G19" s="9">
        <f t="shared" si="4"/>
        <v>6.5</v>
      </c>
      <c r="H19" s="9">
        <f t="shared" si="4"/>
        <v>170.29999999999995</v>
      </c>
      <c r="I19" s="9">
        <f t="shared" si="4"/>
        <v>108.30000000000007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</row>
    <row r="20" spans="1:15" ht="24">
      <c r="A20" s="28">
        <v>4001</v>
      </c>
      <c r="B20" s="19" t="s">
        <v>85</v>
      </c>
      <c r="C20" s="21">
        <f t="shared" si="0"/>
        <v>840.6999999999998</v>
      </c>
      <c r="D20" s="20">
        <f>D21+D24+D27+D28</f>
        <v>-230.6</v>
      </c>
      <c r="E20" s="20">
        <f aca="true" t="shared" si="5" ref="E20:O20">E21+E24+E27+E28</f>
        <v>566</v>
      </c>
      <c r="F20" s="20">
        <f t="shared" si="5"/>
        <v>220.2</v>
      </c>
      <c r="G20" s="20">
        <f t="shared" si="5"/>
        <v>6.5</v>
      </c>
      <c r="H20" s="20">
        <f t="shared" si="5"/>
        <v>170.3</v>
      </c>
      <c r="I20" s="20">
        <f t="shared" si="5"/>
        <v>108.3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</row>
    <row r="21" spans="1:15" ht="11.25">
      <c r="A21" s="6" t="s">
        <v>49</v>
      </c>
      <c r="B21" s="7" t="s">
        <v>50</v>
      </c>
      <c r="C21" s="8">
        <f t="shared" si="0"/>
        <v>0</v>
      </c>
      <c r="D21" s="9">
        <f aca="true" t="shared" si="6" ref="D21:O21">D22-D23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</row>
    <row r="22" spans="1:15" ht="11.25">
      <c r="A22" s="6" t="s">
        <v>51</v>
      </c>
      <c r="B22" s="6" t="s">
        <v>52</v>
      </c>
      <c r="C22" s="8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</row>
    <row r="23" spans="1:15" ht="22.5">
      <c r="A23" s="6" t="s">
        <v>53</v>
      </c>
      <c r="B23" s="6" t="s">
        <v>54</v>
      </c>
      <c r="C23" s="8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10"/>
      <c r="N23" s="10"/>
      <c r="O23" s="10"/>
    </row>
    <row r="24" spans="1:15" ht="21">
      <c r="A24" s="18">
        <v>4200</v>
      </c>
      <c r="B24" s="7" t="s">
        <v>82</v>
      </c>
      <c r="C24" s="8">
        <f t="shared" si="0"/>
        <v>0</v>
      </c>
      <c r="D24" s="9">
        <f>D25-D26</f>
        <v>0</v>
      </c>
      <c r="E24" s="9">
        <f aca="true" t="shared" si="7" ref="E24:O24">E25-E26</f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</row>
    <row r="25" spans="1:15" ht="22.5">
      <c r="A25" s="18">
        <v>4210</v>
      </c>
      <c r="B25" s="6" t="s">
        <v>83</v>
      </c>
      <c r="C25" s="8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</row>
    <row r="26" spans="1:15" ht="22.5">
      <c r="A26" s="18">
        <v>4220</v>
      </c>
      <c r="B26" s="6" t="s">
        <v>84</v>
      </c>
      <c r="C26" s="8">
        <f t="shared" si="0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10"/>
      <c r="O26" s="10"/>
    </row>
    <row r="27" spans="1:15" ht="21">
      <c r="A27" s="6" t="s">
        <v>55</v>
      </c>
      <c r="B27" s="7" t="s">
        <v>56</v>
      </c>
      <c r="C27" s="8">
        <f t="shared" si="0"/>
        <v>840.6999999999998</v>
      </c>
      <c r="D27" s="10">
        <v>-230.6</v>
      </c>
      <c r="E27" s="10">
        <v>566</v>
      </c>
      <c r="F27" s="10">
        <v>220.2</v>
      </c>
      <c r="G27" s="10">
        <v>6.5</v>
      </c>
      <c r="H27" s="10">
        <v>170.3</v>
      </c>
      <c r="I27" s="10">
        <v>108.3</v>
      </c>
      <c r="J27" s="10"/>
      <c r="K27" s="23"/>
      <c r="L27" s="10"/>
      <c r="M27" s="10"/>
      <c r="N27" s="10"/>
      <c r="O27" s="10"/>
    </row>
    <row r="28" spans="1:15" ht="21.75">
      <c r="A28" s="6" t="s">
        <v>57</v>
      </c>
      <c r="B28" s="7" t="s">
        <v>86</v>
      </c>
      <c r="C28" s="8">
        <f t="shared" si="0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10"/>
      <c r="N28" s="10"/>
      <c r="O28" s="10"/>
    </row>
    <row r="29" spans="1:15" ht="11.25">
      <c r="A29" s="6"/>
      <c r="B29" s="32" t="s">
        <v>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1.25">
      <c r="A30" s="6" t="s">
        <v>59</v>
      </c>
      <c r="B30" s="7" t="s">
        <v>79</v>
      </c>
      <c r="C30" s="8" t="s">
        <v>77</v>
      </c>
      <c r="D30" s="10">
        <v>1193</v>
      </c>
      <c r="E30" s="10">
        <v>627.1</v>
      </c>
      <c r="F30" s="10">
        <v>406.9</v>
      </c>
      <c r="G30" s="10">
        <v>400.3</v>
      </c>
      <c r="H30" s="10">
        <v>230</v>
      </c>
      <c r="I30" s="10">
        <v>121.8</v>
      </c>
      <c r="J30" s="10"/>
      <c r="K30" s="23"/>
      <c r="L30" s="10"/>
      <c r="M30" s="10"/>
      <c r="N30" s="10"/>
      <c r="O30" s="10"/>
    </row>
    <row r="31" spans="1:15" ht="11.25">
      <c r="A31" s="6" t="s">
        <v>60</v>
      </c>
      <c r="B31" s="6" t="s">
        <v>61</v>
      </c>
      <c r="C31" s="8" t="s">
        <v>77</v>
      </c>
      <c r="D31" s="10">
        <v>0</v>
      </c>
      <c r="E31" s="10">
        <v>14</v>
      </c>
      <c r="F31" s="10">
        <v>14</v>
      </c>
      <c r="G31" s="10">
        <v>21.7</v>
      </c>
      <c r="H31" s="10">
        <v>26.9</v>
      </c>
      <c r="I31" s="10">
        <v>0.5</v>
      </c>
      <c r="J31" s="10"/>
      <c r="K31" s="23"/>
      <c r="L31" s="10"/>
      <c r="M31" s="10"/>
      <c r="N31" s="10"/>
      <c r="O31" s="10"/>
    </row>
    <row r="32" spans="1:15" ht="11.25">
      <c r="A32" s="6" t="s">
        <v>62</v>
      </c>
      <c r="B32" s="7" t="s">
        <v>63</v>
      </c>
      <c r="C32" s="8" t="s">
        <v>77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23"/>
      <c r="L32" s="10"/>
      <c r="M32" s="10"/>
      <c r="N32" s="10"/>
      <c r="O32" s="10"/>
    </row>
    <row r="33" spans="1:15" ht="21">
      <c r="A33" s="6" t="s">
        <v>64</v>
      </c>
      <c r="B33" s="7" t="s">
        <v>80</v>
      </c>
      <c r="C33" s="8" t="s">
        <v>77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23"/>
      <c r="L33" s="10"/>
      <c r="M33" s="10"/>
      <c r="N33" s="10"/>
      <c r="O33" s="10"/>
    </row>
    <row r="34" spans="1:15" ht="11.25">
      <c r="A34" s="6" t="s">
        <v>65</v>
      </c>
      <c r="B34" s="6" t="s">
        <v>66</v>
      </c>
      <c r="C34" s="8" t="s">
        <v>77</v>
      </c>
      <c r="D34" s="10"/>
      <c r="E34" s="10"/>
      <c r="F34" s="10"/>
      <c r="G34" s="10"/>
      <c r="H34" s="10"/>
      <c r="I34" s="10"/>
      <c r="J34" s="10"/>
      <c r="K34" s="23"/>
      <c r="L34" s="10"/>
      <c r="M34" s="10"/>
      <c r="N34" s="10"/>
      <c r="O34" s="10"/>
    </row>
    <row r="35" spans="1:15" ht="11.25">
      <c r="A35" s="6" t="s">
        <v>67</v>
      </c>
      <c r="B35" s="6" t="s">
        <v>68</v>
      </c>
      <c r="C35" s="8" t="s">
        <v>77</v>
      </c>
      <c r="D35" s="10"/>
      <c r="E35" s="10"/>
      <c r="F35" s="10"/>
      <c r="G35" s="10"/>
      <c r="H35" s="10"/>
      <c r="I35" s="10"/>
      <c r="J35" s="10"/>
      <c r="K35" s="23"/>
      <c r="L35" s="10"/>
      <c r="M35" s="10"/>
      <c r="N35" s="10"/>
      <c r="O35" s="10"/>
    </row>
    <row r="36" spans="1:15" ht="11.25">
      <c r="A36" s="6" t="s">
        <v>69</v>
      </c>
      <c r="B36" s="6" t="s">
        <v>70</v>
      </c>
      <c r="C36" s="8" t="s">
        <v>77</v>
      </c>
      <c r="D36" s="10"/>
      <c r="E36" s="10"/>
      <c r="F36" s="10"/>
      <c r="G36" s="10"/>
      <c r="H36" s="10"/>
      <c r="I36" s="10"/>
      <c r="J36" s="10"/>
      <c r="K36" s="23"/>
      <c r="L36" s="10"/>
      <c r="M36" s="10"/>
      <c r="N36" s="10"/>
      <c r="O36" s="10"/>
    </row>
    <row r="37" spans="1:15" ht="11.25">
      <c r="A37" s="6" t="s">
        <v>71</v>
      </c>
      <c r="B37" s="6" t="s">
        <v>72</v>
      </c>
      <c r="C37" s="8" t="s">
        <v>77</v>
      </c>
      <c r="D37" s="10"/>
      <c r="E37" s="10"/>
      <c r="F37" s="10"/>
      <c r="G37" s="10"/>
      <c r="H37" s="10"/>
      <c r="I37" s="10"/>
      <c r="J37" s="10"/>
      <c r="K37" s="23"/>
      <c r="L37" s="10"/>
      <c r="M37" s="10"/>
      <c r="N37" s="10"/>
      <c r="O37" s="10"/>
    </row>
    <row r="38" spans="1:15" ht="33.75">
      <c r="A38" s="27">
        <v>5500</v>
      </c>
      <c r="B38" s="24" t="s">
        <v>95</v>
      </c>
      <c r="C38" s="25">
        <f>SUM(D38:O38)</f>
        <v>1286.4</v>
      </c>
      <c r="D38" s="26">
        <v>0</v>
      </c>
      <c r="E38" s="26">
        <v>265.8</v>
      </c>
      <c r="F38" s="26">
        <v>233</v>
      </c>
      <c r="G38" s="26">
        <v>228.2</v>
      </c>
      <c r="H38" s="26">
        <v>278.8</v>
      </c>
      <c r="I38" s="26">
        <v>280.6</v>
      </c>
      <c r="J38" s="26"/>
      <c r="K38" s="26"/>
      <c r="L38" s="26"/>
      <c r="M38" s="26"/>
      <c r="N38" s="26"/>
      <c r="O38" s="26"/>
    </row>
    <row r="39" spans="1:15" ht="33.75">
      <c r="A39" s="27">
        <v>5600</v>
      </c>
      <c r="B39" s="24" t="s">
        <v>96</v>
      </c>
      <c r="C39" s="25">
        <f>SUM(D39:O39)</f>
        <v>30.9</v>
      </c>
      <c r="D39" s="26">
        <v>0</v>
      </c>
      <c r="E39" s="26">
        <v>0</v>
      </c>
      <c r="F39" s="26">
        <v>0</v>
      </c>
      <c r="G39" s="26">
        <v>0.9</v>
      </c>
      <c r="H39" s="26">
        <v>0</v>
      </c>
      <c r="I39" s="26">
        <v>30</v>
      </c>
      <c r="J39" s="26"/>
      <c r="K39" s="26"/>
      <c r="L39" s="26"/>
      <c r="M39" s="26"/>
      <c r="N39" s="26"/>
      <c r="O39" s="26"/>
    </row>
    <row r="40" spans="1:15" ht="33.75">
      <c r="A40" s="27">
        <v>5700</v>
      </c>
      <c r="B40" s="24" t="s">
        <v>97</v>
      </c>
      <c r="C40" s="25">
        <f>SUM(D40:O40)</f>
        <v>744.2</v>
      </c>
      <c r="D40" s="26">
        <v>0</v>
      </c>
      <c r="E40" s="26">
        <v>349.7</v>
      </c>
      <c r="F40" s="26">
        <v>135.4</v>
      </c>
      <c r="G40" s="26">
        <v>151.1</v>
      </c>
      <c r="H40" s="26">
        <v>108</v>
      </c>
      <c r="I40" s="26">
        <v>0</v>
      </c>
      <c r="J40" s="26"/>
      <c r="K40" s="26"/>
      <c r="L40" s="26"/>
      <c r="M40" s="26"/>
      <c r="N40" s="26"/>
      <c r="O40" s="26"/>
    </row>
    <row r="41" spans="1:15" ht="33.75">
      <c r="A41" s="27">
        <v>5800</v>
      </c>
      <c r="B41" s="24" t="s">
        <v>98</v>
      </c>
      <c r="C41" s="25">
        <f>SUM(D41:O41)</f>
        <v>12.6</v>
      </c>
      <c r="D41" s="26">
        <v>0</v>
      </c>
      <c r="E41" s="26">
        <v>0</v>
      </c>
      <c r="F41" s="26">
        <v>0</v>
      </c>
      <c r="G41" s="26">
        <v>0</v>
      </c>
      <c r="H41" s="26">
        <v>12.6</v>
      </c>
      <c r="I41" s="26">
        <v>0</v>
      </c>
      <c r="J41" s="26"/>
      <c r="K41" s="26"/>
      <c r="L41" s="26"/>
      <c r="M41" s="26"/>
      <c r="N41" s="26"/>
      <c r="O41" s="26"/>
    </row>
    <row r="43" spans="1:9" ht="11.25">
      <c r="A43" s="11" t="s">
        <v>73</v>
      </c>
      <c r="B43" s="12"/>
      <c r="C43" s="43"/>
      <c r="D43" s="43"/>
      <c r="E43" s="13"/>
      <c r="F43" s="14"/>
      <c r="G43" s="15"/>
      <c r="H43" s="13"/>
      <c r="I43" s="13"/>
    </row>
    <row r="44" spans="2:9" ht="11.25">
      <c r="B44" s="16" t="s">
        <v>74</v>
      </c>
      <c r="C44" s="42" t="s">
        <v>75</v>
      </c>
      <c r="D44" s="42"/>
      <c r="E44" s="13"/>
      <c r="F44" s="13"/>
      <c r="G44" s="13"/>
      <c r="H44" s="13"/>
      <c r="I44" s="13"/>
    </row>
    <row r="45" spans="1:9" ht="11.25">
      <c r="A45" s="11" t="s">
        <v>76</v>
      </c>
      <c r="B45" s="12"/>
      <c r="C45" s="43"/>
      <c r="D45" s="43"/>
      <c r="E45" s="13"/>
      <c r="F45" s="14"/>
      <c r="G45" s="17"/>
      <c r="H45" s="13"/>
      <c r="I45" s="13"/>
    </row>
    <row r="46" spans="2:9" ht="11.25">
      <c r="B46" s="16" t="s">
        <v>74</v>
      </c>
      <c r="C46" s="42" t="s">
        <v>75</v>
      </c>
      <c r="D46" s="42"/>
      <c r="E46" s="13"/>
      <c r="F46" s="13"/>
      <c r="G46" s="13"/>
      <c r="H46" s="13"/>
      <c r="I46" s="13"/>
    </row>
    <row r="47" spans="2:9" ht="11.25">
      <c r="B47" s="16"/>
      <c r="C47" s="15"/>
      <c r="D47" s="15"/>
      <c r="E47" s="13"/>
      <c r="F47" s="13"/>
      <c r="G47" s="13"/>
      <c r="H47" s="13"/>
      <c r="I47" s="13"/>
    </row>
    <row r="48" spans="2:15" ht="15"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39" customHeight="1">
      <c r="B49" s="31" t="s">
        <v>94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">
      <c r="B50" s="35" t="s">
        <v>114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38.25" customHeight="1">
      <c r="B51" s="37" t="s">
        <v>111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8.75" customHeight="1" hidden="1">
      <c r="B52" s="38" t="s">
        <v>100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39" customHeight="1">
      <c r="B53" s="39" t="s">
        <v>112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8.75">
      <c r="B54" s="29" t="s">
        <v>99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8.75">
      <c r="B55" s="29" t="s">
        <v>101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8.75">
      <c r="B56" s="29" t="s">
        <v>102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8.75">
      <c r="B57" s="29" t="s">
        <v>103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29" t="s">
        <v>104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29" t="s">
        <v>105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8.75">
      <c r="B60" s="29" t="s">
        <v>106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8.75">
      <c r="B61" s="30" t="s">
        <v>107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8.75">
      <c r="B62" s="30" t="s">
        <v>108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75">
      <c r="B63" s="30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8.75">
      <c r="B64" s="30" t="s">
        <v>110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</sheetData>
  <sheetProtection/>
  <mergeCells count="27">
    <mergeCell ref="A1:O1"/>
    <mergeCell ref="N2:O2"/>
    <mergeCell ref="B5:O5"/>
    <mergeCell ref="B9:O9"/>
    <mergeCell ref="B18:O18"/>
    <mergeCell ref="B29:O29"/>
    <mergeCell ref="C43:D43"/>
    <mergeCell ref="C44:D44"/>
    <mergeCell ref="C45:D45"/>
    <mergeCell ref="C46:D46"/>
    <mergeCell ref="B48:O48"/>
    <mergeCell ref="B49:O49"/>
    <mergeCell ref="B50:O50"/>
    <mergeCell ref="B51:O51"/>
    <mergeCell ref="B52:O52"/>
    <mergeCell ref="B53:O53"/>
    <mergeCell ref="B54:O54"/>
    <mergeCell ref="B55:O55"/>
    <mergeCell ref="B62:O62"/>
    <mergeCell ref="B63:O63"/>
    <mergeCell ref="B64:O64"/>
    <mergeCell ref="B56:O56"/>
    <mergeCell ref="B57:O57"/>
    <mergeCell ref="B58:O58"/>
    <mergeCell ref="B59:O59"/>
    <mergeCell ref="B60:O60"/>
    <mergeCell ref="B61:O6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6">
      <selection activeCell="I40" sqref="I40"/>
    </sheetView>
  </sheetViews>
  <sheetFormatPr defaultColWidth="14.625" defaultRowHeight="12.75"/>
  <cols>
    <col min="1" max="1" width="5.00390625" style="2" customWidth="1"/>
    <col min="2" max="2" width="40.00390625" style="2" customWidth="1"/>
    <col min="3" max="3" width="9.375" style="2" customWidth="1"/>
    <col min="4" max="4" width="8.00390625" style="2" customWidth="1"/>
    <col min="5" max="5" width="8.75390625" style="2" customWidth="1"/>
    <col min="6" max="6" width="9.25390625" style="2" customWidth="1"/>
    <col min="7" max="7" width="8.25390625" style="2" customWidth="1"/>
    <col min="8" max="8" width="8.625" style="2" customWidth="1"/>
    <col min="9" max="10" width="8.00390625" style="2" customWidth="1"/>
    <col min="11" max="11" width="8.625" style="2" customWidth="1"/>
    <col min="12" max="12" width="8.375" style="2" customWidth="1"/>
    <col min="13" max="13" width="8.75390625" style="2" customWidth="1"/>
    <col min="14" max="15" width="10.75390625" style="2" customWidth="1"/>
    <col min="16" max="16384" width="14.625" style="2" customWidth="1"/>
  </cols>
  <sheetData>
    <row r="1" spans="1:15" ht="27" customHeight="1">
      <c r="A1" s="41" t="s">
        <v>118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5" t="s">
        <v>0</v>
      </c>
      <c r="O2" s="45"/>
    </row>
    <row r="3" spans="1:15" ht="11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1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</row>
    <row r="5" spans="1:15" ht="11.25">
      <c r="A5" s="5"/>
      <c r="B5" s="32" t="s">
        <v>87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1.25">
      <c r="A6" s="5" t="s">
        <v>81</v>
      </c>
      <c r="B6" s="7" t="s">
        <v>93</v>
      </c>
      <c r="C6" s="8">
        <f aca="true" t="shared" si="0" ref="C6:C28">SUM(D6:O6)</f>
        <v>4020</v>
      </c>
      <c r="D6" s="8">
        <f>D7+D8</f>
        <v>326</v>
      </c>
      <c r="E6" s="8">
        <f>E7+E8</f>
        <v>794.5</v>
      </c>
      <c r="F6" s="8">
        <f>F7+F8</f>
        <v>662.4</v>
      </c>
      <c r="G6" s="8">
        <f aca="true" t="shared" si="1" ref="G6:O6">G7+G8</f>
        <v>629.3</v>
      </c>
      <c r="H6" s="8">
        <f t="shared" si="1"/>
        <v>339.8</v>
      </c>
      <c r="I6" s="8">
        <f t="shared" si="1"/>
        <v>1268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1:15" ht="11.25">
      <c r="A7" s="5" t="s">
        <v>89</v>
      </c>
      <c r="B7" s="22" t="s">
        <v>90</v>
      </c>
      <c r="C7" s="8">
        <f>SUM(D7:O7)</f>
        <v>2543.5</v>
      </c>
      <c r="D7" s="23">
        <v>100.4</v>
      </c>
      <c r="E7" s="23">
        <v>480</v>
      </c>
      <c r="F7" s="23">
        <v>382.9</v>
      </c>
      <c r="G7" s="23">
        <v>531.8</v>
      </c>
      <c r="H7" s="23">
        <v>60.3</v>
      </c>
      <c r="I7" s="23">
        <v>988.1</v>
      </c>
      <c r="J7" s="23"/>
      <c r="K7" s="23"/>
      <c r="L7" s="23"/>
      <c r="M7" s="23"/>
      <c r="N7" s="23"/>
      <c r="O7" s="23"/>
    </row>
    <row r="8" spans="1:15" ht="11.25">
      <c r="A8" s="5" t="s">
        <v>92</v>
      </c>
      <c r="B8" s="22" t="s">
        <v>91</v>
      </c>
      <c r="C8" s="8">
        <f>SUM(D8:O8)</f>
        <v>1476.5</v>
      </c>
      <c r="D8" s="23">
        <v>225.6</v>
      </c>
      <c r="E8" s="23">
        <v>314.5</v>
      </c>
      <c r="F8" s="23">
        <v>279.5</v>
      </c>
      <c r="G8" s="23">
        <v>97.5</v>
      </c>
      <c r="H8" s="23">
        <v>279.5</v>
      </c>
      <c r="I8" s="23">
        <v>279.9</v>
      </c>
      <c r="J8" s="23"/>
      <c r="K8" s="23"/>
      <c r="L8" s="23"/>
      <c r="M8" s="23"/>
      <c r="N8" s="23"/>
      <c r="O8" s="23"/>
    </row>
    <row r="9" spans="1:15" ht="11.25">
      <c r="A9" s="6"/>
      <c r="B9" s="32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1.25">
      <c r="A10" s="6" t="s">
        <v>32</v>
      </c>
      <c r="B10" s="7" t="s">
        <v>33</v>
      </c>
      <c r="C10" s="8">
        <f t="shared" si="0"/>
        <v>3874.6</v>
      </c>
      <c r="D10" s="9">
        <f aca="true" t="shared" si="2" ref="D10:O10">D11+D12+D14</f>
        <v>108.9</v>
      </c>
      <c r="E10" s="9">
        <f t="shared" si="2"/>
        <v>899.3</v>
      </c>
      <c r="F10" s="9">
        <f t="shared" si="2"/>
        <v>818.1</v>
      </c>
      <c r="G10" s="9">
        <f t="shared" si="2"/>
        <v>1034.8</v>
      </c>
      <c r="H10" s="9">
        <f t="shared" si="2"/>
        <v>475.5</v>
      </c>
      <c r="I10" s="9">
        <f t="shared" si="2"/>
        <v>538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</row>
    <row r="11" spans="1:15" ht="11.25">
      <c r="A11" s="6" t="s">
        <v>34</v>
      </c>
      <c r="B11" s="7" t="s">
        <v>113</v>
      </c>
      <c r="C11" s="8">
        <f t="shared" si="0"/>
        <v>1917.8000000000002</v>
      </c>
      <c r="D11" s="10">
        <v>91</v>
      </c>
      <c r="E11" s="10">
        <v>392</v>
      </c>
      <c r="F11" s="10">
        <v>359.1</v>
      </c>
      <c r="G11" s="10">
        <v>581.1</v>
      </c>
      <c r="H11" s="10">
        <v>126.9</v>
      </c>
      <c r="I11" s="10">
        <v>367.7</v>
      </c>
      <c r="J11" s="10"/>
      <c r="K11" s="23"/>
      <c r="L11" s="10"/>
      <c r="M11" s="10"/>
      <c r="N11" s="10"/>
      <c r="O11" s="10"/>
    </row>
    <row r="12" spans="1:15" ht="11.25">
      <c r="A12" s="6" t="s">
        <v>35</v>
      </c>
      <c r="B12" s="7" t="s">
        <v>36</v>
      </c>
      <c r="C12" s="8">
        <f t="shared" si="0"/>
        <v>54.3</v>
      </c>
      <c r="D12" s="10">
        <v>0</v>
      </c>
      <c r="E12" s="10">
        <v>0</v>
      </c>
      <c r="F12" s="10">
        <v>0</v>
      </c>
      <c r="G12" s="10">
        <v>45.8</v>
      </c>
      <c r="H12" s="10">
        <v>8</v>
      </c>
      <c r="I12" s="10">
        <v>0.5</v>
      </c>
      <c r="J12" s="10"/>
      <c r="K12" s="23"/>
      <c r="L12" s="10"/>
      <c r="M12" s="10"/>
      <c r="N12" s="10"/>
      <c r="O12" s="10"/>
    </row>
    <row r="13" spans="1:15" ht="22.5">
      <c r="A13" s="6" t="s">
        <v>37</v>
      </c>
      <c r="B13" s="6" t="s">
        <v>38</v>
      </c>
      <c r="C13" s="8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23"/>
      <c r="L13" s="10"/>
      <c r="M13" s="10"/>
      <c r="N13" s="10"/>
      <c r="O13" s="10"/>
    </row>
    <row r="14" spans="1:15" ht="21">
      <c r="A14" s="6" t="s">
        <v>39</v>
      </c>
      <c r="B14" s="7" t="s">
        <v>40</v>
      </c>
      <c r="C14" s="8">
        <f t="shared" si="0"/>
        <v>1902.4999999999998</v>
      </c>
      <c r="D14" s="10">
        <v>17.9</v>
      </c>
      <c r="E14" s="10">
        <v>507.3</v>
      </c>
      <c r="F14" s="10">
        <v>459</v>
      </c>
      <c r="G14" s="10">
        <v>407.9</v>
      </c>
      <c r="H14" s="10">
        <v>340.6</v>
      </c>
      <c r="I14" s="10">
        <v>169.8</v>
      </c>
      <c r="J14" s="10"/>
      <c r="K14" s="23"/>
      <c r="L14" s="10"/>
      <c r="M14" s="10"/>
      <c r="N14" s="10"/>
      <c r="O14" s="10"/>
    </row>
    <row r="15" spans="1:15" ht="11.25">
      <c r="A15" s="6" t="s">
        <v>41</v>
      </c>
      <c r="B15" s="6" t="s">
        <v>42</v>
      </c>
      <c r="C15" s="8">
        <f t="shared" si="0"/>
        <v>994.2</v>
      </c>
      <c r="D15" s="10">
        <v>3.2</v>
      </c>
      <c r="E15" s="10">
        <v>317.1</v>
      </c>
      <c r="F15" s="10">
        <v>329.3</v>
      </c>
      <c r="G15" s="10">
        <v>213.5</v>
      </c>
      <c r="H15" s="10">
        <v>115</v>
      </c>
      <c r="I15" s="10">
        <v>16.1</v>
      </c>
      <c r="J15" s="10"/>
      <c r="K15" s="23"/>
      <c r="L15" s="10"/>
      <c r="M15" s="10"/>
      <c r="N15" s="10"/>
      <c r="O15" s="10"/>
    </row>
    <row r="16" spans="1:15" ht="11.25">
      <c r="A16" s="6" t="s">
        <v>43</v>
      </c>
      <c r="B16" s="6" t="s">
        <v>44</v>
      </c>
      <c r="C16" s="8">
        <f t="shared" si="0"/>
        <v>142.8</v>
      </c>
      <c r="D16" s="10">
        <v>0</v>
      </c>
      <c r="E16" s="10">
        <v>28.6</v>
      </c>
      <c r="F16" s="10">
        <v>28.5</v>
      </c>
      <c r="G16" s="10">
        <v>57.1</v>
      </c>
      <c r="H16" s="10">
        <v>0</v>
      </c>
      <c r="I16" s="10">
        <v>28.6</v>
      </c>
      <c r="J16" s="10"/>
      <c r="K16" s="23"/>
      <c r="L16" s="10"/>
      <c r="M16" s="10"/>
      <c r="N16" s="10"/>
      <c r="O16" s="10"/>
    </row>
    <row r="17" spans="1:15" ht="11.25">
      <c r="A17" s="6" t="s">
        <v>45</v>
      </c>
      <c r="B17" s="7" t="s">
        <v>46</v>
      </c>
      <c r="C17" s="8">
        <f t="shared" si="0"/>
        <v>145.4000000000001</v>
      </c>
      <c r="D17" s="9">
        <f>D6-D10</f>
        <v>217.1</v>
      </c>
      <c r="E17" s="9">
        <f aca="true" t="shared" si="3" ref="E17:O17">E6-E10</f>
        <v>-104.79999999999995</v>
      </c>
      <c r="F17" s="9">
        <f t="shared" si="3"/>
        <v>-155.70000000000005</v>
      </c>
      <c r="G17" s="9">
        <f t="shared" si="3"/>
        <v>-405.5</v>
      </c>
      <c r="H17" s="9">
        <f t="shared" si="3"/>
        <v>-135.7</v>
      </c>
      <c r="I17" s="9">
        <f t="shared" si="3"/>
        <v>730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</row>
    <row r="18" spans="1:15" ht="11.25">
      <c r="A18" s="6"/>
      <c r="B18" s="3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21">
      <c r="A19" s="6" t="s">
        <v>48</v>
      </c>
      <c r="B19" s="7" t="s">
        <v>78</v>
      </c>
      <c r="C19" s="8">
        <f t="shared" si="0"/>
        <v>-145.4000000000001</v>
      </c>
      <c r="D19" s="9">
        <f aca="true" t="shared" si="4" ref="D19:O19">D17*(-1)</f>
        <v>-217.1</v>
      </c>
      <c r="E19" s="9">
        <f t="shared" si="4"/>
        <v>104.79999999999995</v>
      </c>
      <c r="F19" s="9">
        <f t="shared" si="4"/>
        <v>155.70000000000005</v>
      </c>
      <c r="G19" s="9">
        <f t="shared" si="4"/>
        <v>405.5</v>
      </c>
      <c r="H19" s="9">
        <f t="shared" si="4"/>
        <v>135.7</v>
      </c>
      <c r="I19" s="9">
        <f t="shared" si="4"/>
        <v>-730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</row>
    <row r="20" spans="1:15" ht="24">
      <c r="A20" s="28">
        <v>4001</v>
      </c>
      <c r="B20" s="19" t="s">
        <v>85</v>
      </c>
      <c r="C20" s="21">
        <f t="shared" si="0"/>
        <v>-145.4000000000001</v>
      </c>
      <c r="D20" s="20">
        <f>D21+D24+D27+D28</f>
        <v>-217.1</v>
      </c>
      <c r="E20" s="20">
        <f aca="true" t="shared" si="5" ref="E20:O20">E21+E24+E27+E28</f>
        <v>104.8</v>
      </c>
      <c r="F20" s="20">
        <f t="shared" si="5"/>
        <v>155.7</v>
      </c>
      <c r="G20" s="20">
        <f t="shared" si="5"/>
        <v>405.5</v>
      </c>
      <c r="H20" s="20">
        <f t="shared" si="5"/>
        <v>135.7</v>
      </c>
      <c r="I20" s="20">
        <f t="shared" si="5"/>
        <v>-730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</row>
    <row r="21" spans="1:15" ht="11.25">
      <c r="A21" s="6" t="s">
        <v>49</v>
      </c>
      <c r="B21" s="7" t="s">
        <v>50</v>
      </c>
      <c r="C21" s="8">
        <f t="shared" si="0"/>
        <v>0</v>
      </c>
      <c r="D21" s="9">
        <f aca="true" t="shared" si="6" ref="D21:O21">D22-D23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</row>
    <row r="22" spans="1:15" ht="11.25">
      <c r="A22" s="6" t="s">
        <v>51</v>
      </c>
      <c r="B22" s="6" t="s">
        <v>52</v>
      </c>
      <c r="C22" s="8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</row>
    <row r="23" spans="1:15" ht="22.5">
      <c r="A23" s="6" t="s">
        <v>53</v>
      </c>
      <c r="B23" s="6" t="s">
        <v>54</v>
      </c>
      <c r="C23" s="8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10"/>
      <c r="N23" s="10"/>
      <c r="O23" s="10"/>
    </row>
    <row r="24" spans="1:15" ht="21">
      <c r="A24" s="18">
        <v>4200</v>
      </c>
      <c r="B24" s="7" t="s">
        <v>82</v>
      </c>
      <c r="C24" s="8">
        <f t="shared" si="0"/>
        <v>0</v>
      </c>
      <c r="D24" s="9">
        <f>D25-D26</f>
        <v>0</v>
      </c>
      <c r="E24" s="9">
        <f aca="true" t="shared" si="7" ref="E24:O24">E25-E26</f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</row>
    <row r="25" spans="1:15" ht="22.5">
      <c r="A25" s="18">
        <v>4210</v>
      </c>
      <c r="B25" s="6" t="s">
        <v>83</v>
      </c>
      <c r="C25" s="8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</row>
    <row r="26" spans="1:15" ht="22.5">
      <c r="A26" s="18">
        <v>4220</v>
      </c>
      <c r="B26" s="6" t="s">
        <v>84</v>
      </c>
      <c r="C26" s="8">
        <f t="shared" si="0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10"/>
      <c r="O26" s="10"/>
    </row>
    <row r="27" spans="1:15" ht="21">
      <c r="A27" s="6" t="s">
        <v>55</v>
      </c>
      <c r="B27" s="7" t="s">
        <v>56</v>
      </c>
      <c r="C27" s="8">
        <f t="shared" si="0"/>
        <v>-145.4000000000001</v>
      </c>
      <c r="D27" s="10">
        <v>-217.1</v>
      </c>
      <c r="E27" s="10">
        <v>104.8</v>
      </c>
      <c r="F27" s="10">
        <v>155.7</v>
      </c>
      <c r="G27" s="10">
        <v>405.5</v>
      </c>
      <c r="H27" s="10">
        <v>135.7</v>
      </c>
      <c r="I27" s="10">
        <v>-730</v>
      </c>
      <c r="J27" s="10"/>
      <c r="K27" s="23"/>
      <c r="L27" s="10"/>
      <c r="M27" s="10"/>
      <c r="N27" s="10"/>
      <c r="O27" s="10"/>
    </row>
    <row r="28" spans="1:15" ht="21.75">
      <c r="A28" s="6" t="s">
        <v>57</v>
      </c>
      <c r="B28" s="7" t="s">
        <v>86</v>
      </c>
      <c r="C28" s="8">
        <f t="shared" si="0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10"/>
      <c r="N28" s="10"/>
      <c r="O28" s="10"/>
    </row>
    <row r="29" spans="1:15" ht="11.25">
      <c r="A29" s="6"/>
      <c r="B29" s="32" t="s">
        <v>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1.25">
      <c r="A30" s="6" t="s">
        <v>59</v>
      </c>
      <c r="B30" s="7" t="s">
        <v>79</v>
      </c>
      <c r="C30" s="8" t="s">
        <v>77</v>
      </c>
      <c r="D30" s="10">
        <v>1390.6</v>
      </c>
      <c r="E30" s="10">
        <v>1285.9</v>
      </c>
      <c r="F30" s="10">
        <v>1130.1</v>
      </c>
      <c r="G30" s="10">
        <v>627</v>
      </c>
      <c r="H30" s="10">
        <v>491.3</v>
      </c>
      <c r="I30" s="10">
        <v>1318.9</v>
      </c>
      <c r="J30" s="10"/>
      <c r="K30" s="23"/>
      <c r="L30" s="10"/>
      <c r="M30" s="10"/>
      <c r="N30" s="10"/>
      <c r="O30" s="10"/>
    </row>
    <row r="31" spans="1:15" ht="11.25">
      <c r="A31" s="6" t="s">
        <v>60</v>
      </c>
      <c r="B31" s="6" t="s">
        <v>61</v>
      </c>
      <c r="C31" s="8" t="s">
        <v>77</v>
      </c>
      <c r="D31" s="10">
        <v>0</v>
      </c>
      <c r="E31" s="10">
        <v>18.3</v>
      </c>
      <c r="F31" s="10">
        <v>5.9</v>
      </c>
      <c r="G31" s="10">
        <v>29.1</v>
      </c>
      <c r="H31" s="10">
        <v>24.8</v>
      </c>
      <c r="I31" s="10">
        <v>12.8</v>
      </c>
      <c r="J31" s="10"/>
      <c r="K31" s="23"/>
      <c r="L31" s="10"/>
      <c r="M31" s="10"/>
      <c r="N31" s="10"/>
      <c r="O31" s="10"/>
    </row>
    <row r="32" spans="1:15" ht="11.25">
      <c r="A32" s="6" t="s">
        <v>62</v>
      </c>
      <c r="B32" s="7" t="s">
        <v>63</v>
      </c>
      <c r="C32" s="8" t="s">
        <v>77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23"/>
      <c r="L32" s="10"/>
      <c r="M32" s="10"/>
      <c r="N32" s="10"/>
      <c r="O32" s="10"/>
    </row>
    <row r="33" spans="1:15" ht="21">
      <c r="A33" s="6" t="s">
        <v>64</v>
      </c>
      <c r="B33" s="7" t="s">
        <v>80</v>
      </c>
      <c r="C33" s="8" t="s">
        <v>77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23"/>
      <c r="L33" s="10"/>
      <c r="M33" s="10"/>
      <c r="N33" s="10"/>
      <c r="O33" s="10"/>
    </row>
    <row r="34" spans="1:15" ht="11.25">
      <c r="A34" s="6" t="s">
        <v>65</v>
      </c>
      <c r="B34" s="6" t="s">
        <v>66</v>
      </c>
      <c r="C34" s="8" t="s">
        <v>77</v>
      </c>
      <c r="D34" s="10"/>
      <c r="E34" s="10"/>
      <c r="F34" s="10"/>
      <c r="G34" s="10"/>
      <c r="H34" s="10"/>
      <c r="I34" s="10"/>
      <c r="J34" s="10"/>
      <c r="K34" s="23"/>
      <c r="L34" s="10"/>
      <c r="M34" s="10"/>
      <c r="N34" s="10"/>
      <c r="O34" s="10"/>
    </row>
    <row r="35" spans="1:15" ht="11.25">
      <c r="A35" s="6" t="s">
        <v>67</v>
      </c>
      <c r="B35" s="6" t="s">
        <v>68</v>
      </c>
      <c r="C35" s="8" t="s">
        <v>77</v>
      </c>
      <c r="D35" s="10"/>
      <c r="E35" s="10"/>
      <c r="F35" s="10"/>
      <c r="G35" s="10"/>
      <c r="H35" s="10"/>
      <c r="I35" s="10"/>
      <c r="J35" s="10"/>
      <c r="K35" s="23"/>
      <c r="L35" s="10"/>
      <c r="M35" s="10"/>
      <c r="N35" s="10"/>
      <c r="O35" s="10"/>
    </row>
    <row r="36" spans="1:15" ht="11.25">
      <c r="A36" s="6" t="s">
        <v>69</v>
      </c>
      <c r="B36" s="6" t="s">
        <v>70</v>
      </c>
      <c r="C36" s="8" t="s">
        <v>77</v>
      </c>
      <c r="D36" s="10"/>
      <c r="E36" s="10"/>
      <c r="F36" s="10"/>
      <c r="G36" s="10"/>
      <c r="H36" s="10"/>
      <c r="I36" s="10"/>
      <c r="J36" s="10"/>
      <c r="K36" s="23"/>
      <c r="L36" s="10"/>
      <c r="M36" s="10"/>
      <c r="N36" s="10"/>
      <c r="O36" s="10"/>
    </row>
    <row r="37" spans="1:15" ht="11.25">
      <c r="A37" s="6" t="s">
        <v>71</v>
      </c>
      <c r="B37" s="6" t="s">
        <v>72</v>
      </c>
      <c r="C37" s="8" t="s">
        <v>77</v>
      </c>
      <c r="D37" s="10"/>
      <c r="E37" s="10"/>
      <c r="F37" s="10"/>
      <c r="G37" s="10"/>
      <c r="H37" s="10"/>
      <c r="I37" s="10"/>
      <c r="J37" s="10"/>
      <c r="K37" s="23"/>
      <c r="L37" s="10"/>
      <c r="M37" s="10"/>
      <c r="N37" s="10"/>
      <c r="O37" s="10"/>
    </row>
    <row r="38" spans="1:15" ht="33.75">
      <c r="A38" s="27">
        <v>5500</v>
      </c>
      <c r="B38" s="24" t="s">
        <v>95</v>
      </c>
      <c r="C38" s="25">
        <f>SUM(D38:O38)</f>
        <v>1917.8000000000002</v>
      </c>
      <c r="D38" s="26">
        <v>91</v>
      </c>
      <c r="E38" s="26">
        <v>392</v>
      </c>
      <c r="F38" s="26">
        <v>359.1</v>
      </c>
      <c r="G38" s="26">
        <v>581.1</v>
      </c>
      <c r="H38" s="26">
        <v>126.9</v>
      </c>
      <c r="I38" s="26">
        <v>367.7</v>
      </c>
      <c r="J38" s="26"/>
      <c r="K38" s="26"/>
      <c r="L38" s="26"/>
      <c r="M38" s="26"/>
      <c r="N38" s="26"/>
      <c r="O38" s="26"/>
    </row>
    <row r="39" spans="1:15" ht="33.75">
      <c r="A39" s="27">
        <v>5600</v>
      </c>
      <c r="B39" s="24" t="s">
        <v>96</v>
      </c>
      <c r="C39" s="25">
        <f>SUM(D39:O39)</f>
        <v>54.3</v>
      </c>
      <c r="D39" s="26">
        <v>0</v>
      </c>
      <c r="E39" s="26">
        <v>0</v>
      </c>
      <c r="F39" s="26">
        <v>0</v>
      </c>
      <c r="G39" s="26">
        <v>45.8</v>
      </c>
      <c r="H39" s="26">
        <v>8</v>
      </c>
      <c r="I39" s="26">
        <v>0.5</v>
      </c>
      <c r="J39" s="26"/>
      <c r="K39" s="26"/>
      <c r="L39" s="26"/>
      <c r="M39" s="26"/>
      <c r="N39" s="26"/>
      <c r="O39" s="26"/>
    </row>
    <row r="40" spans="1:15" ht="33.75">
      <c r="A40" s="27">
        <v>5700</v>
      </c>
      <c r="B40" s="24" t="s">
        <v>97</v>
      </c>
      <c r="C40" s="25">
        <f>SUM(D40:O40)</f>
        <v>1079.1999999999998</v>
      </c>
      <c r="D40" s="26">
        <v>3.2</v>
      </c>
      <c r="E40" s="26">
        <v>317.1</v>
      </c>
      <c r="F40" s="26">
        <v>329.3</v>
      </c>
      <c r="G40" s="26">
        <v>213.5</v>
      </c>
      <c r="H40" s="26">
        <v>200</v>
      </c>
      <c r="I40" s="26">
        <v>16.1</v>
      </c>
      <c r="J40" s="26"/>
      <c r="K40" s="26"/>
      <c r="L40" s="26"/>
      <c r="M40" s="26"/>
      <c r="N40" s="26"/>
      <c r="O40" s="26"/>
    </row>
    <row r="41" spans="1:15" ht="33.75">
      <c r="A41" s="27">
        <v>5800</v>
      </c>
      <c r="B41" s="24" t="s">
        <v>98</v>
      </c>
      <c r="C41" s="25">
        <f>SUM(D41:O41)</f>
        <v>142.8</v>
      </c>
      <c r="D41" s="26">
        <v>0</v>
      </c>
      <c r="E41" s="26">
        <v>28.6</v>
      </c>
      <c r="F41" s="26">
        <v>28.5</v>
      </c>
      <c r="G41" s="26">
        <v>57.1</v>
      </c>
      <c r="H41" s="26">
        <v>0</v>
      </c>
      <c r="I41" s="26">
        <v>28.6</v>
      </c>
      <c r="J41" s="26"/>
      <c r="K41" s="26"/>
      <c r="L41" s="26"/>
      <c r="M41" s="26"/>
      <c r="N41" s="26"/>
      <c r="O41" s="26"/>
    </row>
    <row r="43" spans="1:9" ht="11.25">
      <c r="A43" s="11" t="s">
        <v>73</v>
      </c>
      <c r="B43" s="12"/>
      <c r="C43" s="43"/>
      <c r="D43" s="43"/>
      <c r="E43" s="13"/>
      <c r="F43" s="14"/>
      <c r="G43" s="15"/>
      <c r="H43" s="13"/>
      <c r="I43" s="13"/>
    </row>
    <row r="44" spans="2:9" ht="11.25">
      <c r="B44" s="16" t="s">
        <v>74</v>
      </c>
      <c r="C44" s="42" t="s">
        <v>75</v>
      </c>
      <c r="D44" s="42"/>
      <c r="E44" s="13"/>
      <c r="F44" s="13"/>
      <c r="G44" s="13"/>
      <c r="H44" s="13"/>
      <c r="I44" s="13"/>
    </row>
    <row r="45" spans="1:9" ht="11.25">
      <c r="A45" s="11" t="s">
        <v>76</v>
      </c>
      <c r="B45" s="12"/>
      <c r="C45" s="43"/>
      <c r="D45" s="43"/>
      <c r="E45" s="13"/>
      <c r="F45" s="14"/>
      <c r="G45" s="17"/>
      <c r="H45" s="13"/>
      <c r="I45" s="13"/>
    </row>
    <row r="46" spans="2:9" ht="11.25">
      <c r="B46" s="16" t="s">
        <v>74</v>
      </c>
      <c r="C46" s="42" t="s">
        <v>75</v>
      </c>
      <c r="D46" s="42"/>
      <c r="E46" s="13"/>
      <c r="F46" s="13"/>
      <c r="G46" s="13"/>
      <c r="H46" s="13"/>
      <c r="I46" s="13"/>
    </row>
    <row r="47" spans="2:9" ht="11.25">
      <c r="B47" s="16"/>
      <c r="C47" s="15"/>
      <c r="D47" s="15"/>
      <c r="E47" s="13"/>
      <c r="F47" s="13"/>
      <c r="G47" s="13"/>
      <c r="H47" s="13"/>
      <c r="I47" s="13"/>
    </row>
    <row r="48" spans="2:15" ht="15"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39" customHeight="1">
      <c r="B49" s="31" t="s">
        <v>94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">
      <c r="B50" s="35" t="s">
        <v>114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38.25" customHeight="1">
      <c r="B51" s="37" t="s">
        <v>111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8.75" customHeight="1" hidden="1">
      <c r="B52" s="38" t="s">
        <v>100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39" customHeight="1">
      <c r="B53" s="39" t="s">
        <v>112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8.75">
      <c r="B54" s="29" t="s">
        <v>99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8.75">
      <c r="B55" s="29" t="s">
        <v>101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8.75">
      <c r="B56" s="29" t="s">
        <v>102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8.75">
      <c r="B57" s="29" t="s">
        <v>103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29" t="s">
        <v>104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29" t="s">
        <v>105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8.75">
      <c r="B60" s="29" t="s">
        <v>106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8.75">
      <c r="B61" s="30" t="s">
        <v>107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8.75">
      <c r="B62" s="30" t="s">
        <v>108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75">
      <c r="B63" s="30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8.75">
      <c r="B64" s="30" t="s">
        <v>110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</sheetData>
  <sheetProtection/>
  <mergeCells count="27">
    <mergeCell ref="A1:O1"/>
    <mergeCell ref="N2:O2"/>
    <mergeCell ref="B5:O5"/>
    <mergeCell ref="B9:O9"/>
    <mergeCell ref="B18:O18"/>
    <mergeCell ref="B29:O29"/>
    <mergeCell ref="C43:D43"/>
    <mergeCell ref="C44:D44"/>
    <mergeCell ref="C45:D45"/>
    <mergeCell ref="C46:D46"/>
    <mergeCell ref="B48:O48"/>
    <mergeCell ref="B49:O49"/>
    <mergeCell ref="B50:O50"/>
    <mergeCell ref="B51:O51"/>
    <mergeCell ref="B52:O52"/>
    <mergeCell ref="B53:O53"/>
    <mergeCell ref="B54:O54"/>
    <mergeCell ref="B55:O55"/>
    <mergeCell ref="B62:O62"/>
    <mergeCell ref="B63:O63"/>
    <mergeCell ref="B64:O64"/>
    <mergeCell ref="B56:O56"/>
    <mergeCell ref="B57:O57"/>
    <mergeCell ref="B58:O58"/>
    <mergeCell ref="B59:O59"/>
    <mergeCell ref="B60:O60"/>
    <mergeCell ref="B61:O6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I42" sqref="I42"/>
    </sheetView>
  </sheetViews>
  <sheetFormatPr defaultColWidth="14.625" defaultRowHeight="12.75"/>
  <cols>
    <col min="1" max="1" width="5.00390625" style="2" customWidth="1"/>
    <col min="2" max="2" width="40.00390625" style="2" customWidth="1"/>
    <col min="3" max="3" width="9.375" style="2" customWidth="1"/>
    <col min="4" max="4" width="8.00390625" style="2" customWidth="1"/>
    <col min="5" max="5" width="8.75390625" style="2" customWidth="1"/>
    <col min="6" max="6" width="9.25390625" style="2" customWidth="1"/>
    <col min="7" max="7" width="8.25390625" style="2" customWidth="1"/>
    <col min="8" max="8" width="8.625" style="2" customWidth="1"/>
    <col min="9" max="10" width="8.00390625" style="2" customWidth="1"/>
    <col min="11" max="11" width="8.625" style="2" customWidth="1"/>
    <col min="12" max="12" width="8.375" style="2" customWidth="1"/>
    <col min="13" max="13" width="8.75390625" style="2" customWidth="1"/>
    <col min="14" max="15" width="10.75390625" style="2" customWidth="1"/>
    <col min="16" max="16384" width="14.625" style="2" customWidth="1"/>
  </cols>
  <sheetData>
    <row r="1" spans="1:15" ht="27" customHeight="1">
      <c r="A1" s="41" t="s">
        <v>119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5" t="s">
        <v>0</v>
      </c>
      <c r="O2" s="45"/>
    </row>
    <row r="3" spans="1:15" ht="11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1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</row>
    <row r="5" spans="1:15" ht="11.25">
      <c r="A5" s="5"/>
      <c r="B5" s="32" t="s">
        <v>87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1.25">
      <c r="A6" s="5" t="s">
        <v>81</v>
      </c>
      <c r="B6" s="7" t="s">
        <v>93</v>
      </c>
      <c r="C6" s="8">
        <f aca="true" t="shared" si="0" ref="C6:C28">SUM(D6:O6)</f>
        <v>6071.900000000001</v>
      </c>
      <c r="D6" s="8">
        <f>D7+D8</f>
        <v>429.2</v>
      </c>
      <c r="E6" s="8">
        <f>E7+E8</f>
        <v>1309.9</v>
      </c>
      <c r="F6" s="8">
        <f>F7+F8</f>
        <v>651.4</v>
      </c>
      <c r="G6" s="8">
        <f aca="true" t="shared" si="1" ref="G6:O6">G7+G8</f>
        <v>1017.3</v>
      </c>
      <c r="H6" s="8">
        <f t="shared" si="1"/>
        <v>1783.8</v>
      </c>
      <c r="I6" s="8">
        <f t="shared" si="1"/>
        <v>880.3000000000001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1:15" ht="11.25">
      <c r="A7" s="5" t="s">
        <v>89</v>
      </c>
      <c r="B7" s="22" t="s">
        <v>90</v>
      </c>
      <c r="C7" s="8">
        <f>SUM(D7:O7)</f>
        <v>5003.3</v>
      </c>
      <c r="D7" s="23">
        <v>429.2</v>
      </c>
      <c r="E7" s="23">
        <v>1274.9</v>
      </c>
      <c r="F7" s="23">
        <v>651.4</v>
      </c>
      <c r="G7" s="23">
        <v>773.6</v>
      </c>
      <c r="H7" s="23">
        <v>873</v>
      </c>
      <c r="I7" s="23">
        <v>1001.2</v>
      </c>
      <c r="J7" s="23"/>
      <c r="K7" s="23"/>
      <c r="L7" s="23"/>
      <c r="M7" s="23"/>
      <c r="N7" s="23"/>
      <c r="O7" s="23"/>
    </row>
    <row r="8" spans="1:15" ht="11.25">
      <c r="A8" s="5" t="s">
        <v>92</v>
      </c>
      <c r="B8" s="22" t="s">
        <v>91</v>
      </c>
      <c r="C8" s="8">
        <f>SUM(D8:O8)</f>
        <v>1068.6</v>
      </c>
      <c r="D8" s="23">
        <v>0</v>
      </c>
      <c r="E8" s="23">
        <v>35</v>
      </c>
      <c r="F8" s="23">
        <v>0</v>
      </c>
      <c r="G8" s="23">
        <v>243.7</v>
      </c>
      <c r="H8" s="23">
        <v>910.8</v>
      </c>
      <c r="I8" s="23">
        <v>-120.9</v>
      </c>
      <c r="J8" s="23"/>
      <c r="K8" s="23"/>
      <c r="L8" s="23"/>
      <c r="M8" s="23"/>
      <c r="N8" s="23"/>
      <c r="O8" s="23"/>
    </row>
    <row r="9" spans="1:15" ht="11.25">
      <c r="A9" s="6"/>
      <c r="B9" s="32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1.25">
      <c r="A10" s="6" t="s">
        <v>32</v>
      </c>
      <c r="B10" s="7" t="s">
        <v>33</v>
      </c>
      <c r="C10" s="8">
        <f t="shared" si="0"/>
        <v>5631.8</v>
      </c>
      <c r="D10" s="9">
        <f aca="true" t="shared" si="2" ref="D10:O10">D11+D12+D14</f>
        <v>286.3</v>
      </c>
      <c r="E10" s="9">
        <f t="shared" si="2"/>
        <v>817.4</v>
      </c>
      <c r="F10" s="9">
        <f t="shared" si="2"/>
        <v>1621.6</v>
      </c>
      <c r="G10" s="9">
        <f t="shared" si="2"/>
        <v>1008.8</v>
      </c>
      <c r="H10" s="9">
        <f t="shared" si="2"/>
        <v>943.8</v>
      </c>
      <c r="I10" s="9">
        <f t="shared" si="2"/>
        <v>953.9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</row>
    <row r="11" spans="1:15" ht="11.25">
      <c r="A11" s="6" t="s">
        <v>34</v>
      </c>
      <c r="B11" s="7" t="s">
        <v>113</v>
      </c>
      <c r="C11" s="8">
        <f t="shared" si="0"/>
        <v>2017</v>
      </c>
      <c r="D11" s="10">
        <v>59.4</v>
      </c>
      <c r="E11" s="10">
        <v>377.4</v>
      </c>
      <c r="F11" s="10">
        <v>376.3</v>
      </c>
      <c r="G11" s="10">
        <v>498.2</v>
      </c>
      <c r="H11" s="10">
        <v>265.6</v>
      </c>
      <c r="I11" s="10">
        <v>440.1</v>
      </c>
      <c r="J11" s="10"/>
      <c r="K11" s="23"/>
      <c r="L11" s="10"/>
      <c r="M11" s="10"/>
      <c r="N11" s="10"/>
      <c r="O11" s="10"/>
    </row>
    <row r="12" spans="1:15" ht="11.25">
      <c r="A12" s="6" t="s">
        <v>35</v>
      </c>
      <c r="B12" s="7" t="s">
        <v>36</v>
      </c>
      <c r="C12" s="8">
        <f t="shared" si="0"/>
        <v>21.4</v>
      </c>
      <c r="D12" s="10">
        <v>0.3</v>
      </c>
      <c r="E12" s="10">
        <v>17.2</v>
      </c>
      <c r="F12" s="10">
        <v>3.2</v>
      </c>
      <c r="G12" s="10">
        <v>0</v>
      </c>
      <c r="H12" s="10">
        <v>0.3</v>
      </c>
      <c r="I12" s="10">
        <v>0.4</v>
      </c>
      <c r="J12" s="10"/>
      <c r="K12" s="23"/>
      <c r="L12" s="10"/>
      <c r="M12" s="10"/>
      <c r="N12" s="10"/>
      <c r="O12" s="10"/>
    </row>
    <row r="13" spans="1:15" ht="22.5">
      <c r="A13" s="6" t="s">
        <v>37</v>
      </c>
      <c r="B13" s="6" t="s">
        <v>38</v>
      </c>
      <c r="C13" s="8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23"/>
      <c r="L13" s="10"/>
      <c r="M13" s="10"/>
      <c r="N13" s="10"/>
      <c r="O13" s="10"/>
    </row>
    <row r="14" spans="1:15" ht="21">
      <c r="A14" s="6" t="s">
        <v>39</v>
      </c>
      <c r="B14" s="7" t="s">
        <v>40</v>
      </c>
      <c r="C14" s="8">
        <f t="shared" si="0"/>
        <v>3593.4</v>
      </c>
      <c r="D14" s="10">
        <v>226.6</v>
      </c>
      <c r="E14" s="10">
        <v>422.8</v>
      </c>
      <c r="F14" s="10">
        <v>1242.1</v>
      </c>
      <c r="G14" s="10">
        <v>510.6</v>
      </c>
      <c r="H14" s="10">
        <v>677.9</v>
      </c>
      <c r="I14" s="10">
        <v>513.4</v>
      </c>
      <c r="J14" s="10"/>
      <c r="K14" s="23"/>
      <c r="L14" s="10"/>
      <c r="M14" s="10"/>
      <c r="N14" s="10"/>
      <c r="O14" s="10"/>
    </row>
    <row r="15" spans="1:15" ht="11.25">
      <c r="A15" s="6" t="s">
        <v>41</v>
      </c>
      <c r="B15" s="6" t="s">
        <v>42</v>
      </c>
      <c r="C15" s="8">
        <f t="shared" si="0"/>
        <v>2072.6</v>
      </c>
      <c r="D15" s="10">
        <v>187.6</v>
      </c>
      <c r="E15" s="10">
        <v>100</v>
      </c>
      <c r="F15" s="10">
        <v>954.9</v>
      </c>
      <c r="G15" s="10">
        <v>354</v>
      </c>
      <c r="H15" s="10">
        <v>360.1</v>
      </c>
      <c r="I15" s="10">
        <v>116</v>
      </c>
      <c r="J15" s="10"/>
      <c r="K15" s="23"/>
      <c r="L15" s="10"/>
      <c r="M15" s="10"/>
      <c r="N15" s="10"/>
      <c r="O15" s="10"/>
    </row>
    <row r="16" spans="1:15" ht="11.25">
      <c r="A16" s="6" t="s">
        <v>43</v>
      </c>
      <c r="B16" s="6" t="s">
        <v>44</v>
      </c>
      <c r="C16" s="8">
        <f t="shared" si="0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/>
      <c r="K16" s="23"/>
      <c r="L16" s="10"/>
      <c r="M16" s="10"/>
      <c r="N16" s="10"/>
      <c r="O16" s="10"/>
    </row>
    <row r="17" spans="1:15" ht="11.25">
      <c r="A17" s="6" t="s">
        <v>45</v>
      </c>
      <c r="B17" s="7" t="s">
        <v>46</v>
      </c>
      <c r="C17" s="8">
        <f t="shared" si="0"/>
        <v>440.10000000000025</v>
      </c>
      <c r="D17" s="9">
        <f>D6-D10</f>
        <v>142.89999999999998</v>
      </c>
      <c r="E17" s="9">
        <f aca="true" t="shared" si="3" ref="E17:O17">E6-E10</f>
        <v>492.5000000000001</v>
      </c>
      <c r="F17" s="9">
        <f t="shared" si="3"/>
        <v>-970.1999999999999</v>
      </c>
      <c r="G17" s="9">
        <f t="shared" si="3"/>
        <v>8.5</v>
      </c>
      <c r="H17" s="9">
        <f t="shared" si="3"/>
        <v>840</v>
      </c>
      <c r="I17" s="9">
        <f t="shared" si="3"/>
        <v>-73.59999999999991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</row>
    <row r="18" spans="1:15" ht="11.25">
      <c r="A18" s="6"/>
      <c r="B18" s="3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21">
      <c r="A19" s="6" t="s">
        <v>48</v>
      </c>
      <c r="B19" s="7" t="s">
        <v>78</v>
      </c>
      <c r="C19" s="8">
        <f t="shared" si="0"/>
        <v>-440.10000000000025</v>
      </c>
      <c r="D19" s="9">
        <f aca="true" t="shared" si="4" ref="D19:O19">D17*(-1)</f>
        <v>-142.89999999999998</v>
      </c>
      <c r="E19" s="9">
        <f t="shared" si="4"/>
        <v>-492.5000000000001</v>
      </c>
      <c r="F19" s="9">
        <f t="shared" si="4"/>
        <v>970.1999999999999</v>
      </c>
      <c r="G19" s="9">
        <f t="shared" si="4"/>
        <v>-8.5</v>
      </c>
      <c r="H19" s="9">
        <f t="shared" si="4"/>
        <v>-840</v>
      </c>
      <c r="I19" s="9">
        <f t="shared" si="4"/>
        <v>73.59999999999991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</row>
    <row r="20" spans="1:15" ht="24">
      <c r="A20" s="28">
        <v>4001</v>
      </c>
      <c r="B20" s="19" t="s">
        <v>85</v>
      </c>
      <c r="C20" s="21">
        <f t="shared" si="0"/>
        <v>-440.0999999999999</v>
      </c>
      <c r="D20" s="20">
        <f>D21+D24+D27+D28</f>
        <v>-142.9</v>
      </c>
      <c r="E20" s="20">
        <f aca="true" t="shared" si="5" ref="E20:O20">E21+E24+E27+E28</f>
        <v>-492.5</v>
      </c>
      <c r="F20" s="20">
        <f t="shared" si="5"/>
        <v>970.2</v>
      </c>
      <c r="G20" s="20">
        <f t="shared" si="5"/>
        <v>-8.5</v>
      </c>
      <c r="H20" s="20">
        <f t="shared" si="5"/>
        <v>-840</v>
      </c>
      <c r="I20" s="20">
        <f t="shared" si="5"/>
        <v>73.6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</row>
    <row r="21" spans="1:15" ht="11.25">
      <c r="A21" s="6" t="s">
        <v>49</v>
      </c>
      <c r="B21" s="7" t="s">
        <v>50</v>
      </c>
      <c r="C21" s="8">
        <f t="shared" si="0"/>
        <v>0</v>
      </c>
      <c r="D21" s="9">
        <f aca="true" t="shared" si="6" ref="D21:O21">D22-D23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</row>
    <row r="22" spans="1:15" ht="11.25">
      <c r="A22" s="6" t="s">
        <v>51</v>
      </c>
      <c r="B22" s="6" t="s">
        <v>52</v>
      </c>
      <c r="C22" s="8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</row>
    <row r="23" spans="1:15" ht="22.5">
      <c r="A23" s="6" t="s">
        <v>53</v>
      </c>
      <c r="B23" s="6" t="s">
        <v>54</v>
      </c>
      <c r="C23" s="8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10"/>
      <c r="N23" s="10"/>
      <c r="O23" s="10"/>
    </row>
    <row r="24" spans="1:15" ht="21">
      <c r="A24" s="18">
        <v>4200</v>
      </c>
      <c r="B24" s="7" t="s">
        <v>82</v>
      </c>
      <c r="C24" s="8">
        <f t="shared" si="0"/>
        <v>0</v>
      </c>
      <c r="D24" s="9">
        <f>D25-D26</f>
        <v>0</v>
      </c>
      <c r="E24" s="9">
        <f aca="true" t="shared" si="7" ref="E24:O24">E25-E26</f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</row>
    <row r="25" spans="1:15" ht="22.5">
      <c r="A25" s="18">
        <v>4210</v>
      </c>
      <c r="B25" s="6" t="s">
        <v>83</v>
      </c>
      <c r="C25" s="8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</row>
    <row r="26" spans="1:15" ht="22.5">
      <c r="A26" s="18">
        <v>4220</v>
      </c>
      <c r="B26" s="6" t="s">
        <v>84</v>
      </c>
      <c r="C26" s="8">
        <f t="shared" si="0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10"/>
      <c r="O26" s="10"/>
    </row>
    <row r="27" spans="1:15" ht="21">
      <c r="A27" s="6" t="s">
        <v>55</v>
      </c>
      <c r="B27" s="7" t="s">
        <v>56</v>
      </c>
      <c r="C27" s="8">
        <f t="shared" si="0"/>
        <v>-440.0999999999999</v>
      </c>
      <c r="D27" s="10">
        <v>-142.9</v>
      </c>
      <c r="E27" s="10">
        <v>-492.5</v>
      </c>
      <c r="F27" s="10">
        <v>970.2</v>
      </c>
      <c r="G27" s="10">
        <v>-8.5</v>
      </c>
      <c r="H27" s="10">
        <v>-840</v>
      </c>
      <c r="I27" s="10">
        <v>73.6</v>
      </c>
      <c r="J27" s="10"/>
      <c r="K27" s="23"/>
      <c r="L27" s="10"/>
      <c r="M27" s="10"/>
      <c r="N27" s="10"/>
      <c r="O27" s="10"/>
    </row>
    <row r="28" spans="1:15" ht="21.75">
      <c r="A28" s="6" t="s">
        <v>57</v>
      </c>
      <c r="B28" s="7" t="s">
        <v>86</v>
      </c>
      <c r="C28" s="8">
        <f t="shared" si="0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10"/>
      <c r="N28" s="10"/>
      <c r="O28" s="10"/>
    </row>
    <row r="29" spans="1:15" ht="11.25">
      <c r="A29" s="6"/>
      <c r="B29" s="32" t="s">
        <v>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1.25">
      <c r="A30" s="6" t="s">
        <v>59</v>
      </c>
      <c r="B30" s="7" t="s">
        <v>79</v>
      </c>
      <c r="C30" s="8" t="s">
        <v>77</v>
      </c>
      <c r="D30" s="10">
        <v>942.5</v>
      </c>
      <c r="E30" s="10">
        <v>1435</v>
      </c>
      <c r="F30" s="10">
        <v>482.7</v>
      </c>
      <c r="G30" s="10">
        <v>491.1</v>
      </c>
      <c r="H30" s="10">
        <v>1331.1</v>
      </c>
      <c r="I30" s="10">
        <v>1257.6</v>
      </c>
      <c r="J30" s="10"/>
      <c r="K30" s="23"/>
      <c r="L30" s="10"/>
      <c r="M30" s="10"/>
      <c r="N30" s="10"/>
      <c r="O30" s="10"/>
    </row>
    <row r="31" spans="1:15" ht="11.25">
      <c r="A31" s="6" t="s">
        <v>60</v>
      </c>
      <c r="B31" s="6" t="s">
        <v>61</v>
      </c>
      <c r="C31" s="8" t="s">
        <v>77</v>
      </c>
      <c r="D31" s="10">
        <v>0</v>
      </c>
      <c r="E31" s="10">
        <v>35</v>
      </c>
      <c r="F31" s="10">
        <v>7.3</v>
      </c>
      <c r="G31" s="10">
        <v>38.8</v>
      </c>
      <c r="H31" s="10">
        <v>816.3</v>
      </c>
      <c r="I31" s="10">
        <v>804.6</v>
      </c>
      <c r="J31" s="10"/>
      <c r="K31" s="23"/>
      <c r="L31" s="10"/>
      <c r="M31" s="10"/>
      <c r="N31" s="10"/>
      <c r="O31" s="10"/>
    </row>
    <row r="32" spans="1:15" ht="11.25">
      <c r="A32" s="6" t="s">
        <v>62</v>
      </c>
      <c r="B32" s="7" t="s">
        <v>63</v>
      </c>
      <c r="C32" s="8" t="s">
        <v>77</v>
      </c>
      <c r="D32" s="10">
        <v>5500</v>
      </c>
      <c r="E32" s="10">
        <v>5500</v>
      </c>
      <c r="F32" s="10">
        <v>5500</v>
      </c>
      <c r="G32" s="10">
        <v>5500</v>
      </c>
      <c r="H32" s="10">
        <v>5500</v>
      </c>
      <c r="I32" s="10">
        <v>5500</v>
      </c>
      <c r="J32" s="10"/>
      <c r="K32" s="23"/>
      <c r="L32" s="10"/>
      <c r="M32" s="10"/>
      <c r="N32" s="10"/>
      <c r="O32" s="10"/>
    </row>
    <row r="33" spans="1:15" ht="21">
      <c r="A33" s="6" t="s">
        <v>64</v>
      </c>
      <c r="B33" s="7" t="s">
        <v>80</v>
      </c>
      <c r="C33" s="8" t="s">
        <v>77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23"/>
      <c r="L33" s="10"/>
      <c r="M33" s="10"/>
      <c r="N33" s="10"/>
      <c r="O33" s="10"/>
    </row>
    <row r="34" spans="1:15" ht="11.25">
      <c r="A34" s="6" t="s">
        <v>65</v>
      </c>
      <c r="B34" s="6" t="s">
        <v>66</v>
      </c>
      <c r="C34" s="8" t="s">
        <v>77</v>
      </c>
      <c r="D34" s="10"/>
      <c r="E34" s="10"/>
      <c r="F34" s="10"/>
      <c r="G34" s="10"/>
      <c r="H34" s="10"/>
      <c r="I34" s="10"/>
      <c r="J34" s="10"/>
      <c r="K34" s="23"/>
      <c r="L34" s="10"/>
      <c r="M34" s="10"/>
      <c r="N34" s="10"/>
      <c r="O34" s="10"/>
    </row>
    <row r="35" spans="1:15" ht="11.25">
      <c r="A35" s="6" t="s">
        <v>67</v>
      </c>
      <c r="B35" s="6" t="s">
        <v>68</v>
      </c>
      <c r="C35" s="8" t="s">
        <v>77</v>
      </c>
      <c r="D35" s="10"/>
      <c r="E35" s="10"/>
      <c r="F35" s="10"/>
      <c r="G35" s="10"/>
      <c r="H35" s="10"/>
      <c r="I35" s="10"/>
      <c r="J35" s="10"/>
      <c r="K35" s="23"/>
      <c r="L35" s="10"/>
      <c r="M35" s="10"/>
      <c r="N35" s="10"/>
      <c r="O35" s="10"/>
    </row>
    <row r="36" spans="1:15" ht="11.25">
      <c r="A36" s="6" t="s">
        <v>69</v>
      </c>
      <c r="B36" s="6" t="s">
        <v>70</v>
      </c>
      <c r="C36" s="8" t="s">
        <v>77</v>
      </c>
      <c r="D36" s="10"/>
      <c r="E36" s="10"/>
      <c r="F36" s="10"/>
      <c r="G36" s="10"/>
      <c r="H36" s="10"/>
      <c r="I36" s="10"/>
      <c r="J36" s="10"/>
      <c r="K36" s="23"/>
      <c r="L36" s="10"/>
      <c r="M36" s="10"/>
      <c r="N36" s="10"/>
      <c r="O36" s="10"/>
    </row>
    <row r="37" spans="1:15" ht="11.25">
      <c r="A37" s="6" t="s">
        <v>71</v>
      </c>
      <c r="B37" s="6" t="s">
        <v>72</v>
      </c>
      <c r="C37" s="8" t="s">
        <v>77</v>
      </c>
      <c r="D37" s="10"/>
      <c r="E37" s="10"/>
      <c r="F37" s="10"/>
      <c r="G37" s="10"/>
      <c r="H37" s="10"/>
      <c r="I37" s="10"/>
      <c r="J37" s="10"/>
      <c r="K37" s="23"/>
      <c r="L37" s="10"/>
      <c r="M37" s="10"/>
      <c r="N37" s="10"/>
      <c r="O37" s="10"/>
    </row>
    <row r="38" spans="1:15" ht="33.75">
      <c r="A38" s="27">
        <v>5500</v>
      </c>
      <c r="B38" s="24" t="s">
        <v>95</v>
      </c>
      <c r="C38" s="25">
        <f>SUM(D38:O38)</f>
        <v>2017</v>
      </c>
      <c r="D38" s="26">
        <v>59.4</v>
      </c>
      <c r="E38" s="26">
        <v>377.4</v>
      </c>
      <c r="F38" s="26">
        <v>376.3</v>
      </c>
      <c r="G38" s="26">
        <v>498.2</v>
      </c>
      <c r="H38" s="26">
        <v>265.6</v>
      </c>
      <c r="I38" s="26">
        <v>440.1</v>
      </c>
      <c r="J38" s="26"/>
      <c r="K38" s="26"/>
      <c r="L38" s="26"/>
      <c r="M38" s="26"/>
      <c r="N38" s="26"/>
      <c r="O38" s="26"/>
    </row>
    <row r="39" spans="1:15" ht="33.75">
      <c r="A39" s="27">
        <v>5600</v>
      </c>
      <c r="B39" s="24" t="s">
        <v>96</v>
      </c>
      <c r="C39" s="25">
        <f>SUM(D39:O39)</f>
        <v>21.4</v>
      </c>
      <c r="D39" s="26">
        <v>0.3</v>
      </c>
      <c r="E39" s="26">
        <v>17.2</v>
      </c>
      <c r="F39" s="26">
        <v>3.2</v>
      </c>
      <c r="G39" s="26">
        <v>0</v>
      </c>
      <c r="H39" s="26">
        <v>0.3</v>
      </c>
      <c r="I39" s="26">
        <v>0.4</v>
      </c>
      <c r="J39" s="26"/>
      <c r="K39" s="26"/>
      <c r="L39" s="26"/>
      <c r="M39" s="26"/>
      <c r="N39" s="26"/>
      <c r="O39" s="26"/>
    </row>
    <row r="40" spans="1:15" ht="33.75">
      <c r="A40" s="27">
        <v>5700</v>
      </c>
      <c r="B40" s="24" t="s">
        <v>97</v>
      </c>
      <c r="C40" s="25">
        <f>SUM(D40:O40)</f>
        <v>2072.6</v>
      </c>
      <c r="D40" s="26">
        <v>187.6</v>
      </c>
      <c r="E40" s="26">
        <v>100</v>
      </c>
      <c r="F40" s="26">
        <v>954.9</v>
      </c>
      <c r="G40" s="26">
        <v>354</v>
      </c>
      <c r="H40" s="26">
        <v>360.1</v>
      </c>
      <c r="I40" s="26">
        <v>116</v>
      </c>
      <c r="J40" s="26"/>
      <c r="K40" s="26"/>
      <c r="L40" s="26"/>
      <c r="M40" s="26"/>
      <c r="N40" s="26"/>
      <c r="O40" s="26"/>
    </row>
    <row r="41" spans="1:15" ht="33.75">
      <c r="A41" s="27">
        <v>5800</v>
      </c>
      <c r="B41" s="24" t="s">
        <v>98</v>
      </c>
      <c r="C41" s="25">
        <f>SUM(D41:O41)</f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/>
      <c r="K41" s="26"/>
      <c r="L41" s="26"/>
      <c r="M41" s="26"/>
      <c r="N41" s="26"/>
      <c r="O41" s="26"/>
    </row>
    <row r="43" spans="1:9" ht="11.25">
      <c r="A43" s="11" t="s">
        <v>73</v>
      </c>
      <c r="B43" s="12"/>
      <c r="C43" s="43"/>
      <c r="D43" s="43"/>
      <c r="E43" s="13"/>
      <c r="F43" s="14"/>
      <c r="G43" s="15"/>
      <c r="H43" s="13"/>
      <c r="I43" s="13"/>
    </row>
    <row r="44" spans="2:9" ht="11.25">
      <c r="B44" s="16" t="s">
        <v>74</v>
      </c>
      <c r="C44" s="42" t="s">
        <v>75</v>
      </c>
      <c r="D44" s="42"/>
      <c r="E44" s="13"/>
      <c r="F44" s="13"/>
      <c r="G44" s="13"/>
      <c r="H44" s="13"/>
      <c r="I44" s="13"/>
    </row>
    <row r="45" spans="1:9" ht="11.25">
      <c r="A45" s="11" t="s">
        <v>76</v>
      </c>
      <c r="B45" s="12"/>
      <c r="C45" s="43"/>
      <c r="D45" s="43"/>
      <c r="E45" s="13"/>
      <c r="F45" s="14"/>
      <c r="G45" s="17"/>
      <c r="H45" s="13"/>
      <c r="I45" s="13"/>
    </row>
    <row r="46" spans="2:9" ht="11.25">
      <c r="B46" s="16" t="s">
        <v>74</v>
      </c>
      <c r="C46" s="42" t="s">
        <v>75</v>
      </c>
      <c r="D46" s="42"/>
      <c r="E46" s="13"/>
      <c r="F46" s="13"/>
      <c r="G46" s="13"/>
      <c r="H46" s="13"/>
      <c r="I46" s="13"/>
    </row>
    <row r="47" spans="2:9" ht="11.25">
      <c r="B47" s="16"/>
      <c r="C47" s="15"/>
      <c r="D47" s="15"/>
      <c r="E47" s="13"/>
      <c r="F47" s="13"/>
      <c r="G47" s="13"/>
      <c r="H47" s="13"/>
      <c r="I47" s="13"/>
    </row>
    <row r="48" spans="2:15" ht="15"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39" customHeight="1">
      <c r="B49" s="31" t="s">
        <v>94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">
      <c r="B50" s="35" t="s">
        <v>114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38.25" customHeight="1">
      <c r="B51" s="37" t="s">
        <v>111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8.75" customHeight="1" hidden="1">
      <c r="B52" s="38" t="s">
        <v>100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39" customHeight="1">
      <c r="B53" s="39" t="s">
        <v>112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8.75">
      <c r="B54" s="29" t="s">
        <v>99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8.75">
      <c r="B55" s="29" t="s">
        <v>101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8.75">
      <c r="B56" s="29" t="s">
        <v>102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8.75">
      <c r="B57" s="29" t="s">
        <v>103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29" t="s">
        <v>104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29" t="s">
        <v>105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8.75">
      <c r="B60" s="29" t="s">
        <v>106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8.75">
      <c r="B61" s="30" t="s">
        <v>107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8.75">
      <c r="B62" s="30" t="s">
        <v>108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75">
      <c r="B63" s="30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8.75">
      <c r="B64" s="30" t="s">
        <v>110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</sheetData>
  <sheetProtection/>
  <mergeCells count="27">
    <mergeCell ref="A1:O1"/>
    <mergeCell ref="N2:O2"/>
    <mergeCell ref="B5:O5"/>
    <mergeCell ref="B9:O9"/>
    <mergeCell ref="B18:O18"/>
    <mergeCell ref="B29:O29"/>
    <mergeCell ref="C43:D43"/>
    <mergeCell ref="C44:D44"/>
    <mergeCell ref="C45:D45"/>
    <mergeCell ref="C46:D46"/>
    <mergeCell ref="B48:O48"/>
    <mergeCell ref="B49:O49"/>
    <mergeCell ref="B50:O50"/>
    <mergeCell ref="B51:O51"/>
    <mergeCell ref="B52:O52"/>
    <mergeCell ref="B53:O53"/>
    <mergeCell ref="B54:O54"/>
    <mergeCell ref="B55:O55"/>
    <mergeCell ref="B62:O62"/>
    <mergeCell ref="B63:O63"/>
    <mergeCell ref="B64:O64"/>
    <mergeCell ref="B56:O56"/>
    <mergeCell ref="B57:O57"/>
    <mergeCell ref="B58:O58"/>
    <mergeCell ref="B59:O59"/>
    <mergeCell ref="B60:O60"/>
    <mergeCell ref="B61:O6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I43" sqref="I43"/>
    </sheetView>
  </sheetViews>
  <sheetFormatPr defaultColWidth="14.625" defaultRowHeight="12.75"/>
  <cols>
    <col min="1" max="1" width="5.00390625" style="2" customWidth="1"/>
    <col min="2" max="2" width="40.00390625" style="2" customWidth="1"/>
    <col min="3" max="3" width="9.375" style="2" customWidth="1"/>
    <col min="4" max="4" width="8.00390625" style="2" customWidth="1"/>
    <col min="5" max="5" width="8.75390625" style="2" customWidth="1"/>
    <col min="6" max="6" width="9.25390625" style="2" customWidth="1"/>
    <col min="7" max="7" width="8.25390625" style="2" customWidth="1"/>
    <col min="8" max="8" width="8.625" style="2" customWidth="1"/>
    <col min="9" max="10" width="8.00390625" style="2" customWidth="1"/>
    <col min="11" max="11" width="8.625" style="2" customWidth="1"/>
    <col min="12" max="12" width="8.375" style="2" customWidth="1"/>
    <col min="13" max="13" width="8.75390625" style="2" customWidth="1"/>
    <col min="14" max="15" width="10.75390625" style="2" customWidth="1"/>
    <col min="16" max="16384" width="14.625" style="2" customWidth="1"/>
  </cols>
  <sheetData>
    <row r="1" spans="1:15" ht="27" customHeight="1">
      <c r="A1" s="41" t="s">
        <v>120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5" t="s">
        <v>0</v>
      </c>
      <c r="O2" s="45"/>
    </row>
    <row r="3" spans="1:15" ht="11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1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</row>
    <row r="5" spans="1:15" ht="11.25">
      <c r="A5" s="5"/>
      <c r="B5" s="32" t="s">
        <v>87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1.25">
      <c r="A6" s="5" t="s">
        <v>81</v>
      </c>
      <c r="B6" s="7" t="s">
        <v>93</v>
      </c>
      <c r="C6" s="8">
        <f aca="true" t="shared" si="0" ref="C6:C28">SUM(D6:O6)</f>
        <v>3463.6</v>
      </c>
      <c r="D6" s="8">
        <f>D7+D8</f>
        <v>383.7</v>
      </c>
      <c r="E6" s="8">
        <f>E7+E8</f>
        <v>899.5</v>
      </c>
      <c r="F6" s="8">
        <f>F7+F8</f>
        <v>510.29999999999995</v>
      </c>
      <c r="G6" s="8">
        <f aca="true" t="shared" si="1" ref="G6:O6">G7+G8</f>
        <v>419.70000000000005</v>
      </c>
      <c r="H6" s="8">
        <f t="shared" si="1"/>
        <v>570.4</v>
      </c>
      <c r="I6" s="8">
        <f t="shared" si="1"/>
        <v>680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1:15" ht="11.25">
      <c r="A7" s="5" t="s">
        <v>89</v>
      </c>
      <c r="B7" s="22" t="s">
        <v>90</v>
      </c>
      <c r="C7" s="8">
        <f>SUM(D7:O7)</f>
        <v>1868.1</v>
      </c>
      <c r="D7" s="23">
        <v>155.2</v>
      </c>
      <c r="E7" s="23">
        <v>488.6</v>
      </c>
      <c r="F7" s="23">
        <v>197.6</v>
      </c>
      <c r="G7" s="23">
        <v>402.1</v>
      </c>
      <c r="H7" s="23">
        <v>257.7</v>
      </c>
      <c r="I7" s="23">
        <v>366.9</v>
      </c>
      <c r="J7" s="23"/>
      <c r="K7" s="23"/>
      <c r="L7" s="23"/>
      <c r="M7" s="23"/>
      <c r="N7" s="23"/>
      <c r="O7" s="23"/>
    </row>
    <row r="8" spans="1:15" ht="11.25">
      <c r="A8" s="5" t="s">
        <v>92</v>
      </c>
      <c r="B8" s="22" t="s">
        <v>91</v>
      </c>
      <c r="C8" s="8">
        <f>SUM(D8:O8)</f>
        <v>1595.5</v>
      </c>
      <c r="D8" s="23">
        <v>228.5</v>
      </c>
      <c r="E8" s="23">
        <v>410.9</v>
      </c>
      <c r="F8" s="23">
        <v>312.7</v>
      </c>
      <c r="G8" s="23">
        <v>17.6</v>
      </c>
      <c r="H8" s="23">
        <v>312.7</v>
      </c>
      <c r="I8" s="23">
        <v>313.1</v>
      </c>
      <c r="J8" s="23"/>
      <c r="K8" s="23"/>
      <c r="L8" s="23"/>
      <c r="M8" s="23"/>
      <c r="N8" s="23"/>
      <c r="O8" s="23"/>
    </row>
    <row r="9" spans="1:15" ht="11.25">
      <c r="A9" s="6"/>
      <c r="B9" s="32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1.25">
      <c r="A10" s="6" t="s">
        <v>32</v>
      </c>
      <c r="B10" s="7" t="s">
        <v>33</v>
      </c>
      <c r="C10" s="8">
        <f t="shared" si="0"/>
        <v>3197.8</v>
      </c>
      <c r="D10" s="9">
        <f aca="true" t="shared" si="2" ref="D10:O10">D11+D12+D14</f>
        <v>46.5</v>
      </c>
      <c r="E10" s="9">
        <f t="shared" si="2"/>
        <v>665.7</v>
      </c>
      <c r="F10" s="9">
        <f t="shared" si="2"/>
        <v>644.9</v>
      </c>
      <c r="G10" s="9">
        <f t="shared" si="2"/>
        <v>655.3</v>
      </c>
      <c r="H10" s="9">
        <f t="shared" si="2"/>
        <v>565.1</v>
      </c>
      <c r="I10" s="9">
        <f t="shared" si="2"/>
        <v>620.3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</row>
    <row r="11" spans="1:15" ht="11.25">
      <c r="A11" s="6" t="s">
        <v>34</v>
      </c>
      <c r="B11" s="7" t="s">
        <v>113</v>
      </c>
      <c r="C11" s="8">
        <f t="shared" si="0"/>
        <v>1501</v>
      </c>
      <c r="D11" s="10">
        <v>37.6</v>
      </c>
      <c r="E11" s="10">
        <v>262.7</v>
      </c>
      <c r="F11" s="10">
        <v>254.2</v>
      </c>
      <c r="G11" s="10">
        <v>298.9</v>
      </c>
      <c r="H11" s="10">
        <v>336</v>
      </c>
      <c r="I11" s="10">
        <v>311.6</v>
      </c>
      <c r="J11" s="10"/>
      <c r="K11" s="23"/>
      <c r="L11" s="10"/>
      <c r="M11" s="10"/>
      <c r="N11" s="10"/>
      <c r="O11" s="10"/>
    </row>
    <row r="12" spans="1:15" ht="11.25">
      <c r="A12" s="6" t="s">
        <v>35</v>
      </c>
      <c r="B12" s="7" t="s">
        <v>36</v>
      </c>
      <c r="C12" s="8">
        <f t="shared" si="0"/>
        <v>79.8</v>
      </c>
      <c r="D12" s="10">
        <v>0</v>
      </c>
      <c r="E12" s="10">
        <v>0</v>
      </c>
      <c r="F12" s="10">
        <v>6</v>
      </c>
      <c r="G12" s="10">
        <v>22</v>
      </c>
      <c r="H12" s="10">
        <v>0</v>
      </c>
      <c r="I12" s="10">
        <v>51.8</v>
      </c>
      <c r="J12" s="10"/>
      <c r="K12" s="23"/>
      <c r="L12" s="10"/>
      <c r="M12" s="10"/>
      <c r="N12" s="10"/>
      <c r="O12" s="10"/>
    </row>
    <row r="13" spans="1:15" ht="22.5">
      <c r="A13" s="6" t="s">
        <v>37</v>
      </c>
      <c r="B13" s="6" t="s">
        <v>38</v>
      </c>
      <c r="C13" s="8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23"/>
      <c r="L13" s="10"/>
      <c r="M13" s="10"/>
      <c r="N13" s="10"/>
      <c r="O13" s="10"/>
    </row>
    <row r="14" spans="1:15" ht="21">
      <c r="A14" s="6" t="s">
        <v>39</v>
      </c>
      <c r="B14" s="7" t="s">
        <v>40</v>
      </c>
      <c r="C14" s="8">
        <f t="shared" si="0"/>
        <v>1617</v>
      </c>
      <c r="D14" s="10">
        <v>8.9</v>
      </c>
      <c r="E14" s="10">
        <v>403</v>
      </c>
      <c r="F14" s="10">
        <v>384.7</v>
      </c>
      <c r="G14" s="10">
        <v>334.4</v>
      </c>
      <c r="H14" s="10">
        <v>229.1</v>
      </c>
      <c r="I14" s="10">
        <v>256.9</v>
      </c>
      <c r="J14" s="10"/>
      <c r="K14" s="23"/>
      <c r="L14" s="10"/>
      <c r="M14" s="10"/>
      <c r="N14" s="10"/>
      <c r="O14" s="10"/>
    </row>
    <row r="15" spans="1:15" ht="11.25">
      <c r="A15" s="6" t="s">
        <v>41</v>
      </c>
      <c r="B15" s="6" t="s">
        <v>42</v>
      </c>
      <c r="C15" s="8">
        <f t="shared" si="0"/>
        <v>565.5</v>
      </c>
      <c r="D15" s="10">
        <v>0</v>
      </c>
      <c r="E15" s="10">
        <v>242.8</v>
      </c>
      <c r="F15" s="10">
        <v>151.7</v>
      </c>
      <c r="G15" s="10">
        <v>100.5</v>
      </c>
      <c r="H15" s="10">
        <v>60.3</v>
      </c>
      <c r="I15" s="10">
        <v>10.2</v>
      </c>
      <c r="J15" s="10"/>
      <c r="K15" s="23"/>
      <c r="L15" s="10"/>
      <c r="M15" s="10"/>
      <c r="N15" s="10"/>
      <c r="O15" s="10"/>
    </row>
    <row r="16" spans="1:15" ht="11.25">
      <c r="A16" s="6" t="s">
        <v>43</v>
      </c>
      <c r="B16" s="6" t="s">
        <v>44</v>
      </c>
      <c r="C16" s="8">
        <f t="shared" si="0"/>
        <v>61.800000000000004</v>
      </c>
      <c r="D16" s="10">
        <v>0</v>
      </c>
      <c r="E16" s="10">
        <v>12.4</v>
      </c>
      <c r="F16" s="10">
        <v>12.3</v>
      </c>
      <c r="G16" s="10">
        <v>12.4</v>
      </c>
      <c r="H16" s="10">
        <v>12.3</v>
      </c>
      <c r="I16" s="10">
        <v>12.4</v>
      </c>
      <c r="J16" s="10"/>
      <c r="K16" s="23"/>
      <c r="L16" s="10"/>
      <c r="M16" s="10"/>
      <c r="N16" s="10"/>
      <c r="O16" s="10"/>
    </row>
    <row r="17" spans="1:15" ht="11.25">
      <c r="A17" s="6" t="s">
        <v>45</v>
      </c>
      <c r="B17" s="7" t="s">
        <v>46</v>
      </c>
      <c r="C17" s="8">
        <f t="shared" si="0"/>
        <v>265.80000000000007</v>
      </c>
      <c r="D17" s="9">
        <f>D6-D10</f>
        <v>337.2</v>
      </c>
      <c r="E17" s="9">
        <f aca="true" t="shared" si="3" ref="E17:O17">E6-E10</f>
        <v>233.79999999999995</v>
      </c>
      <c r="F17" s="9">
        <f t="shared" si="3"/>
        <v>-134.60000000000002</v>
      </c>
      <c r="G17" s="9">
        <f t="shared" si="3"/>
        <v>-235.5999999999999</v>
      </c>
      <c r="H17" s="9">
        <f t="shared" si="3"/>
        <v>5.2999999999999545</v>
      </c>
      <c r="I17" s="9">
        <f t="shared" si="3"/>
        <v>59.700000000000045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</row>
    <row r="18" spans="1:15" ht="11.25">
      <c r="A18" s="6"/>
      <c r="B18" s="3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21">
      <c r="A19" s="6" t="s">
        <v>48</v>
      </c>
      <c r="B19" s="7" t="s">
        <v>78</v>
      </c>
      <c r="C19" s="8">
        <f t="shared" si="0"/>
        <v>-265.80000000000007</v>
      </c>
      <c r="D19" s="9">
        <f aca="true" t="shared" si="4" ref="D19:O19">D17*(-1)</f>
        <v>-337.2</v>
      </c>
      <c r="E19" s="9">
        <f t="shared" si="4"/>
        <v>-233.79999999999995</v>
      </c>
      <c r="F19" s="9">
        <f t="shared" si="4"/>
        <v>134.60000000000002</v>
      </c>
      <c r="G19" s="9">
        <f t="shared" si="4"/>
        <v>235.5999999999999</v>
      </c>
      <c r="H19" s="9">
        <f t="shared" si="4"/>
        <v>-5.2999999999999545</v>
      </c>
      <c r="I19" s="9">
        <f t="shared" si="4"/>
        <v>-59.700000000000045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</row>
    <row r="20" spans="1:15" ht="24">
      <c r="A20" s="28">
        <v>4001</v>
      </c>
      <c r="B20" s="19" t="s">
        <v>85</v>
      </c>
      <c r="C20" s="21">
        <f t="shared" si="0"/>
        <v>-265.8</v>
      </c>
      <c r="D20" s="20">
        <f>D21+D24+D27+D28</f>
        <v>-337.2</v>
      </c>
      <c r="E20" s="20">
        <f aca="true" t="shared" si="5" ref="E20:O20">E21+E24+E27+E28</f>
        <v>-233.8</v>
      </c>
      <c r="F20" s="20">
        <f t="shared" si="5"/>
        <v>134.6</v>
      </c>
      <c r="G20" s="20">
        <f t="shared" si="5"/>
        <v>235.6</v>
      </c>
      <c r="H20" s="20">
        <f t="shared" si="5"/>
        <v>-5.3</v>
      </c>
      <c r="I20" s="20">
        <f t="shared" si="5"/>
        <v>-59.7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</row>
    <row r="21" spans="1:15" ht="11.25">
      <c r="A21" s="6" t="s">
        <v>49</v>
      </c>
      <c r="B21" s="7" t="s">
        <v>50</v>
      </c>
      <c r="C21" s="8">
        <f t="shared" si="0"/>
        <v>0</v>
      </c>
      <c r="D21" s="9">
        <f aca="true" t="shared" si="6" ref="D21:O21">D22-D23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</row>
    <row r="22" spans="1:15" ht="11.25">
      <c r="A22" s="6" t="s">
        <v>51</v>
      </c>
      <c r="B22" s="6" t="s">
        <v>52</v>
      </c>
      <c r="C22" s="8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</row>
    <row r="23" spans="1:15" ht="22.5">
      <c r="A23" s="6" t="s">
        <v>53</v>
      </c>
      <c r="B23" s="6" t="s">
        <v>54</v>
      </c>
      <c r="C23" s="8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10"/>
      <c r="N23" s="10"/>
      <c r="O23" s="10"/>
    </row>
    <row r="24" spans="1:15" ht="21">
      <c r="A24" s="18">
        <v>4200</v>
      </c>
      <c r="B24" s="7" t="s">
        <v>82</v>
      </c>
      <c r="C24" s="8">
        <f t="shared" si="0"/>
        <v>0</v>
      </c>
      <c r="D24" s="9">
        <f>D25-D26</f>
        <v>0</v>
      </c>
      <c r="E24" s="9">
        <f aca="true" t="shared" si="7" ref="E24:O24">E25-E26</f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</row>
    <row r="25" spans="1:15" ht="22.5">
      <c r="A25" s="18">
        <v>4210</v>
      </c>
      <c r="B25" s="6" t="s">
        <v>83</v>
      </c>
      <c r="C25" s="8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</row>
    <row r="26" spans="1:15" ht="22.5">
      <c r="A26" s="18">
        <v>4220</v>
      </c>
      <c r="B26" s="6" t="s">
        <v>84</v>
      </c>
      <c r="C26" s="8">
        <f t="shared" si="0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10"/>
      <c r="O26" s="10"/>
    </row>
    <row r="27" spans="1:15" ht="21">
      <c r="A27" s="6" t="s">
        <v>55</v>
      </c>
      <c r="B27" s="7" t="s">
        <v>56</v>
      </c>
      <c r="C27" s="8">
        <f t="shared" si="0"/>
        <v>-265.8</v>
      </c>
      <c r="D27" s="10">
        <v>-337.2</v>
      </c>
      <c r="E27" s="10">
        <v>-233.8</v>
      </c>
      <c r="F27" s="10">
        <v>134.6</v>
      </c>
      <c r="G27" s="10">
        <v>235.6</v>
      </c>
      <c r="H27" s="10">
        <v>-5.3</v>
      </c>
      <c r="I27" s="10">
        <v>-59.7</v>
      </c>
      <c r="J27" s="10"/>
      <c r="K27" s="23"/>
      <c r="L27" s="10"/>
      <c r="M27" s="10"/>
      <c r="N27" s="10"/>
      <c r="O27" s="10"/>
    </row>
    <row r="28" spans="1:15" ht="21.75">
      <c r="A28" s="6" t="s">
        <v>57</v>
      </c>
      <c r="B28" s="7" t="s">
        <v>86</v>
      </c>
      <c r="C28" s="8">
        <f t="shared" si="0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10"/>
      <c r="N28" s="10"/>
      <c r="O28" s="10"/>
    </row>
    <row r="29" spans="1:15" ht="11.25">
      <c r="A29" s="6"/>
      <c r="B29" s="32" t="s">
        <v>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1.25">
      <c r="A30" s="6" t="s">
        <v>59</v>
      </c>
      <c r="B30" s="7" t="s">
        <v>79</v>
      </c>
      <c r="C30" s="8" t="s">
        <v>77</v>
      </c>
      <c r="D30" s="10">
        <v>961.5</v>
      </c>
      <c r="E30" s="10">
        <v>1193.3</v>
      </c>
      <c r="F30" s="10">
        <v>1058.8</v>
      </c>
      <c r="G30" s="10">
        <v>823.2</v>
      </c>
      <c r="H30" s="10">
        <v>828.5</v>
      </c>
      <c r="I30" s="10">
        <v>888.1</v>
      </c>
      <c r="J30" s="10"/>
      <c r="K30" s="23"/>
      <c r="L30" s="10"/>
      <c r="M30" s="10"/>
      <c r="N30" s="10"/>
      <c r="O30" s="10"/>
    </row>
    <row r="31" spans="1:15" ht="11.25">
      <c r="A31" s="6" t="s">
        <v>60</v>
      </c>
      <c r="B31" s="6" t="s">
        <v>61</v>
      </c>
      <c r="C31" s="8" t="s">
        <v>77</v>
      </c>
      <c r="D31" s="10">
        <v>0</v>
      </c>
      <c r="E31" s="10">
        <v>11.4</v>
      </c>
      <c r="F31" s="10">
        <v>7.4</v>
      </c>
      <c r="G31" s="10">
        <v>20.7</v>
      </c>
      <c r="H31" s="10">
        <v>16.8</v>
      </c>
      <c r="I31" s="10">
        <v>6.7</v>
      </c>
      <c r="J31" s="10"/>
      <c r="K31" s="23"/>
      <c r="L31" s="10"/>
      <c r="M31" s="10"/>
      <c r="N31" s="10"/>
      <c r="O31" s="10"/>
    </row>
    <row r="32" spans="1:15" ht="11.25">
      <c r="A32" s="6" t="s">
        <v>62</v>
      </c>
      <c r="B32" s="7" t="s">
        <v>63</v>
      </c>
      <c r="C32" s="8" t="s">
        <v>77</v>
      </c>
      <c r="D32" s="10">
        <v>700</v>
      </c>
      <c r="E32" s="10">
        <v>700</v>
      </c>
      <c r="F32" s="10">
        <v>700</v>
      </c>
      <c r="G32" s="10">
        <v>700</v>
      </c>
      <c r="H32" s="10">
        <v>700</v>
      </c>
      <c r="I32" s="10">
        <v>700</v>
      </c>
      <c r="J32" s="10"/>
      <c r="K32" s="23"/>
      <c r="L32" s="10"/>
      <c r="M32" s="10"/>
      <c r="N32" s="10"/>
      <c r="O32" s="10"/>
    </row>
    <row r="33" spans="1:15" ht="21">
      <c r="A33" s="6" t="s">
        <v>64</v>
      </c>
      <c r="B33" s="7" t="s">
        <v>80</v>
      </c>
      <c r="C33" s="8" t="s">
        <v>77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23"/>
      <c r="L33" s="10"/>
      <c r="M33" s="10"/>
      <c r="N33" s="10"/>
      <c r="O33" s="10"/>
    </row>
    <row r="34" spans="1:15" ht="11.25">
      <c r="A34" s="6" t="s">
        <v>65</v>
      </c>
      <c r="B34" s="6" t="s">
        <v>66</v>
      </c>
      <c r="C34" s="8" t="s">
        <v>77</v>
      </c>
      <c r="D34" s="10"/>
      <c r="E34" s="10"/>
      <c r="F34" s="10"/>
      <c r="G34" s="10"/>
      <c r="H34" s="10"/>
      <c r="I34" s="10"/>
      <c r="J34" s="10"/>
      <c r="K34" s="23"/>
      <c r="L34" s="10"/>
      <c r="M34" s="10"/>
      <c r="N34" s="10"/>
      <c r="O34" s="10"/>
    </row>
    <row r="35" spans="1:15" ht="11.25">
      <c r="A35" s="6" t="s">
        <v>67</v>
      </c>
      <c r="B35" s="6" t="s">
        <v>68</v>
      </c>
      <c r="C35" s="8" t="s">
        <v>77</v>
      </c>
      <c r="D35" s="10"/>
      <c r="E35" s="10"/>
      <c r="F35" s="10"/>
      <c r="G35" s="10"/>
      <c r="H35" s="10"/>
      <c r="I35" s="10"/>
      <c r="J35" s="10"/>
      <c r="K35" s="23"/>
      <c r="L35" s="10"/>
      <c r="M35" s="10"/>
      <c r="N35" s="10"/>
      <c r="O35" s="10"/>
    </row>
    <row r="36" spans="1:15" ht="11.25">
      <c r="A36" s="6" t="s">
        <v>69</v>
      </c>
      <c r="B36" s="6" t="s">
        <v>70</v>
      </c>
      <c r="C36" s="8" t="s">
        <v>77</v>
      </c>
      <c r="D36" s="10"/>
      <c r="E36" s="10"/>
      <c r="F36" s="10"/>
      <c r="G36" s="10"/>
      <c r="H36" s="10"/>
      <c r="I36" s="10"/>
      <c r="J36" s="10"/>
      <c r="K36" s="23"/>
      <c r="L36" s="10"/>
      <c r="M36" s="10"/>
      <c r="N36" s="10"/>
      <c r="O36" s="10"/>
    </row>
    <row r="37" spans="1:15" ht="11.25">
      <c r="A37" s="6" t="s">
        <v>71</v>
      </c>
      <c r="B37" s="6" t="s">
        <v>72</v>
      </c>
      <c r="C37" s="8" t="s">
        <v>77</v>
      </c>
      <c r="D37" s="10"/>
      <c r="E37" s="10"/>
      <c r="F37" s="10"/>
      <c r="G37" s="10"/>
      <c r="H37" s="10"/>
      <c r="I37" s="10"/>
      <c r="J37" s="10"/>
      <c r="K37" s="23"/>
      <c r="L37" s="10"/>
      <c r="M37" s="10"/>
      <c r="N37" s="10"/>
      <c r="O37" s="10"/>
    </row>
    <row r="38" spans="1:15" ht="33.75">
      <c r="A38" s="27">
        <v>5500</v>
      </c>
      <c r="B38" s="24" t="s">
        <v>95</v>
      </c>
      <c r="C38" s="25">
        <f>SUM(D38:O38)</f>
        <v>1501</v>
      </c>
      <c r="D38" s="26">
        <v>37.6</v>
      </c>
      <c r="E38" s="26">
        <v>262.7</v>
      </c>
      <c r="F38" s="26">
        <v>254.2</v>
      </c>
      <c r="G38" s="26">
        <v>298.9</v>
      </c>
      <c r="H38" s="26">
        <v>336</v>
      </c>
      <c r="I38" s="26">
        <v>311.6</v>
      </c>
      <c r="J38" s="26"/>
      <c r="K38" s="26"/>
      <c r="L38" s="26"/>
      <c r="M38" s="26"/>
      <c r="N38" s="26"/>
      <c r="O38" s="26"/>
    </row>
    <row r="39" spans="1:15" ht="33.75">
      <c r="A39" s="27">
        <v>5600</v>
      </c>
      <c r="B39" s="24" t="s">
        <v>96</v>
      </c>
      <c r="C39" s="25">
        <f>SUM(D39:O39)</f>
        <v>79.8</v>
      </c>
      <c r="D39" s="26">
        <v>0</v>
      </c>
      <c r="E39" s="26">
        <v>0</v>
      </c>
      <c r="F39" s="26">
        <v>6</v>
      </c>
      <c r="G39" s="26">
        <v>22</v>
      </c>
      <c r="H39" s="26">
        <v>0</v>
      </c>
      <c r="I39" s="26">
        <v>51.8</v>
      </c>
      <c r="J39" s="26"/>
      <c r="K39" s="26"/>
      <c r="L39" s="26"/>
      <c r="M39" s="26"/>
      <c r="N39" s="26"/>
      <c r="O39" s="26"/>
    </row>
    <row r="40" spans="1:15" ht="33.75">
      <c r="A40" s="27">
        <v>5700</v>
      </c>
      <c r="B40" s="24" t="s">
        <v>97</v>
      </c>
      <c r="C40" s="25">
        <f>SUM(D40:O40)</f>
        <v>565.5</v>
      </c>
      <c r="D40" s="26">
        <v>0</v>
      </c>
      <c r="E40" s="26">
        <v>242.8</v>
      </c>
      <c r="F40" s="26">
        <v>151.7</v>
      </c>
      <c r="G40" s="26">
        <v>100.5</v>
      </c>
      <c r="H40" s="26">
        <v>60.3</v>
      </c>
      <c r="I40" s="26">
        <v>10.2</v>
      </c>
      <c r="J40" s="26"/>
      <c r="K40" s="26"/>
      <c r="L40" s="26"/>
      <c r="M40" s="26"/>
      <c r="N40" s="26"/>
      <c r="O40" s="26"/>
    </row>
    <row r="41" spans="1:15" ht="33.75">
      <c r="A41" s="27">
        <v>5800</v>
      </c>
      <c r="B41" s="24" t="s">
        <v>98</v>
      </c>
      <c r="C41" s="25">
        <f>SUM(D41:O41)</f>
        <v>61.800000000000004</v>
      </c>
      <c r="D41" s="26">
        <v>0</v>
      </c>
      <c r="E41" s="26">
        <v>12.4</v>
      </c>
      <c r="F41" s="26">
        <v>12.3</v>
      </c>
      <c r="G41" s="26">
        <v>12.4</v>
      </c>
      <c r="H41" s="26">
        <v>12.3</v>
      </c>
      <c r="I41" s="26">
        <v>12.4</v>
      </c>
      <c r="J41" s="26"/>
      <c r="K41" s="26"/>
      <c r="L41" s="26"/>
      <c r="M41" s="26"/>
      <c r="N41" s="26"/>
      <c r="O41" s="26"/>
    </row>
    <row r="43" spans="1:9" ht="11.25">
      <c r="A43" s="11" t="s">
        <v>73</v>
      </c>
      <c r="B43" s="12"/>
      <c r="C43" s="43"/>
      <c r="D43" s="43"/>
      <c r="E43" s="13"/>
      <c r="F43" s="14"/>
      <c r="G43" s="15"/>
      <c r="H43" s="13"/>
      <c r="I43" s="13"/>
    </row>
    <row r="44" spans="2:9" ht="11.25">
      <c r="B44" s="16" t="s">
        <v>74</v>
      </c>
      <c r="C44" s="42" t="s">
        <v>75</v>
      </c>
      <c r="D44" s="42"/>
      <c r="E44" s="13"/>
      <c r="F44" s="13"/>
      <c r="G44" s="13"/>
      <c r="H44" s="13"/>
      <c r="I44" s="13"/>
    </row>
    <row r="45" spans="1:9" ht="11.25">
      <c r="A45" s="11" t="s">
        <v>76</v>
      </c>
      <c r="B45" s="12"/>
      <c r="C45" s="43"/>
      <c r="D45" s="43"/>
      <c r="E45" s="13"/>
      <c r="F45" s="14"/>
      <c r="G45" s="17"/>
      <c r="H45" s="13"/>
      <c r="I45" s="13"/>
    </row>
    <row r="46" spans="2:9" ht="11.25">
      <c r="B46" s="16" t="s">
        <v>74</v>
      </c>
      <c r="C46" s="42" t="s">
        <v>75</v>
      </c>
      <c r="D46" s="42"/>
      <c r="E46" s="13"/>
      <c r="F46" s="13"/>
      <c r="G46" s="13"/>
      <c r="H46" s="13"/>
      <c r="I46" s="13"/>
    </row>
    <row r="47" spans="2:9" ht="11.25">
      <c r="B47" s="16"/>
      <c r="C47" s="15"/>
      <c r="D47" s="15"/>
      <c r="E47" s="13"/>
      <c r="F47" s="13"/>
      <c r="G47" s="13"/>
      <c r="H47" s="13"/>
      <c r="I47" s="13"/>
    </row>
    <row r="48" spans="2:15" ht="15"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39" customHeight="1">
      <c r="B49" s="31" t="s">
        <v>94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">
      <c r="B50" s="35" t="s">
        <v>114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38.25" customHeight="1">
      <c r="B51" s="37" t="s">
        <v>111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8.75" customHeight="1" hidden="1">
      <c r="B52" s="38" t="s">
        <v>100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39" customHeight="1">
      <c r="B53" s="39" t="s">
        <v>112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8.75">
      <c r="B54" s="29" t="s">
        <v>99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8.75">
      <c r="B55" s="29" t="s">
        <v>101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8.75">
      <c r="B56" s="29" t="s">
        <v>102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8.75">
      <c r="B57" s="29" t="s">
        <v>103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29" t="s">
        <v>104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29" t="s">
        <v>105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8.75">
      <c r="B60" s="29" t="s">
        <v>106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8.75">
      <c r="B61" s="30" t="s">
        <v>107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8.75">
      <c r="B62" s="30" t="s">
        <v>108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75">
      <c r="B63" s="30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8.75">
      <c r="B64" s="30" t="s">
        <v>110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</sheetData>
  <sheetProtection/>
  <mergeCells count="27">
    <mergeCell ref="A1:O1"/>
    <mergeCell ref="N2:O2"/>
    <mergeCell ref="B5:O5"/>
    <mergeCell ref="B9:O9"/>
    <mergeCell ref="B18:O18"/>
    <mergeCell ref="B29:O29"/>
    <mergeCell ref="C43:D43"/>
    <mergeCell ref="C44:D44"/>
    <mergeCell ref="C45:D45"/>
    <mergeCell ref="C46:D46"/>
    <mergeCell ref="B48:O48"/>
    <mergeCell ref="B49:O49"/>
    <mergeCell ref="B50:O50"/>
    <mergeCell ref="B51:O51"/>
    <mergeCell ref="B52:O52"/>
    <mergeCell ref="B53:O53"/>
    <mergeCell ref="B54:O54"/>
    <mergeCell ref="B55:O55"/>
    <mergeCell ref="B62:O62"/>
    <mergeCell ref="B63:O63"/>
    <mergeCell ref="B64:O64"/>
    <mergeCell ref="B56:O56"/>
    <mergeCell ref="B57:O57"/>
    <mergeCell ref="B58:O58"/>
    <mergeCell ref="B59:O59"/>
    <mergeCell ref="B60:O60"/>
    <mergeCell ref="B61:O6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I42" sqref="I42"/>
    </sheetView>
  </sheetViews>
  <sheetFormatPr defaultColWidth="14.625" defaultRowHeight="12.75"/>
  <cols>
    <col min="1" max="1" width="5.00390625" style="2" customWidth="1"/>
    <col min="2" max="2" width="40.00390625" style="2" customWidth="1"/>
    <col min="3" max="3" width="9.375" style="2" customWidth="1"/>
    <col min="4" max="4" width="8.00390625" style="2" customWidth="1"/>
    <col min="5" max="5" width="8.75390625" style="2" customWidth="1"/>
    <col min="6" max="6" width="9.25390625" style="2" customWidth="1"/>
    <col min="7" max="7" width="8.25390625" style="2" customWidth="1"/>
    <col min="8" max="8" width="8.625" style="2" customWidth="1"/>
    <col min="9" max="10" width="8.00390625" style="2" customWidth="1"/>
    <col min="11" max="11" width="8.625" style="2" customWidth="1"/>
    <col min="12" max="12" width="8.375" style="2" customWidth="1"/>
    <col min="13" max="13" width="8.75390625" style="2" customWidth="1"/>
    <col min="14" max="15" width="10.75390625" style="2" customWidth="1"/>
    <col min="16" max="16384" width="14.625" style="2" customWidth="1"/>
  </cols>
  <sheetData>
    <row r="1" spans="1:15" ht="27" customHeight="1">
      <c r="A1" s="41" t="s">
        <v>122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5" t="s">
        <v>0</v>
      </c>
      <c r="O2" s="45"/>
    </row>
    <row r="3" spans="1:15" ht="11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1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</row>
    <row r="5" spans="1:15" ht="11.25">
      <c r="A5" s="5"/>
      <c r="B5" s="32" t="s">
        <v>87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1.25">
      <c r="A6" s="5" t="s">
        <v>81</v>
      </c>
      <c r="B6" s="7" t="s">
        <v>93</v>
      </c>
      <c r="C6" s="8">
        <f aca="true" t="shared" si="0" ref="C6:C28">SUM(D6:O6)</f>
        <v>5663.099999999999</v>
      </c>
      <c r="D6" s="8">
        <f>D7+D8</f>
        <v>573.1</v>
      </c>
      <c r="E6" s="8">
        <f>E7+E8</f>
        <v>897.9</v>
      </c>
      <c r="F6" s="8">
        <f>F7+F8</f>
        <v>1029</v>
      </c>
      <c r="G6" s="8">
        <f aca="true" t="shared" si="1" ref="G6:O6">G7+G8</f>
        <v>1463.3</v>
      </c>
      <c r="H6" s="8">
        <f t="shared" si="1"/>
        <v>907.9</v>
      </c>
      <c r="I6" s="8">
        <f t="shared" si="1"/>
        <v>791.9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1:15" ht="11.25">
      <c r="A7" s="5" t="s">
        <v>89</v>
      </c>
      <c r="B7" s="22" t="s">
        <v>90</v>
      </c>
      <c r="C7" s="8">
        <f>SUM(D7:O7)</f>
        <v>5584</v>
      </c>
      <c r="D7" s="23">
        <v>573.1</v>
      </c>
      <c r="E7" s="23">
        <v>862.9</v>
      </c>
      <c r="F7" s="23">
        <v>1029</v>
      </c>
      <c r="G7" s="23">
        <v>1419.6</v>
      </c>
      <c r="H7" s="23">
        <v>907.9</v>
      </c>
      <c r="I7" s="23">
        <v>791.5</v>
      </c>
      <c r="J7" s="23"/>
      <c r="K7" s="23"/>
      <c r="L7" s="23"/>
      <c r="M7" s="23"/>
      <c r="N7" s="23"/>
      <c r="O7" s="23"/>
    </row>
    <row r="8" spans="1:15" ht="11.25">
      <c r="A8" s="5" t="s">
        <v>92</v>
      </c>
      <c r="B8" s="22" t="s">
        <v>91</v>
      </c>
      <c r="C8" s="8">
        <f>SUM(D8:O8)</f>
        <v>79.10000000000001</v>
      </c>
      <c r="D8" s="23">
        <v>0</v>
      </c>
      <c r="E8" s="23">
        <v>35</v>
      </c>
      <c r="F8" s="23">
        <v>0</v>
      </c>
      <c r="G8" s="23">
        <v>43.7</v>
      </c>
      <c r="H8" s="23">
        <v>0</v>
      </c>
      <c r="I8" s="23">
        <v>0.4</v>
      </c>
      <c r="J8" s="23"/>
      <c r="K8" s="23"/>
      <c r="L8" s="23"/>
      <c r="M8" s="23"/>
      <c r="N8" s="23"/>
      <c r="O8" s="23"/>
    </row>
    <row r="9" spans="1:15" ht="11.25">
      <c r="A9" s="6"/>
      <c r="B9" s="32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1.25">
      <c r="A10" s="6" t="s">
        <v>32</v>
      </c>
      <c r="B10" s="7" t="s">
        <v>33</v>
      </c>
      <c r="C10" s="8">
        <f t="shared" si="0"/>
        <v>6657.1</v>
      </c>
      <c r="D10" s="9">
        <f aca="true" t="shared" si="2" ref="D10:O10">D11+D12+D14</f>
        <v>520</v>
      </c>
      <c r="E10" s="9">
        <f t="shared" si="2"/>
        <v>1450</v>
      </c>
      <c r="F10" s="9">
        <f t="shared" si="2"/>
        <v>1016.5999999999999</v>
      </c>
      <c r="G10" s="9">
        <f t="shared" si="2"/>
        <v>1806.6000000000001</v>
      </c>
      <c r="H10" s="9">
        <f t="shared" si="2"/>
        <v>1361.4</v>
      </c>
      <c r="I10" s="9">
        <f t="shared" si="2"/>
        <v>502.5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</row>
    <row r="11" spans="1:15" ht="11.25">
      <c r="A11" s="6" t="s">
        <v>34</v>
      </c>
      <c r="B11" s="7" t="s">
        <v>113</v>
      </c>
      <c r="C11" s="8">
        <f t="shared" si="0"/>
        <v>3276.2</v>
      </c>
      <c r="D11" s="10">
        <v>389.5</v>
      </c>
      <c r="E11" s="10">
        <v>740.5</v>
      </c>
      <c r="F11" s="10">
        <v>243.3</v>
      </c>
      <c r="G11" s="10">
        <v>1045.4</v>
      </c>
      <c r="H11" s="10">
        <v>1161.4</v>
      </c>
      <c r="I11" s="10">
        <v>-303.9</v>
      </c>
      <c r="J11" s="10"/>
      <c r="K11" s="23"/>
      <c r="L11" s="10"/>
      <c r="M11" s="10"/>
      <c r="N11" s="10"/>
      <c r="O11" s="10"/>
    </row>
    <row r="12" spans="1:15" ht="11.25">
      <c r="A12" s="6" t="s">
        <v>35</v>
      </c>
      <c r="B12" s="7" t="s">
        <v>36</v>
      </c>
      <c r="C12" s="8">
        <f t="shared" si="0"/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/>
      <c r="K12" s="23"/>
      <c r="L12" s="10"/>
      <c r="M12" s="10"/>
      <c r="N12" s="10"/>
      <c r="O12" s="10"/>
    </row>
    <row r="13" spans="1:15" ht="22.5">
      <c r="A13" s="6" t="s">
        <v>37</v>
      </c>
      <c r="B13" s="6" t="s">
        <v>38</v>
      </c>
      <c r="C13" s="8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23"/>
      <c r="L13" s="10"/>
      <c r="M13" s="10"/>
      <c r="N13" s="10"/>
      <c r="O13" s="10"/>
    </row>
    <row r="14" spans="1:15" ht="21">
      <c r="A14" s="6" t="s">
        <v>39</v>
      </c>
      <c r="B14" s="7" t="s">
        <v>40</v>
      </c>
      <c r="C14" s="8">
        <f t="shared" si="0"/>
        <v>3380.9</v>
      </c>
      <c r="D14" s="10">
        <v>130.5</v>
      </c>
      <c r="E14" s="10">
        <v>709.5</v>
      </c>
      <c r="F14" s="10">
        <v>773.3</v>
      </c>
      <c r="G14" s="10">
        <v>761.2</v>
      </c>
      <c r="H14" s="10">
        <v>200</v>
      </c>
      <c r="I14" s="10">
        <v>806.4</v>
      </c>
      <c r="J14" s="10"/>
      <c r="K14" s="23"/>
      <c r="L14" s="10"/>
      <c r="M14" s="10"/>
      <c r="N14" s="10"/>
      <c r="O14" s="10"/>
    </row>
    <row r="15" spans="1:15" ht="11.25">
      <c r="A15" s="6" t="s">
        <v>41</v>
      </c>
      <c r="B15" s="6" t="s">
        <v>42</v>
      </c>
      <c r="C15" s="8">
        <f t="shared" si="0"/>
        <v>1545.6</v>
      </c>
      <c r="D15" s="10">
        <v>106.9</v>
      </c>
      <c r="E15" s="10">
        <v>463.8</v>
      </c>
      <c r="F15" s="10">
        <v>293.6</v>
      </c>
      <c r="G15" s="10">
        <v>329.9</v>
      </c>
      <c r="H15" s="10">
        <v>0</v>
      </c>
      <c r="I15" s="10">
        <v>351.4</v>
      </c>
      <c r="J15" s="10"/>
      <c r="K15" s="23"/>
      <c r="L15" s="10"/>
      <c r="M15" s="10"/>
      <c r="N15" s="10"/>
      <c r="O15" s="10"/>
    </row>
    <row r="16" spans="1:15" ht="11.25">
      <c r="A16" s="6" t="s">
        <v>43</v>
      </c>
      <c r="B16" s="6" t="s">
        <v>44</v>
      </c>
      <c r="C16" s="8">
        <f t="shared" si="0"/>
        <v>126.39999999999999</v>
      </c>
      <c r="D16" s="10">
        <v>20.8</v>
      </c>
      <c r="E16" s="10">
        <v>0</v>
      </c>
      <c r="F16" s="10">
        <v>20.8</v>
      </c>
      <c r="G16" s="10">
        <v>64</v>
      </c>
      <c r="H16" s="10">
        <v>20.8</v>
      </c>
      <c r="I16" s="10">
        <v>0</v>
      </c>
      <c r="J16" s="10"/>
      <c r="K16" s="23"/>
      <c r="L16" s="10"/>
      <c r="M16" s="10"/>
      <c r="N16" s="10"/>
      <c r="O16" s="10"/>
    </row>
    <row r="17" spans="1:15" ht="11.25">
      <c r="A17" s="6" t="s">
        <v>45</v>
      </c>
      <c r="B17" s="7" t="s">
        <v>46</v>
      </c>
      <c r="C17" s="8">
        <f t="shared" si="0"/>
        <v>-994.0000000000001</v>
      </c>
      <c r="D17" s="9">
        <f>D6-D10</f>
        <v>53.10000000000002</v>
      </c>
      <c r="E17" s="9">
        <f aca="true" t="shared" si="3" ref="E17:O17">E6-E10</f>
        <v>-552.1</v>
      </c>
      <c r="F17" s="9">
        <f t="shared" si="3"/>
        <v>12.400000000000091</v>
      </c>
      <c r="G17" s="9">
        <f t="shared" si="3"/>
        <v>-343.3000000000002</v>
      </c>
      <c r="H17" s="9">
        <f t="shared" si="3"/>
        <v>-453.5000000000001</v>
      </c>
      <c r="I17" s="9">
        <f t="shared" si="3"/>
        <v>289.4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</row>
    <row r="18" spans="1:15" ht="11.25">
      <c r="A18" s="6"/>
      <c r="B18" s="3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21">
      <c r="A19" s="6" t="s">
        <v>48</v>
      </c>
      <c r="B19" s="7" t="s">
        <v>78</v>
      </c>
      <c r="C19" s="8">
        <f t="shared" si="0"/>
        <v>994.0000000000001</v>
      </c>
      <c r="D19" s="9">
        <f aca="true" t="shared" si="4" ref="D19:O19">D17*(-1)</f>
        <v>-53.10000000000002</v>
      </c>
      <c r="E19" s="9">
        <f t="shared" si="4"/>
        <v>552.1</v>
      </c>
      <c r="F19" s="9">
        <f t="shared" si="4"/>
        <v>-12.400000000000091</v>
      </c>
      <c r="G19" s="9">
        <f t="shared" si="4"/>
        <v>343.3000000000002</v>
      </c>
      <c r="H19" s="9">
        <f t="shared" si="4"/>
        <v>453.5000000000001</v>
      </c>
      <c r="I19" s="9">
        <f t="shared" si="4"/>
        <v>-289.4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</row>
    <row r="20" spans="1:15" ht="24">
      <c r="A20" s="28">
        <v>4001</v>
      </c>
      <c r="B20" s="19" t="s">
        <v>85</v>
      </c>
      <c r="C20" s="21">
        <f t="shared" si="0"/>
        <v>994.0000000000001</v>
      </c>
      <c r="D20" s="20">
        <f>D21+D24+D27+D28</f>
        <v>-53.1</v>
      </c>
      <c r="E20" s="20">
        <f aca="true" t="shared" si="5" ref="E20:O20">E21+E24+E27+E28</f>
        <v>552.1</v>
      </c>
      <c r="F20" s="20">
        <f t="shared" si="5"/>
        <v>-12.4</v>
      </c>
      <c r="G20" s="20">
        <f t="shared" si="5"/>
        <v>343.3</v>
      </c>
      <c r="H20" s="20">
        <f t="shared" si="5"/>
        <v>453.5</v>
      </c>
      <c r="I20" s="20">
        <f t="shared" si="5"/>
        <v>-289.4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</row>
    <row r="21" spans="1:15" ht="11.25">
      <c r="A21" s="6" t="s">
        <v>49</v>
      </c>
      <c r="B21" s="7" t="s">
        <v>50</v>
      </c>
      <c r="C21" s="8">
        <f t="shared" si="0"/>
        <v>0</v>
      </c>
      <c r="D21" s="9">
        <f aca="true" t="shared" si="6" ref="D21:O21">D22-D23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</row>
    <row r="22" spans="1:15" ht="11.25">
      <c r="A22" s="6" t="s">
        <v>51</v>
      </c>
      <c r="B22" s="6" t="s">
        <v>52</v>
      </c>
      <c r="C22" s="8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</row>
    <row r="23" spans="1:15" ht="22.5">
      <c r="A23" s="6" t="s">
        <v>53</v>
      </c>
      <c r="B23" s="6" t="s">
        <v>54</v>
      </c>
      <c r="C23" s="8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10"/>
      <c r="N23" s="10"/>
      <c r="O23" s="10"/>
    </row>
    <row r="24" spans="1:15" ht="21">
      <c r="A24" s="18">
        <v>4200</v>
      </c>
      <c r="B24" s="7" t="s">
        <v>82</v>
      </c>
      <c r="C24" s="8">
        <f t="shared" si="0"/>
        <v>0</v>
      </c>
      <c r="D24" s="9">
        <f>D25-D26</f>
        <v>0</v>
      </c>
      <c r="E24" s="9">
        <f aca="true" t="shared" si="7" ref="E24:O24">E25-E26</f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</row>
    <row r="25" spans="1:15" ht="22.5">
      <c r="A25" s="18">
        <v>4210</v>
      </c>
      <c r="B25" s="6" t="s">
        <v>83</v>
      </c>
      <c r="C25" s="8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</row>
    <row r="26" spans="1:15" ht="22.5">
      <c r="A26" s="18">
        <v>4220</v>
      </c>
      <c r="B26" s="6" t="s">
        <v>84</v>
      </c>
      <c r="C26" s="8">
        <f t="shared" si="0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10"/>
      <c r="O26" s="10"/>
    </row>
    <row r="27" spans="1:15" ht="21">
      <c r="A27" s="6" t="s">
        <v>55</v>
      </c>
      <c r="B27" s="7" t="s">
        <v>56</v>
      </c>
      <c r="C27" s="8">
        <f t="shared" si="0"/>
        <v>994.0000000000001</v>
      </c>
      <c r="D27" s="10">
        <v>-53.1</v>
      </c>
      <c r="E27" s="10">
        <v>552.1</v>
      </c>
      <c r="F27" s="10">
        <v>-12.4</v>
      </c>
      <c r="G27" s="10">
        <v>343.3</v>
      </c>
      <c r="H27" s="10">
        <v>453.5</v>
      </c>
      <c r="I27" s="10">
        <v>-289.4</v>
      </c>
      <c r="J27" s="10"/>
      <c r="K27" s="23"/>
      <c r="L27" s="10"/>
      <c r="M27" s="10"/>
      <c r="N27" s="10"/>
      <c r="O27" s="10"/>
    </row>
    <row r="28" spans="1:15" ht="21.75">
      <c r="A28" s="6" t="s">
        <v>57</v>
      </c>
      <c r="B28" s="7" t="s">
        <v>86</v>
      </c>
      <c r="C28" s="8">
        <f t="shared" si="0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10"/>
      <c r="N28" s="10"/>
      <c r="O28" s="10"/>
    </row>
    <row r="29" spans="1:15" ht="11.25">
      <c r="A29" s="6"/>
      <c r="B29" s="32" t="s">
        <v>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1.25">
      <c r="A30" s="6" t="s">
        <v>59</v>
      </c>
      <c r="B30" s="7" t="s">
        <v>79</v>
      </c>
      <c r="C30" s="8" t="s">
        <v>77</v>
      </c>
      <c r="D30" s="10">
        <v>1743.3</v>
      </c>
      <c r="E30" s="10">
        <v>1200.2</v>
      </c>
      <c r="F30" s="10">
        <v>1212.5</v>
      </c>
      <c r="G30" s="10">
        <v>869.2</v>
      </c>
      <c r="H30" s="10">
        <v>415.7</v>
      </c>
      <c r="I30" s="10">
        <v>705.2</v>
      </c>
      <c r="J30" s="10"/>
      <c r="K30" s="23"/>
      <c r="L30" s="10"/>
      <c r="M30" s="10"/>
      <c r="N30" s="10"/>
      <c r="O30" s="10"/>
    </row>
    <row r="31" spans="1:15" ht="11.25">
      <c r="A31" s="6" t="s">
        <v>60</v>
      </c>
      <c r="B31" s="6" t="s">
        <v>61</v>
      </c>
      <c r="C31" s="8" t="s">
        <v>77</v>
      </c>
      <c r="D31" s="10">
        <v>0</v>
      </c>
      <c r="E31" s="10">
        <v>35</v>
      </c>
      <c r="F31" s="10">
        <v>4.8</v>
      </c>
      <c r="G31" s="10">
        <v>27.4</v>
      </c>
      <c r="H31" s="10">
        <v>17</v>
      </c>
      <c r="I31" s="10">
        <v>7.2</v>
      </c>
      <c r="J31" s="10"/>
      <c r="K31" s="23"/>
      <c r="L31" s="10"/>
      <c r="M31" s="10"/>
      <c r="N31" s="10"/>
      <c r="O31" s="10"/>
    </row>
    <row r="32" spans="1:15" ht="11.25">
      <c r="A32" s="6" t="s">
        <v>62</v>
      </c>
      <c r="B32" s="7" t="s">
        <v>63</v>
      </c>
      <c r="C32" s="8" t="s">
        <v>77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23"/>
      <c r="L32" s="10"/>
      <c r="M32" s="10"/>
      <c r="N32" s="10"/>
      <c r="O32" s="10"/>
    </row>
    <row r="33" spans="1:15" ht="21">
      <c r="A33" s="6" t="s">
        <v>64</v>
      </c>
      <c r="B33" s="7" t="s">
        <v>80</v>
      </c>
      <c r="C33" s="8" t="s">
        <v>77</v>
      </c>
      <c r="D33" s="10">
        <v>0</v>
      </c>
      <c r="E33" s="10">
        <v>0</v>
      </c>
      <c r="F33" s="10">
        <v>7</v>
      </c>
      <c r="G33" s="10">
        <v>7</v>
      </c>
      <c r="H33" s="10">
        <v>1.2</v>
      </c>
      <c r="I33" s="10">
        <v>0</v>
      </c>
      <c r="J33" s="10"/>
      <c r="K33" s="23"/>
      <c r="L33" s="10"/>
      <c r="M33" s="10"/>
      <c r="N33" s="10"/>
      <c r="O33" s="10"/>
    </row>
    <row r="34" spans="1:15" ht="11.25">
      <c r="A34" s="6" t="s">
        <v>65</v>
      </c>
      <c r="B34" s="6" t="s">
        <v>66</v>
      </c>
      <c r="C34" s="8" t="s">
        <v>77</v>
      </c>
      <c r="D34" s="10"/>
      <c r="E34" s="10"/>
      <c r="F34" s="10"/>
      <c r="G34" s="10"/>
      <c r="H34" s="10"/>
      <c r="I34" s="10"/>
      <c r="J34" s="10"/>
      <c r="K34" s="23"/>
      <c r="L34" s="10"/>
      <c r="M34" s="10"/>
      <c r="N34" s="10"/>
      <c r="O34" s="10"/>
    </row>
    <row r="35" spans="1:15" ht="11.25">
      <c r="A35" s="6" t="s">
        <v>67</v>
      </c>
      <c r="B35" s="6" t="s">
        <v>68</v>
      </c>
      <c r="C35" s="8" t="s">
        <v>77</v>
      </c>
      <c r="D35" s="10"/>
      <c r="E35" s="10"/>
      <c r="F35" s="10"/>
      <c r="G35" s="10"/>
      <c r="H35" s="10"/>
      <c r="I35" s="10"/>
      <c r="J35" s="10"/>
      <c r="K35" s="23"/>
      <c r="L35" s="10"/>
      <c r="M35" s="10"/>
      <c r="N35" s="10"/>
      <c r="O35" s="10"/>
    </row>
    <row r="36" spans="1:15" ht="11.25">
      <c r="A36" s="6" t="s">
        <v>69</v>
      </c>
      <c r="B36" s="6" t="s">
        <v>70</v>
      </c>
      <c r="C36" s="8" t="s">
        <v>77</v>
      </c>
      <c r="D36" s="10"/>
      <c r="E36" s="10"/>
      <c r="F36" s="10"/>
      <c r="G36" s="10"/>
      <c r="H36" s="10"/>
      <c r="I36" s="10"/>
      <c r="J36" s="10"/>
      <c r="K36" s="23"/>
      <c r="L36" s="10"/>
      <c r="M36" s="10"/>
      <c r="N36" s="10"/>
      <c r="O36" s="10"/>
    </row>
    <row r="37" spans="1:15" ht="11.25">
      <c r="A37" s="6" t="s">
        <v>71</v>
      </c>
      <c r="B37" s="6" t="s">
        <v>72</v>
      </c>
      <c r="C37" s="8" t="s">
        <v>77</v>
      </c>
      <c r="D37" s="10"/>
      <c r="E37" s="10"/>
      <c r="F37" s="10"/>
      <c r="G37" s="10"/>
      <c r="H37" s="10"/>
      <c r="I37" s="10"/>
      <c r="J37" s="10"/>
      <c r="K37" s="23"/>
      <c r="L37" s="10"/>
      <c r="M37" s="10"/>
      <c r="N37" s="10"/>
      <c r="O37" s="10"/>
    </row>
    <row r="38" spans="1:15" ht="33.75">
      <c r="A38" s="27">
        <v>5500</v>
      </c>
      <c r="B38" s="24" t="s">
        <v>95</v>
      </c>
      <c r="C38" s="25">
        <f>SUM(D38:O38)</f>
        <v>3276.2</v>
      </c>
      <c r="D38" s="26">
        <v>389.5</v>
      </c>
      <c r="E38" s="26">
        <v>740.5</v>
      </c>
      <c r="F38" s="26">
        <v>243.3</v>
      </c>
      <c r="G38" s="26">
        <v>1045.4</v>
      </c>
      <c r="H38" s="26">
        <v>1161.4</v>
      </c>
      <c r="I38" s="26">
        <v>-303.9</v>
      </c>
      <c r="J38" s="26"/>
      <c r="K38" s="26"/>
      <c r="L38" s="26"/>
      <c r="M38" s="26"/>
      <c r="N38" s="26"/>
      <c r="O38" s="26"/>
    </row>
    <row r="39" spans="1:15" ht="33.75">
      <c r="A39" s="27">
        <v>5600</v>
      </c>
      <c r="B39" s="24" t="s">
        <v>96</v>
      </c>
      <c r="C39" s="25">
        <f>SUM(D39:O39)</f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/>
      <c r="K39" s="26"/>
      <c r="L39" s="26"/>
      <c r="M39" s="26"/>
      <c r="N39" s="26"/>
      <c r="O39" s="26"/>
    </row>
    <row r="40" spans="1:15" ht="33.75">
      <c r="A40" s="27">
        <v>5700</v>
      </c>
      <c r="B40" s="24" t="s">
        <v>97</v>
      </c>
      <c r="C40" s="25">
        <f>SUM(D40:O40)</f>
        <v>1545.6</v>
      </c>
      <c r="D40" s="26">
        <v>106.9</v>
      </c>
      <c r="E40" s="26">
        <v>463.8</v>
      </c>
      <c r="F40" s="26">
        <v>293.6</v>
      </c>
      <c r="G40" s="26">
        <v>329.9</v>
      </c>
      <c r="H40" s="26">
        <v>0</v>
      </c>
      <c r="I40" s="26">
        <v>351.4</v>
      </c>
      <c r="J40" s="26"/>
      <c r="K40" s="26"/>
      <c r="L40" s="26"/>
      <c r="M40" s="26"/>
      <c r="N40" s="26"/>
      <c r="O40" s="26"/>
    </row>
    <row r="41" spans="1:15" ht="33.75">
      <c r="A41" s="27">
        <v>5800</v>
      </c>
      <c r="B41" s="24" t="s">
        <v>98</v>
      </c>
      <c r="C41" s="25">
        <f>SUM(D41:O41)</f>
        <v>126.39999999999999</v>
      </c>
      <c r="D41" s="26">
        <v>20.8</v>
      </c>
      <c r="E41" s="26">
        <v>0</v>
      </c>
      <c r="F41" s="26">
        <v>20.8</v>
      </c>
      <c r="G41" s="26">
        <v>64</v>
      </c>
      <c r="H41" s="26">
        <v>20.8</v>
      </c>
      <c r="I41" s="26">
        <v>0</v>
      </c>
      <c r="J41" s="26"/>
      <c r="K41" s="26"/>
      <c r="L41" s="26"/>
      <c r="M41" s="26"/>
      <c r="N41" s="26"/>
      <c r="O41" s="26"/>
    </row>
    <row r="43" spans="1:9" ht="11.25">
      <c r="A43" s="11" t="s">
        <v>73</v>
      </c>
      <c r="B43" s="12"/>
      <c r="C43" s="43"/>
      <c r="D43" s="43"/>
      <c r="E43" s="13"/>
      <c r="F43" s="14"/>
      <c r="G43" s="15"/>
      <c r="H43" s="13"/>
      <c r="I43" s="13"/>
    </row>
    <row r="44" spans="2:9" ht="11.25">
      <c r="B44" s="16" t="s">
        <v>74</v>
      </c>
      <c r="C44" s="42" t="s">
        <v>75</v>
      </c>
      <c r="D44" s="42"/>
      <c r="E44" s="13"/>
      <c r="F44" s="13"/>
      <c r="G44" s="13"/>
      <c r="H44" s="13"/>
      <c r="I44" s="13"/>
    </row>
    <row r="45" spans="1:9" ht="11.25">
      <c r="A45" s="11" t="s">
        <v>76</v>
      </c>
      <c r="B45" s="12"/>
      <c r="C45" s="43"/>
      <c r="D45" s="43"/>
      <c r="E45" s="13"/>
      <c r="F45" s="14"/>
      <c r="G45" s="17"/>
      <c r="H45" s="13"/>
      <c r="I45" s="13"/>
    </row>
    <row r="46" spans="2:9" ht="11.25">
      <c r="B46" s="16" t="s">
        <v>74</v>
      </c>
      <c r="C46" s="42" t="s">
        <v>75</v>
      </c>
      <c r="D46" s="42"/>
      <c r="E46" s="13"/>
      <c r="F46" s="13"/>
      <c r="G46" s="13"/>
      <c r="H46" s="13"/>
      <c r="I46" s="13"/>
    </row>
    <row r="47" spans="2:9" ht="11.25">
      <c r="B47" s="16"/>
      <c r="C47" s="15"/>
      <c r="D47" s="15"/>
      <c r="E47" s="13"/>
      <c r="F47" s="13"/>
      <c r="G47" s="13"/>
      <c r="H47" s="13"/>
      <c r="I47" s="13"/>
    </row>
    <row r="48" spans="2:15" ht="15"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39" customHeight="1">
      <c r="B49" s="31" t="s">
        <v>94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">
      <c r="B50" s="35" t="s">
        <v>114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38.25" customHeight="1">
      <c r="B51" s="37" t="s">
        <v>111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8.75" customHeight="1" hidden="1">
      <c r="B52" s="38" t="s">
        <v>100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39" customHeight="1">
      <c r="B53" s="39" t="s">
        <v>112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8.75">
      <c r="B54" s="29" t="s">
        <v>99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8.75">
      <c r="B55" s="29" t="s">
        <v>101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8.75">
      <c r="B56" s="29" t="s">
        <v>102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8.75">
      <c r="B57" s="29" t="s">
        <v>103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29" t="s">
        <v>104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29" t="s">
        <v>105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8.75">
      <c r="B60" s="29" t="s">
        <v>106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8.75">
      <c r="B61" s="30" t="s">
        <v>107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8.75">
      <c r="B62" s="30" t="s">
        <v>108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75">
      <c r="B63" s="30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8.75">
      <c r="B64" s="30" t="s">
        <v>110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</sheetData>
  <sheetProtection/>
  <mergeCells count="27">
    <mergeCell ref="A1:O1"/>
    <mergeCell ref="N2:O2"/>
    <mergeCell ref="B5:O5"/>
    <mergeCell ref="B9:O9"/>
    <mergeCell ref="B18:O18"/>
    <mergeCell ref="B29:O29"/>
    <mergeCell ref="C43:D43"/>
    <mergeCell ref="C44:D44"/>
    <mergeCell ref="C45:D45"/>
    <mergeCell ref="C46:D46"/>
    <mergeCell ref="B48:O48"/>
    <mergeCell ref="B49:O49"/>
    <mergeCell ref="B50:O50"/>
    <mergeCell ref="B51:O51"/>
    <mergeCell ref="B52:O52"/>
    <mergeCell ref="B53:O53"/>
    <mergeCell ref="B54:O54"/>
    <mergeCell ref="B55:O55"/>
    <mergeCell ref="B62:O62"/>
    <mergeCell ref="B63:O63"/>
    <mergeCell ref="B64:O64"/>
    <mergeCell ref="B56:O56"/>
    <mergeCell ref="B57:O57"/>
    <mergeCell ref="B58:O58"/>
    <mergeCell ref="B59:O59"/>
    <mergeCell ref="B60:O60"/>
    <mergeCell ref="B61:O6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I42" sqref="I42"/>
    </sheetView>
  </sheetViews>
  <sheetFormatPr defaultColWidth="14.625" defaultRowHeight="12.75"/>
  <cols>
    <col min="1" max="1" width="5.00390625" style="2" customWidth="1"/>
    <col min="2" max="2" width="40.00390625" style="2" customWidth="1"/>
    <col min="3" max="3" width="9.375" style="2" customWidth="1"/>
    <col min="4" max="4" width="8.00390625" style="2" customWidth="1"/>
    <col min="5" max="5" width="8.75390625" style="2" customWidth="1"/>
    <col min="6" max="6" width="9.25390625" style="2" customWidth="1"/>
    <col min="7" max="7" width="8.25390625" style="2" customWidth="1"/>
    <col min="8" max="8" width="8.625" style="2" customWidth="1"/>
    <col min="9" max="10" width="8.00390625" style="2" customWidth="1"/>
    <col min="11" max="11" width="8.625" style="2" customWidth="1"/>
    <col min="12" max="12" width="8.375" style="2" customWidth="1"/>
    <col min="13" max="13" width="8.75390625" style="2" customWidth="1"/>
    <col min="14" max="15" width="10.75390625" style="2" customWidth="1"/>
    <col min="16" max="16384" width="14.625" style="2" customWidth="1"/>
  </cols>
  <sheetData>
    <row r="1" spans="1:15" ht="27" customHeight="1">
      <c r="A1" s="41" t="s">
        <v>121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5" t="s">
        <v>0</v>
      </c>
      <c r="O2" s="45"/>
    </row>
    <row r="3" spans="1:15" ht="11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1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</row>
    <row r="5" spans="1:15" ht="11.25">
      <c r="A5" s="5"/>
      <c r="B5" s="32" t="s">
        <v>87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1.25">
      <c r="A6" s="5" t="s">
        <v>81</v>
      </c>
      <c r="B6" s="7" t="s">
        <v>93</v>
      </c>
      <c r="C6" s="8">
        <f aca="true" t="shared" si="0" ref="C6:C28">SUM(D6:O6)</f>
        <v>1917.6000000000001</v>
      </c>
      <c r="D6" s="8">
        <f>D7+D8</f>
        <v>102.7</v>
      </c>
      <c r="E6" s="8">
        <f>E7+E8</f>
        <v>400.4</v>
      </c>
      <c r="F6" s="8">
        <f>F7+F8</f>
        <v>474.40000000000003</v>
      </c>
      <c r="G6" s="8">
        <f aca="true" t="shared" si="1" ref="G6:O6">G7+G8</f>
        <v>224.89999999999998</v>
      </c>
      <c r="H6" s="8">
        <f t="shared" si="1"/>
        <v>379</v>
      </c>
      <c r="I6" s="8">
        <f t="shared" si="1"/>
        <v>336.2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1:15" ht="11.25">
      <c r="A7" s="5" t="s">
        <v>89</v>
      </c>
      <c r="B7" s="22" t="s">
        <v>90</v>
      </c>
      <c r="C7" s="8">
        <f>SUM(D7:O7)</f>
        <v>846.4000000000001</v>
      </c>
      <c r="D7" s="23">
        <v>31.5</v>
      </c>
      <c r="E7" s="23">
        <v>283.8</v>
      </c>
      <c r="F7" s="23">
        <v>71.8</v>
      </c>
      <c r="G7" s="23">
        <v>75.7</v>
      </c>
      <c r="H7" s="23">
        <v>276.4</v>
      </c>
      <c r="I7" s="23">
        <v>107.2</v>
      </c>
      <c r="J7" s="23"/>
      <c r="K7" s="23"/>
      <c r="L7" s="23"/>
      <c r="M7" s="23"/>
      <c r="N7" s="23"/>
      <c r="O7" s="23"/>
    </row>
    <row r="8" spans="1:15" ht="11.25">
      <c r="A8" s="5" t="s">
        <v>92</v>
      </c>
      <c r="B8" s="22" t="s">
        <v>91</v>
      </c>
      <c r="C8" s="8">
        <f>SUM(D8:O8)</f>
        <v>1071.2000000000003</v>
      </c>
      <c r="D8" s="23">
        <v>71.2</v>
      </c>
      <c r="E8" s="23">
        <v>116.6</v>
      </c>
      <c r="F8" s="23">
        <v>402.6</v>
      </c>
      <c r="G8" s="23">
        <v>149.2</v>
      </c>
      <c r="H8" s="23">
        <v>102.6</v>
      </c>
      <c r="I8" s="23">
        <v>229</v>
      </c>
      <c r="J8" s="23"/>
      <c r="K8" s="23"/>
      <c r="L8" s="23"/>
      <c r="M8" s="23"/>
      <c r="N8" s="23"/>
      <c r="O8" s="23"/>
    </row>
    <row r="9" spans="1:15" ht="11.25">
      <c r="A9" s="6"/>
      <c r="B9" s="32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1.25">
      <c r="A10" s="6" t="s">
        <v>32</v>
      </c>
      <c r="B10" s="7" t="s">
        <v>33</v>
      </c>
      <c r="C10" s="8">
        <f t="shared" si="0"/>
        <v>1889.1999999999998</v>
      </c>
      <c r="D10" s="9">
        <f aca="true" t="shared" si="2" ref="D10:O10">D11+D12+D14</f>
        <v>145.5</v>
      </c>
      <c r="E10" s="9">
        <f t="shared" si="2"/>
        <v>217.2</v>
      </c>
      <c r="F10" s="9">
        <f t="shared" si="2"/>
        <v>201.7</v>
      </c>
      <c r="G10" s="9">
        <f t="shared" si="2"/>
        <v>701.7</v>
      </c>
      <c r="H10" s="9">
        <f t="shared" si="2"/>
        <v>392.1</v>
      </c>
      <c r="I10" s="9">
        <f t="shared" si="2"/>
        <v>231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</row>
    <row r="11" spans="1:15" ht="11.25">
      <c r="A11" s="6" t="s">
        <v>34</v>
      </c>
      <c r="B11" s="7" t="s">
        <v>113</v>
      </c>
      <c r="C11" s="8">
        <f t="shared" si="0"/>
        <v>831.2</v>
      </c>
      <c r="D11" s="10">
        <v>145.5</v>
      </c>
      <c r="E11" s="10">
        <v>143.4</v>
      </c>
      <c r="F11" s="10">
        <v>82.9</v>
      </c>
      <c r="G11" s="10">
        <v>246.2</v>
      </c>
      <c r="H11" s="10">
        <v>170.5</v>
      </c>
      <c r="I11" s="10">
        <v>42.7</v>
      </c>
      <c r="J11" s="10"/>
      <c r="K11" s="23"/>
      <c r="L11" s="10"/>
      <c r="M11" s="10"/>
      <c r="N11" s="10"/>
      <c r="O11" s="10"/>
    </row>
    <row r="12" spans="1:15" ht="11.25">
      <c r="A12" s="6" t="s">
        <v>35</v>
      </c>
      <c r="B12" s="7" t="s">
        <v>36</v>
      </c>
      <c r="C12" s="8">
        <f t="shared" si="0"/>
        <v>0.2</v>
      </c>
      <c r="D12" s="10">
        <v>0</v>
      </c>
      <c r="E12" s="10">
        <v>0</v>
      </c>
      <c r="F12" s="10">
        <v>0</v>
      </c>
      <c r="G12" s="10">
        <v>0.2</v>
      </c>
      <c r="H12" s="10">
        <v>0</v>
      </c>
      <c r="I12" s="10">
        <v>0</v>
      </c>
      <c r="J12" s="10"/>
      <c r="K12" s="23"/>
      <c r="L12" s="10"/>
      <c r="M12" s="10"/>
      <c r="N12" s="10"/>
      <c r="O12" s="10"/>
    </row>
    <row r="13" spans="1:15" ht="22.5">
      <c r="A13" s="6" t="s">
        <v>37</v>
      </c>
      <c r="B13" s="6" t="s">
        <v>38</v>
      </c>
      <c r="C13" s="8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23"/>
      <c r="L13" s="10"/>
      <c r="M13" s="10"/>
      <c r="N13" s="10"/>
      <c r="O13" s="10"/>
    </row>
    <row r="14" spans="1:15" ht="21">
      <c r="A14" s="6" t="s">
        <v>39</v>
      </c>
      <c r="B14" s="7" t="s">
        <v>40</v>
      </c>
      <c r="C14" s="8">
        <f t="shared" si="0"/>
        <v>1057.8</v>
      </c>
      <c r="D14" s="10">
        <v>0</v>
      </c>
      <c r="E14" s="10">
        <v>73.8</v>
      </c>
      <c r="F14" s="10">
        <v>118.8</v>
      </c>
      <c r="G14" s="10">
        <v>455.3</v>
      </c>
      <c r="H14" s="10">
        <v>221.6</v>
      </c>
      <c r="I14" s="10">
        <v>188.3</v>
      </c>
      <c r="J14" s="10"/>
      <c r="K14" s="23"/>
      <c r="L14" s="10"/>
      <c r="M14" s="10"/>
      <c r="N14" s="10"/>
      <c r="O14" s="10"/>
    </row>
    <row r="15" spans="1:15" ht="11.25">
      <c r="A15" s="6" t="s">
        <v>41</v>
      </c>
      <c r="B15" s="6" t="s">
        <v>42</v>
      </c>
      <c r="C15" s="8">
        <f t="shared" si="0"/>
        <v>120.69999999999999</v>
      </c>
      <c r="D15" s="10">
        <v>0</v>
      </c>
      <c r="E15" s="10">
        <v>11.1</v>
      </c>
      <c r="F15" s="10">
        <v>68.6</v>
      </c>
      <c r="G15" s="10">
        <v>28.9</v>
      </c>
      <c r="H15" s="10">
        <v>0</v>
      </c>
      <c r="I15" s="10">
        <v>12.1</v>
      </c>
      <c r="J15" s="10"/>
      <c r="K15" s="23"/>
      <c r="L15" s="10"/>
      <c r="M15" s="10"/>
      <c r="N15" s="10"/>
      <c r="O15" s="10"/>
    </row>
    <row r="16" spans="1:15" ht="11.25">
      <c r="A16" s="6" t="s">
        <v>43</v>
      </c>
      <c r="B16" s="6" t="s">
        <v>44</v>
      </c>
      <c r="C16" s="8">
        <f t="shared" si="0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/>
      <c r="K16" s="23"/>
      <c r="L16" s="10"/>
      <c r="M16" s="10"/>
      <c r="N16" s="10"/>
      <c r="O16" s="10"/>
    </row>
    <row r="17" spans="1:15" ht="11.25">
      <c r="A17" s="6" t="s">
        <v>45</v>
      </c>
      <c r="B17" s="7" t="s">
        <v>46</v>
      </c>
      <c r="C17" s="8">
        <f t="shared" si="0"/>
        <v>28.39999999999992</v>
      </c>
      <c r="D17" s="9">
        <f>D6-D10</f>
        <v>-42.8</v>
      </c>
      <c r="E17" s="9">
        <f aca="true" t="shared" si="3" ref="E17:O17">E6-E10</f>
        <v>183.2</v>
      </c>
      <c r="F17" s="9">
        <f t="shared" si="3"/>
        <v>272.70000000000005</v>
      </c>
      <c r="G17" s="9">
        <f t="shared" si="3"/>
        <v>-476.80000000000007</v>
      </c>
      <c r="H17" s="9">
        <f t="shared" si="3"/>
        <v>-13.100000000000023</v>
      </c>
      <c r="I17" s="9">
        <f t="shared" si="3"/>
        <v>105.19999999999999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</row>
    <row r="18" spans="1:15" ht="11.25">
      <c r="A18" s="6"/>
      <c r="B18" s="3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21">
      <c r="A19" s="6" t="s">
        <v>48</v>
      </c>
      <c r="B19" s="7" t="s">
        <v>78</v>
      </c>
      <c r="C19" s="8">
        <f t="shared" si="0"/>
        <v>-28.39999999999992</v>
      </c>
      <c r="D19" s="9">
        <f aca="true" t="shared" si="4" ref="D19:O19">D17*(-1)</f>
        <v>42.8</v>
      </c>
      <c r="E19" s="9">
        <f t="shared" si="4"/>
        <v>-183.2</v>
      </c>
      <c r="F19" s="9">
        <f t="shared" si="4"/>
        <v>-272.70000000000005</v>
      </c>
      <c r="G19" s="9">
        <f t="shared" si="4"/>
        <v>476.80000000000007</v>
      </c>
      <c r="H19" s="9">
        <f t="shared" si="4"/>
        <v>13.100000000000023</v>
      </c>
      <c r="I19" s="9">
        <f t="shared" si="4"/>
        <v>-105.19999999999999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</row>
    <row r="20" spans="1:15" ht="24">
      <c r="A20" s="28">
        <v>4001</v>
      </c>
      <c r="B20" s="19" t="s">
        <v>85</v>
      </c>
      <c r="C20" s="21">
        <f t="shared" si="0"/>
        <v>-28.399999999999963</v>
      </c>
      <c r="D20" s="20">
        <f>D21+D24+D27+D28</f>
        <v>42.8</v>
      </c>
      <c r="E20" s="20">
        <f aca="true" t="shared" si="5" ref="E20:O20">E21+E24+E27+E28</f>
        <v>-183.2</v>
      </c>
      <c r="F20" s="20">
        <f t="shared" si="5"/>
        <v>-272.7</v>
      </c>
      <c r="G20" s="20">
        <f t="shared" si="5"/>
        <v>476.8</v>
      </c>
      <c r="H20" s="20">
        <f t="shared" si="5"/>
        <v>13.1</v>
      </c>
      <c r="I20" s="20">
        <f t="shared" si="5"/>
        <v>-105.2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</row>
    <row r="21" spans="1:15" ht="11.25">
      <c r="A21" s="6" t="s">
        <v>49</v>
      </c>
      <c r="B21" s="7" t="s">
        <v>50</v>
      </c>
      <c r="C21" s="8">
        <f t="shared" si="0"/>
        <v>0</v>
      </c>
      <c r="D21" s="9">
        <f aca="true" t="shared" si="6" ref="D21:O21">D22-D23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</row>
    <row r="22" spans="1:15" ht="11.25">
      <c r="A22" s="6" t="s">
        <v>51</v>
      </c>
      <c r="B22" s="6" t="s">
        <v>52</v>
      </c>
      <c r="C22" s="8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</row>
    <row r="23" spans="1:15" ht="22.5">
      <c r="A23" s="6" t="s">
        <v>53</v>
      </c>
      <c r="B23" s="6" t="s">
        <v>54</v>
      </c>
      <c r="C23" s="8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10"/>
      <c r="N23" s="10"/>
      <c r="O23" s="10"/>
    </row>
    <row r="24" spans="1:15" ht="21">
      <c r="A24" s="18">
        <v>4200</v>
      </c>
      <c r="B24" s="7" t="s">
        <v>82</v>
      </c>
      <c r="C24" s="8">
        <f t="shared" si="0"/>
        <v>0</v>
      </c>
      <c r="D24" s="9">
        <f>D25-D26</f>
        <v>0</v>
      </c>
      <c r="E24" s="9">
        <f aca="true" t="shared" si="7" ref="E24:O24">E25-E26</f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</row>
    <row r="25" spans="1:15" ht="22.5">
      <c r="A25" s="18">
        <v>4210</v>
      </c>
      <c r="B25" s="6" t="s">
        <v>83</v>
      </c>
      <c r="C25" s="8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</row>
    <row r="26" spans="1:15" ht="22.5">
      <c r="A26" s="18">
        <v>4220</v>
      </c>
      <c r="B26" s="6" t="s">
        <v>84</v>
      </c>
      <c r="C26" s="8">
        <f t="shared" si="0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10"/>
      <c r="O26" s="10"/>
    </row>
    <row r="27" spans="1:15" ht="21">
      <c r="A27" s="6" t="s">
        <v>55</v>
      </c>
      <c r="B27" s="7" t="s">
        <v>56</v>
      </c>
      <c r="C27" s="8">
        <f t="shared" si="0"/>
        <v>-28.399999999999963</v>
      </c>
      <c r="D27" s="10">
        <v>42.8</v>
      </c>
      <c r="E27" s="10">
        <v>-183.2</v>
      </c>
      <c r="F27" s="10">
        <v>-272.7</v>
      </c>
      <c r="G27" s="10">
        <v>476.8</v>
      </c>
      <c r="H27" s="10">
        <v>13.1</v>
      </c>
      <c r="I27" s="10">
        <v>-105.2</v>
      </c>
      <c r="J27" s="10"/>
      <c r="K27" s="23"/>
      <c r="L27" s="10"/>
      <c r="M27" s="10"/>
      <c r="N27" s="10"/>
      <c r="O27" s="10"/>
    </row>
    <row r="28" spans="1:15" ht="21.75">
      <c r="A28" s="6" t="s">
        <v>57</v>
      </c>
      <c r="B28" s="7" t="s">
        <v>86</v>
      </c>
      <c r="C28" s="8">
        <f t="shared" si="0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10"/>
      <c r="N28" s="10"/>
      <c r="O28" s="10"/>
    </row>
    <row r="29" spans="1:15" ht="11.25">
      <c r="A29" s="6"/>
      <c r="B29" s="32" t="s">
        <v>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1.25">
      <c r="A30" s="6" t="s">
        <v>59</v>
      </c>
      <c r="B30" s="7" t="s">
        <v>79</v>
      </c>
      <c r="C30" s="8" t="s">
        <v>77</v>
      </c>
      <c r="D30" s="10">
        <v>252.6</v>
      </c>
      <c r="E30" s="10">
        <v>435.8</v>
      </c>
      <c r="F30" s="10">
        <v>708.5</v>
      </c>
      <c r="G30" s="10">
        <v>231.7</v>
      </c>
      <c r="H30" s="10">
        <v>218.6</v>
      </c>
      <c r="I30" s="10">
        <v>323.8</v>
      </c>
      <c r="J30" s="10"/>
      <c r="K30" s="23"/>
      <c r="L30" s="10"/>
      <c r="M30" s="10"/>
      <c r="N30" s="10"/>
      <c r="O30" s="10"/>
    </row>
    <row r="31" spans="1:15" ht="11.25">
      <c r="A31" s="6" t="s">
        <v>60</v>
      </c>
      <c r="B31" s="6" t="s">
        <v>61</v>
      </c>
      <c r="C31" s="8" t="s">
        <v>77</v>
      </c>
      <c r="D31" s="10">
        <v>0</v>
      </c>
      <c r="E31" s="10">
        <v>14</v>
      </c>
      <c r="F31" s="10">
        <v>6.5</v>
      </c>
      <c r="G31" s="10">
        <v>116.7</v>
      </c>
      <c r="H31" s="10">
        <v>13</v>
      </c>
      <c r="I31" s="10">
        <v>63.2</v>
      </c>
      <c r="J31" s="10"/>
      <c r="K31" s="23"/>
      <c r="L31" s="10"/>
      <c r="M31" s="10"/>
      <c r="N31" s="10"/>
      <c r="O31" s="10"/>
    </row>
    <row r="32" spans="1:15" ht="11.25">
      <c r="A32" s="6" t="s">
        <v>62</v>
      </c>
      <c r="B32" s="7" t="s">
        <v>63</v>
      </c>
      <c r="C32" s="8" t="s">
        <v>77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23"/>
      <c r="L32" s="10"/>
      <c r="M32" s="10"/>
      <c r="N32" s="10"/>
      <c r="O32" s="10"/>
    </row>
    <row r="33" spans="1:15" ht="21">
      <c r="A33" s="6" t="s">
        <v>64</v>
      </c>
      <c r="B33" s="7" t="s">
        <v>80</v>
      </c>
      <c r="C33" s="8" t="s">
        <v>77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23"/>
      <c r="L33" s="10"/>
      <c r="M33" s="10"/>
      <c r="N33" s="10"/>
      <c r="O33" s="10"/>
    </row>
    <row r="34" spans="1:15" ht="11.25">
      <c r="A34" s="6" t="s">
        <v>65</v>
      </c>
      <c r="B34" s="6" t="s">
        <v>66</v>
      </c>
      <c r="C34" s="8" t="s">
        <v>77</v>
      </c>
      <c r="D34" s="10"/>
      <c r="E34" s="10"/>
      <c r="F34" s="10"/>
      <c r="G34" s="10"/>
      <c r="H34" s="10"/>
      <c r="I34" s="10"/>
      <c r="J34" s="10"/>
      <c r="K34" s="23"/>
      <c r="L34" s="10"/>
      <c r="M34" s="10"/>
      <c r="N34" s="10"/>
      <c r="O34" s="10"/>
    </row>
    <row r="35" spans="1:15" ht="11.25">
      <c r="A35" s="6" t="s">
        <v>67</v>
      </c>
      <c r="B35" s="6" t="s">
        <v>68</v>
      </c>
      <c r="C35" s="8" t="s">
        <v>77</v>
      </c>
      <c r="D35" s="10"/>
      <c r="E35" s="10"/>
      <c r="F35" s="10"/>
      <c r="G35" s="10"/>
      <c r="H35" s="10"/>
      <c r="I35" s="10"/>
      <c r="J35" s="10"/>
      <c r="K35" s="23"/>
      <c r="L35" s="10"/>
      <c r="M35" s="10"/>
      <c r="N35" s="10"/>
      <c r="O35" s="10"/>
    </row>
    <row r="36" spans="1:15" ht="11.25">
      <c r="A36" s="6" t="s">
        <v>69</v>
      </c>
      <c r="B36" s="6" t="s">
        <v>70</v>
      </c>
      <c r="C36" s="8" t="s">
        <v>77</v>
      </c>
      <c r="D36" s="10"/>
      <c r="E36" s="10"/>
      <c r="F36" s="10"/>
      <c r="G36" s="10"/>
      <c r="H36" s="10"/>
      <c r="I36" s="10"/>
      <c r="J36" s="10"/>
      <c r="K36" s="23"/>
      <c r="L36" s="10"/>
      <c r="M36" s="10"/>
      <c r="N36" s="10"/>
      <c r="O36" s="10"/>
    </row>
    <row r="37" spans="1:15" ht="11.25">
      <c r="A37" s="6" t="s">
        <v>71</v>
      </c>
      <c r="B37" s="6" t="s">
        <v>72</v>
      </c>
      <c r="C37" s="8" t="s">
        <v>77</v>
      </c>
      <c r="D37" s="10"/>
      <c r="E37" s="10"/>
      <c r="F37" s="10"/>
      <c r="G37" s="10"/>
      <c r="H37" s="10"/>
      <c r="I37" s="10"/>
      <c r="J37" s="10"/>
      <c r="K37" s="23"/>
      <c r="L37" s="10"/>
      <c r="M37" s="10"/>
      <c r="N37" s="10"/>
      <c r="O37" s="10"/>
    </row>
    <row r="38" spans="1:15" ht="33.75">
      <c r="A38" s="27">
        <v>5500</v>
      </c>
      <c r="B38" s="24" t="s">
        <v>95</v>
      </c>
      <c r="C38" s="25">
        <f>SUM(D38:O38)</f>
        <v>831.2</v>
      </c>
      <c r="D38" s="26">
        <v>145.5</v>
      </c>
      <c r="E38" s="26">
        <v>143.4</v>
      </c>
      <c r="F38" s="26">
        <v>82.9</v>
      </c>
      <c r="G38" s="26">
        <v>246.2</v>
      </c>
      <c r="H38" s="26">
        <v>170.5</v>
      </c>
      <c r="I38" s="26">
        <v>42.7</v>
      </c>
      <c r="J38" s="26"/>
      <c r="K38" s="26"/>
      <c r="L38" s="26"/>
      <c r="M38" s="26"/>
      <c r="N38" s="26"/>
      <c r="O38" s="26"/>
    </row>
    <row r="39" spans="1:15" ht="33.75">
      <c r="A39" s="27">
        <v>5600</v>
      </c>
      <c r="B39" s="24" t="s">
        <v>96</v>
      </c>
      <c r="C39" s="25">
        <f>SUM(D39:O39)</f>
        <v>0.2</v>
      </c>
      <c r="D39" s="26">
        <v>0</v>
      </c>
      <c r="E39" s="26">
        <v>0</v>
      </c>
      <c r="F39" s="26">
        <v>0</v>
      </c>
      <c r="G39" s="26">
        <v>0.2</v>
      </c>
      <c r="H39" s="26">
        <v>0</v>
      </c>
      <c r="I39" s="26">
        <v>0</v>
      </c>
      <c r="J39" s="26"/>
      <c r="K39" s="26"/>
      <c r="L39" s="26"/>
      <c r="M39" s="26"/>
      <c r="N39" s="26"/>
      <c r="O39" s="26"/>
    </row>
    <row r="40" spans="1:15" ht="33.75">
      <c r="A40" s="27">
        <v>5700</v>
      </c>
      <c r="B40" s="24" t="s">
        <v>97</v>
      </c>
      <c r="C40" s="25">
        <f>SUM(D40:O40)</f>
        <v>120.69999999999999</v>
      </c>
      <c r="D40" s="26">
        <v>0</v>
      </c>
      <c r="E40" s="26">
        <v>11.1</v>
      </c>
      <c r="F40" s="26">
        <v>68.6</v>
      </c>
      <c r="G40" s="26">
        <v>28.9</v>
      </c>
      <c r="H40" s="26">
        <v>0</v>
      </c>
      <c r="I40" s="26">
        <v>12.1</v>
      </c>
      <c r="J40" s="26"/>
      <c r="K40" s="26"/>
      <c r="L40" s="26"/>
      <c r="M40" s="26"/>
      <c r="N40" s="26"/>
      <c r="O40" s="26"/>
    </row>
    <row r="41" spans="1:15" ht="33.75">
      <c r="A41" s="27">
        <v>5800</v>
      </c>
      <c r="B41" s="24" t="s">
        <v>98</v>
      </c>
      <c r="C41" s="25">
        <f>SUM(D41:O41)</f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/>
      <c r="K41" s="26"/>
      <c r="L41" s="26"/>
      <c r="M41" s="26"/>
      <c r="N41" s="26"/>
      <c r="O41" s="26"/>
    </row>
    <row r="43" spans="1:9" ht="11.25">
      <c r="A43" s="11" t="s">
        <v>73</v>
      </c>
      <c r="B43" s="12"/>
      <c r="C43" s="43"/>
      <c r="D43" s="43"/>
      <c r="E43" s="13"/>
      <c r="F43" s="14"/>
      <c r="G43" s="15"/>
      <c r="H43" s="13"/>
      <c r="I43" s="13"/>
    </row>
    <row r="44" spans="2:9" ht="11.25">
      <c r="B44" s="16" t="s">
        <v>74</v>
      </c>
      <c r="C44" s="42" t="s">
        <v>75</v>
      </c>
      <c r="D44" s="42"/>
      <c r="E44" s="13"/>
      <c r="F44" s="13"/>
      <c r="G44" s="13"/>
      <c r="H44" s="13"/>
      <c r="I44" s="13"/>
    </row>
    <row r="45" spans="1:9" ht="11.25">
      <c r="A45" s="11" t="s">
        <v>76</v>
      </c>
      <c r="B45" s="12"/>
      <c r="C45" s="43"/>
      <c r="D45" s="43"/>
      <c r="E45" s="13"/>
      <c r="F45" s="14"/>
      <c r="G45" s="17"/>
      <c r="H45" s="13"/>
      <c r="I45" s="13"/>
    </row>
    <row r="46" spans="2:9" ht="11.25">
      <c r="B46" s="16" t="s">
        <v>74</v>
      </c>
      <c r="C46" s="42" t="s">
        <v>75</v>
      </c>
      <c r="D46" s="42"/>
      <c r="E46" s="13"/>
      <c r="F46" s="13"/>
      <c r="G46" s="13"/>
      <c r="H46" s="13"/>
      <c r="I46" s="13"/>
    </row>
    <row r="47" spans="2:9" ht="11.25">
      <c r="B47" s="16"/>
      <c r="C47" s="15"/>
      <c r="D47" s="15"/>
      <c r="E47" s="13"/>
      <c r="F47" s="13"/>
      <c r="G47" s="13"/>
      <c r="H47" s="13"/>
      <c r="I47" s="13"/>
    </row>
    <row r="48" spans="2:15" ht="15"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39" customHeight="1">
      <c r="B49" s="31" t="s">
        <v>94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15">
      <c r="B50" s="35" t="s">
        <v>114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38.25" customHeight="1">
      <c r="B51" s="37" t="s">
        <v>111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ht="18.75" customHeight="1" hidden="1">
      <c r="B52" s="38" t="s">
        <v>100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39" customHeight="1">
      <c r="B53" s="39" t="s">
        <v>112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8.75">
      <c r="B54" s="29" t="s">
        <v>99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8.75">
      <c r="B55" s="29" t="s">
        <v>101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8.75">
      <c r="B56" s="29" t="s">
        <v>102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8.75">
      <c r="B57" s="29" t="s">
        <v>103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29" t="s">
        <v>104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29" t="s">
        <v>105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8.75">
      <c r="B60" s="29" t="s">
        <v>106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8.75">
      <c r="B61" s="30" t="s">
        <v>107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8.75">
      <c r="B62" s="30" t="s">
        <v>108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75">
      <c r="B63" s="30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8.75">
      <c r="B64" s="30" t="s">
        <v>110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</sheetData>
  <sheetProtection/>
  <mergeCells count="27">
    <mergeCell ref="A1:O1"/>
    <mergeCell ref="N2:O2"/>
    <mergeCell ref="B5:O5"/>
    <mergeCell ref="B9:O9"/>
    <mergeCell ref="B18:O18"/>
    <mergeCell ref="B29:O29"/>
    <mergeCell ref="C43:D43"/>
    <mergeCell ref="C44:D44"/>
    <mergeCell ref="C45:D45"/>
    <mergeCell ref="C46:D46"/>
    <mergeCell ref="B48:O48"/>
    <mergeCell ref="B49:O49"/>
    <mergeCell ref="B50:O50"/>
    <mergeCell ref="B51:O51"/>
    <mergeCell ref="B52:O52"/>
    <mergeCell ref="B53:O53"/>
    <mergeCell ref="B54:O54"/>
    <mergeCell ref="B55:O55"/>
    <mergeCell ref="B62:O62"/>
    <mergeCell ref="B63:O63"/>
    <mergeCell ref="B64:O64"/>
    <mergeCell ref="B56:O56"/>
    <mergeCell ref="B57:O57"/>
    <mergeCell ref="B58:O58"/>
    <mergeCell ref="B59:O59"/>
    <mergeCell ref="B60:O60"/>
    <mergeCell ref="B61:O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Антуфьев</dc:creator>
  <cp:keywords/>
  <dc:description/>
  <cp:lastModifiedBy>DF-8-007</cp:lastModifiedBy>
  <cp:lastPrinted>2013-07-03T11:05:03Z</cp:lastPrinted>
  <dcterms:created xsi:type="dcterms:W3CDTF">2010-04-02T08:09:00Z</dcterms:created>
  <dcterms:modified xsi:type="dcterms:W3CDTF">2013-07-03T11:30:12Z</dcterms:modified>
  <cp:category/>
  <cp:version/>
  <cp:contentType/>
  <cp:contentStatus/>
</cp:coreProperties>
</file>