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85" windowHeight="7245" activeTab="0"/>
  </bookViews>
  <sheets>
    <sheet name="Разд Подр" sheetId="1" r:id="rId1"/>
  </sheets>
  <definedNames/>
  <calcPr fullCalcOnLoad="1"/>
</workbook>
</file>

<file path=xl/sharedStrings.xml><?xml version="1.0" encoding="utf-8"?>
<sst xmlns="http://schemas.openxmlformats.org/spreadsheetml/2006/main" count="180" uniqueCount="90">
  <si>
    <t>Дотации на выравнивание бюджетной обеспеченности субъектов Российской Федерации и муниципальных образований</t>
  </si>
  <si>
    <t>Другие вопросы в области образования</t>
  </si>
  <si>
    <t>09</t>
  </si>
  <si>
    <t>Социальная политика</t>
  </si>
  <si>
    <t>Охрана семьи и детства</t>
  </si>
  <si>
    <t>04</t>
  </si>
  <si>
    <t>10</t>
  </si>
  <si>
    <t>Защита населения и территории от черезвычайных ситуаций природного и техногенного характера, гражданская оборона</t>
  </si>
  <si>
    <t>Национальная экономика</t>
  </si>
  <si>
    <t>Транспорт</t>
  </si>
  <si>
    <t>08</t>
  </si>
  <si>
    <t>Дорожное хозяйство (дорожные фонды)</t>
  </si>
  <si>
    <t>Жилищно-коммунальное хозяйство</t>
  </si>
  <si>
    <t>05</t>
  </si>
  <si>
    <t>Жилищное хозяйство</t>
  </si>
  <si>
    <t>Другие вопросы в области жилищно-коммунального хозяйства</t>
  </si>
  <si>
    <t>Охрана окружающей среды</t>
  </si>
  <si>
    <t>00</t>
  </si>
  <si>
    <t>Охрана объектов растительного и животного мира и среды их обитания</t>
  </si>
  <si>
    <t>Другие общегосударственные вопросы</t>
  </si>
  <si>
    <t>13</t>
  </si>
  <si>
    <t>Функционирование высшего должностного лица субъекта Российской Федерации и муниципального образования</t>
  </si>
  <si>
    <t>Сельское хозяйство и рыболовство</t>
  </si>
  <si>
    <t>Пенсионное обеспечение</t>
  </si>
  <si>
    <t>Физическая культура и спорт</t>
  </si>
  <si>
    <t>Физическая культура</t>
  </si>
  <si>
    <t>Санитарно-эпидемиологическое благополучие</t>
  </si>
  <si>
    <t>Наименование</t>
  </si>
  <si>
    <t xml:space="preserve">Функционирование Правительства Российской Федерации, высших исполнительных  органов государственной  власти субъектов Российской Федерации, местной администрации </t>
  </si>
  <si>
    <t>Другие вопросы в области  национальной экономики</t>
  </si>
  <si>
    <t xml:space="preserve">Культура </t>
  </si>
  <si>
    <t xml:space="preserve">Другие вопросы в области культуры, кинематографии </t>
  </si>
  <si>
    <t xml:space="preserve">Здравоохранение </t>
  </si>
  <si>
    <t xml:space="preserve">Другие вопросы в области здравоохранения </t>
  </si>
  <si>
    <t xml:space="preserve">Социальное обеспечение населения          </t>
  </si>
  <si>
    <t xml:space="preserve">Другие вопросы в области социальной политики      </t>
  </si>
  <si>
    <t>ВСЕГО РАСХОДОВ:</t>
  </si>
  <si>
    <t>Функционирование законодательных (представительных) органов  государственной власти и представительных органов муниципальных образований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</si>
  <si>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</si>
  <si>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</si>
  <si>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к решению Представительного Собрания</t>
  </si>
  <si>
    <t>Раздел</t>
  </si>
  <si>
    <t>Общегосударственные вопросы</t>
  </si>
  <si>
    <t>01</t>
  </si>
  <si>
    <t>03</t>
  </si>
  <si>
    <t>06</t>
  </si>
  <si>
    <t>Резервные фонды</t>
  </si>
  <si>
    <t>11</t>
  </si>
  <si>
    <t>Национальная безопасность и правоохранительная деятельность</t>
  </si>
  <si>
    <t>14</t>
  </si>
  <si>
    <t>Образование</t>
  </si>
  <si>
    <t>07</t>
  </si>
  <si>
    <t>Дошкольное образование</t>
  </si>
  <si>
    <t>Общее образование</t>
  </si>
  <si>
    <t>02</t>
  </si>
  <si>
    <t>Массовый спорт</t>
  </si>
  <si>
    <t>Иные дотации</t>
  </si>
  <si>
    <t>(тыс. рублей)</t>
  </si>
  <si>
    <t>Сумма</t>
  </si>
  <si>
    <t>из них:                                                                                   Межбюджетные трансферты</t>
  </si>
  <si>
    <t>Дотации на выравнивание бюджетной обеспеченности поселений</t>
  </si>
  <si>
    <t>Дотации на выравнивание бюджетной обеспеченности поселений района</t>
  </si>
  <si>
    <t>Иные межбюджетные трансферты на решение вопросов местного значения</t>
  </si>
  <si>
    <t>2</t>
  </si>
  <si>
    <t>3</t>
  </si>
  <si>
    <t>Другие вопросы в области национальной безопасности и првоохранительной деятельности</t>
  </si>
  <si>
    <t>Коммунальное хозяйство</t>
  </si>
  <si>
    <t>Дополнительное образование детей</t>
  </si>
  <si>
    <t xml:space="preserve">Молодежная политика </t>
  </si>
  <si>
    <t xml:space="preserve">Межбюджетные  трансферты общего характера бюджетам бюджетной системы Российской Федерации </t>
  </si>
  <si>
    <t>Иные межбюджетные трансферты бюджетам поселений района</t>
  </si>
  <si>
    <t>Другие вопросы в области физической культуры и спорта</t>
  </si>
  <si>
    <t>Дотации на поддержку мер по обеспечению сбалансированности бюджетов поселений, входящих в состав  района</t>
  </si>
  <si>
    <t>Дотации на поддержку мер по обеспечению сбалансированности бюджетов поселений, входящих в состав района</t>
  </si>
  <si>
    <t>Судебная система</t>
  </si>
  <si>
    <t>Прочие межбюджетные трансферты общего характера</t>
  </si>
  <si>
    <t xml:space="preserve">"О районном  бюджете на 2018 год  </t>
  </si>
  <si>
    <t xml:space="preserve"> и плановый период 2018 и 2019 годов"</t>
  </si>
  <si>
    <t>Распределение бюджетных ассигнований по разделам, подразделам классификации расходов бюджетов  на 2018 год и плановый период 2019 и 2020 годов</t>
  </si>
  <si>
    <t>2018 год</t>
  </si>
  <si>
    <t>2019 год</t>
  </si>
  <si>
    <t>2020 год</t>
  </si>
  <si>
    <t>Благоустройство</t>
  </si>
  <si>
    <t>ИТОГО  РАСХОДОВ:</t>
  </si>
  <si>
    <t>Условно- утверждаемые расходы</t>
  </si>
  <si>
    <t>Приложение  6</t>
  </si>
  <si>
    <t>Подраз-дел</t>
  </si>
  <si>
    <t>Приложение 3</t>
  </si>
  <si>
    <t>от 13.12.2017 № 23</t>
  </si>
  <si>
    <t>от 28.03.2018   № 80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</si>
</sst>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,##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00"/>
    <numFmt numFmtId="187" formatCode="00"/>
    <numFmt numFmtId="188" formatCode="0000000"/>
  </numFmts>
  <fonts count="2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sz val="10"/>
      <name val="Times New Roman"/>
      <family val="1"/>
    </font>
    <font>
      <sz val="12"/>
      <name val="Arial Cyr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54">
    <xf numFmtId="0" fontId="0" fillId="0" borderId="0" xfId="0" applyAlignment="1">
      <alignment/>
    </xf>
    <xf numFmtId="181" fontId="1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wrapText="1"/>
    </xf>
    <xf numFmtId="49" fontId="1" fillId="0" borderId="0" xfId="0" applyNumberFormat="1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0" xfId="0" applyFont="1" applyFill="1" applyBorder="1" applyAlignment="1">
      <alignment wrapText="1"/>
    </xf>
    <xf numFmtId="49" fontId="6" fillId="0" borderId="10" xfId="0" applyNumberFormat="1" applyFont="1" applyFill="1" applyBorder="1" applyAlignment="1">
      <alignment horizontal="center"/>
    </xf>
    <xf numFmtId="181" fontId="6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vertical="top" wrapText="1"/>
    </xf>
    <xf numFmtId="49" fontId="1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wrapText="1"/>
    </xf>
    <xf numFmtId="49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/>
    </xf>
    <xf numFmtId="49" fontId="6" fillId="0" borderId="10" xfId="0" applyNumberFormat="1" applyFont="1" applyFill="1" applyBorder="1" applyAlignment="1">
      <alignment horizontal="center" wrapText="1"/>
    </xf>
    <xf numFmtId="0" fontId="6" fillId="0" borderId="10" xfId="0" applyFont="1" applyFill="1" applyBorder="1" applyAlignment="1">
      <alignment/>
    </xf>
    <xf numFmtId="0" fontId="6" fillId="0" borderId="10" xfId="0" applyFont="1" applyFill="1" applyBorder="1" applyAlignment="1">
      <alignment vertical="top" wrapText="1"/>
    </xf>
    <xf numFmtId="181" fontId="1" fillId="0" borderId="10" xfId="0" applyNumberFormat="1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vertical="top" wrapText="1"/>
    </xf>
    <xf numFmtId="49" fontId="9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 wrapText="1"/>
    </xf>
    <xf numFmtId="181" fontId="9" fillId="0" borderId="10" xfId="0" applyNumberFormat="1" applyFont="1" applyFill="1" applyBorder="1" applyAlignment="1">
      <alignment horizontal="center"/>
    </xf>
    <xf numFmtId="0" fontId="9" fillId="0" borderId="0" xfId="0" applyFont="1" applyFill="1" applyAlignment="1">
      <alignment/>
    </xf>
    <xf numFmtId="0" fontId="7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1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justify" vertical="top" wrapText="1"/>
    </xf>
    <xf numFmtId="0" fontId="10" fillId="0" borderId="10" xfId="0" applyFont="1" applyFill="1" applyBorder="1" applyAlignment="1">
      <alignment vertical="top" wrapText="1"/>
    </xf>
    <xf numFmtId="0" fontId="6" fillId="0" borderId="11" xfId="53" applyNumberFormat="1" applyFont="1" applyFill="1" applyBorder="1" applyAlignment="1" applyProtection="1">
      <alignment horizontal="left" wrapText="1"/>
      <protection hidden="1"/>
    </xf>
    <xf numFmtId="181" fontId="6" fillId="0" borderId="10" xfId="0" applyNumberFormat="1" applyFont="1" applyFill="1" applyBorder="1" applyAlignment="1">
      <alignment horizontal="center" wrapText="1"/>
    </xf>
    <xf numFmtId="181" fontId="10" fillId="0" borderId="10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right" wrapText="1"/>
    </xf>
    <xf numFmtId="49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wrapText="1"/>
    </xf>
    <xf numFmtId="0" fontId="0" fillId="0" borderId="0" xfId="0" applyFill="1" applyAlignment="1">
      <alignment wrapText="1"/>
    </xf>
    <xf numFmtId="0" fontId="7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wrapText="1"/>
    </xf>
    <xf numFmtId="49" fontId="7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 vertical="center" wrapText="1"/>
    </xf>
    <xf numFmtId="0" fontId="0" fillId="0" borderId="13" xfId="0" applyFill="1" applyBorder="1" applyAlignment="1">
      <alignment wrapText="1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0" xfId="0" applyFont="1" applyFill="1" applyAlignment="1">
      <alignment horizontal="righ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79"/>
  <sheetViews>
    <sheetView tabSelected="1" zoomScalePageLayoutView="0" workbookViewId="0" topLeftCell="A1">
      <selection activeCell="A3" sqref="A3:F3"/>
    </sheetView>
  </sheetViews>
  <sheetFormatPr defaultColWidth="9.00390625" defaultRowHeight="12.75"/>
  <cols>
    <col min="1" max="1" width="42.625" style="4" customWidth="1"/>
    <col min="2" max="2" width="7.00390625" style="5" customWidth="1"/>
    <col min="3" max="3" width="7.25390625" style="5" customWidth="1"/>
    <col min="4" max="6" width="14.125" style="2" customWidth="1"/>
    <col min="7" max="16384" width="9.125" style="2" customWidth="1"/>
  </cols>
  <sheetData>
    <row r="1" spans="1:6" s="20" customFormat="1" ht="12.75">
      <c r="A1" s="28"/>
      <c r="B1" s="29"/>
      <c r="C1" s="29"/>
      <c r="D1" s="29"/>
      <c r="E1" s="29"/>
      <c r="F1" s="30" t="s">
        <v>87</v>
      </c>
    </row>
    <row r="2" spans="1:6" s="20" customFormat="1" ht="12.75" customHeight="1">
      <c r="A2" s="37" t="s">
        <v>40</v>
      </c>
      <c r="B2" s="38"/>
      <c r="C2" s="38"/>
      <c r="D2" s="39"/>
      <c r="E2" s="40"/>
      <c r="F2" s="40"/>
    </row>
    <row r="3" spans="1:6" s="20" customFormat="1" ht="12.75">
      <c r="A3" s="37" t="s">
        <v>89</v>
      </c>
      <c r="B3" s="37"/>
      <c r="C3" s="37"/>
      <c r="D3" s="37"/>
      <c r="E3" s="37"/>
      <c r="F3" s="37"/>
    </row>
    <row r="4" spans="1:6" s="20" customFormat="1" ht="12.75">
      <c r="A4" s="28"/>
      <c r="B4" s="29"/>
      <c r="C4" s="29"/>
      <c r="D4" s="29"/>
      <c r="E4" s="29"/>
      <c r="F4" s="29"/>
    </row>
    <row r="5" spans="1:6" s="20" customFormat="1" ht="12.75">
      <c r="A5" s="37" t="s">
        <v>85</v>
      </c>
      <c r="B5" s="53"/>
      <c r="C5" s="53"/>
      <c r="D5" s="53"/>
      <c r="E5" s="40"/>
      <c r="F5" s="40"/>
    </row>
    <row r="6" spans="1:6" s="20" customFormat="1" ht="12.75">
      <c r="A6" s="37" t="s">
        <v>40</v>
      </c>
      <c r="B6" s="38"/>
      <c r="C6" s="38"/>
      <c r="D6" s="39"/>
      <c r="E6" s="40"/>
      <c r="F6" s="40"/>
    </row>
    <row r="7" spans="1:6" s="20" customFormat="1" ht="12.75">
      <c r="A7" s="37" t="s">
        <v>76</v>
      </c>
      <c r="B7" s="38"/>
      <c r="C7" s="38"/>
      <c r="D7" s="39"/>
      <c r="E7" s="40"/>
      <c r="F7" s="40"/>
    </row>
    <row r="8" spans="1:6" s="20" customFormat="1" ht="12.75">
      <c r="A8" s="37" t="s">
        <v>77</v>
      </c>
      <c r="B8" s="38"/>
      <c r="C8" s="38"/>
      <c r="D8" s="39"/>
      <c r="E8" s="40"/>
      <c r="F8" s="40"/>
    </row>
    <row r="9" spans="1:6" s="20" customFormat="1" ht="12.75">
      <c r="A9" s="37" t="s">
        <v>88</v>
      </c>
      <c r="B9" s="40"/>
      <c r="C9" s="40"/>
      <c r="D9" s="40"/>
      <c r="E9" s="40"/>
      <c r="F9" s="40"/>
    </row>
    <row r="10" spans="1:6" ht="15.75">
      <c r="A10" s="41" t="s">
        <v>78</v>
      </c>
      <c r="B10" s="42"/>
      <c r="C10" s="42"/>
      <c r="D10" s="42"/>
      <c r="E10" s="43"/>
      <c r="F10" s="43"/>
    </row>
    <row r="11" spans="1:6" ht="28.5" customHeight="1">
      <c r="A11" s="42"/>
      <c r="B11" s="42"/>
      <c r="C11" s="42"/>
      <c r="D11" s="42"/>
      <c r="E11" s="43"/>
      <c r="F11" s="43"/>
    </row>
    <row r="12" spans="1:6" s="6" customFormat="1" ht="15.75">
      <c r="A12" s="4"/>
      <c r="B12" s="5"/>
      <c r="C12" s="5"/>
      <c r="D12" s="3"/>
      <c r="E12" s="3"/>
      <c r="F12" s="30" t="s">
        <v>57</v>
      </c>
    </row>
    <row r="13" spans="1:6" s="6" customFormat="1" ht="15.75">
      <c r="A13" s="44" t="s">
        <v>27</v>
      </c>
      <c r="B13" s="46" t="s">
        <v>41</v>
      </c>
      <c r="C13" s="48" t="s">
        <v>86</v>
      </c>
      <c r="D13" s="50" t="s">
        <v>58</v>
      </c>
      <c r="E13" s="51"/>
      <c r="F13" s="52"/>
    </row>
    <row r="14" spans="1:6" ht="15.75">
      <c r="A14" s="45"/>
      <c r="B14" s="47"/>
      <c r="C14" s="49"/>
      <c r="D14" s="21" t="s">
        <v>79</v>
      </c>
      <c r="E14" s="21" t="s">
        <v>80</v>
      </c>
      <c r="F14" s="21" t="s">
        <v>81</v>
      </c>
    </row>
    <row r="15" spans="1:6" ht="15.75">
      <c r="A15" s="21">
        <v>1</v>
      </c>
      <c r="B15" s="22" t="s">
        <v>63</v>
      </c>
      <c r="C15" s="22" t="s">
        <v>64</v>
      </c>
      <c r="D15" s="21">
        <v>4</v>
      </c>
      <c r="E15" s="21">
        <v>5</v>
      </c>
      <c r="F15" s="21">
        <v>6</v>
      </c>
    </row>
    <row r="16" spans="1:6" ht="15.75">
      <c r="A16" s="7" t="s">
        <v>42</v>
      </c>
      <c r="B16" s="8" t="s">
        <v>43</v>
      </c>
      <c r="C16" s="8" t="s">
        <v>17</v>
      </c>
      <c r="D16" s="9">
        <f>D18+D19+D21+D22+D23+D17+D20</f>
        <v>46022.5</v>
      </c>
      <c r="E16" s="9">
        <f>E18+E19+E21+E22+E23+E17+E20</f>
        <v>45461.5</v>
      </c>
      <c r="F16" s="9">
        <f>F18+F19+F21+F22+F23+F17+F20</f>
        <v>45460.299999999996</v>
      </c>
    </row>
    <row r="17" spans="1:6" ht="57.75" customHeight="1">
      <c r="A17" s="10" t="s">
        <v>21</v>
      </c>
      <c r="B17" s="11" t="s">
        <v>43</v>
      </c>
      <c r="C17" s="11" t="s">
        <v>54</v>
      </c>
      <c r="D17" s="19">
        <v>1440</v>
      </c>
      <c r="E17" s="19">
        <v>1440</v>
      </c>
      <c r="F17" s="19">
        <v>1440</v>
      </c>
    </row>
    <row r="18" spans="1:6" ht="45.75" customHeight="1">
      <c r="A18" s="12" t="s">
        <v>37</v>
      </c>
      <c r="B18" s="11" t="s">
        <v>43</v>
      </c>
      <c r="C18" s="11" t="s">
        <v>44</v>
      </c>
      <c r="D18" s="19">
        <v>933.3</v>
      </c>
      <c r="E18" s="19">
        <v>933.3</v>
      </c>
      <c r="F18" s="19">
        <v>933.3</v>
      </c>
    </row>
    <row r="19" spans="1:6" ht="94.5">
      <c r="A19" s="12" t="s">
        <v>28</v>
      </c>
      <c r="B19" s="13" t="s">
        <v>43</v>
      </c>
      <c r="C19" s="13" t="s">
        <v>5</v>
      </c>
      <c r="D19" s="19">
        <v>23446.2</v>
      </c>
      <c r="E19" s="19">
        <f>23200.7-50+50</f>
        <v>23200.7</v>
      </c>
      <c r="F19" s="19">
        <f>23202.7-50+50</f>
        <v>23202.7</v>
      </c>
    </row>
    <row r="20" spans="1:6" ht="15.75">
      <c r="A20" s="31" t="s">
        <v>74</v>
      </c>
      <c r="B20" s="13" t="s">
        <v>43</v>
      </c>
      <c r="C20" s="13" t="s">
        <v>13</v>
      </c>
      <c r="D20" s="19">
        <v>24.2</v>
      </c>
      <c r="E20" s="19">
        <v>1</v>
      </c>
      <c r="F20" s="19">
        <v>1.7</v>
      </c>
    </row>
    <row r="21" spans="1:6" ht="63">
      <c r="A21" s="14" t="s">
        <v>38</v>
      </c>
      <c r="B21" s="13" t="s">
        <v>43</v>
      </c>
      <c r="C21" s="13" t="s">
        <v>45</v>
      </c>
      <c r="D21" s="19">
        <v>5266.9</v>
      </c>
      <c r="E21" s="19">
        <f>5167.5-50</f>
        <v>5117.5</v>
      </c>
      <c r="F21" s="19">
        <f>5163.6-50</f>
        <v>5113.6</v>
      </c>
    </row>
    <row r="22" spans="1:6" ht="15.75">
      <c r="A22" s="14" t="s">
        <v>46</v>
      </c>
      <c r="B22" s="13" t="s">
        <v>43</v>
      </c>
      <c r="C22" s="13" t="s">
        <v>47</v>
      </c>
      <c r="D22" s="19">
        <v>730</v>
      </c>
      <c r="E22" s="19">
        <v>730</v>
      </c>
      <c r="F22" s="19">
        <v>730</v>
      </c>
    </row>
    <row r="23" spans="1:6" ht="15.75">
      <c r="A23" s="15" t="s">
        <v>19</v>
      </c>
      <c r="B23" s="13" t="s">
        <v>43</v>
      </c>
      <c r="C23" s="13" t="s">
        <v>20</v>
      </c>
      <c r="D23" s="19">
        <v>14181.9</v>
      </c>
      <c r="E23" s="19">
        <v>14039</v>
      </c>
      <c r="F23" s="19">
        <v>14039</v>
      </c>
    </row>
    <row r="24" spans="1:6" s="6" customFormat="1" ht="31.5">
      <c r="A24" s="7" t="s">
        <v>48</v>
      </c>
      <c r="B24" s="16" t="s">
        <v>44</v>
      </c>
      <c r="C24" s="16" t="s">
        <v>17</v>
      </c>
      <c r="D24" s="9">
        <f>D25+D26</f>
        <v>1998.4</v>
      </c>
      <c r="E24" s="9">
        <f>E25+E26</f>
        <v>2258.8</v>
      </c>
      <c r="F24" s="9">
        <f>F25+F26</f>
        <v>2258.8</v>
      </c>
    </row>
    <row r="25" spans="1:6" ht="63">
      <c r="A25" s="12" t="s">
        <v>7</v>
      </c>
      <c r="B25" s="13" t="s">
        <v>44</v>
      </c>
      <c r="C25" s="13" t="s">
        <v>2</v>
      </c>
      <c r="D25" s="1">
        <v>1026.2</v>
      </c>
      <c r="E25" s="1">
        <v>928.8</v>
      </c>
      <c r="F25" s="1">
        <v>928.8</v>
      </c>
    </row>
    <row r="26" spans="1:6" ht="47.25">
      <c r="A26" s="12" t="s">
        <v>65</v>
      </c>
      <c r="B26" s="13" t="s">
        <v>44</v>
      </c>
      <c r="C26" s="13" t="s">
        <v>49</v>
      </c>
      <c r="D26" s="1">
        <v>972.2</v>
      </c>
      <c r="E26" s="1">
        <v>1330</v>
      </c>
      <c r="F26" s="1">
        <v>1330</v>
      </c>
    </row>
    <row r="27" spans="1:6" ht="15.75">
      <c r="A27" s="17" t="s">
        <v>8</v>
      </c>
      <c r="B27" s="16" t="s">
        <v>5</v>
      </c>
      <c r="C27" s="16" t="s">
        <v>17</v>
      </c>
      <c r="D27" s="9">
        <f>D29+D30+D33+D28</f>
        <v>40812.1</v>
      </c>
      <c r="E27" s="9">
        <f>E29+E30+E33+E28</f>
        <v>38949.3</v>
      </c>
      <c r="F27" s="9">
        <f>F29+F30+F33+F28</f>
        <v>35078.4</v>
      </c>
    </row>
    <row r="28" spans="1:6" ht="15.75">
      <c r="A28" s="15" t="s">
        <v>22</v>
      </c>
      <c r="B28" s="13" t="s">
        <v>5</v>
      </c>
      <c r="C28" s="13" t="s">
        <v>13</v>
      </c>
      <c r="D28" s="1">
        <v>818</v>
      </c>
      <c r="E28" s="1">
        <v>700</v>
      </c>
      <c r="F28" s="1">
        <v>2582.1</v>
      </c>
    </row>
    <row r="29" spans="1:6" ht="15.75">
      <c r="A29" s="14" t="s">
        <v>9</v>
      </c>
      <c r="B29" s="13" t="s">
        <v>5</v>
      </c>
      <c r="C29" s="13" t="s">
        <v>10</v>
      </c>
      <c r="D29" s="1">
        <v>220</v>
      </c>
      <c r="E29" s="1">
        <v>220</v>
      </c>
      <c r="F29" s="1">
        <v>220</v>
      </c>
    </row>
    <row r="30" spans="1:6" ht="15.75">
      <c r="A30" s="14" t="s">
        <v>11</v>
      </c>
      <c r="B30" s="13" t="s">
        <v>5</v>
      </c>
      <c r="C30" s="13" t="s">
        <v>2</v>
      </c>
      <c r="D30" s="1">
        <v>22464</v>
      </c>
      <c r="E30" s="1">
        <v>20473</v>
      </c>
      <c r="F30" s="1">
        <v>21640</v>
      </c>
    </row>
    <row r="31" spans="1:6" ht="31.5">
      <c r="A31" s="23" t="s">
        <v>59</v>
      </c>
      <c r="B31" s="13"/>
      <c r="C31" s="13"/>
      <c r="D31" s="1"/>
      <c r="E31" s="1"/>
      <c r="F31" s="1"/>
    </row>
    <row r="32" spans="1:6" ht="31.5">
      <c r="A32" s="23" t="s">
        <v>62</v>
      </c>
      <c r="B32" s="13"/>
      <c r="C32" s="13"/>
      <c r="D32" s="26">
        <v>260</v>
      </c>
      <c r="E32" s="26">
        <v>0</v>
      </c>
      <c r="F32" s="26">
        <v>0</v>
      </c>
    </row>
    <row r="33" spans="1:6" ht="31.5">
      <c r="A33" s="14" t="s">
        <v>29</v>
      </c>
      <c r="B33" s="13" t="s">
        <v>5</v>
      </c>
      <c r="C33" s="13">
        <v>12</v>
      </c>
      <c r="D33" s="1">
        <v>17310.1</v>
      </c>
      <c r="E33" s="1">
        <f>17003.7+552.6</f>
        <v>17556.3</v>
      </c>
      <c r="F33" s="1">
        <f>10083.7+552.6</f>
        <v>10636.300000000001</v>
      </c>
    </row>
    <row r="34" spans="1:6" ht="15.75">
      <c r="A34" s="18" t="s">
        <v>12</v>
      </c>
      <c r="B34" s="16" t="s">
        <v>13</v>
      </c>
      <c r="C34" s="16" t="s">
        <v>17</v>
      </c>
      <c r="D34" s="9">
        <f>D35+D38+D36+D37</f>
        <v>29534.7</v>
      </c>
      <c r="E34" s="9">
        <f>E35+E38+E36+E37</f>
        <v>6415.8</v>
      </c>
      <c r="F34" s="9">
        <f>F35+F38+F36+F37</f>
        <v>13415.8</v>
      </c>
    </row>
    <row r="35" spans="1:6" ht="15.75">
      <c r="A35" s="14" t="s">
        <v>14</v>
      </c>
      <c r="B35" s="13" t="s">
        <v>13</v>
      </c>
      <c r="C35" s="13" t="s">
        <v>43</v>
      </c>
      <c r="D35" s="1">
        <f>11326.2</f>
        <v>11326.2</v>
      </c>
      <c r="E35" s="1">
        <v>2800</v>
      </c>
      <c r="F35" s="1">
        <v>5800</v>
      </c>
    </row>
    <row r="36" spans="1:6" ht="15.75">
      <c r="A36" s="14" t="s">
        <v>66</v>
      </c>
      <c r="B36" s="13" t="s">
        <v>13</v>
      </c>
      <c r="C36" s="13" t="s">
        <v>54</v>
      </c>
      <c r="D36" s="1">
        <f>15090+75</f>
        <v>15165</v>
      </c>
      <c r="E36" s="1">
        <v>1000</v>
      </c>
      <c r="F36" s="1">
        <v>5000</v>
      </c>
    </row>
    <row r="37" spans="1:6" ht="15.75">
      <c r="A37" s="14" t="s">
        <v>82</v>
      </c>
      <c r="B37" s="13" t="s">
        <v>13</v>
      </c>
      <c r="C37" s="13" t="s">
        <v>44</v>
      </c>
      <c r="D37" s="1">
        <v>255.2</v>
      </c>
      <c r="E37" s="1"/>
      <c r="F37" s="1"/>
    </row>
    <row r="38" spans="1:6" ht="31.5">
      <c r="A38" s="14" t="s">
        <v>15</v>
      </c>
      <c r="B38" s="13" t="s">
        <v>13</v>
      </c>
      <c r="C38" s="13" t="s">
        <v>13</v>
      </c>
      <c r="D38" s="1">
        <v>2788.3</v>
      </c>
      <c r="E38" s="1">
        <v>2615.8</v>
      </c>
      <c r="F38" s="1">
        <v>2615.8</v>
      </c>
    </row>
    <row r="39" spans="1:6" ht="15.75">
      <c r="A39" s="18" t="s">
        <v>16</v>
      </c>
      <c r="B39" s="16" t="s">
        <v>45</v>
      </c>
      <c r="C39" s="16" t="s">
        <v>17</v>
      </c>
      <c r="D39" s="9">
        <f>D40</f>
        <v>150</v>
      </c>
      <c r="E39" s="9">
        <f>E40</f>
        <v>120</v>
      </c>
      <c r="F39" s="9">
        <f>F40</f>
        <v>110</v>
      </c>
    </row>
    <row r="40" spans="1:6" ht="31.5">
      <c r="A40" s="14" t="s">
        <v>18</v>
      </c>
      <c r="B40" s="13" t="s">
        <v>45</v>
      </c>
      <c r="C40" s="13" t="s">
        <v>44</v>
      </c>
      <c r="D40" s="1">
        <v>150</v>
      </c>
      <c r="E40" s="1">
        <v>120</v>
      </c>
      <c r="F40" s="1">
        <v>110</v>
      </c>
    </row>
    <row r="41" spans="1:6" ht="15.75">
      <c r="A41" s="18" t="s">
        <v>50</v>
      </c>
      <c r="B41" s="16" t="s">
        <v>51</v>
      </c>
      <c r="C41" s="16" t="s">
        <v>17</v>
      </c>
      <c r="D41" s="9">
        <f>D42+D43+D45+D46+D44</f>
        <v>384789.50000000006</v>
      </c>
      <c r="E41" s="9">
        <f>E42+E43+E45+E46+E44</f>
        <v>380170.9</v>
      </c>
      <c r="F41" s="9">
        <f>F42+F43+F45+F46+F44</f>
        <v>387225.20000000007</v>
      </c>
    </row>
    <row r="42" spans="1:6" ht="15.75">
      <c r="A42" s="14" t="s">
        <v>52</v>
      </c>
      <c r="B42" s="13" t="s">
        <v>51</v>
      </c>
      <c r="C42" s="13" t="s">
        <v>43</v>
      </c>
      <c r="D42" s="1">
        <v>111041.3</v>
      </c>
      <c r="E42" s="1">
        <v>99022.1</v>
      </c>
      <c r="F42" s="1">
        <v>101022.1</v>
      </c>
    </row>
    <row r="43" spans="1:6" ht="15.75">
      <c r="A43" s="14" t="s">
        <v>53</v>
      </c>
      <c r="B43" s="13" t="s">
        <v>51</v>
      </c>
      <c r="C43" s="13" t="s">
        <v>54</v>
      </c>
      <c r="D43" s="1">
        <v>221881.1</v>
      </c>
      <c r="E43" s="1">
        <v>233100.5</v>
      </c>
      <c r="F43" s="1">
        <v>236454.8</v>
      </c>
    </row>
    <row r="44" spans="1:6" ht="15.75">
      <c r="A44" s="14" t="s">
        <v>67</v>
      </c>
      <c r="B44" s="13" t="s">
        <v>51</v>
      </c>
      <c r="C44" s="13" t="s">
        <v>44</v>
      </c>
      <c r="D44" s="1">
        <v>23226.2</v>
      </c>
      <c r="E44" s="1">
        <v>21976.2</v>
      </c>
      <c r="F44" s="1">
        <v>21976.2</v>
      </c>
    </row>
    <row r="45" spans="1:6" ht="15.75">
      <c r="A45" s="14" t="s">
        <v>68</v>
      </c>
      <c r="B45" s="13" t="s">
        <v>51</v>
      </c>
      <c r="C45" s="13" t="s">
        <v>51</v>
      </c>
      <c r="D45" s="1">
        <v>2731.9</v>
      </c>
      <c r="E45" s="1">
        <v>2731.9</v>
      </c>
      <c r="F45" s="1">
        <v>2731.9</v>
      </c>
    </row>
    <row r="46" spans="1:6" ht="15.75">
      <c r="A46" s="14" t="s">
        <v>1</v>
      </c>
      <c r="B46" s="13" t="s">
        <v>51</v>
      </c>
      <c r="C46" s="13" t="s">
        <v>2</v>
      </c>
      <c r="D46" s="1">
        <v>25909</v>
      </c>
      <c r="E46" s="1">
        <v>23340.2</v>
      </c>
      <c r="F46" s="1">
        <v>25040.2</v>
      </c>
    </row>
    <row r="47" spans="1:6" ht="15.75">
      <c r="A47" s="18" t="s">
        <v>39</v>
      </c>
      <c r="B47" s="16" t="s">
        <v>10</v>
      </c>
      <c r="C47" s="16" t="s">
        <v>17</v>
      </c>
      <c r="D47" s="9">
        <f>D48+D51</f>
        <v>48779.600000000006</v>
      </c>
      <c r="E47" s="9">
        <f>E48+E51</f>
        <v>45083.1</v>
      </c>
      <c r="F47" s="9">
        <f>F48+F51</f>
        <v>45083.1</v>
      </c>
    </row>
    <row r="48" spans="1:6" ht="15.75">
      <c r="A48" s="14" t="s">
        <v>30</v>
      </c>
      <c r="B48" s="13" t="s">
        <v>10</v>
      </c>
      <c r="C48" s="13" t="s">
        <v>43</v>
      </c>
      <c r="D48" s="1">
        <v>40010.4</v>
      </c>
      <c r="E48" s="1">
        <v>39625</v>
      </c>
      <c r="F48" s="1">
        <v>39625</v>
      </c>
    </row>
    <row r="49" spans="1:6" s="27" customFormat="1" ht="31.5">
      <c r="A49" s="23" t="s">
        <v>59</v>
      </c>
      <c r="B49" s="24"/>
      <c r="C49" s="24"/>
      <c r="D49" s="26"/>
      <c r="E49" s="26"/>
      <c r="F49" s="26"/>
    </row>
    <row r="50" spans="1:6" s="27" customFormat="1" ht="31.5">
      <c r="A50" s="23" t="s">
        <v>62</v>
      </c>
      <c r="B50" s="24"/>
      <c r="C50" s="24"/>
      <c r="D50" s="26">
        <v>1008.2</v>
      </c>
      <c r="E50" s="26">
        <v>1008.2</v>
      </c>
      <c r="F50" s="26">
        <v>1008.2</v>
      </c>
    </row>
    <row r="51" spans="1:6" ht="31.5">
      <c r="A51" s="14" t="s">
        <v>31</v>
      </c>
      <c r="B51" s="13" t="s">
        <v>10</v>
      </c>
      <c r="C51" s="13" t="s">
        <v>5</v>
      </c>
      <c r="D51" s="1">
        <f>5458.1+3311.1</f>
        <v>8769.2</v>
      </c>
      <c r="E51" s="1">
        <v>5458.1</v>
      </c>
      <c r="F51" s="1">
        <v>5458.1</v>
      </c>
    </row>
    <row r="52" spans="1:6" ht="15.75">
      <c r="A52" s="18" t="s">
        <v>32</v>
      </c>
      <c r="B52" s="16" t="s">
        <v>2</v>
      </c>
      <c r="C52" s="16" t="s">
        <v>17</v>
      </c>
      <c r="D52" s="9">
        <f>D54+D53</f>
        <v>962.1</v>
      </c>
      <c r="E52" s="9">
        <f>E54+E53</f>
        <v>962.1</v>
      </c>
      <c r="F52" s="9">
        <f>F54+F53</f>
        <v>962.1</v>
      </c>
    </row>
    <row r="53" spans="1:6" ht="31.5">
      <c r="A53" s="14" t="s">
        <v>26</v>
      </c>
      <c r="B53" s="13" t="s">
        <v>2</v>
      </c>
      <c r="C53" s="13" t="s">
        <v>51</v>
      </c>
      <c r="D53" s="1">
        <v>212.1</v>
      </c>
      <c r="E53" s="1">
        <v>212.1</v>
      </c>
      <c r="F53" s="1">
        <v>212.1</v>
      </c>
    </row>
    <row r="54" spans="1:6" ht="31.5">
      <c r="A54" s="14" t="s">
        <v>33</v>
      </c>
      <c r="B54" s="13" t="s">
        <v>2</v>
      </c>
      <c r="C54" s="13" t="s">
        <v>2</v>
      </c>
      <c r="D54" s="1">
        <v>750</v>
      </c>
      <c r="E54" s="1">
        <v>750</v>
      </c>
      <c r="F54" s="1">
        <v>750</v>
      </c>
    </row>
    <row r="55" spans="1:6" ht="15.75">
      <c r="A55" s="18" t="s">
        <v>3</v>
      </c>
      <c r="B55" s="16" t="s">
        <v>6</v>
      </c>
      <c r="C55" s="16" t="s">
        <v>17</v>
      </c>
      <c r="D55" s="9">
        <f>D57+D58+D59+D56</f>
        <v>8848</v>
      </c>
      <c r="E55" s="9">
        <f>E57+E58+E59+E56</f>
        <v>9762.5</v>
      </c>
      <c r="F55" s="9">
        <f>F57+F58+F59+F56</f>
        <v>9762.5</v>
      </c>
    </row>
    <row r="56" spans="1:6" ht="15.75">
      <c r="A56" s="14" t="s">
        <v>23</v>
      </c>
      <c r="B56" s="13" t="s">
        <v>6</v>
      </c>
      <c r="C56" s="13" t="s">
        <v>43</v>
      </c>
      <c r="D56" s="1">
        <v>1335</v>
      </c>
      <c r="E56" s="1">
        <v>1335</v>
      </c>
      <c r="F56" s="1">
        <v>1335</v>
      </c>
    </row>
    <row r="57" spans="1:6" ht="15.75">
      <c r="A57" s="14" t="s">
        <v>34</v>
      </c>
      <c r="B57" s="13">
        <v>10</v>
      </c>
      <c r="C57" s="13" t="s">
        <v>44</v>
      </c>
      <c r="D57" s="1">
        <v>2643.2</v>
      </c>
      <c r="E57" s="1">
        <f>3338.6-636.8</f>
        <v>2701.8</v>
      </c>
      <c r="F57" s="1">
        <f>3338.6-636.8</f>
        <v>2701.8</v>
      </c>
    </row>
    <row r="58" spans="1:6" ht="15.75">
      <c r="A58" s="14" t="s">
        <v>4</v>
      </c>
      <c r="B58" s="13">
        <v>10</v>
      </c>
      <c r="C58" s="13" t="s">
        <v>5</v>
      </c>
      <c r="D58" s="1">
        <v>4145</v>
      </c>
      <c r="E58" s="1">
        <v>5000.9</v>
      </c>
      <c r="F58" s="1">
        <v>5000.9</v>
      </c>
    </row>
    <row r="59" spans="1:6" ht="31.5">
      <c r="A59" s="14" t="s">
        <v>35</v>
      </c>
      <c r="B59" s="13">
        <v>10</v>
      </c>
      <c r="C59" s="13" t="s">
        <v>45</v>
      </c>
      <c r="D59" s="1">
        <v>724.8</v>
      </c>
      <c r="E59" s="1">
        <v>724.8</v>
      </c>
      <c r="F59" s="1">
        <v>724.8</v>
      </c>
    </row>
    <row r="60" spans="1:6" ht="15.75">
      <c r="A60" s="18" t="s">
        <v>24</v>
      </c>
      <c r="B60" s="16" t="s">
        <v>47</v>
      </c>
      <c r="C60" s="16" t="s">
        <v>17</v>
      </c>
      <c r="D60" s="9">
        <f>D61+D62+D63</f>
        <v>89112.4</v>
      </c>
      <c r="E60" s="9">
        <f>E61+E62+E63</f>
        <v>102595.20000000001</v>
      </c>
      <c r="F60" s="9">
        <f>F61+F62+F63</f>
        <v>16265.1</v>
      </c>
    </row>
    <row r="61" spans="1:6" ht="15.75">
      <c r="A61" s="14" t="s">
        <v>25</v>
      </c>
      <c r="B61" s="13">
        <v>11</v>
      </c>
      <c r="C61" s="13" t="s">
        <v>43</v>
      </c>
      <c r="D61" s="1">
        <v>4893.9</v>
      </c>
      <c r="E61" s="1">
        <f>15365.1-3.3</f>
        <v>15361.800000000001</v>
      </c>
      <c r="F61" s="1">
        <v>15365.1</v>
      </c>
    </row>
    <row r="62" spans="1:6" ht="15.75">
      <c r="A62" s="14" t="s">
        <v>55</v>
      </c>
      <c r="B62" s="13" t="s">
        <v>47</v>
      </c>
      <c r="C62" s="13" t="s">
        <v>54</v>
      </c>
      <c r="D62" s="1">
        <v>900</v>
      </c>
      <c r="E62" s="1">
        <v>900</v>
      </c>
      <c r="F62" s="1">
        <v>900</v>
      </c>
    </row>
    <row r="63" spans="1:6" ht="31.5">
      <c r="A63" s="14" t="s">
        <v>71</v>
      </c>
      <c r="B63" s="13" t="s">
        <v>47</v>
      </c>
      <c r="C63" s="13" t="s">
        <v>13</v>
      </c>
      <c r="D63" s="1">
        <v>83318.5</v>
      </c>
      <c r="E63" s="1">
        <f>86330.1+3.3</f>
        <v>86333.40000000001</v>
      </c>
      <c r="F63" s="1">
        <v>0</v>
      </c>
    </row>
    <row r="64" spans="1:6" ht="47.25">
      <c r="A64" s="32" t="s">
        <v>69</v>
      </c>
      <c r="B64" s="16" t="s">
        <v>49</v>
      </c>
      <c r="C64" s="16" t="s">
        <v>17</v>
      </c>
      <c r="D64" s="9">
        <f>D65+D68+D71</f>
        <v>31852</v>
      </c>
      <c r="E64" s="9">
        <f>E65+E68+E71</f>
        <v>31522.399999999998</v>
      </c>
      <c r="F64" s="9">
        <f>F65+F68+F71</f>
        <v>31027.2</v>
      </c>
    </row>
    <row r="65" spans="1:6" ht="63">
      <c r="A65" s="10" t="s">
        <v>0</v>
      </c>
      <c r="B65" s="13" t="s">
        <v>49</v>
      </c>
      <c r="C65" s="13" t="s">
        <v>43</v>
      </c>
      <c r="D65" s="1">
        <v>23291</v>
      </c>
      <c r="E65" s="1">
        <v>23505.6</v>
      </c>
      <c r="F65" s="1">
        <v>23756.9</v>
      </c>
    </row>
    <row r="66" spans="1:6" ht="31.5">
      <c r="A66" s="23" t="s">
        <v>59</v>
      </c>
      <c r="B66" s="13"/>
      <c r="C66" s="13"/>
      <c r="D66" s="19"/>
      <c r="E66" s="19"/>
      <c r="F66" s="19"/>
    </row>
    <row r="67" spans="1:6" ht="31.5">
      <c r="A67" s="23" t="s">
        <v>60</v>
      </c>
      <c r="B67" s="24" t="s">
        <v>49</v>
      </c>
      <c r="C67" s="24" t="s">
        <v>43</v>
      </c>
      <c r="D67" s="25">
        <f>D65</f>
        <v>23291</v>
      </c>
      <c r="E67" s="25">
        <f>E65</f>
        <v>23505.6</v>
      </c>
      <c r="F67" s="25">
        <f>F65</f>
        <v>23756.9</v>
      </c>
    </row>
    <row r="68" spans="1:6" ht="15.75">
      <c r="A68" s="10" t="s">
        <v>56</v>
      </c>
      <c r="B68" s="13" t="s">
        <v>49</v>
      </c>
      <c r="C68" s="13" t="s">
        <v>54</v>
      </c>
      <c r="D68" s="1">
        <v>5461.8</v>
      </c>
      <c r="E68" s="1">
        <v>4917.6</v>
      </c>
      <c r="F68" s="1">
        <v>4171.1</v>
      </c>
    </row>
    <row r="69" spans="1:6" ht="31.5">
      <c r="A69" s="23" t="s">
        <v>59</v>
      </c>
      <c r="B69" s="13"/>
      <c r="C69" s="13"/>
      <c r="D69" s="19"/>
      <c r="E69" s="19"/>
      <c r="F69" s="19"/>
    </row>
    <row r="70" spans="1:6" ht="63">
      <c r="A70" s="23" t="s">
        <v>73</v>
      </c>
      <c r="B70" s="24" t="s">
        <v>49</v>
      </c>
      <c r="C70" s="24" t="s">
        <v>54</v>
      </c>
      <c r="D70" s="25">
        <f>D68</f>
        <v>5461.8</v>
      </c>
      <c r="E70" s="25">
        <f>E68</f>
        <v>4917.6</v>
      </c>
      <c r="F70" s="25">
        <f>F68</f>
        <v>4171.1</v>
      </c>
    </row>
    <row r="71" spans="1:6" ht="31.5">
      <c r="A71" s="34" t="s">
        <v>75</v>
      </c>
      <c r="B71" s="16" t="s">
        <v>49</v>
      </c>
      <c r="C71" s="16" t="s">
        <v>44</v>
      </c>
      <c r="D71" s="35">
        <v>3099.2</v>
      </c>
      <c r="E71" s="35">
        <v>3099.2</v>
      </c>
      <c r="F71" s="35">
        <v>3099.2</v>
      </c>
    </row>
    <row r="72" spans="1:6" ht="31.5">
      <c r="A72" s="23" t="s">
        <v>59</v>
      </c>
      <c r="B72" s="24" t="s">
        <v>49</v>
      </c>
      <c r="C72" s="24" t="s">
        <v>44</v>
      </c>
      <c r="D72" s="25">
        <f>D71</f>
        <v>3099.2</v>
      </c>
      <c r="E72" s="25">
        <f>E71</f>
        <v>3099.2</v>
      </c>
      <c r="F72" s="25">
        <f>F71</f>
        <v>3099.2</v>
      </c>
    </row>
    <row r="73" spans="1:6" ht="15.75">
      <c r="A73" s="18" t="s">
        <v>83</v>
      </c>
      <c r="B73" s="13"/>
      <c r="C73" s="13"/>
      <c r="D73" s="9">
        <f>D16+D27+D34+D39+D41+D47+D52+D55+D60+D24+D64</f>
        <v>682861.3</v>
      </c>
      <c r="E73" s="9">
        <f>E16+E27+E34+E39+E41+E47+E52+E55+E60+E24+E64</f>
        <v>663301.6</v>
      </c>
      <c r="F73" s="9">
        <f>F16+F27+F34+F39+F41+F47+F52+F55+F60+F24+F64</f>
        <v>586648.5</v>
      </c>
    </row>
    <row r="74" spans="1:6" s="27" customFormat="1" ht="15.75">
      <c r="A74" s="33" t="s">
        <v>84</v>
      </c>
      <c r="B74" s="24"/>
      <c r="C74" s="24"/>
      <c r="D74" s="36"/>
      <c r="E74" s="36">
        <f>10043.2-198-0.1</f>
        <v>9845.1</v>
      </c>
      <c r="F74" s="36">
        <f>22757.5+0.1</f>
        <v>22757.6</v>
      </c>
    </row>
    <row r="75" spans="1:6" ht="15.75">
      <c r="A75" s="18" t="s">
        <v>36</v>
      </c>
      <c r="B75" s="13"/>
      <c r="C75" s="13"/>
      <c r="D75" s="9">
        <f>D73+D74</f>
        <v>682861.3</v>
      </c>
      <c r="E75" s="9">
        <f>E73+E74</f>
        <v>673146.7</v>
      </c>
      <c r="F75" s="9">
        <f>F73+F74</f>
        <v>609406.1</v>
      </c>
    </row>
    <row r="76" spans="1:6" ht="31.5">
      <c r="A76" s="33" t="s">
        <v>59</v>
      </c>
      <c r="B76" s="13"/>
      <c r="C76" s="13"/>
      <c r="D76" s="26">
        <f>SUM(D77:D79)</f>
        <v>33120.2</v>
      </c>
      <c r="E76" s="26">
        <f>SUM(E77:E79)</f>
        <v>32530.6</v>
      </c>
      <c r="F76" s="26">
        <f>SUM(F77:F79)</f>
        <v>32035.4</v>
      </c>
    </row>
    <row r="77" spans="1:6" ht="31.5">
      <c r="A77" s="23" t="s">
        <v>61</v>
      </c>
      <c r="B77" s="13"/>
      <c r="C77" s="13"/>
      <c r="D77" s="26">
        <f>D67</f>
        <v>23291</v>
      </c>
      <c r="E77" s="26">
        <f>E67</f>
        <v>23505.6</v>
      </c>
      <c r="F77" s="26">
        <f>F67</f>
        <v>23756.9</v>
      </c>
    </row>
    <row r="78" spans="1:6" ht="63">
      <c r="A78" s="23" t="s">
        <v>72</v>
      </c>
      <c r="B78" s="13"/>
      <c r="C78" s="13"/>
      <c r="D78" s="26">
        <f>D70</f>
        <v>5461.8</v>
      </c>
      <c r="E78" s="26">
        <f>E70</f>
        <v>4917.6</v>
      </c>
      <c r="F78" s="26">
        <f>F70</f>
        <v>4171.1</v>
      </c>
    </row>
    <row r="79" spans="1:6" ht="31.5">
      <c r="A79" s="23" t="s">
        <v>70</v>
      </c>
      <c r="B79" s="16"/>
      <c r="C79" s="16"/>
      <c r="D79" s="26">
        <f>D50+D32+D72</f>
        <v>4367.4</v>
      </c>
      <c r="E79" s="26">
        <f>E50+E32+E72</f>
        <v>4107.4</v>
      </c>
      <c r="F79" s="26">
        <f>F50+F32+F72</f>
        <v>4107.4</v>
      </c>
    </row>
  </sheetData>
  <sheetProtection/>
  <mergeCells count="12">
    <mergeCell ref="A2:F2"/>
    <mergeCell ref="A3:F3"/>
    <mergeCell ref="A13:A14"/>
    <mergeCell ref="B13:B14"/>
    <mergeCell ref="C13:C14"/>
    <mergeCell ref="D13:F13"/>
    <mergeCell ref="A5:F5"/>
    <mergeCell ref="A6:F6"/>
    <mergeCell ref="A7:F7"/>
    <mergeCell ref="A8:F8"/>
    <mergeCell ref="A9:F9"/>
    <mergeCell ref="A10:F11"/>
  </mergeCells>
  <printOptions/>
  <pageMargins left="0.3937007874015748" right="0" top="0.3937007874015748" bottom="0.3937007874015748" header="0.5118110236220472" footer="0.5118110236220472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Департамент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DF-8-002</dc:creator>
  <cp:keywords/>
  <dc:description/>
  <cp:lastModifiedBy>Наталья</cp:lastModifiedBy>
  <cp:lastPrinted>2017-11-14T08:56:57Z</cp:lastPrinted>
  <dcterms:created xsi:type="dcterms:W3CDTF">2012-04-13T12:10:12Z</dcterms:created>
  <dcterms:modified xsi:type="dcterms:W3CDTF">2018-04-16T08:46:00Z</dcterms:modified>
  <cp:category/>
  <cp:version/>
  <cp:contentType/>
  <cp:contentStatus/>
</cp:coreProperties>
</file>