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Приложение  " sheetId="1" r:id="rId1"/>
  </sheets>
  <definedNames>
    <definedName name="_xlnm.Print_Titles" localSheetId="0">'Приложение  '!$12:$12</definedName>
    <definedName name="_xlnm.Print_Area" localSheetId="0">'Приложение  '!$A$1:$E$48</definedName>
  </definedNames>
  <calcPr fullCalcOnLoad="1"/>
</workbook>
</file>

<file path=xl/sharedStrings.xml><?xml version="1.0" encoding="utf-8"?>
<sst xmlns="http://schemas.openxmlformats.org/spreadsheetml/2006/main" count="77" uniqueCount="72">
  <si>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</si>
  <si>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</si>
  <si>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</si>
  <si>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</si>
  <si>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</si>
  <si>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</si>
  <si>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</si>
  <si>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</si>
  <si>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</si>
  <si>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к решению Представительного Собрания</t>
  </si>
  <si>
    <t>Прочие субсидии  бюджетам муниципальных районов</t>
  </si>
  <si>
    <t xml:space="preserve">Объем доходов и распределение бюджетных ассигнований муниципального дорожного фонда  Вытегорского муниципального района </t>
  </si>
  <si>
    <t>Акцизы на автомобильный бензин, дизельное топливо, на моторные масла для дизельных и (или) карбюраторных  (инжекторных) двигателей,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</si>
  <si>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100 1 03 02200 01 0000 110</t>
  </si>
  <si>
    <t>Подпрограмма "Развитие транспортной  системы на территории Вытегорского муниципального района на 2014-2020 годы"</t>
  </si>
  <si>
    <t>в том числе:</t>
  </si>
  <si>
    <t>Ремонт автомобильных дорог и искусственных сооружений</t>
  </si>
  <si>
    <t>133 0409 04 3 02 41210 000</t>
  </si>
  <si>
    <t xml:space="preserve">   Выполнение работ по содержанию автомобильных дорог и искусственных сооружений муниципальных районов</t>
  </si>
  <si>
    <t>133 0409 04 3 01 64030 000</t>
  </si>
  <si>
    <t>133 0409 04 3 01 41370 000</t>
  </si>
  <si>
    <t xml:space="preserve">     Выполнение работ по ремонту моста в д. Нижняя Водлица</t>
  </si>
  <si>
    <t>133 0409 04 3 01 41360 000</t>
  </si>
  <si>
    <t xml:space="preserve">     Выполнение работ по ремонту моста в п.Мирный</t>
  </si>
  <si>
    <t>133 0409 04 3 01 41380 000</t>
  </si>
  <si>
    <t xml:space="preserve">     Выполнение работ по ремонту моста в п.Волоков Мост</t>
  </si>
  <si>
    <t>133 0409 04 3 01 41390 000</t>
  </si>
  <si>
    <t>254 2 02 29999 05 0000 151</t>
  </si>
  <si>
    <t xml:space="preserve">     Решение вопросов местного значения межмуниципального характера</t>
  </si>
  <si>
    <t xml:space="preserve">    Содержание автомобильных дорог и искусственных сооружений</t>
  </si>
  <si>
    <t>133 0409 04 3 01 71360 000</t>
  </si>
  <si>
    <t xml:space="preserve">   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</si>
  <si>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   Выполнение работ по текущему ремонту моста в с.Александровское</t>
  </si>
  <si>
    <t>на 2019 год и плановый период 2020 и 2021 годов</t>
  </si>
  <si>
    <t xml:space="preserve">     Выполнение работ по ремонту участка дороги Белоусово-Захарьино</t>
  </si>
  <si>
    <t xml:space="preserve">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</si>
  <si>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    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</si>
  <si>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133 0409 04 3 01 S1360 000</t>
  </si>
  <si>
    <t>133 0409 14 3 01 41350 000</t>
  </si>
  <si>
    <t>133 0409 14 3 01 64030 000</t>
  </si>
  <si>
    <t>133 0409 14 3 01 S1360 000</t>
  </si>
  <si>
    <t>133 0409 14 3 01 71360 000</t>
  </si>
  <si>
    <t xml:space="preserve">   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</si>
  <si>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133 0409 04 3 01 41310 000</t>
  </si>
  <si>
    <t>133 0409 14 3 02 41210 000</t>
  </si>
  <si>
    <t>133 0409 04 3 01 00000 000</t>
  </si>
  <si>
    <t>133 0409 04 3 02 00000 000</t>
  </si>
  <si>
    <t>133 0409 14 3 02 00000 000</t>
  </si>
  <si>
    <t>133 0409 14 3 01 00000 000</t>
  </si>
  <si>
    <t>Дорожное хозяйство (дорожные фонды)</t>
  </si>
  <si>
    <t>Подпрограмма "Развитие транспортной  системы на территории Вытегорского муниципального района на 2021-2025 годы"</t>
  </si>
  <si>
    <t xml:space="preserve"> Выполнение работ по ремонту моста в г.Вытегра</t>
  </si>
  <si>
    <t>Всего расходов</t>
  </si>
  <si>
    <t xml:space="preserve">     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</si>
  <si>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  Ремонт автомобильных дорог и искусственных сооружений</t>
  </si>
  <si>
    <t>133 0409 04 3 00 00000 000</t>
  </si>
  <si>
    <t>133 0409 14 3 00 00000 000</t>
  </si>
  <si>
    <t>Приложение 13</t>
  </si>
  <si>
    <t xml:space="preserve">" О районном бюджете на 2019 год и </t>
  </si>
  <si>
    <t>плановый период 2020 и 2021 годов"</t>
  </si>
  <si>
    <t>от ______________________ №____</t>
  </si>
  <si>
    <t xml:space="preserve">  Ремонт  автомобильных дорог  местного значения</t>
  </si>
  <si>
    <t>133 0409 04 3 01 71350 000</t>
  </si>
  <si>
    <t>133 0409 04 3 01 S1350 000</t>
  </si>
  <si>
    <t xml:space="preserve">     Софинансирование мероприятий по ремонту автомобильных дорог  местного значения</t>
  </si>
  <si>
    <t>133 0409 04 3 01 41300 000</t>
  </si>
  <si>
    <t xml:space="preserve">      Выполнение работ по ремонту и  капитальному ремонту автомобильных дорог и искусственных сооружений</t>
  </si>
  <si>
    <t>Остаток средств дорожного фонда на 01.01.2019 года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</si>
  <si>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</si>
  <si>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182 1 08 03010 01 1000 110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</si>
  <si>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</si>
  <si>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188 1 16 90050 05 0000 140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</si>
</sst>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_ ;[Red]\-#,##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;[Red]0.00"/>
    <numFmt numFmtId="180" formatCode="0.0;[Red]0.0"/>
    <numFmt numFmtId="181" formatCode="#,##0.0_ ;\-#,##0.0\ "/>
    <numFmt numFmtId="182" formatCode="#,##0.00;[Red]#,##0.00"/>
    <numFmt numFmtId="183" formatCode="#,##0.0;[Red]#,##0.0"/>
    <numFmt numFmtId="184" formatCode="#,##0.00;[Red]\-#,##0.00;0.00"/>
    <numFmt numFmtId="185" formatCode="0\.00"/>
    <numFmt numFmtId="186" formatCode="00\.00\.00"/>
    <numFmt numFmtId="187" formatCode="0\.00\.0"/>
    <numFmt numFmtId="188" formatCode="0000\.00\.00"/>
    <numFmt numFmtId="189" formatCode="#,##0.00;[Red]\-#,##0.00"/>
    <numFmt numFmtId="190" formatCode="000000000"/>
    <numFmt numFmtId="191" formatCode="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7" fillId="25" borderId="0" applyNumberFormat="0" applyBorder="0" applyAlignment="0" applyProtection="0"/>
    <xf numFmtId="0" fontId="25" fillId="26" borderId="0" applyNumberFormat="0" applyBorder="0" applyAlignment="0" applyProtection="0"/>
    <xf numFmtId="0" fontId="7" fillId="17" borderId="0" applyNumberFormat="0" applyBorder="0" applyAlignment="0" applyProtection="0"/>
    <xf numFmtId="0" fontId="25" fillId="27" borderId="0" applyNumberFormat="0" applyBorder="0" applyAlignment="0" applyProtection="0"/>
    <xf numFmtId="0" fontId="7" fillId="19" borderId="0" applyNumberFormat="0" applyBorder="0" applyAlignment="0" applyProtection="0"/>
    <xf numFmtId="0" fontId="25" fillId="28" borderId="0" applyNumberFormat="0" applyBorder="0" applyAlignment="0" applyProtection="0"/>
    <xf numFmtId="0" fontId="7" fillId="29" borderId="0" applyNumberFormat="0" applyBorder="0" applyAlignment="0" applyProtection="0"/>
    <xf numFmtId="0" fontId="25" fillId="30" borderId="0" applyNumberFormat="0" applyBorder="0" applyAlignment="0" applyProtection="0"/>
    <xf numFmtId="0" fontId="7" fillId="31" borderId="0" applyNumberFormat="0" applyBorder="0" applyAlignment="0" applyProtection="0"/>
    <xf numFmtId="0" fontId="25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34" borderId="0" applyNumberFormat="0" applyBorder="0" applyAlignment="0" applyProtection="0"/>
    <xf numFmtId="0" fontId="7" fillId="35" borderId="0" applyNumberFormat="0" applyBorder="0" applyAlignment="0" applyProtection="0"/>
    <xf numFmtId="0" fontId="25" fillId="36" borderId="0" applyNumberFormat="0" applyBorder="0" applyAlignment="0" applyProtection="0"/>
    <xf numFmtId="0" fontId="7" fillId="37" borderId="0" applyNumberFormat="0" applyBorder="0" applyAlignment="0" applyProtection="0"/>
    <xf numFmtId="0" fontId="25" fillId="38" borderId="0" applyNumberFormat="0" applyBorder="0" applyAlignment="0" applyProtection="0"/>
    <xf numFmtId="0" fontId="7" fillId="39" borderId="0" applyNumberFormat="0" applyBorder="0" applyAlignment="0" applyProtection="0"/>
    <xf numFmtId="0" fontId="25" fillId="40" borderId="0" applyNumberFormat="0" applyBorder="0" applyAlignment="0" applyProtection="0"/>
    <xf numFmtId="0" fontId="7" fillId="29" borderId="0" applyNumberFormat="0" applyBorder="0" applyAlignment="0" applyProtection="0"/>
    <xf numFmtId="0" fontId="25" fillId="41" borderId="0" applyNumberFormat="0" applyBorder="0" applyAlignment="0" applyProtection="0"/>
    <xf numFmtId="0" fontId="7" fillId="31" borderId="0" applyNumberFormat="0" applyBorder="0" applyAlignment="0" applyProtection="0"/>
    <xf numFmtId="0" fontId="25" fillId="42" borderId="0" applyNumberFormat="0" applyBorder="0" applyAlignment="0" applyProtection="0"/>
    <xf numFmtId="0" fontId="7" fillId="43" borderId="0" applyNumberFormat="0" applyBorder="0" applyAlignment="0" applyProtection="0"/>
    <xf numFmtId="0" fontId="26" fillId="44" borderId="1" applyNumberFormat="0" applyAlignment="0" applyProtection="0"/>
    <xf numFmtId="0" fontId="8" fillId="13" borderId="2" applyNumberFormat="0" applyAlignment="0" applyProtection="0"/>
    <xf numFmtId="0" fontId="27" fillId="45" borderId="3" applyNumberFormat="0" applyAlignment="0" applyProtection="0"/>
    <xf numFmtId="0" fontId="9" fillId="46" borderId="4" applyNumberFormat="0" applyAlignment="0" applyProtection="0"/>
    <xf numFmtId="0" fontId="28" fillId="45" borderId="1" applyNumberFormat="0" applyAlignment="0" applyProtection="0"/>
    <xf numFmtId="0" fontId="10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11" fillId="0" borderId="6" applyNumberFormat="0" applyFill="0" applyAlignment="0" applyProtection="0"/>
    <xf numFmtId="0" fontId="30" fillId="0" borderId="7" applyNumberFormat="0" applyFill="0" applyAlignment="0" applyProtection="0"/>
    <xf numFmtId="0" fontId="12" fillId="0" borderId="8" applyNumberFormat="0" applyFill="0" applyAlignment="0" applyProtection="0"/>
    <xf numFmtId="0" fontId="31" fillId="0" borderId="9" applyNumberFormat="0" applyFill="0" applyAlignment="0" applyProtection="0"/>
    <xf numFmtId="0" fontId="1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4" fillId="0" borderId="12" applyNumberFormat="0" applyFill="0" applyAlignment="0" applyProtection="0"/>
    <xf numFmtId="0" fontId="33" fillId="47" borderId="13" applyNumberFormat="0" applyAlignment="0" applyProtection="0"/>
    <xf numFmtId="0" fontId="15" fillId="48" borderId="14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6" fillId="51" borderId="0" applyNumberFormat="0" applyBorder="0" applyAlignment="0" applyProtection="0"/>
    <xf numFmtId="0" fontId="18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38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54" borderId="0" applyNumberFormat="0" applyBorder="0" applyAlignment="0" applyProtection="0"/>
    <xf numFmtId="0" fontId="22" fillId="7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3" fillId="0" borderId="19" xfId="0" applyFont="1" applyFill="1" applyBorder="1" applyAlignment="1">
      <alignment horizontal="justify" vertical="center" wrapText="1"/>
    </xf>
    <xf numFmtId="0" fontId="23" fillId="0" borderId="19" xfId="88" applyNumberFormat="1" applyFont="1" applyFill="1" applyBorder="1" applyAlignment="1" applyProtection="1">
      <alignment horizontal="justify" wrapText="1"/>
      <protection hidden="1"/>
    </xf>
    <xf numFmtId="0" fontId="23" fillId="0" borderId="19" xfId="0" applyFont="1" applyBorder="1" applyAlignment="1">
      <alignment horizontal="justify" vertical="center" wrapText="1"/>
    </xf>
    <xf numFmtId="0" fontId="23" fillId="0" borderId="20" xfId="0" applyFont="1" applyFill="1" applyBorder="1" applyAlignment="1">
      <alignment horizontal="justify" vertical="center" wrapText="1"/>
    </xf>
    <xf numFmtId="0" fontId="24" fillId="0" borderId="19" xfId="0" applyFont="1" applyFill="1" applyBorder="1" applyAlignment="1">
      <alignment horizontal="justify" vertical="top" wrapText="1"/>
    </xf>
    <xf numFmtId="1" fontId="23" fillId="0" borderId="21" xfId="88" applyNumberFormat="1" applyFont="1" applyFill="1" applyBorder="1" applyAlignment="1" applyProtection="1">
      <alignment horizontal="center" vertical="center"/>
      <protection hidden="1"/>
    </xf>
    <xf numFmtId="1" fontId="23" fillId="0" borderId="20" xfId="88" applyNumberFormat="1" applyFont="1" applyFill="1" applyBorder="1" applyAlignment="1" applyProtection="1">
      <alignment horizontal="left" vertical="center"/>
      <protection hidden="1"/>
    </xf>
    <xf numFmtId="0" fontId="23" fillId="0" borderId="22" xfId="0" applyFont="1" applyFill="1" applyBorder="1" applyAlignment="1">
      <alignment horizontal="justify" vertical="center" wrapText="1"/>
    </xf>
    <xf numFmtId="0" fontId="23" fillId="0" borderId="0" xfId="88" applyNumberFormat="1" applyFont="1" applyFill="1" applyAlignment="1" applyProtection="1">
      <alignment horizontal="right" vertical="center" wrapText="1"/>
      <protection hidden="1"/>
    </xf>
    <xf numFmtId="0" fontId="23" fillId="0" borderId="0" xfId="88" applyNumberFormat="1" applyFont="1" applyFill="1" applyAlignment="1" applyProtection="1">
      <alignment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>
      <alignment/>
      <protection/>
    </xf>
    <xf numFmtId="0" fontId="23" fillId="0" borderId="19" xfId="88" applyFont="1" applyBorder="1">
      <alignment/>
      <protection/>
    </xf>
    <xf numFmtId="1" fontId="23" fillId="0" borderId="22" xfId="88" applyNumberFormat="1" applyFont="1" applyFill="1" applyBorder="1" applyAlignment="1" applyProtection="1">
      <alignment horizontal="center" vertical="center"/>
      <protection hidden="1"/>
    </xf>
    <xf numFmtId="0" fontId="23" fillId="0" borderId="19" xfId="88" applyFont="1" applyBorder="1" applyAlignment="1">
      <alignment horizontal="center" vertical="center"/>
      <protection/>
    </xf>
    <xf numFmtId="0" fontId="24" fillId="0" borderId="20" xfId="88" applyNumberFormat="1" applyFont="1" applyFill="1" applyBorder="1" applyAlignment="1" applyProtection="1">
      <alignment wrapText="1"/>
      <protection hidden="1"/>
    </xf>
    <xf numFmtId="172" fontId="24" fillId="0" borderId="19" xfId="88" applyNumberFormat="1" applyFont="1" applyFill="1" applyBorder="1" applyAlignment="1" applyProtection="1">
      <alignment horizontal="center"/>
      <protection hidden="1"/>
    </xf>
    <xf numFmtId="0" fontId="24" fillId="0" borderId="0" xfId="88" applyFont="1">
      <alignment/>
      <protection/>
    </xf>
    <xf numFmtId="172" fontId="24" fillId="0" borderId="20" xfId="88" applyNumberFormat="1" applyFont="1" applyFill="1" applyBorder="1" applyAlignment="1" applyProtection="1">
      <alignment wrapText="1"/>
      <protection hidden="1"/>
    </xf>
    <xf numFmtId="172" fontId="23" fillId="0" borderId="0" xfId="88" applyNumberFormat="1" applyFont="1" applyFill="1" applyAlignment="1" applyProtection="1">
      <alignment horizontal="center" vertical="center"/>
      <protection hidden="1"/>
    </xf>
    <xf numFmtId="0" fontId="24" fillId="0" borderId="23" xfId="88" applyNumberFormat="1" applyFont="1" applyFill="1" applyBorder="1" applyAlignment="1" applyProtection="1">
      <alignment wrapText="1"/>
      <protection hidden="1"/>
    </xf>
    <xf numFmtId="172" fontId="23" fillId="0" borderId="24" xfId="0" applyNumberFormat="1" applyFont="1" applyFill="1" applyBorder="1" applyAlignment="1">
      <alignment horizontal="center" vertical="center" wrapText="1"/>
    </xf>
    <xf numFmtId="172" fontId="23" fillId="0" borderId="19" xfId="88" applyNumberFormat="1" applyFont="1" applyBorder="1" applyAlignment="1">
      <alignment horizontal="center" vertical="center"/>
      <protection/>
    </xf>
    <xf numFmtId="0" fontId="23" fillId="0" borderId="20" xfId="0" applyFont="1" applyFill="1" applyBorder="1" applyAlignment="1">
      <alignment horizontal="left" vertical="top" wrapText="1"/>
    </xf>
    <xf numFmtId="0" fontId="23" fillId="0" borderId="20" xfId="0" applyFont="1" applyFill="1" applyBorder="1" applyAlignment="1">
      <alignment horizontal="left" vertical="center" wrapText="1"/>
    </xf>
    <xf numFmtId="183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Border="1" applyAlignment="1">
      <alignment horizontal="center" vertical="center"/>
      <protection/>
    </xf>
    <xf numFmtId="183" fontId="23" fillId="0" borderId="19" xfId="0" applyNumberFormat="1" applyFont="1" applyFill="1" applyBorder="1" applyAlignment="1">
      <alignment horizontal="center" vertical="center" wrapText="1"/>
    </xf>
    <xf numFmtId="183" fontId="23" fillId="0" borderId="19" xfId="88" applyNumberFormat="1" applyFont="1" applyBorder="1" applyAlignment="1">
      <alignment horizontal="center" vertical="center"/>
      <protection/>
    </xf>
    <xf numFmtId="183" fontId="23" fillId="0" borderId="22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Fill="1" applyBorder="1" applyAlignment="1" applyProtection="1">
      <alignment horizontal="center" vertical="center"/>
      <protection hidden="1"/>
    </xf>
    <xf numFmtId="181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3" fillId="0" borderId="22" xfId="88" applyNumberFormat="1" applyFont="1" applyBorder="1" applyAlignment="1">
      <alignment horizontal="center" vertical="center"/>
      <protection/>
    </xf>
    <xf numFmtId="183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183" fontId="23" fillId="0" borderId="19" xfId="88" applyNumberFormat="1" applyFont="1" applyBorder="1" applyAlignment="1">
      <alignment horizontal="center" vertical="center" wrapText="1"/>
      <protection/>
    </xf>
    <xf numFmtId="0" fontId="23" fillId="0" borderId="0" xfId="88" applyNumberFormat="1" applyFont="1" applyFill="1" applyAlignment="1" applyProtection="1">
      <alignment horizontal="right"/>
      <protection hidden="1"/>
    </xf>
    <xf numFmtId="0" fontId="23" fillId="0" borderId="19" xfId="0" applyFont="1" applyFill="1" applyBorder="1" applyAlignment="1">
      <alignment horizontal="left" vertical="center" wrapText="1"/>
    </xf>
    <xf numFmtId="0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0" xfId="88" applyNumberFormat="1" applyFont="1" applyFill="1" applyBorder="1" applyAlignment="1" applyProtection="1">
      <alignment horizontal="left" wrapText="1"/>
      <protection hidden="1"/>
    </xf>
    <xf numFmtId="183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3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 applyAlignment="1">
      <alignment horizontal="right"/>
      <protection/>
    </xf>
    <xf numFmtId="0" fontId="23" fillId="0" borderId="0" xfId="88" applyFont="1" applyAlignment="1">
      <alignment/>
      <protection/>
    </xf>
    <xf numFmtId="0" fontId="23" fillId="0" borderId="0" xfId="0" applyFont="1" applyFill="1" applyAlignment="1">
      <alignment horizontal="right" wrapText="1"/>
    </xf>
    <xf numFmtId="0" fontId="23" fillId="0" borderId="0" xfId="0" applyFont="1" applyFill="1" applyAlignment="1">
      <alignment wrapText="1"/>
    </xf>
    <xf numFmtId="0" fontId="23" fillId="55" borderId="20" xfId="0" applyFont="1" applyFill="1" applyBorder="1" applyAlignment="1">
      <alignment horizontal="left" vertical="center" wrapText="1"/>
    </xf>
    <xf numFmtId="0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183" fontId="23" fillId="55" borderId="22" xfId="88" applyNumberFormat="1" applyFont="1" applyFill="1" applyBorder="1" applyAlignment="1" applyProtection="1">
      <alignment horizontal="center" vertical="center"/>
      <protection hidden="1"/>
    </xf>
    <xf numFmtId="183" fontId="23" fillId="55" borderId="22" xfId="88" applyNumberFormat="1" applyFont="1" applyFill="1" applyBorder="1" applyAlignment="1">
      <alignment horizontal="center" vertical="center"/>
      <protection/>
    </xf>
    <xf numFmtId="183" fontId="23" fillId="0" borderId="0" xfId="88" applyNumberFormat="1" applyFont="1">
      <alignment/>
      <protection/>
    </xf>
    <xf numFmtId="0" fontId="23" fillId="0" borderId="19" xfId="96" applyNumberFormat="1" applyFont="1" applyFill="1" applyBorder="1" applyAlignment="1" applyProtection="1">
      <alignment horizontal="left" wrapText="1"/>
      <protection hidden="1"/>
    </xf>
    <xf numFmtId="0" fontId="23" fillId="0" borderId="19" xfId="97" applyNumberFormat="1" applyFont="1" applyFill="1" applyBorder="1" applyAlignment="1" applyProtection="1">
      <alignment horizontal="center" vertical="center" wrapText="1"/>
      <protection hidden="1"/>
    </xf>
    <xf numFmtId="0" fontId="23" fillId="0" borderId="19" xfId="89" applyNumberFormat="1" applyFont="1" applyFill="1" applyBorder="1" applyAlignment="1" applyProtection="1">
      <alignment horizontal="left" wrapText="1"/>
      <protection hidden="1"/>
    </xf>
    <xf numFmtId="0" fontId="23" fillId="0" borderId="19" xfId="90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NumberFormat="1" applyFont="1" applyFill="1" applyAlignment="1" applyProtection="1">
      <alignment horizontal="right"/>
      <protection hidden="1"/>
    </xf>
    <xf numFmtId="0" fontId="23" fillId="0" borderId="0" xfId="88" applyFont="1" applyAlignment="1">
      <alignment horizontal="right"/>
      <protection/>
    </xf>
    <xf numFmtId="0" fontId="23" fillId="0" borderId="0" xfId="88" applyFont="1" applyAlignment="1">
      <alignment horizontal="center"/>
      <protection/>
    </xf>
    <xf numFmtId="0" fontId="24" fillId="0" borderId="20" xfId="88" applyNumberFormat="1" applyFont="1" applyFill="1" applyBorder="1" applyAlignment="1" applyProtection="1">
      <alignment horizontal="center" wrapText="1"/>
      <protection hidden="1"/>
    </xf>
    <xf numFmtId="0" fontId="24" fillId="0" borderId="21" xfId="88" applyNumberFormat="1" applyFont="1" applyFill="1" applyBorder="1" applyAlignment="1" applyProtection="1">
      <alignment horizontal="center" wrapText="1"/>
      <protection hidden="1"/>
    </xf>
    <xf numFmtId="0" fontId="24" fillId="0" borderId="23" xfId="88" applyNumberFormat="1" applyFont="1" applyFill="1" applyBorder="1" applyAlignment="1" applyProtection="1">
      <alignment horizontal="center" wrapText="1"/>
      <protection hidden="1"/>
    </xf>
    <xf numFmtId="0" fontId="23" fillId="0" borderId="25" xfId="88" applyNumberFormat="1" applyFont="1" applyFill="1" applyBorder="1" applyAlignment="1" applyProtection="1">
      <alignment horizontal="right"/>
      <protection hidden="1"/>
    </xf>
    <xf numFmtId="0" fontId="23" fillId="0" borderId="20" xfId="88" applyNumberFormat="1" applyFont="1" applyFill="1" applyBorder="1" applyAlignment="1" applyProtection="1">
      <alignment horizontal="center"/>
      <protection hidden="1"/>
    </xf>
    <xf numFmtId="0" fontId="23" fillId="0" borderId="21" xfId="88" applyNumberFormat="1" applyFont="1" applyFill="1" applyBorder="1" applyAlignment="1" applyProtection="1">
      <alignment horizontal="center"/>
      <protection hidden="1"/>
    </xf>
    <xf numFmtId="0" fontId="23" fillId="0" borderId="23" xfId="88" applyNumberFormat="1" applyFont="1" applyFill="1" applyBorder="1" applyAlignment="1" applyProtection="1">
      <alignment horizontal="center"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88" applyNumberFormat="1" applyFont="1" applyFill="1" applyAlignment="1" applyProtection="1">
      <alignment horizontal="center" wrapText="1"/>
      <protection hidden="1"/>
    </xf>
    <xf numFmtId="0" fontId="24" fillId="0" borderId="0" xfId="88" applyNumberFormat="1" applyFont="1" applyFill="1" applyAlignment="1" applyProtection="1">
      <alignment horizontal="center" vertical="center" wrapText="1"/>
      <protection hidden="1"/>
    </xf>
    <xf numFmtId="0" fontId="23" fillId="0" borderId="0" xfId="88" applyNumberFormat="1" applyFont="1" applyFill="1" applyAlignment="1" applyProtection="1">
      <alignment horizontal="right" vertical="center" wrapText="1"/>
      <protection hidden="1"/>
    </xf>
    <xf numFmtId="0" fontId="23" fillId="0" borderId="24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2" xfId="88" applyNumberFormat="1" applyFont="1" applyFill="1" applyBorder="1" applyAlignment="1" applyProtection="1">
      <alignment horizontal="center" vertical="center" wrapText="1"/>
      <protection hidden="1"/>
    </xf>
  </cellXfs>
  <cellStyles count="10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10" xfId="89"/>
    <cellStyle name="Обычный 2 11" xfId="90"/>
    <cellStyle name="Обычный 2 2" xfId="91"/>
    <cellStyle name="Обычный 2 3" xfId="92"/>
    <cellStyle name="Обычный 2 4" xfId="93"/>
    <cellStyle name="Обычный 2 5" xfId="94"/>
    <cellStyle name="Обычный 2 6" xfId="95"/>
    <cellStyle name="Обычный 2 7" xfId="96"/>
    <cellStyle name="Обычный 2 8" xfId="97"/>
    <cellStyle name="Обычный 2 9" xfId="98"/>
    <cellStyle name="Обычный 3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Стиль 1" xfId="109"/>
    <cellStyle name="Текст предупреждения" xfId="110"/>
    <cellStyle name="Текст предупреждения 2" xfId="111"/>
    <cellStyle name="Comma" xfId="112"/>
    <cellStyle name="Comma [0]" xfId="113"/>
    <cellStyle name="Хороший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showGridLines="0" tabSelected="1" view="pageBreakPreview" zoomScaleSheetLayoutView="100" zoomScalePageLayoutView="0" workbookViewId="0" topLeftCell="A1">
      <selection activeCell="C1" sqref="C1:E3"/>
    </sheetView>
  </sheetViews>
  <sheetFormatPr defaultColWidth="9.140625" defaultRowHeight="15"/>
  <cols>
    <col min="1" max="1" width="57.7109375" style="13" customWidth="1"/>
    <col min="2" max="2" width="31.140625" style="13" customWidth="1"/>
    <col min="3" max="3" width="13.421875" style="13" customWidth="1"/>
    <col min="4" max="4" width="14.00390625" style="13" customWidth="1"/>
    <col min="5" max="5" width="12.28125" style="13" customWidth="1"/>
    <col min="6" max="16384" width="9.140625" style="13" customWidth="1"/>
  </cols>
  <sheetData>
    <row r="1" spans="3:11" ht="15.75" customHeight="1">
      <c r="C1" s="46"/>
      <c r="D1" s="46"/>
      <c r="E1" s="46"/>
      <c r="F1" s="47"/>
      <c r="G1" s="47"/>
      <c r="H1" s="47"/>
      <c r="I1" s="47"/>
      <c r="J1" s="47"/>
      <c r="K1" s="47"/>
    </row>
    <row r="2" spans="1:5" ht="15.75">
      <c r="A2" s="9"/>
      <c r="B2" s="57"/>
      <c r="C2" s="58"/>
      <c r="D2" s="70" t="s">
        <v>57</v>
      </c>
      <c r="E2" s="70"/>
    </row>
    <row r="3" spans="1:5" ht="15.75">
      <c r="A3" s="9"/>
      <c r="B3" s="58" t="s">
        <v>9</v>
      </c>
      <c r="C3" s="58"/>
      <c r="D3" s="58"/>
      <c r="E3" s="58"/>
    </row>
    <row r="4" spans="1:5" ht="15.75">
      <c r="A4" s="9"/>
      <c r="B4" s="44"/>
      <c r="C4" s="59" t="s">
        <v>58</v>
      </c>
      <c r="D4" s="59"/>
      <c r="E4" s="59"/>
    </row>
    <row r="5" spans="1:5" ht="15.75">
      <c r="A5" s="9"/>
      <c r="B5" s="44"/>
      <c r="C5" s="59" t="s">
        <v>59</v>
      </c>
      <c r="D5" s="59"/>
      <c r="E5" s="59"/>
    </row>
    <row r="6" spans="1:5" ht="15.75">
      <c r="A6" s="9"/>
      <c r="B6" s="37"/>
      <c r="C6" s="45" t="s">
        <v>60</v>
      </c>
      <c r="D6" s="45"/>
      <c r="E6" s="45"/>
    </row>
    <row r="7" spans="1:5" ht="63" customHeight="1">
      <c r="A7" s="68" t="s">
        <v>11</v>
      </c>
      <c r="B7" s="68"/>
      <c r="C7" s="68"/>
      <c r="D7" s="68"/>
      <c r="E7" s="68"/>
    </row>
    <row r="8" spans="1:5" ht="21.75" customHeight="1">
      <c r="A8" s="69" t="s">
        <v>33</v>
      </c>
      <c r="B8" s="69"/>
      <c r="C8" s="69"/>
      <c r="D8" s="69"/>
      <c r="E8" s="69"/>
    </row>
    <row r="9" spans="1:5" ht="15" customHeight="1">
      <c r="A9" s="10"/>
      <c r="B9" s="10"/>
      <c r="C9" s="63" t="s">
        <v>7</v>
      </c>
      <c r="D9" s="63"/>
      <c r="E9" s="63"/>
    </row>
    <row r="10" spans="1:5" ht="15" customHeight="1">
      <c r="A10" s="67" t="s">
        <v>5</v>
      </c>
      <c r="B10" s="71" t="s">
        <v>3</v>
      </c>
      <c r="C10" s="64" t="s">
        <v>8</v>
      </c>
      <c r="D10" s="65"/>
      <c r="E10" s="66"/>
    </row>
    <row r="11" spans="1:5" ht="39" customHeight="1">
      <c r="A11" s="67"/>
      <c r="B11" s="72"/>
      <c r="C11" s="11">
        <v>2019</v>
      </c>
      <c r="D11" s="16">
        <v>2020</v>
      </c>
      <c r="E11" s="16">
        <v>2021</v>
      </c>
    </row>
    <row r="12" spans="1:5" ht="15" customHeight="1">
      <c r="A12" s="15">
        <v>1</v>
      </c>
      <c r="B12" s="15">
        <v>2</v>
      </c>
      <c r="C12" s="15">
        <v>3</v>
      </c>
      <c r="D12" s="16">
        <v>4</v>
      </c>
      <c r="E12" s="16">
        <v>5</v>
      </c>
    </row>
    <row r="13" spans="1:5" ht="15" customHeight="1">
      <c r="A13" s="7" t="s">
        <v>67</v>
      </c>
      <c r="B13" s="6"/>
      <c r="C13" s="33">
        <v>10546.9</v>
      </c>
      <c r="D13" s="14"/>
      <c r="E13" s="14"/>
    </row>
    <row r="14" spans="1:5" ht="18.75" customHeight="1">
      <c r="A14" s="60" t="s">
        <v>2</v>
      </c>
      <c r="B14" s="61"/>
      <c r="C14" s="62"/>
      <c r="D14" s="14"/>
      <c r="E14" s="14"/>
    </row>
    <row r="15" spans="1:5" ht="156.75" customHeight="1">
      <c r="A15" s="2" t="s">
        <v>12</v>
      </c>
      <c r="B15" s="11" t="s">
        <v>13</v>
      </c>
      <c r="C15" s="23">
        <v>21817</v>
      </c>
      <c r="D15" s="24">
        <v>23138</v>
      </c>
      <c r="E15" s="24">
        <v>24341</v>
      </c>
    </row>
    <row r="16" spans="1:5" ht="110.25" customHeight="1">
      <c r="A16" s="53" t="s">
        <v>68</v>
      </c>
      <c r="B16" s="54" t="s">
        <v>69</v>
      </c>
      <c r="C16" s="23">
        <v>1500</v>
      </c>
      <c r="D16" s="24"/>
      <c r="E16" s="24"/>
    </row>
    <row r="17" spans="1:5" ht="105" customHeight="1">
      <c r="A17" s="55" t="s">
        <v>70</v>
      </c>
      <c r="B17" s="56" t="s">
        <v>71</v>
      </c>
      <c r="C17" s="23">
        <v>1434.3</v>
      </c>
      <c r="D17" s="24"/>
      <c r="E17" s="24"/>
    </row>
    <row r="18" spans="1:5" ht="30.75" customHeight="1">
      <c r="A18" s="3" t="s">
        <v>10</v>
      </c>
      <c r="B18" s="43" t="s">
        <v>27</v>
      </c>
      <c r="C18" s="35">
        <f>11321.5+10000+15.2</f>
        <v>21336.7</v>
      </c>
      <c r="D18" s="36">
        <v>1321.5</v>
      </c>
      <c r="E18" s="36">
        <v>1321.5</v>
      </c>
    </row>
    <row r="19" spans="1:5" ht="20.25" customHeight="1">
      <c r="A19" s="17" t="s">
        <v>1</v>
      </c>
      <c r="B19" s="22"/>
      <c r="C19" s="18">
        <f>SUM(C15:C18)</f>
        <v>46088</v>
      </c>
      <c r="D19" s="18">
        <f>SUM(D15:D18)</f>
        <v>24459.5</v>
      </c>
      <c r="E19" s="18">
        <f>SUM(E15:E18)</f>
        <v>25662.5</v>
      </c>
    </row>
    <row r="20" spans="1:5" ht="20.25" customHeight="1">
      <c r="A20" s="60" t="s">
        <v>4</v>
      </c>
      <c r="B20" s="61"/>
      <c r="C20" s="61"/>
      <c r="D20" s="61"/>
      <c r="E20" s="62"/>
    </row>
    <row r="21" spans="1:5" ht="20.25" customHeight="1">
      <c r="A21" s="40" t="s">
        <v>49</v>
      </c>
      <c r="B21" s="39"/>
      <c r="C21" s="41">
        <f>C22+C40</f>
        <v>56634.9</v>
      </c>
      <c r="D21" s="41">
        <f>D22+D40</f>
        <v>24459.5</v>
      </c>
      <c r="E21" s="41">
        <f>E22+E40</f>
        <v>25662.5</v>
      </c>
    </row>
    <row r="22" spans="1:5" s="19" customFormat="1" ht="51" customHeight="1">
      <c r="A22" s="5" t="s">
        <v>14</v>
      </c>
      <c r="B22" s="42" t="s">
        <v>55</v>
      </c>
      <c r="C22" s="32">
        <f>C24+C38</f>
        <v>56634.9</v>
      </c>
      <c r="D22" s="32">
        <f>D24+D38</f>
        <v>24459.5</v>
      </c>
      <c r="E22" s="32">
        <f>E24+E38</f>
        <v>0</v>
      </c>
    </row>
    <row r="23" spans="1:5" s="19" customFormat="1" ht="15.75">
      <c r="A23" s="1" t="s">
        <v>15</v>
      </c>
      <c r="B23" s="12"/>
      <c r="C23" s="27"/>
      <c r="D23" s="28"/>
      <c r="E23" s="28"/>
    </row>
    <row r="24" spans="1:5" s="19" customFormat="1" ht="31.5">
      <c r="A24" s="1" t="s">
        <v>16</v>
      </c>
      <c r="B24" s="12" t="s">
        <v>45</v>
      </c>
      <c r="C24" s="29">
        <f>C26+C27+C29+C30+C31+C33+C35+C28+C36+C37+C25+C34</f>
        <v>45977.4</v>
      </c>
      <c r="D24" s="29">
        <f>D26+D27+D29+D30+D31+D33+D35+D28</f>
        <v>14434.8</v>
      </c>
      <c r="E24" s="29">
        <f>E26+E27+E29+E30+E31+E33+E35+E28</f>
        <v>0</v>
      </c>
    </row>
    <row r="25" spans="1:5" s="19" customFormat="1" ht="47.25">
      <c r="A25" s="4" t="s">
        <v>66</v>
      </c>
      <c r="B25" s="12" t="s">
        <v>65</v>
      </c>
      <c r="C25" s="29">
        <v>7782.8</v>
      </c>
      <c r="D25" s="29"/>
      <c r="E25" s="29"/>
    </row>
    <row r="26" spans="1:5" s="19" customFormat="1" ht="36.75" customHeight="1">
      <c r="A26" s="25" t="s">
        <v>32</v>
      </c>
      <c r="B26" s="12" t="s">
        <v>43</v>
      </c>
      <c r="C26" s="27">
        <v>9155.9</v>
      </c>
      <c r="D26" s="30">
        <v>0</v>
      </c>
      <c r="E26" s="30">
        <v>0</v>
      </c>
    </row>
    <row r="27" spans="1:5" s="19" customFormat="1" ht="36.75" customHeight="1">
      <c r="A27" s="25" t="s">
        <v>21</v>
      </c>
      <c r="B27" s="12" t="s">
        <v>22</v>
      </c>
      <c r="C27" s="27">
        <f>2297.1+218-0.8</f>
        <v>2514.2999999999997</v>
      </c>
      <c r="D27" s="30">
        <v>0</v>
      </c>
      <c r="E27" s="30">
        <v>0</v>
      </c>
    </row>
    <row r="28" spans="1:5" s="19" customFormat="1" ht="36.75" customHeight="1">
      <c r="A28" s="25" t="s">
        <v>34</v>
      </c>
      <c r="B28" s="12" t="s">
        <v>20</v>
      </c>
      <c r="C28" s="27">
        <f>2300-170.8</f>
        <v>2129.2</v>
      </c>
      <c r="D28" s="30">
        <v>0</v>
      </c>
      <c r="E28" s="30">
        <v>0</v>
      </c>
    </row>
    <row r="29" spans="1:5" s="19" customFormat="1" ht="22.5" customHeight="1">
      <c r="A29" s="25" t="s">
        <v>23</v>
      </c>
      <c r="B29" s="12" t="s">
        <v>24</v>
      </c>
      <c r="C29" s="27">
        <v>0</v>
      </c>
      <c r="D29" s="30">
        <f>5000+7678-38</f>
        <v>12640</v>
      </c>
      <c r="E29" s="30">
        <v>0</v>
      </c>
    </row>
    <row r="30" spans="1:5" s="19" customFormat="1" ht="22.5" customHeight="1">
      <c r="A30" s="25" t="s">
        <v>25</v>
      </c>
      <c r="B30" s="12" t="s">
        <v>26</v>
      </c>
      <c r="C30" s="27">
        <v>2585</v>
      </c>
      <c r="D30" s="30">
        <v>0</v>
      </c>
      <c r="E30" s="30">
        <v>0</v>
      </c>
    </row>
    <row r="31" spans="1:5" s="19" customFormat="1" ht="33.75" customHeight="1">
      <c r="A31" s="26" t="s">
        <v>28</v>
      </c>
      <c r="B31" s="12" t="s">
        <v>19</v>
      </c>
      <c r="C31" s="27">
        <v>460</v>
      </c>
      <c r="D31" s="30">
        <v>460</v>
      </c>
      <c r="E31" s="30">
        <v>0</v>
      </c>
    </row>
    <row r="32" spans="1:5" s="19" customFormat="1" ht="78.75" customHeight="1" hidden="1">
      <c r="A32" s="4" t="s">
        <v>31</v>
      </c>
      <c r="B32" s="12" t="s">
        <v>30</v>
      </c>
      <c r="C32" s="27"/>
      <c r="D32" s="34"/>
      <c r="E32" s="34"/>
    </row>
    <row r="33" spans="1:5" s="19" customFormat="1" ht="84" customHeight="1">
      <c r="A33" s="26" t="s">
        <v>36</v>
      </c>
      <c r="B33" s="12" t="s">
        <v>37</v>
      </c>
      <c r="C33" s="31">
        <f>13.5</f>
        <v>13.5</v>
      </c>
      <c r="D33" s="34">
        <v>13.3</v>
      </c>
      <c r="E33" s="34">
        <v>0</v>
      </c>
    </row>
    <row r="34" spans="1:5" s="19" customFormat="1" ht="78.75" customHeight="1" hidden="1">
      <c r="A34" s="48"/>
      <c r="B34" s="49"/>
      <c r="C34" s="50"/>
      <c r="D34" s="51"/>
      <c r="E34" s="51"/>
    </row>
    <row r="35" spans="1:5" s="19" customFormat="1" ht="78.75" customHeight="1">
      <c r="A35" s="4" t="s">
        <v>53</v>
      </c>
      <c r="B35" s="12" t="s">
        <v>30</v>
      </c>
      <c r="C35" s="31">
        <v>1336.7</v>
      </c>
      <c r="D35" s="34">
        <v>1321.5</v>
      </c>
      <c r="E35" s="34">
        <v>0</v>
      </c>
    </row>
    <row r="36" spans="1:5" s="19" customFormat="1" ht="27" customHeight="1">
      <c r="A36" s="38" t="s">
        <v>61</v>
      </c>
      <c r="B36" s="12" t="s">
        <v>62</v>
      </c>
      <c r="C36" s="27">
        <f>10000+10000</f>
        <v>20000</v>
      </c>
      <c r="D36" s="30">
        <v>0</v>
      </c>
      <c r="E36" s="30">
        <v>0</v>
      </c>
    </row>
    <row r="37" spans="1:5" s="19" customFormat="1" ht="30.75" customHeight="1" hidden="1">
      <c r="A37" s="38" t="s">
        <v>64</v>
      </c>
      <c r="B37" s="12" t="s">
        <v>63</v>
      </c>
      <c r="C37" s="27"/>
      <c r="D37" s="30">
        <v>0</v>
      </c>
      <c r="E37" s="30">
        <v>0</v>
      </c>
    </row>
    <row r="38" spans="1:5" s="19" customFormat="1" ht="38.25" customHeight="1">
      <c r="A38" s="8" t="s">
        <v>29</v>
      </c>
      <c r="B38" s="12" t="s">
        <v>46</v>
      </c>
      <c r="C38" s="31">
        <f>C39</f>
        <v>10657.5</v>
      </c>
      <c r="D38" s="31">
        <f>D39+D37</f>
        <v>10024.7</v>
      </c>
      <c r="E38" s="31">
        <f>E39+E37</f>
        <v>0</v>
      </c>
    </row>
    <row r="39" spans="1:5" s="19" customFormat="1" ht="51.75" customHeight="1">
      <c r="A39" s="4" t="s">
        <v>18</v>
      </c>
      <c r="B39" s="12" t="s">
        <v>17</v>
      </c>
      <c r="C39" s="27">
        <v>10657.5</v>
      </c>
      <c r="D39" s="30">
        <v>10024.7</v>
      </c>
      <c r="E39" s="30">
        <v>0</v>
      </c>
    </row>
    <row r="40" spans="1:5" s="19" customFormat="1" ht="50.25" customHeight="1">
      <c r="A40" s="5" t="s">
        <v>50</v>
      </c>
      <c r="B40" s="42" t="s">
        <v>56</v>
      </c>
      <c r="C40" s="32">
        <f>C41+C46</f>
        <v>0</v>
      </c>
      <c r="D40" s="32">
        <f>D41+D46</f>
        <v>0</v>
      </c>
      <c r="E40" s="32">
        <f>E41+E46</f>
        <v>25662.5</v>
      </c>
    </row>
    <row r="41" spans="1:5" s="19" customFormat="1" ht="34.5" customHeight="1">
      <c r="A41" s="1" t="s">
        <v>54</v>
      </c>
      <c r="B41" s="12" t="s">
        <v>48</v>
      </c>
      <c r="C41" s="31">
        <f>C44+C45</f>
        <v>0</v>
      </c>
      <c r="D41" s="31">
        <f>D44+D45</f>
        <v>0</v>
      </c>
      <c r="E41" s="31">
        <f>E42+E43+E44+E45</f>
        <v>14434.8</v>
      </c>
    </row>
    <row r="42" spans="1:5" s="19" customFormat="1" ht="34.5" customHeight="1">
      <c r="A42" s="4" t="s">
        <v>51</v>
      </c>
      <c r="B42" s="12" t="s">
        <v>38</v>
      </c>
      <c r="C42" s="31">
        <v>0</v>
      </c>
      <c r="D42" s="31">
        <v>0</v>
      </c>
      <c r="E42" s="31">
        <v>12640</v>
      </c>
    </row>
    <row r="43" spans="1:5" s="19" customFormat="1" ht="34.5" customHeight="1">
      <c r="A43" s="26" t="s">
        <v>28</v>
      </c>
      <c r="B43" s="12" t="s">
        <v>39</v>
      </c>
      <c r="C43" s="27">
        <v>0</v>
      </c>
      <c r="D43" s="30">
        <v>0</v>
      </c>
      <c r="E43" s="30">
        <v>460</v>
      </c>
    </row>
    <row r="44" spans="1:5" s="19" customFormat="1" ht="79.5" customHeight="1">
      <c r="A44" s="26" t="s">
        <v>42</v>
      </c>
      <c r="B44" s="12" t="s">
        <v>40</v>
      </c>
      <c r="C44" s="31">
        <v>0</v>
      </c>
      <c r="D44" s="34">
        <v>0</v>
      </c>
      <c r="E44" s="34">
        <v>13.3</v>
      </c>
    </row>
    <row r="45" spans="1:5" s="19" customFormat="1" ht="79.5" customHeight="1">
      <c r="A45" s="4" t="s">
        <v>35</v>
      </c>
      <c r="B45" s="12" t="s">
        <v>41</v>
      </c>
      <c r="C45" s="31">
        <v>0</v>
      </c>
      <c r="D45" s="34">
        <v>0</v>
      </c>
      <c r="E45" s="34">
        <v>1321.5</v>
      </c>
    </row>
    <row r="46" spans="1:5" s="19" customFormat="1" ht="31.5">
      <c r="A46" s="8" t="s">
        <v>29</v>
      </c>
      <c r="B46" s="12" t="s">
        <v>47</v>
      </c>
      <c r="C46" s="31">
        <v>0</v>
      </c>
      <c r="D46" s="31">
        <f>D47+D49+D50+D51+D53+D52</f>
        <v>0</v>
      </c>
      <c r="E46" s="31">
        <f>E47</f>
        <v>11227.7</v>
      </c>
    </row>
    <row r="47" spans="1:5" s="19" customFormat="1" ht="47.25">
      <c r="A47" s="4" t="s">
        <v>18</v>
      </c>
      <c r="B47" s="12" t="s">
        <v>44</v>
      </c>
      <c r="C47" s="27">
        <v>0</v>
      </c>
      <c r="D47" s="30">
        <v>0</v>
      </c>
      <c r="E47" s="30">
        <v>11227.7</v>
      </c>
    </row>
    <row r="48" spans="1:5" ht="24.75" customHeight="1">
      <c r="A48" s="17" t="s">
        <v>52</v>
      </c>
      <c r="B48" s="20"/>
      <c r="C48" s="32">
        <f>C21</f>
        <v>56634.9</v>
      </c>
      <c r="D48" s="32">
        <f>D21</f>
        <v>24459.5</v>
      </c>
      <c r="E48" s="32">
        <f>E21</f>
        <v>25662.5</v>
      </c>
    </row>
    <row r="49" spans="1:3" ht="409.5" customHeight="1" hidden="1">
      <c r="A49" s="17" t="s">
        <v>6</v>
      </c>
      <c r="B49" s="10"/>
      <c r="C49" s="21" t="s">
        <v>0</v>
      </c>
    </row>
    <row r="50" spans="1:3" ht="11.25" customHeight="1">
      <c r="A50" s="10" t="s">
        <v>0</v>
      </c>
      <c r="B50" s="10"/>
      <c r="C50" s="10"/>
    </row>
    <row r="51" ht="15.75">
      <c r="A51" s="10"/>
    </row>
    <row r="52" ht="15.75">
      <c r="C52" s="52"/>
    </row>
  </sheetData>
  <sheetProtection/>
  <mergeCells count="13">
    <mergeCell ref="A8:E8"/>
    <mergeCell ref="D2:E2"/>
    <mergeCell ref="B3:E3"/>
    <mergeCell ref="B10:B11"/>
    <mergeCell ref="B2:C2"/>
    <mergeCell ref="C5:E5"/>
    <mergeCell ref="C4:E4"/>
    <mergeCell ref="A20:E20"/>
    <mergeCell ref="C9:E9"/>
    <mergeCell ref="A14:C14"/>
    <mergeCell ref="C10:E10"/>
    <mergeCell ref="A10:A11"/>
    <mergeCell ref="A7:E7"/>
  </mergeCells>
  <printOptions/>
  <pageMargins left="0.984251968503937" right="0.3937007874015748" top="0.5905511811023623" bottom="0.5905511811023623" header="0.5118110236220472" footer="0.5118110236220472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Zaika</cp:lastModifiedBy>
  <cp:lastPrinted>2019-06-24T09:27:23Z</cp:lastPrinted>
  <dcterms:created xsi:type="dcterms:W3CDTF">2013-10-11T13:28:32Z</dcterms:created>
  <dcterms:modified xsi:type="dcterms:W3CDTF">2019-12-24T11:53:22Z</dcterms:modified>
  <cp:category/>
  <cp:version/>
  <cp:contentType/>
  <cp:contentStatus/>
</cp:coreProperties>
</file>