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6" i="1"/>
  <c r="J23"/>
  <c r="F23"/>
  <c r="F56" l="1"/>
  <c r="H56"/>
  <c r="I56"/>
  <c r="H23"/>
  <c r="I23"/>
  <c r="G7" l="1"/>
  <c r="C50"/>
  <c r="C39"/>
  <c r="C26"/>
  <c r="C16"/>
  <c r="C7"/>
  <c r="B50"/>
  <c r="B39"/>
  <c r="B26"/>
  <c r="B16"/>
  <c r="B7"/>
  <c r="C57" l="1"/>
  <c r="B57"/>
  <c r="H32"/>
  <c r="G16" l="1"/>
  <c r="D16"/>
  <c r="E16"/>
  <c r="J24"/>
  <c r="F24"/>
  <c r="H24"/>
  <c r="I24"/>
  <c r="J15"/>
  <c r="E7"/>
  <c r="D7"/>
  <c r="F15"/>
  <c r="H15"/>
  <c r="I15"/>
  <c r="J55"/>
  <c r="J53"/>
  <c r="J52"/>
  <c r="J46"/>
  <c r="J44"/>
  <c r="J42"/>
  <c r="J41"/>
  <c r="J37"/>
  <c r="J35"/>
  <c r="J33"/>
  <c r="J32"/>
  <c r="J31"/>
  <c r="J30"/>
  <c r="J29"/>
  <c r="J22"/>
  <c r="J21"/>
  <c r="J19"/>
  <c r="J18"/>
  <c r="J14"/>
  <c r="J13"/>
  <c r="J12"/>
  <c r="J11"/>
  <c r="J10"/>
  <c r="J9"/>
  <c r="J7" l="1"/>
  <c r="J16"/>
  <c r="J28"/>
  <c r="J39" l="1"/>
  <c r="J50"/>
  <c r="J26"/>
  <c r="I55"/>
  <c r="I53"/>
  <c r="I52"/>
  <c r="I46"/>
  <c r="I44"/>
  <c r="I42"/>
  <c r="I41"/>
  <c r="I37"/>
  <c r="I35"/>
  <c r="I33"/>
  <c r="I32"/>
  <c r="I31"/>
  <c r="I30"/>
  <c r="I29"/>
  <c r="I22"/>
  <c r="I21"/>
  <c r="I19"/>
  <c r="I18"/>
  <c r="I14"/>
  <c r="I13"/>
  <c r="I12"/>
  <c r="I11"/>
  <c r="I10"/>
  <c r="I9"/>
  <c r="J57" l="1"/>
  <c r="I16"/>
  <c r="I7"/>
  <c r="G50"/>
  <c r="G39"/>
  <c r="G26"/>
  <c r="H55"/>
  <c r="H53"/>
  <c r="H52"/>
  <c r="H46"/>
  <c r="H44"/>
  <c r="H42"/>
  <c r="H41"/>
  <c r="H37"/>
  <c r="H35"/>
  <c r="H33"/>
  <c r="H31"/>
  <c r="H30"/>
  <c r="H29"/>
  <c r="H22"/>
  <c r="H21"/>
  <c r="H19"/>
  <c r="H18"/>
  <c r="H14"/>
  <c r="H13"/>
  <c r="H12"/>
  <c r="H11"/>
  <c r="H10"/>
  <c r="H9"/>
  <c r="E50"/>
  <c r="E39"/>
  <c r="E26"/>
  <c r="G57" l="1"/>
  <c r="E57"/>
  <c r="H26"/>
  <c r="H50"/>
  <c r="H39"/>
  <c r="H16"/>
  <c r="H7"/>
  <c r="D50"/>
  <c r="F55"/>
  <c r="I50" s="1"/>
  <c r="F53"/>
  <c r="F52"/>
  <c r="F46"/>
  <c r="F44"/>
  <c r="F42"/>
  <c r="F41"/>
  <c r="F37"/>
  <c r="F35"/>
  <c r="F33"/>
  <c r="F32"/>
  <c r="F31"/>
  <c r="I26" s="1"/>
  <c r="F30"/>
  <c r="F29"/>
  <c r="F22"/>
  <c r="F21"/>
  <c r="F19"/>
  <c r="F18"/>
  <c r="F14"/>
  <c r="F13"/>
  <c r="F12"/>
  <c r="F11"/>
  <c r="F10"/>
  <c r="F9"/>
  <c r="F16" l="1"/>
  <c r="F7"/>
  <c r="I39"/>
  <c r="I57" s="1"/>
  <c r="H57"/>
  <c r="F50"/>
  <c r="F39"/>
  <c r="F26"/>
  <c r="D39"/>
  <c r="D26"/>
  <c r="D57" l="1"/>
  <c r="F57"/>
</calcChain>
</file>

<file path=xl/sharedStrings.xml><?xml version="1.0" encoding="utf-8"?>
<sst xmlns="http://schemas.openxmlformats.org/spreadsheetml/2006/main" count="51" uniqueCount="47">
  <si>
    <t>в том числе</t>
  </si>
  <si>
    <t>Муниципальная программа «Развитие образования Вытегорского муниципального района на 2014 – 2020 годы» -всего</t>
  </si>
  <si>
    <t>Муниципальная программа «Формирование комфортной среды проживания на территорииВытегорского муниципального района на 2014-2020 годы» - всего</t>
  </si>
  <si>
    <t>Муниципальная программа«Комплексная безопасность жизнедеятельности населения Вытегорского муниципального района на 2014-2020 годы»</t>
  </si>
  <si>
    <t>Муниципальная программа «Охрана окружающей среды, воспроизводство и рациональное использование природных ресурсов на 2014-2020 годы» - всего</t>
  </si>
  <si>
    <t>Муниципальная программа «Формирование благоприятного инвестиционного климата, развитие и поддержка приоритетных отраслей экономики на 2014 – 2020 годы» - всего</t>
  </si>
  <si>
    <t>Муниципальная программа «Сохранение и развитие кадрового потенциала отрасли здравоохранения Вытегорского муниципального района на 2015-2020 годы» - всего</t>
  </si>
  <si>
    <t>Муниципальная программа «Совершенствование муниципального управления в Вытегорском муниципальном районе на 2015-2020 годы»</t>
  </si>
  <si>
    <t>Муниципальная программа «Совершенствование социальной политики в Вытегорском  муниципальном районе на 2014-2020 годы» -всего</t>
  </si>
  <si>
    <t>Наименование муниципальной программы/ подпрограммы</t>
  </si>
  <si>
    <t xml:space="preserve">итого </t>
  </si>
  <si>
    <t>Приложение 3 к Заключению</t>
  </si>
  <si>
    <t>Сумма изменений в отчетном периоде</t>
  </si>
  <si>
    <t>% исполнения годовых показателей</t>
  </si>
  <si>
    <t>Остаток от уточненных назначений</t>
  </si>
  <si>
    <t>Подпрограмма "Развитие системы отдыха детей, их оздоровления и занятости"</t>
  </si>
  <si>
    <t>Подпрограмма «Развитие системы дошкольного образования»</t>
  </si>
  <si>
    <t>Подпрограмма  «Развитие системы общего образования»</t>
  </si>
  <si>
    <t>Подпрограмма «Развитие системы дополнительного образования»</t>
  </si>
  <si>
    <t>Подпрограмма  «Кадровое обеспечение системы образования»</t>
  </si>
  <si>
    <t>Подпрограмма  «Комплексная безопасность и мероприятия по проведению ремонтных работ в муниципальных образовательных учреждениях на 2014-2020 годы»</t>
  </si>
  <si>
    <r>
      <t>Подпрограмма  «</t>
    </r>
    <r>
      <rPr>
        <sz val="10"/>
        <color rgb="FF000000"/>
        <rFont val="Times New Roman"/>
        <family val="1"/>
        <charset val="204"/>
      </rPr>
      <t>Обеспечение реализации программы, прочие мероприятия в области образования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</si>
  <si>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Развитие физической культуры и спорта в Вытегорском муниципальном районе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</si>
  <si>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Реализация молодежной политики в Вытегорском муниципальном районе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</si>
  <si>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Сохранение и развитие культурного потенциала Вытегорского муниципального района</t>
    </r>
    <r>
      <rPr>
        <sz val="10"/>
        <color theme="1"/>
        <rFont val="Times New Roman"/>
        <family val="1"/>
        <charset val="204"/>
      </rPr>
      <t>»</t>
    </r>
  </si>
  <si>
    <t>Подпрограмма  «Развитие архивного дела в Вытегорском муниципальном районе на 2015-2020 годы»</t>
  </si>
  <si>
    <t>Подпрограмма "Предоставление дополнительных мер поддержки отдельных категорий граждан Вытегорского муниципального района"</t>
  </si>
  <si>
    <t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</si>
  <si>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r>
      <t>Подпрограмма  «</t>
    </r>
    <r>
      <rPr>
        <sz val="10"/>
        <color rgb="FF000000"/>
        <rFont val="Times New Roman"/>
        <family val="1"/>
        <charset val="204"/>
      </rPr>
      <t>Обеспечение жильем отдельных категорий граждан и выполнение капитального ремонта муниципального жилищного фонда Вытегорского района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</si>
  <si>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</si>
  <si>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Развитие транспортной системы Вытегорского муниципального района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</si>
  <si>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Обеспечение реализации программы, прочие мероприятии в области жилищно-коммунального хозяйства</t>
    </r>
    <r>
      <rPr>
        <sz val="10"/>
        <color theme="1"/>
        <rFont val="Times New Roman"/>
        <family val="1"/>
        <charset val="204"/>
      </rPr>
      <t>»</t>
    </r>
  </si>
  <si>
    <t>Подпрограмма  «Формирование благоприятного инвестиционного климата в Вытегорском районе на 2014-2020 годы»</t>
  </si>
  <si>
    <t>Подпрограмма  «Поддержка и развитие малого и среднего предпринимательства в Вытегорском районе на 2014-2020 годы»</t>
  </si>
  <si>
    <t>Подпрограмма  «Поддержка сельхозтоваропроизводителей Вытегорского района на 2014-2020 годы»</t>
  </si>
  <si>
    <t>Подпрограмма  «Обеспечение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программы»</t>
  </si>
  <si>
    <t>Подпрограмма  «Совершенствование структуры поселений, входящих в состав района, и поддержание устойчивого исполнения бюджетов поселений на 2015-2020 годы»</t>
  </si>
  <si>
    <t>Подпрограмма  «Повышение доступности государственных и муниципальных услуг на территории Вытегорского муниципального района на 2015-2020 год»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</si>
  <si>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</si>
  <si>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Муниципальная программа "Формирование современной городской среды на 2018-2022 годы"</t>
  </si>
  <si>
    <t>Исполнение 2018 года</t>
  </si>
  <si>
    <t>Анализ планирования и исполнения расходов на  реализацию муниципальных программ в 2018 - 2020 году</t>
  </si>
  <si>
    <t>Исполнение 2019 года</t>
  </si>
  <si>
    <t>Исполнено за 2020</t>
  </si>
  <si>
    <t>Уточненный план 2020 года решение № 408 от 29.12.2020</t>
  </si>
  <si>
    <t xml:space="preserve">Утверждено решением № 276 от 11.12.2019 </t>
  </si>
  <si>
    <t>Отклонение к исполнению 2019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</si>
</sst>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0" fillId="0" borderId="3" xfId="0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/>
    <xf numFmtId="164" fontId="7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165" fontId="8" fillId="0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Normal="100" workbookViewId="0">
      <selection activeCell="A3" sqref="A3:I3"/>
    </sheetView>
  </sheetViews>
  <sheetFormatPr defaultRowHeight="15"/>
  <cols>
    <col min="1" max="1" width="87.7109375" customWidth="1"/>
    <col min="2" max="3" width="11.7109375" customWidth="1"/>
    <col min="4" max="4" width="14.140625" customWidth="1"/>
    <col min="5" max="5" width="15.42578125" customWidth="1"/>
    <col min="6" max="6" width="13.140625" customWidth="1"/>
    <col min="7" max="7" width="11.42578125" customWidth="1"/>
    <col min="8" max="8" width="13.140625" customWidth="1"/>
    <col min="9" max="9" width="11.85546875" customWidth="1"/>
    <col min="10" max="10" width="11.28515625" customWidth="1"/>
  </cols>
  <sheetData>
    <row r="1" spans="1:13" ht="23.25" customHeight="1">
      <c r="G1" s="37" t="s">
        <v>11</v>
      </c>
      <c r="H1" s="38"/>
      <c r="I1" s="38"/>
    </row>
    <row r="3" spans="1:13" ht="18.75">
      <c r="A3" s="45" t="s">
        <v>41</v>
      </c>
      <c r="B3" s="45"/>
      <c r="C3" s="45"/>
      <c r="D3" s="46"/>
      <c r="E3" s="46"/>
      <c r="F3" s="47"/>
      <c r="G3" s="47"/>
      <c r="H3" s="47"/>
      <c r="I3" s="47"/>
    </row>
    <row r="5" spans="1:13" ht="53.25" customHeight="1">
      <c r="A5" s="39" t="s">
        <v>9</v>
      </c>
      <c r="B5" s="35" t="s">
        <v>40</v>
      </c>
      <c r="C5" s="35" t="s">
        <v>42</v>
      </c>
      <c r="D5" s="35" t="s">
        <v>45</v>
      </c>
      <c r="E5" s="35" t="s">
        <v>44</v>
      </c>
      <c r="F5" s="35" t="s">
        <v>12</v>
      </c>
      <c r="G5" s="35" t="s">
        <v>43</v>
      </c>
      <c r="H5" s="35" t="s">
        <v>13</v>
      </c>
      <c r="I5" s="35" t="s">
        <v>14</v>
      </c>
      <c r="J5" s="35" t="s">
        <v>46</v>
      </c>
      <c r="K5" s="14"/>
      <c r="L5" s="14"/>
      <c r="M5" s="13"/>
    </row>
    <row r="6" spans="1:13" ht="31.5" customHeight="1">
      <c r="A6" s="40"/>
      <c r="B6" s="44"/>
      <c r="C6" s="43"/>
      <c r="D6" s="41"/>
      <c r="E6" s="42"/>
      <c r="F6" s="43"/>
      <c r="G6" s="43"/>
      <c r="H6" s="44"/>
      <c r="I6" s="43"/>
      <c r="J6" s="36"/>
      <c r="K6" s="14"/>
      <c r="L6" s="14"/>
      <c r="M6" s="13"/>
    </row>
    <row r="7" spans="1:13" ht="31.5">
      <c r="A7" s="3" t="s">
        <v>1</v>
      </c>
      <c r="B7" s="11">
        <f>SUM(B9:B15)</f>
        <v>394748.7</v>
      </c>
      <c r="C7" s="11">
        <f>SUM(C9:C15)</f>
        <v>485630.39999999991</v>
      </c>
      <c r="D7" s="11">
        <f>SUM(D9:D15)</f>
        <v>516809.79999999993</v>
      </c>
      <c r="E7" s="11">
        <f t="shared" ref="E7:F7" si="0">SUM(E9:E15)</f>
        <v>562429.70000000007</v>
      </c>
      <c r="F7" s="11">
        <f t="shared" si="0"/>
        <v>45619.89999999998</v>
      </c>
      <c r="G7" s="11">
        <f>SUM(G9:G15)</f>
        <v>561995.70000000007</v>
      </c>
      <c r="H7" s="5">
        <f>G7/E7*100</f>
        <v>99.922834800509293</v>
      </c>
      <c r="I7" s="11">
        <f t="shared" ref="I7:J7" si="1">SUM(I9:I15)</f>
        <v>434</v>
      </c>
      <c r="J7" s="11">
        <f t="shared" si="1"/>
        <v>76365.299999999988</v>
      </c>
    </row>
    <row r="8" spans="1:13" ht="15.75">
      <c r="A8" s="2" t="s">
        <v>0</v>
      </c>
      <c r="B8" s="18"/>
      <c r="C8" s="18"/>
      <c r="D8" s="15"/>
      <c r="E8" s="18"/>
      <c r="F8" s="18"/>
      <c r="G8" s="18"/>
      <c r="H8" s="17"/>
      <c r="I8" s="17"/>
      <c r="J8" s="17"/>
    </row>
    <row r="9" spans="1:13" ht="15.75">
      <c r="A9" s="2" t="s">
        <v>16</v>
      </c>
      <c r="B9" s="18">
        <v>110326.9</v>
      </c>
      <c r="C9" s="18">
        <v>119170.4</v>
      </c>
      <c r="D9" s="15">
        <v>126050.1</v>
      </c>
      <c r="E9" s="18">
        <v>121058.4</v>
      </c>
      <c r="F9" s="18">
        <f>E9-D9</f>
        <v>-4991.7000000000116</v>
      </c>
      <c r="G9" s="18">
        <v>121058.4</v>
      </c>
      <c r="H9" s="16">
        <f t="shared" ref="H9:H15" si="2">G9/E9*100</f>
        <v>100</v>
      </c>
      <c r="I9" s="16">
        <f>E9-G9</f>
        <v>0</v>
      </c>
      <c r="J9" s="18">
        <f t="shared" ref="J9:J15" si="3">G9-C9</f>
        <v>1888</v>
      </c>
    </row>
    <row r="10" spans="1:13" ht="15.75">
      <c r="A10" s="2" t="s">
        <v>17</v>
      </c>
      <c r="B10" s="18">
        <v>235416.1</v>
      </c>
      <c r="C10" s="18">
        <v>265418.8</v>
      </c>
      <c r="D10" s="30">
        <v>276384.59999999998</v>
      </c>
      <c r="E10" s="18">
        <v>270914.59999999998</v>
      </c>
      <c r="F10" s="18">
        <f t="shared" ref="F10:F15" si="4">E10-D10</f>
        <v>-5470</v>
      </c>
      <c r="G10" s="18">
        <v>270914.59999999998</v>
      </c>
      <c r="H10" s="16">
        <f t="shared" si="2"/>
        <v>100</v>
      </c>
      <c r="I10" s="16">
        <f t="shared" ref="I10:I15" si="5">E10-G10</f>
        <v>0</v>
      </c>
      <c r="J10" s="18">
        <f t="shared" si="3"/>
        <v>5495.7999999999884</v>
      </c>
    </row>
    <row r="11" spans="1:13" ht="15.75">
      <c r="A11" s="2" t="s">
        <v>18</v>
      </c>
      <c r="B11" s="18">
        <v>11795.8</v>
      </c>
      <c r="C11" s="18">
        <v>13438.6</v>
      </c>
      <c r="D11" s="15">
        <v>13696</v>
      </c>
      <c r="E11" s="18">
        <v>14167.4</v>
      </c>
      <c r="F11" s="18">
        <f t="shared" si="4"/>
        <v>471.39999999999964</v>
      </c>
      <c r="G11" s="18">
        <v>14167.4</v>
      </c>
      <c r="H11" s="16">
        <f t="shared" si="2"/>
        <v>100</v>
      </c>
      <c r="I11" s="16">
        <f t="shared" si="5"/>
        <v>0</v>
      </c>
      <c r="J11" s="18">
        <f t="shared" si="3"/>
        <v>728.79999999999927</v>
      </c>
    </row>
    <row r="12" spans="1:13" ht="15.75">
      <c r="A12" s="2" t="s">
        <v>19</v>
      </c>
      <c r="B12" s="18">
        <v>526</v>
      </c>
      <c r="C12" s="18">
        <v>602</v>
      </c>
      <c r="D12" s="15">
        <v>912</v>
      </c>
      <c r="E12" s="18">
        <v>712</v>
      </c>
      <c r="F12" s="18">
        <f t="shared" si="4"/>
        <v>-200</v>
      </c>
      <c r="G12" s="18">
        <v>712</v>
      </c>
      <c r="H12" s="16">
        <f t="shared" si="2"/>
        <v>100</v>
      </c>
      <c r="I12" s="16">
        <f t="shared" si="5"/>
        <v>0</v>
      </c>
      <c r="J12" s="18">
        <f t="shared" si="3"/>
        <v>110</v>
      </c>
    </row>
    <row r="13" spans="1:13" ht="25.5">
      <c r="A13" s="2" t="s">
        <v>20</v>
      </c>
      <c r="B13" s="18">
        <v>14036.9</v>
      </c>
      <c r="C13" s="18">
        <v>62290.6</v>
      </c>
      <c r="D13" s="15">
        <v>75888.600000000006</v>
      </c>
      <c r="E13" s="18">
        <v>102714.4</v>
      </c>
      <c r="F13" s="18">
        <f t="shared" si="4"/>
        <v>26825.799999999988</v>
      </c>
      <c r="G13" s="18">
        <v>102280.4</v>
      </c>
      <c r="H13" s="16">
        <f t="shared" si="2"/>
        <v>99.577469176668515</v>
      </c>
      <c r="I13" s="16">
        <f t="shared" si="5"/>
        <v>434</v>
      </c>
      <c r="J13" s="18">
        <f t="shared" si="3"/>
        <v>39989.799999999996</v>
      </c>
    </row>
    <row r="14" spans="1:13" ht="15.75">
      <c r="A14" s="2" t="s">
        <v>21</v>
      </c>
      <c r="B14" s="18">
        <v>21600.1</v>
      </c>
      <c r="C14" s="18">
        <v>23588.3</v>
      </c>
      <c r="D14" s="15">
        <v>22878.5</v>
      </c>
      <c r="E14" s="18">
        <v>52762.9</v>
      </c>
      <c r="F14" s="18">
        <f t="shared" si="4"/>
        <v>29884.400000000001</v>
      </c>
      <c r="G14" s="18">
        <v>52762.9</v>
      </c>
      <c r="H14" s="16">
        <f t="shared" si="2"/>
        <v>100</v>
      </c>
      <c r="I14" s="16">
        <f t="shared" si="5"/>
        <v>0</v>
      </c>
      <c r="J14" s="18">
        <f t="shared" si="3"/>
        <v>29174.600000000002</v>
      </c>
    </row>
    <row r="15" spans="1:13" ht="15.75">
      <c r="A15" s="27" t="s">
        <v>15</v>
      </c>
      <c r="B15" s="18">
        <v>1046.9000000000001</v>
      </c>
      <c r="C15" s="18">
        <v>1121.7</v>
      </c>
      <c r="D15" s="31">
        <v>1000</v>
      </c>
      <c r="E15" s="18">
        <v>100</v>
      </c>
      <c r="F15" s="18">
        <f t="shared" si="4"/>
        <v>-900</v>
      </c>
      <c r="G15" s="18">
        <v>100</v>
      </c>
      <c r="H15" s="18">
        <f t="shared" si="2"/>
        <v>100</v>
      </c>
      <c r="I15" s="17">
        <f t="shared" si="5"/>
        <v>0</v>
      </c>
      <c r="J15" s="18">
        <f t="shared" si="3"/>
        <v>-1021.7</v>
      </c>
    </row>
    <row r="16" spans="1:13" ht="31.5">
      <c r="A16" s="3" t="s">
        <v>8</v>
      </c>
      <c r="B16" s="5">
        <f t="shared" ref="B16" si="6">SUM(B18:B24)</f>
        <v>187144.4</v>
      </c>
      <c r="C16" s="5">
        <f t="shared" ref="C16" si="7">SUM(C18:C24)</f>
        <v>224671.50000000003</v>
      </c>
      <c r="D16" s="5">
        <f>SUM(D18:D24)</f>
        <v>256660.6</v>
      </c>
      <c r="E16" s="5">
        <f>SUM(E18:E24)</f>
        <v>258048.39999999997</v>
      </c>
      <c r="F16" s="5">
        <f t="shared" ref="F16:G16" si="8">SUM(F18:F24)</f>
        <v>1387.7999999999938</v>
      </c>
      <c r="G16" s="5">
        <f t="shared" si="8"/>
        <v>258018.69999999995</v>
      </c>
      <c r="H16" s="5">
        <f>G16/E16*100</f>
        <v>99.98849053123368</v>
      </c>
      <c r="I16" s="5">
        <f t="shared" ref="I16:J16" si="9">SUM(I18:I24)</f>
        <v>29.69999999998754</v>
      </c>
      <c r="J16" s="5">
        <f t="shared" si="9"/>
        <v>33347.200000000004</v>
      </c>
    </row>
    <row r="17" spans="1:10" ht="15.75">
      <c r="A17" s="1" t="s">
        <v>0</v>
      </c>
      <c r="B17" s="18"/>
      <c r="C17" s="18"/>
      <c r="D17" s="15"/>
      <c r="E17" s="18"/>
      <c r="F17" s="18"/>
      <c r="G17" s="18"/>
      <c r="H17" s="17"/>
      <c r="I17" s="17"/>
      <c r="J17" s="17"/>
    </row>
    <row r="18" spans="1:10" ht="25.5">
      <c r="A18" s="2" t="s">
        <v>24</v>
      </c>
      <c r="B18" s="18">
        <v>53731.4</v>
      </c>
      <c r="C18" s="18">
        <v>85106</v>
      </c>
      <c r="D18" s="15">
        <v>136174.29999999999</v>
      </c>
      <c r="E18" s="18">
        <v>150933.29999999999</v>
      </c>
      <c r="F18" s="18">
        <f t="shared" ref="F18:F22" si="10">E18-D18</f>
        <v>14759</v>
      </c>
      <c r="G18" s="18">
        <v>150922.5</v>
      </c>
      <c r="H18" s="16">
        <f t="shared" ref="H18:H24" si="11">G18/E18*100</f>
        <v>99.992844521387937</v>
      </c>
      <c r="I18" s="16">
        <f t="shared" ref="I18:I24" si="12">E18-G18</f>
        <v>10.799999999988358</v>
      </c>
      <c r="J18" s="18">
        <f t="shared" ref="J18:J24" si="13">G18-C18</f>
        <v>65816.5</v>
      </c>
    </row>
    <row r="19" spans="1:10" ht="25.5">
      <c r="A19" s="2" t="s">
        <v>22</v>
      </c>
      <c r="B19" s="18">
        <v>126708.4</v>
      </c>
      <c r="C19" s="18">
        <v>100789.7</v>
      </c>
      <c r="D19" s="15">
        <v>21478.5</v>
      </c>
      <c r="E19" s="18">
        <v>22966.1</v>
      </c>
      <c r="F19" s="18">
        <f t="shared" si="10"/>
        <v>1487.5999999999985</v>
      </c>
      <c r="G19" s="18">
        <v>22951.3</v>
      </c>
      <c r="H19" s="16">
        <f t="shared" si="11"/>
        <v>99.935557190816027</v>
      </c>
      <c r="I19" s="16">
        <f t="shared" si="12"/>
        <v>14.799999999999272</v>
      </c>
      <c r="J19" s="18">
        <f t="shared" si="13"/>
        <v>-77838.399999999994</v>
      </c>
    </row>
    <row r="20" spans="1:10" ht="7.5" customHeight="1">
      <c r="A20" s="2"/>
      <c r="B20" s="18"/>
      <c r="C20" s="18"/>
      <c r="D20" s="15"/>
      <c r="E20" s="18"/>
      <c r="F20" s="18"/>
      <c r="G20" s="18"/>
      <c r="H20" s="16"/>
      <c r="I20" s="16"/>
      <c r="J20" s="18"/>
    </row>
    <row r="21" spans="1:10" ht="25.5">
      <c r="A21" s="2" t="s">
        <v>23</v>
      </c>
      <c r="B21" s="18">
        <v>1653.2</v>
      </c>
      <c r="C21" s="18">
        <v>1823.1</v>
      </c>
      <c r="D21" s="15">
        <v>1749.6</v>
      </c>
      <c r="E21" s="18">
        <v>1978</v>
      </c>
      <c r="F21" s="18">
        <f t="shared" si="10"/>
        <v>228.40000000000009</v>
      </c>
      <c r="G21" s="18">
        <v>1973.9</v>
      </c>
      <c r="H21" s="16">
        <f t="shared" si="11"/>
        <v>99.792719919110212</v>
      </c>
      <c r="I21" s="16">
        <f t="shared" si="12"/>
        <v>4.0999999999999091</v>
      </c>
      <c r="J21" s="18">
        <f t="shared" si="13"/>
        <v>150.80000000000018</v>
      </c>
    </row>
    <row r="22" spans="1:10" ht="15.75">
      <c r="A22" s="2" t="s">
        <v>25</v>
      </c>
      <c r="B22" s="18">
        <v>938.2</v>
      </c>
      <c r="C22" s="18">
        <v>852.1</v>
      </c>
      <c r="D22" s="15">
        <v>1328.3</v>
      </c>
      <c r="E22" s="18">
        <v>1270.8</v>
      </c>
      <c r="F22" s="18">
        <f t="shared" si="10"/>
        <v>-57.5</v>
      </c>
      <c r="G22" s="18">
        <v>1270.8</v>
      </c>
      <c r="H22" s="16">
        <f t="shared" si="11"/>
        <v>100</v>
      </c>
      <c r="I22" s="16">
        <f t="shared" si="12"/>
        <v>0</v>
      </c>
      <c r="J22" s="18">
        <f t="shared" si="13"/>
        <v>418.69999999999993</v>
      </c>
    </row>
    <row r="23" spans="1:10" ht="25.5">
      <c r="A23" s="32" t="s">
        <v>38</v>
      </c>
      <c r="B23" s="18">
        <v>1940.4</v>
      </c>
      <c r="C23" s="18">
        <v>25516.7</v>
      </c>
      <c r="D23" s="31">
        <v>84733.3</v>
      </c>
      <c r="E23" s="18">
        <v>69543.199999999997</v>
      </c>
      <c r="F23" s="18">
        <f>E23-D23</f>
        <v>-15190.100000000006</v>
      </c>
      <c r="G23" s="18">
        <v>69543.199999999997</v>
      </c>
      <c r="H23" s="16">
        <f t="shared" si="11"/>
        <v>100</v>
      </c>
      <c r="I23" s="16">
        <f t="shared" si="12"/>
        <v>0</v>
      </c>
      <c r="J23" s="18">
        <f t="shared" si="13"/>
        <v>44026.5</v>
      </c>
    </row>
    <row r="24" spans="1:10" ht="26.25">
      <c r="A24" s="28" t="s">
        <v>26</v>
      </c>
      <c r="B24" s="18">
        <v>2172.8000000000002</v>
      </c>
      <c r="C24" s="18">
        <v>10583.9</v>
      </c>
      <c r="D24" s="23">
        <v>11196.6</v>
      </c>
      <c r="E24" s="18">
        <v>11357</v>
      </c>
      <c r="F24" s="18">
        <f>E24-D24</f>
        <v>160.39999999999964</v>
      </c>
      <c r="G24" s="18">
        <v>11357</v>
      </c>
      <c r="H24" s="18">
        <f t="shared" si="11"/>
        <v>100</v>
      </c>
      <c r="I24" s="17">
        <f t="shared" si="12"/>
        <v>0</v>
      </c>
      <c r="J24" s="18">
        <f t="shared" si="13"/>
        <v>773.10000000000036</v>
      </c>
    </row>
    <row r="25" spans="1:10" ht="15.75">
      <c r="A25" s="8"/>
      <c r="B25" s="5"/>
      <c r="C25" s="5"/>
      <c r="D25" s="11"/>
      <c r="E25" s="5"/>
      <c r="F25" s="5"/>
      <c r="G25" s="5"/>
      <c r="H25" s="5"/>
      <c r="I25" s="5"/>
      <c r="J25" s="5"/>
    </row>
    <row r="26" spans="1:10" ht="31.5">
      <c r="A26" s="8" t="s">
        <v>2</v>
      </c>
      <c r="B26" s="5">
        <f t="shared" ref="B26:C26" si="14">SUM(B29:B33)</f>
        <v>34655.800000000003</v>
      </c>
      <c r="C26" s="5">
        <f t="shared" si="14"/>
        <v>93151.599999999991</v>
      </c>
      <c r="D26" s="11">
        <f>SUM(D28:D33)</f>
        <v>56758.799999999996</v>
      </c>
      <c r="E26" s="5">
        <f t="shared" ref="E26" si="15">SUM(E29:E33)</f>
        <v>146153.69999999998</v>
      </c>
      <c r="F26" s="5">
        <f t="shared" ref="F26:J26" si="16">SUM(F29:F33)</f>
        <v>89394.900000000009</v>
      </c>
      <c r="G26" s="5">
        <f t="shared" si="16"/>
        <v>122132.70000000001</v>
      </c>
      <c r="H26" s="5">
        <f>G26/E26*100</f>
        <v>83.564562511930944</v>
      </c>
      <c r="I26" s="5">
        <f t="shared" si="16"/>
        <v>24020.999999999996</v>
      </c>
      <c r="J26" s="5">
        <f t="shared" si="16"/>
        <v>28981.1</v>
      </c>
    </row>
    <row r="27" spans="1:10" ht="15.75">
      <c r="A27" s="2" t="s">
        <v>0</v>
      </c>
      <c r="B27" s="18"/>
      <c r="C27" s="18"/>
      <c r="D27" s="15"/>
      <c r="E27" s="18"/>
      <c r="F27" s="18"/>
      <c r="G27" s="18"/>
      <c r="H27" s="17"/>
      <c r="I27" s="17"/>
      <c r="J27" s="17"/>
    </row>
    <row r="28" spans="1:10" ht="15.75">
      <c r="A28" s="2"/>
      <c r="B28" s="18"/>
      <c r="C28" s="18"/>
      <c r="D28" s="15"/>
      <c r="E28" s="18"/>
      <c r="F28" s="18"/>
      <c r="G28" s="18"/>
      <c r="H28" s="18"/>
      <c r="I28" s="5"/>
      <c r="J28" s="18">
        <f t="shared" ref="J28" si="17">G28-B28</f>
        <v>0</v>
      </c>
    </row>
    <row r="29" spans="1:10" ht="25.5">
      <c r="A29" s="2" t="s">
        <v>28</v>
      </c>
      <c r="B29" s="18">
        <v>1294.7</v>
      </c>
      <c r="C29" s="18">
        <v>4832.6000000000004</v>
      </c>
      <c r="D29" s="15">
        <v>6157.8</v>
      </c>
      <c r="E29" s="18">
        <v>5543</v>
      </c>
      <c r="F29" s="18">
        <f t="shared" ref="F29:F33" si="18">E29-D29</f>
        <v>-614.80000000000018</v>
      </c>
      <c r="G29" s="18">
        <v>5542.9</v>
      </c>
      <c r="H29" s="16">
        <f t="shared" ref="H29:H33" si="19">G29/E29*100</f>
        <v>99.998195922785499</v>
      </c>
      <c r="I29" s="16">
        <f t="shared" ref="I29:I33" si="20">E29-G29</f>
        <v>0.1000000000003638</v>
      </c>
      <c r="J29" s="18">
        <f t="shared" ref="J29:J33" si="21">G29-C29</f>
        <v>710.29999999999927</v>
      </c>
    </row>
    <row r="30" spans="1:10" ht="38.25">
      <c r="A30" s="2" t="s">
        <v>29</v>
      </c>
      <c r="B30" s="18">
        <v>9338.6</v>
      </c>
      <c r="C30" s="18">
        <v>19727.5</v>
      </c>
      <c r="D30" s="15">
        <v>4414.3999999999996</v>
      </c>
      <c r="E30" s="18">
        <v>71405.5</v>
      </c>
      <c r="F30" s="18">
        <f t="shared" si="18"/>
        <v>66991.100000000006</v>
      </c>
      <c r="G30" s="18">
        <v>47534.5</v>
      </c>
      <c r="H30" s="16">
        <f t="shared" si="19"/>
        <v>66.569802046060872</v>
      </c>
      <c r="I30" s="16">
        <f t="shared" si="20"/>
        <v>23871</v>
      </c>
      <c r="J30" s="18">
        <f t="shared" si="21"/>
        <v>27807</v>
      </c>
    </row>
    <row r="31" spans="1:10" ht="25.5">
      <c r="A31" s="2" t="s">
        <v>30</v>
      </c>
      <c r="B31" s="18">
        <v>19758.900000000001</v>
      </c>
      <c r="C31" s="18">
        <v>57580.9</v>
      </c>
      <c r="D31" s="15">
        <v>27012</v>
      </c>
      <c r="E31" s="18">
        <v>52196.9</v>
      </c>
      <c r="F31" s="18">
        <f t="shared" si="18"/>
        <v>25184.9</v>
      </c>
      <c r="G31" s="18">
        <v>52047.3</v>
      </c>
      <c r="H31" s="16">
        <f t="shared" si="19"/>
        <v>99.713392940960105</v>
      </c>
      <c r="I31" s="16">
        <f t="shared" si="20"/>
        <v>149.59999999999854</v>
      </c>
      <c r="J31" s="18">
        <f t="shared" si="21"/>
        <v>-5533.5999999999985</v>
      </c>
    </row>
    <row r="32" spans="1:10" ht="25.5">
      <c r="A32" s="2" t="s">
        <v>27</v>
      </c>
      <c r="B32" s="18">
        <v>1436.3</v>
      </c>
      <c r="C32" s="18">
        <v>7106.9</v>
      </c>
      <c r="D32" s="15">
        <v>9612</v>
      </c>
      <c r="E32" s="18">
        <v>12668.5</v>
      </c>
      <c r="F32" s="18">
        <f t="shared" si="18"/>
        <v>3056.5</v>
      </c>
      <c r="G32" s="18">
        <v>12668.2</v>
      </c>
      <c r="H32" s="16">
        <f t="shared" si="19"/>
        <v>99.997631921695557</v>
      </c>
      <c r="I32" s="16">
        <f t="shared" si="20"/>
        <v>0.2999999999992724</v>
      </c>
      <c r="J32" s="18">
        <f t="shared" si="21"/>
        <v>5561.3000000000011</v>
      </c>
    </row>
    <row r="33" spans="1:10" ht="25.5">
      <c r="A33" s="2" t="s">
        <v>31</v>
      </c>
      <c r="B33" s="18">
        <v>2827.3</v>
      </c>
      <c r="C33" s="18">
        <v>3903.7</v>
      </c>
      <c r="D33" s="15">
        <v>9562.6</v>
      </c>
      <c r="E33" s="18">
        <v>4339.8</v>
      </c>
      <c r="F33" s="18">
        <f t="shared" si="18"/>
        <v>-5222.8</v>
      </c>
      <c r="G33" s="18">
        <v>4339.8</v>
      </c>
      <c r="H33" s="16">
        <f t="shared" si="19"/>
        <v>100</v>
      </c>
      <c r="I33" s="16">
        <f t="shared" si="20"/>
        <v>0</v>
      </c>
      <c r="J33" s="18">
        <f t="shared" si="21"/>
        <v>436.10000000000036</v>
      </c>
    </row>
    <row r="34" spans="1:10" ht="15.75">
      <c r="A34" s="4"/>
      <c r="B34" s="18"/>
      <c r="C34" s="18"/>
      <c r="D34" s="18"/>
      <c r="E34" s="18"/>
      <c r="F34" s="18"/>
      <c r="G34" s="18"/>
      <c r="H34" s="17"/>
      <c r="I34" s="17"/>
      <c r="J34" s="17"/>
    </row>
    <row r="35" spans="1:10" ht="31.5">
      <c r="A35" s="8" t="s">
        <v>3</v>
      </c>
      <c r="B35" s="5">
        <v>2183.9</v>
      </c>
      <c r="C35" s="5">
        <v>4459.8</v>
      </c>
      <c r="D35" s="7">
        <v>4694.3</v>
      </c>
      <c r="E35" s="5">
        <v>3959.4</v>
      </c>
      <c r="F35" s="6">
        <f>E35-D35</f>
        <v>-734.90000000000009</v>
      </c>
      <c r="G35" s="5">
        <v>3955.5</v>
      </c>
      <c r="H35" s="5">
        <f>G35/E35*100</f>
        <v>99.901500227307167</v>
      </c>
      <c r="I35" s="5">
        <f>E35-G35</f>
        <v>3.9000000000000909</v>
      </c>
      <c r="J35" s="18">
        <f>G35-C35</f>
        <v>-504.30000000000018</v>
      </c>
    </row>
    <row r="36" spans="1:10" ht="15.75">
      <c r="A36" s="10"/>
      <c r="B36" s="18"/>
      <c r="C36" s="18"/>
      <c r="D36" s="17"/>
      <c r="E36" s="18"/>
      <c r="F36" s="18"/>
      <c r="G36" s="18"/>
      <c r="H36" s="17"/>
      <c r="I36" s="17"/>
      <c r="J36" s="17"/>
    </row>
    <row r="37" spans="1:10" ht="31.5">
      <c r="A37" s="8" t="s">
        <v>4</v>
      </c>
      <c r="B37" s="6">
        <v>474.7</v>
      </c>
      <c r="C37" s="6">
        <v>7806.4</v>
      </c>
      <c r="D37" s="7">
        <v>16134.1</v>
      </c>
      <c r="E37" s="6">
        <v>3778.6</v>
      </c>
      <c r="F37" s="6">
        <f>E37-D37</f>
        <v>-12355.5</v>
      </c>
      <c r="G37" s="6">
        <v>3778.6</v>
      </c>
      <c r="H37" s="5">
        <f>G37/E37*100</f>
        <v>100</v>
      </c>
      <c r="I37" s="5">
        <f>E37-G37</f>
        <v>0</v>
      </c>
      <c r="J37" s="18">
        <f>G37-C37</f>
        <v>-4027.7999999999997</v>
      </c>
    </row>
    <row r="38" spans="1:10" ht="15.75">
      <c r="A38" s="10"/>
      <c r="B38" s="18"/>
      <c r="C38" s="18"/>
      <c r="D38" s="18"/>
      <c r="E38" s="18"/>
      <c r="F38" s="18"/>
      <c r="G38" s="18"/>
      <c r="H38" s="17"/>
      <c r="I38" s="17"/>
      <c r="J38" s="17"/>
    </row>
    <row r="39" spans="1:10" ht="47.25">
      <c r="A39" s="8" t="s">
        <v>5</v>
      </c>
      <c r="B39" s="5">
        <f t="shared" ref="B39:C39" si="22">SUM(B41:B44)</f>
        <v>1216.8000000000002</v>
      </c>
      <c r="C39" s="5">
        <f t="shared" si="22"/>
        <v>2631.6</v>
      </c>
      <c r="D39" s="5">
        <f>SUM(D41:D44)</f>
        <v>5299.2</v>
      </c>
      <c r="E39" s="5">
        <f t="shared" ref="E39" si="23">SUM(E41:E44)</f>
        <v>3498.4</v>
      </c>
      <c r="F39" s="5">
        <f t="shared" ref="F39:J39" si="24">SUM(F41:F44)</f>
        <v>-1800.8</v>
      </c>
      <c r="G39" s="5">
        <f t="shared" si="24"/>
        <v>3160.9</v>
      </c>
      <c r="H39" s="5">
        <f>G39/E39*100</f>
        <v>90.352732677795572</v>
      </c>
      <c r="I39" s="5">
        <f t="shared" si="24"/>
        <v>337.5</v>
      </c>
      <c r="J39" s="5">
        <f t="shared" si="24"/>
        <v>529.30000000000018</v>
      </c>
    </row>
    <row r="40" spans="1:10" ht="15.75">
      <c r="A40" s="9" t="s">
        <v>0</v>
      </c>
      <c r="B40" s="18"/>
      <c r="C40" s="18"/>
      <c r="D40" s="5"/>
      <c r="E40" s="18"/>
      <c r="F40" s="18"/>
      <c r="G40" s="18"/>
      <c r="H40" s="17"/>
      <c r="I40" s="17"/>
      <c r="J40" s="17"/>
    </row>
    <row r="41" spans="1:10" ht="25.5">
      <c r="A41" s="2" t="s">
        <v>32</v>
      </c>
      <c r="B41" s="18">
        <v>97.5</v>
      </c>
      <c r="C41" s="18">
        <v>114.5</v>
      </c>
      <c r="D41" s="16">
        <v>3056.5</v>
      </c>
      <c r="E41" s="18">
        <v>356.5</v>
      </c>
      <c r="F41" s="18">
        <f t="shared" ref="F41:F44" si="25">E41-D41</f>
        <v>-2700</v>
      </c>
      <c r="G41" s="18">
        <v>274</v>
      </c>
      <c r="H41" s="16">
        <f t="shared" ref="H41:H44" si="26">G41/E41*100</f>
        <v>76.858345021037863</v>
      </c>
      <c r="I41" s="16">
        <f t="shared" ref="I41:I44" si="27">E41-G41</f>
        <v>82.5</v>
      </c>
      <c r="J41" s="18">
        <f t="shared" ref="J41:J44" si="28">G41-C41</f>
        <v>159.5</v>
      </c>
    </row>
    <row r="42" spans="1:10" ht="25.5">
      <c r="A42" s="2" t="s">
        <v>33</v>
      </c>
      <c r="B42" s="18">
        <v>583.70000000000005</v>
      </c>
      <c r="C42" s="18">
        <v>1620.8</v>
      </c>
      <c r="D42" s="16">
        <v>1442.7</v>
      </c>
      <c r="E42" s="18">
        <v>2151.9</v>
      </c>
      <c r="F42" s="18">
        <f t="shared" si="25"/>
        <v>709.2</v>
      </c>
      <c r="G42" s="18">
        <v>1896.9</v>
      </c>
      <c r="H42" s="16">
        <f t="shared" si="26"/>
        <v>88.150006970584144</v>
      </c>
      <c r="I42" s="16">
        <f t="shared" si="27"/>
        <v>255</v>
      </c>
      <c r="J42" s="18">
        <f t="shared" si="28"/>
        <v>276.10000000000014</v>
      </c>
    </row>
    <row r="43" spans="1:10" ht="15.75">
      <c r="A43" s="2"/>
      <c r="B43" s="18"/>
      <c r="C43" s="18"/>
      <c r="D43" s="16"/>
      <c r="E43" s="18"/>
      <c r="F43" s="18"/>
      <c r="G43" s="18"/>
      <c r="H43" s="16"/>
      <c r="I43" s="16"/>
      <c r="J43" s="18"/>
    </row>
    <row r="44" spans="1:10" ht="15.75">
      <c r="A44" s="2" t="s">
        <v>34</v>
      </c>
      <c r="B44" s="18">
        <v>535.6</v>
      </c>
      <c r="C44" s="18">
        <v>896.3</v>
      </c>
      <c r="D44" s="16">
        <v>800</v>
      </c>
      <c r="E44" s="18">
        <v>990</v>
      </c>
      <c r="F44" s="18">
        <f t="shared" si="25"/>
        <v>190</v>
      </c>
      <c r="G44" s="18">
        <v>990</v>
      </c>
      <c r="H44" s="16">
        <f t="shared" si="26"/>
        <v>100</v>
      </c>
      <c r="I44" s="16">
        <f t="shared" si="27"/>
        <v>0</v>
      </c>
      <c r="J44" s="18">
        <f t="shared" si="28"/>
        <v>93.700000000000045</v>
      </c>
    </row>
    <row r="45" spans="1:10" ht="18" customHeight="1">
      <c r="A45" s="10"/>
      <c r="B45" s="18"/>
      <c r="C45" s="18"/>
      <c r="D45" s="18"/>
      <c r="E45" s="18"/>
      <c r="F45" s="18"/>
      <c r="G45" s="18"/>
      <c r="H45" s="17"/>
      <c r="I45" s="17"/>
      <c r="J45" s="17"/>
    </row>
    <row r="46" spans="1:10" ht="44.25" customHeight="1">
      <c r="A46" s="8" t="s">
        <v>6</v>
      </c>
      <c r="B46" s="6">
        <v>740</v>
      </c>
      <c r="C46" s="6">
        <v>797</v>
      </c>
      <c r="D46" s="5">
        <v>861</v>
      </c>
      <c r="E46" s="6">
        <v>1071</v>
      </c>
      <c r="F46" s="6">
        <f>E46-D46</f>
        <v>210</v>
      </c>
      <c r="G46" s="6">
        <v>1071</v>
      </c>
      <c r="H46" s="5">
        <f>G46/E46*100</f>
        <v>100</v>
      </c>
      <c r="I46" s="5">
        <f>E46-G46</f>
        <v>0</v>
      </c>
      <c r="J46" s="18">
        <f>G46-C46</f>
        <v>274</v>
      </c>
    </row>
    <row r="47" spans="1:10" ht="15.75">
      <c r="A47" s="10"/>
      <c r="B47" s="25"/>
      <c r="C47" s="25"/>
      <c r="D47" s="25"/>
      <c r="E47" s="25"/>
      <c r="F47" s="25"/>
      <c r="G47" s="25"/>
      <c r="H47" s="19"/>
      <c r="I47" s="19"/>
      <c r="J47" s="19"/>
    </row>
    <row r="48" spans="1:10" ht="15.75">
      <c r="A48" s="12"/>
      <c r="B48" s="21"/>
      <c r="C48" s="21"/>
      <c r="D48" s="21"/>
      <c r="E48" s="21"/>
      <c r="F48" s="21"/>
      <c r="G48" s="21"/>
      <c r="H48" s="22"/>
      <c r="I48" s="22"/>
      <c r="J48" s="24"/>
    </row>
    <row r="49" spans="1:10" ht="6.75" customHeight="1">
      <c r="A49" s="10"/>
      <c r="B49" s="26"/>
      <c r="C49" s="26"/>
      <c r="D49" s="26"/>
      <c r="E49" s="26"/>
      <c r="F49" s="26"/>
      <c r="G49" s="26"/>
      <c r="H49" s="20"/>
      <c r="I49" s="20"/>
      <c r="J49" s="20"/>
    </row>
    <row r="50" spans="1:10" ht="31.5">
      <c r="A50" s="8" t="s">
        <v>7</v>
      </c>
      <c r="B50" s="5">
        <f t="shared" ref="B50:C50" si="29">SUM(B52:B55)</f>
        <v>68332.3</v>
      </c>
      <c r="C50" s="5">
        <f t="shared" si="29"/>
        <v>85814.2</v>
      </c>
      <c r="D50" s="5">
        <f>SUM(D52:D55)</f>
        <v>77475.3</v>
      </c>
      <c r="E50" s="5">
        <f t="shared" ref="E50" si="30">SUM(E52:E55)</f>
        <v>85434.299999999988</v>
      </c>
      <c r="F50" s="5">
        <f t="shared" ref="F50:J50" si="31">SUM(F52:F55)</f>
        <v>7958.9999999999927</v>
      </c>
      <c r="G50" s="5">
        <f t="shared" si="31"/>
        <v>82502.799999999988</v>
      </c>
      <c r="H50" s="5">
        <f>G50/E50*100</f>
        <v>96.56870835250011</v>
      </c>
      <c r="I50" s="7">
        <f t="shared" si="31"/>
        <v>2931.4999999999964</v>
      </c>
      <c r="J50" s="7">
        <f t="shared" si="31"/>
        <v>-3311.4000000000015</v>
      </c>
    </row>
    <row r="51" spans="1:10" ht="15.75">
      <c r="A51" s="9" t="s">
        <v>0</v>
      </c>
      <c r="B51" s="18"/>
      <c r="C51" s="18"/>
      <c r="D51" s="5"/>
      <c r="E51" s="18"/>
      <c r="F51" s="18"/>
      <c r="G51" s="18"/>
      <c r="H51" s="17"/>
      <c r="I51" s="17"/>
      <c r="J51" s="17"/>
    </row>
    <row r="52" spans="1:10" ht="38.25">
      <c r="A52" s="2" t="s">
        <v>35</v>
      </c>
      <c r="B52" s="18">
        <v>6878.6</v>
      </c>
      <c r="C52" s="18">
        <v>8344.5</v>
      </c>
      <c r="D52" s="16">
        <v>13015.8</v>
      </c>
      <c r="E52" s="18">
        <v>13109.5</v>
      </c>
      <c r="F52" s="18">
        <f t="shared" ref="F52:F56" si="32">E52-D52</f>
        <v>93.700000000000728</v>
      </c>
      <c r="G52" s="18">
        <v>10179.299999999999</v>
      </c>
      <c r="H52" s="16">
        <f t="shared" ref="H52:H56" si="33">G52/E52*100</f>
        <v>77.648270338304286</v>
      </c>
      <c r="I52" s="16">
        <f t="shared" ref="I52:I56" si="34">E52-G52</f>
        <v>2930.2000000000007</v>
      </c>
      <c r="J52" s="18">
        <f t="shared" ref="J52:J56" si="35">G52-C52</f>
        <v>1834.7999999999993</v>
      </c>
    </row>
    <row r="53" spans="1:10" ht="25.5">
      <c r="A53" s="2" t="s">
        <v>36</v>
      </c>
      <c r="B53" s="18">
        <v>46258.400000000001</v>
      </c>
      <c r="C53" s="18">
        <v>55582.9</v>
      </c>
      <c r="D53" s="16">
        <v>41179.800000000003</v>
      </c>
      <c r="E53" s="18">
        <v>49257.7</v>
      </c>
      <c r="F53" s="18">
        <f t="shared" si="32"/>
        <v>8077.8999999999942</v>
      </c>
      <c r="G53" s="18">
        <v>49256.4</v>
      </c>
      <c r="H53" s="16">
        <f t="shared" si="33"/>
        <v>99.99736081871464</v>
      </c>
      <c r="I53" s="16">
        <f t="shared" si="34"/>
        <v>1.2999999999956344</v>
      </c>
      <c r="J53" s="18">
        <f t="shared" si="35"/>
        <v>-6326.5</v>
      </c>
    </row>
    <row r="54" spans="1:10" ht="15.75">
      <c r="A54" s="2"/>
      <c r="B54" s="18"/>
      <c r="C54" s="18"/>
      <c r="D54" s="16"/>
      <c r="E54" s="18"/>
      <c r="F54" s="18"/>
      <c r="G54" s="18"/>
      <c r="H54" s="16"/>
      <c r="I54" s="16"/>
      <c r="J54" s="18"/>
    </row>
    <row r="55" spans="1:10" ht="25.5">
      <c r="A55" s="2" t="s">
        <v>37</v>
      </c>
      <c r="B55" s="18">
        <v>15195.3</v>
      </c>
      <c r="C55" s="18">
        <v>21886.799999999999</v>
      </c>
      <c r="D55" s="16">
        <v>23279.7</v>
      </c>
      <c r="E55" s="18">
        <v>23067.1</v>
      </c>
      <c r="F55" s="18">
        <f t="shared" si="32"/>
        <v>-212.60000000000218</v>
      </c>
      <c r="G55" s="18">
        <v>23067.1</v>
      </c>
      <c r="H55" s="16">
        <f t="shared" si="33"/>
        <v>100</v>
      </c>
      <c r="I55" s="16">
        <f t="shared" si="34"/>
        <v>0</v>
      </c>
      <c r="J55" s="18">
        <f t="shared" si="35"/>
        <v>1180.2999999999993</v>
      </c>
    </row>
    <row r="56" spans="1:10" ht="31.5">
      <c r="A56" s="12" t="s">
        <v>39</v>
      </c>
      <c r="B56" s="33">
        <v>2806.6</v>
      </c>
      <c r="C56" s="33">
        <v>4244.5</v>
      </c>
      <c r="D56" s="33">
        <v>4948.8</v>
      </c>
      <c r="E56" s="33">
        <v>4543.8</v>
      </c>
      <c r="F56" s="33">
        <f t="shared" si="32"/>
        <v>-405</v>
      </c>
      <c r="G56" s="33">
        <v>4522.8999999999996</v>
      </c>
      <c r="H56" s="33">
        <f t="shared" si="33"/>
        <v>99.540032571856145</v>
      </c>
      <c r="I56" s="34">
        <f t="shared" si="34"/>
        <v>20.900000000000546</v>
      </c>
      <c r="J56" s="6">
        <f t="shared" si="35"/>
        <v>278.39999999999964</v>
      </c>
    </row>
    <row r="57" spans="1:10" ht="15.75">
      <c r="A57" s="29" t="s">
        <v>10</v>
      </c>
      <c r="B57" s="6">
        <f t="shared" ref="B57:G57" si="36">B7+B16+B25+B26+B35+B37+B39+B46+B48+B50+B56</f>
        <v>692303.20000000007</v>
      </c>
      <c r="C57" s="6">
        <f t="shared" si="36"/>
        <v>909206.99999999988</v>
      </c>
      <c r="D57" s="6">
        <f t="shared" si="36"/>
        <v>939641.9</v>
      </c>
      <c r="E57" s="6">
        <f t="shared" si="36"/>
        <v>1068917.3</v>
      </c>
      <c r="F57" s="6">
        <f t="shared" si="36"/>
        <v>129275.39999999997</v>
      </c>
      <c r="G57" s="6">
        <f t="shared" si="36"/>
        <v>1041138.8000000002</v>
      </c>
      <c r="H57" s="5">
        <f>G57/E57*100</f>
        <v>97.40124890859191</v>
      </c>
      <c r="I57" s="6">
        <f>I7+I16+I25+I26+I35+I37+I39+I46+I48+I50+I56</f>
        <v>27778.499999999982</v>
      </c>
      <c r="J57" s="6">
        <f>J7+J16+J25+J26+J35+J37+J39+J46+J48+J50+J56</f>
        <v>131931.80000000002</v>
      </c>
    </row>
  </sheetData>
  <mergeCells count="12">
    <mergeCell ref="J5:J6"/>
    <mergeCell ref="G1:I1"/>
    <mergeCell ref="A5:A6"/>
    <mergeCell ref="D5:D6"/>
    <mergeCell ref="E5:E6"/>
    <mergeCell ref="I5:I6"/>
    <mergeCell ref="F5:F6"/>
    <mergeCell ref="G5:G6"/>
    <mergeCell ref="H5:H6"/>
    <mergeCell ref="A3:I3"/>
    <mergeCell ref="B5:B6"/>
    <mergeCell ref="C5:C6"/>
  </mergeCells>
  <pageMargins left="0.9055118110236221" right="0.31496062992125984" top="0.35433070866141736" bottom="0.55118110236220474" header="0.31496062992125984" footer="0.31496062992125984"/>
  <pageSetup paperSize="9" scale="54" fitToHeight="2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2020-04-30T12:13:41Z</cp:lastPrinted>
  <dcterms:created xsi:type="dcterms:W3CDTF">2014-12-03T17:26:08Z</dcterms:created>
  <dcterms:modified xsi:type="dcterms:W3CDTF">2021-06-29T07:59:45Z</dcterms:modified>
</cp:coreProperties>
</file>