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'!$15:$15</definedName>
    <definedName name="_xlnm.Print_Area" localSheetId="0">'Приложение  '!$A$1:$E$58</definedName>
  </definedNames>
  <calcPr fullCalcOnLoad="1"/>
</workbook>
</file>

<file path=xl/sharedStrings.xml><?xml version="1.0" encoding="utf-8"?>
<sst xmlns="http://schemas.openxmlformats.org/spreadsheetml/2006/main" count="85" uniqueCount="77">
  <si>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</si>
  <si>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</si>
  <si>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</si>
  <si>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</si>
  <si>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</si>
  <si>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</si>
  <si>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</si>
  <si>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</si>
  <si>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</si>
  <si>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</si>
  <si>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</si>
  <si>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</si>
  <si>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182 1 08 03010 01 0000 110</t>
  </si>
  <si>
    <t>250 1 16 90050 05 0000 140</t>
  </si>
  <si>
    <t>250 1 17 05050 05 0000 180</t>
  </si>
  <si>
    <t>254 2 02 02999 05 0000 151</t>
  </si>
  <si>
    <t>Прочие субсидии  бюджетам муниципальных районов</t>
  </si>
  <si>
    <t>Межбюджетные трансферты, передаваемые бюджетам  муниципальных  районов  на финансовое обеспечение дорожной деятености  в отношении  автомобильных дорог  общего пользования местного значения</t>
  </si>
  <si>
    <t>254 2 02 04056 05 0000 151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</si>
  <si>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</si>
  <si>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 xml:space="preserve">Государственная пошлина по делам, рассматриваемым в судах общей юрисдикции, мировыми судьями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</si>
  <si>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</si>
  <si>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</si>
  <si>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</si>
  <si>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</si>
  <si>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</si>
  <si>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133 0409 04 3 02 41210 000</t>
  </si>
  <si>
    <t xml:space="preserve">   Выполнение работ по содержанию автомобильных дорог и искусственных сооружений муниципальных районов</t>
  </si>
  <si>
    <t>133 0409 04 3 01 64030 000</t>
  </si>
  <si>
    <t>Остаток средств дорожного фонда на 01.01.2018 года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</si>
  <si>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</si>
  <si>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</si>
  <si>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</si>
  <si>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</si>
  <si>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>133 0409 04 3 01 41380 000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</si>
  <si>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</si>
  <si>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</si>
  <si>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</si>
  <si>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>133 0409 04 3 02 41230 000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</si>
  <si>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</si>
  <si>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</si>
  <si>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 xml:space="preserve">    Выполнение работ по строительству автодороги в д.Деминская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</si>
  <si>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</si>
  <si>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</si>
  <si>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</si>
  <si>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>на 2019 год и плановый период 2020 и 2021 годов</t>
  </si>
  <si>
    <t xml:space="preserve">     Выполнение работ по ремонту участка дороги Белоусово-Захарьино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</si>
  <si>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</si>
  <si>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</si>
  <si>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S1360 000</t>
  </si>
  <si>
    <t>133 0409 14 3 01 41350 000</t>
  </si>
  <si>
    <t>133 0409 14 3 01 64030 000</t>
  </si>
  <si>
    <t>133 0409 14 3 01 S1360 000</t>
  </si>
  <si>
    <t>133 0409 14 3 01 71360 000</t>
  </si>
  <si>
    <t xml:space="preserve">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</si>
  <si>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133 0409 04 3 01 41310 000</t>
  </si>
  <si>
    <t>133 0409 14 3 02 41210 000</t>
  </si>
  <si>
    <t>133 0409 04 3 01 00000 000</t>
  </si>
  <si>
    <t>133 0409 04 3 02 00000 000</t>
  </si>
  <si>
    <t>133 0409 14 3 02 00000 000</t>
  </si>
  <si>
    <t>133 0409 14 3 01 00000 000</t>
  </si>
  <si>
    <t>Дорожное хозяйство (дорожные фонды)</t>
  </si>
  <si>
    <t>Подпрограмма "Развитие транспортной  системы на территории Вытегорского муниципального района на 2021-2025 годы"</t>
  </si>
  <si>
    <t xml:space="preserve"> Выполнение работ по ремонту моста в г.Вытегра</t>
  </si>
  <si>
    <t>Всего расходов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</si>
  <si>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</si>
  <si>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Ремонт автомобильных дорог и искусственных сооружений</t>
  </si>
  <si>
    <t>133 0409 04 3 00 00000 000</t>
  </si>
  <si>
    <t>133 0409 14 3 00 00000 000</t>
  </si>
  <si>
    <t>Приложение 13</t>
  </si>
  <si>
    <t xml:space="preserve">" О районном бюджете на 2019 год и </t>
  </si>
  <si>
    <t>плановый период 2020 и 2021 годов"</t>
  </si>
  <si>
    <t>от ______________________ №____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</si>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</sst>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173" fontId="23" fillId="0" borderId="19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19" xfId="88" applyFont="1" applyBorder="1" applyAlignment="1">
      <alignment horizontal="center"/>
      <protection/>
    </xf>
    <xf numFmtId="0" fontId="23" fillId="0" borderId="20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88" applyFont="1" applyAlignment="1">
      <alignment/>
      <protection/>
    </xf>
    <xf numFmtId="0" fontId="25" fillId="0" borderId="0" xfId="88" applyNumberFormat="1" applyFont="1" applyFill="1" applyAlignment="1" applyProtection="1">
      <alignment horizontal="right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43" fillId="0" borderId="2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23" fillId="0" borderId="0" xfId="88" applyFont="1" applyAlignment="1">
      <alignment horizontal="center"/>
      <protection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right"/>
      <protection/>
    </xf>
    <xf numFmtId="0" fontId="23" fillId="0" borderId="24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173" fontId="23" fillId="0" borderId="24" xfId="0" applyNumberFormat="1" applyFont="1" applyFill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 wrapText="1"/>
    </xf>
    <xf numFmtId="173" fontId="23" fillId="0" borderId="22" xfId="0" applyNumberFormat="1" applyFont="1" applyFill="1" applyBorder="1" applyAlignment="1">
      <alignment horizontal="center" vertical="center" wrapText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6" xfId="88" applyNumberFormat="1" applyFont="1" applyFill="1" applyBorder="1" applyAlignment="1" applyProtection="1">
      <alignment horizontal="right"/>
      <protection hidden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view="pageBreakPreview" zoomScaleSheetLayoutView="100" zoomScalePageLayoutView="0" workbookViewId="0" topLeftCell="A15">
      <selection activeCell="C37" sqref="C37"/>
    </sheetView>
  </sheetViews>
  <sheetFormatPr defaultColWidth="7.8515625" defaultRowHeight="15"/>
  <cols>
    <col min="1" max="1" width="57.7109375" style="14" customWidth="1"/>
    <col min="2" max="2" width="31.140625" style="14" customWidth="1"/>
    <col min="3" max="3" width="13.421875" style="14" customWidth="1"/>
    <col min="4" max="4" width="14.00390625" style="14" customWidth="1"/>
    <col min="5" max="5" width="12.28125" style="14" customWidth="1"/>
    <col min="6" max="16384" width="7.8515625" style="14" customWidth="1"/>
  </cols>
  <sheetData>
    <row r="1" spans="1:5" ht="15.75">
      <c r="A1" s="9"/>
      <c r="B1" s="61"/>
      <c r="C1" s="62"/>
      <c r="D1" s="71" t="s">
        <v>69</v>
      </c>
      <c r="E1" s="71"/>
    </row>
    <row r="2" spans="1:5" ht="15.75">
      <c r="A2" s="9"/>
      <c r="B2" s="62" t="s">
        <v>9</v>
      </c>
      <c r="C2" s="62"/>
      <c r="D2" s="62"/>
      <c r="E2" s="62"/>
    </row>
    <row r="3" spans="1:5" ht="15.75">
      <c r="A3" s="9"/>
      <c r="B3" s="49"/>
      <c r="C3" s="55" t="s">
        <v>70</v>
      </c>
      <c r="D3" s="55"/>
      <c r="E3" s="55"/>
    </row>
    <row r="4" spans="1:5" ht="15.75">
      <c r="A4" s="9"/>
      <c r="B4" s="49"/>
      <c r="C4" s="55" t="s">
        <v>71</v>
      </c>
      <c r="D4" s="55"/>
      <c r="E4" s="55"/>
    </row>
    <row r="5" spans="1:5" ht="15.75">
      <c r="A5" s="9"/>
      <c r="B5" s="42"/>
      <c r="C5" s="50" t="s">
        <v>72</v>
      </c>
      <c r="D5" s="50"/>
      <c r="E5" s="50"/>
    </row>
    <row r="6" spans="2:6" ht="18.75" customHeight="1">
      <c r="B6" s="76"/>
      <c r="C6" s="76"/>
      <c r="D6" s="76"/>
      <c r="E6" s="76"/>
      <c r="F6" s="10"/>
    </row>
    <row r="7" spans="2:6" ht="18" customHeight="1">
      <c r="B7" s="76"/>
      <c r="C7" s="76"/>
      <c r="D7" s="76"/>
      <c r="E7" s="76"/>
      <c r="F7" s="10"/>
    </row>
    <row r="8" spans="1:5" ht="15" customHeight="1">
      <c r="A8" s="11"/>
      <c r="B8" s="51"/>
      <c r="C8" s="51"/>
      <c r="D8" s="51"/>
      <c r="E8" s="51"/>
    </row>
    <row r="9" spans="1:5" ht="15" customHeight="1">
      <c r="A9" s="61"/>
      <c r="B9" s="61"/>
      <c r="C9" s="61"/>
      <c r="D9" s="61"/>
      <c r="E9" s="61"/>
    </row>
    <row r="10" spans="1:5" ht="63" customHeight="1">
      <c r="A10" s="69" t="s">
        <v>19</v>
      </c>
      <c r="B10" s="69"/>
      <c r="C10" s="69"/>
      <c r="D10" s="69"/>
      <c r="E10" s="69"/>
    </row>
    <row r="11" spans="1:5" ht="21.75" customHeight="1">
      <c r="A11" s="70" t="s">
        <v>45</v>
      </c>
      <c r="B11" s="70"/>
      <c r="C11" s="70"/>
      <c r="D11" s="70"/>
      <c r="E11" s="70"/>
    </row>
    <row r="12" spans="1:5" ht="15" customHeight="1">
      <c r="A12" s="11"/>
      <c r="B12" s="11"/>
      <c r="C12" s="75" t="s">
        <v>7</v>
      </c>
      <c r="D12" s="75"/>
      <c r="E12" s="75"/>
    </row>
    <row r="13" spans="1:5" ht="15" customHeight="1">
      <c r="A13" s="59" t="s">
        <v>5</v>
      </c>
      <c r="B13" s="52" t="s">
        <v>3</v>
      </c>
      <c r="C13" s="56" t="s">
        <v>8</v>
      </c>
      <c r="D13" s="57"/>
      <c r="E13" s="58"/>
    </row>
    <row r="14" spans="1:5" ht="39" customHeight="1">
      <c r="A14" s="59"/>
      <c r="B14" s="60"/>
      <c r="C14" s="12">
        <v>2019</v>
      </c>
      <c r="D14" s="17">
        <v>2020</v>
      </c>
      <c r="E14" s="17">
        <v>2021</v>
      </c>
    </row>
    <row r="15" spans="1:5" ht="15" customHeight="1">
      <c r="A15" s="16">
        <v>1</v>
      </c>
      <c r="B15" s="16">
        <v>2</v>
      </c>
      <c r="C15" s="16">
        <v>3</v>
      </c>
      <c r="D15" s="17">
        <v>4</v>
      </c>
      <c r="E15" s="17">
        <v>5</v>
      </c>
    </row>
    <row r="16" spans="1:5" ht="15" customHeight="1">
      <c r="A16" s="7" t="s">
        <v>29</v>
      </c>
      <c r="B16" s="6"/>
      <c r="C16" s="38"/>
      <c r="D16" s="15"/>
      <c r="E16" s="15"/>
    </row>
    <row r="17" spans="1:5" ht="18.75" customHeight="1">
      <c r="A17" s="72" t="s">
        <v>2</v>
      </c>
      <c r="B17" s="73"/>
      <c r="C17" s="74"/>
      <c r="D17" s="15"/>
      <c r="E17" s="15"/>
    </row>
    <row r="18" spans="1:5" ht="142.5" customHeight="1">
      <c r="A18" s="2" t="s">
        <v>21</v>
      </c>
      <c r="B18" s="12" t="s">
        <v>22</v>
      </c>
      <c r="C18" s="26">
        <v>21817</v>
      </c>
      <c r="D18" s="27">
        <v>23138</v>
      </c>
      <c r="E18" s="27">
        <v>24341</v>
      </c>
    </row>
    <row r="19" spans="1:5" ht="47.25" customHeight="1" hidden="1">
      <c r="A19" s="3" t="s">
        <v>20</v>
      </c>
      <c r="B19" s="12" t="s">
        <v>12</v>
      </c>
      <c r="C19" s="18"/>
      <c r="D19" s="29"/>
      <c r="E19" s="29"/>
    </row>
    <row r="20" spans="1:5" ht="30" customHeight="1" hidden="1">
      <c r="A20" s="63" t="s">
        <v>10</v>
      </c>
      <c r="B20" s="52" t="s">
        <v>13</v>
      </c>
      <c r="C20" s="66"/>
      <c r="D20" s="29"/>
      <c r="E20" s="29"/>
    </row>
    <row r="21" spans="1:5" ht="6.75" customHeight="1" hidden="1">
      <c r="A21" s="64"/>
      <c r="B21" s="53"/>
      <c r="C21" s="67"/>
      <c r="D21" s="29"/>
      <c r="E21" s="29"/>
    </row>
    <row r="22" spans="1:5" ht="24" customHeight="1" hidden="1">
      <c r="A22" s="65"/>
      <c r="B22" s="54"/>
      <c r="C22" s="68"/>
      <c r="D22" s="29"/>
      <c r="E22" s="29"/>
    </row>
    <row r="23" spans="1:5" ht="23.25" customHeight="1" hidden="1">
      <c r="A23" s="63" t="s">
        <v>11</v>
      </c>
      <c r="B23" s="52" t="s">
        <v>14</v>
      </c>
      <c r="C23" s="66"/>
      <c r="D23" s="29"/>
      <c r="E23" s="29"/>
    </row>
    <row r="24" spans="1:5" ht="23.25" customHeight="1" hidden="1">
      <c r="A24" s="64"/>
      <c r="B24" s="53"/>
      <c r="C24" s="67"/>
      <c r="D24" s="29"/>
      <c r="E24" s="29"/>
    </row>
    <row r="25" spans="1:5" ht="5.25" customHeight="1" hidden="1">
      <c r="A25" s="65"/>
      <c r="B25" s="54"/>
      <c r="C25" s="68"/>
      <c r="D25" s="29"/>
      <c r="E25" s="29"/>
    </row>
    <row r="26" spans="1:5" ht="21" customHeight="1" hidden="1">
      <c r="A26" s="3" t="s">
        <v>16</v>
      </c>
      <c r="B26" s="13" t="s">
        <v>15</v>
      </c>
      <c r="C26" s="19"/>
      <c r="D26" s="29"/>
      <c r="E26" s="29"/>
    </row>
    <row r="27" spans="1:5" ht="62.25" customHeight="1" hidden="1">
      <c r="A27" s="3" t="s">
        <v>17</v>
      </c>
      <c r="B27" s="13" t="s">
        <v>18</v>
      </c>
      <c r="C27" s="19"/>
      <c r="D27" s="29"/>
      <c r="E27" s="29"/>
    </row>
    <row r="28" spans="1:5" ht="30.75" customHeight="1" hidden="1">
      <c r="A28" s="30" t="s">
        <v>16</v>
      </c>
      <c r="B28" s="12" t="s">
        <v>37</v>
      </c>
      <c r="C28" s="40"/>
      <c r="D28" s="41"/>
      <c r="E28" s="41"/>
    </row>
    <row r="29" spans="1:5" ht="30.75" customHeight="1">
      <c r="A29" s="3" t="s">
        <v>16</v>
      </c>
      <c r="B29" s="48" t="s">
        <v>37</v>
      </c>
      <c r="C29" s="40">
        <f>11321.5+10000</f>
        <v>21321.5</v>
      </c>
      <c r="D29" s="41">
        <v>1321.5</v>
      </c>
      <c r="E29" s="41">
        <v>1321.5</v>
      </c>
    </row>
    <row r="30" spans="1:5" ht="20.25" customHeight="1">
      <c r="A30" s="20" t="s">
        <v>1</v>
      </c>
      <c r="B30" s="25"/>
      <c r="C30" s="21">
        <f>SUM(C18:C29)</f>
        <v>43138.5</v>
      </c>
      <c r="D30" s="21">
        <f>SUM(D18:D29)</f>
        <v>24459.5</v>
      </c>
      <c r="E30" s="21">
        <f>SUM(E18:E29)</f>
        <v>25662.5</v>
      </c>
    </row>
    <row r="31" spans="1:5" ht="20.25" customHeight="1">
      <c r="A31" s="72" t="s">
        <v>4</v>
      </c>
      <c r="B31" s="73"/>
      <c r="C31" s="73"/>
      <c r="D31" s="73"/>
      <c r="E31" s="74"/>
    </row>
    <row r="32" spans="1:5" ht="20.25" customHeight="1">
      <c r="A32" s="45" t="s">
        <v>61</v>
      </c>
      <c r="B32" s="44"/>
      <c r="C32" s="46">
        <f>C33+C50</f>
        <v>43138.5</v>
      </c>
      <c r="D32" s="46">
        <f>D33+D50</f>
        <v>24459.5</v>
      </c>
      <c r="E32" s="46">
        <f>E33+E50</f>
        <v>25662.5</v>
      </c>
    </row>
    <row r="33" spans="1:5" s="22" customFormat="1" ht="51" customHeight="1">
      <c r="A33" s="5" t="s">
        <v>23</v>
      </c>
      <c r="B33" s="47" t="s">
        <v>67</v>
      </c>
      <c r="C33" s="37">
        <f>C35+C47</f>
        <v>43138.5</v>
      </c>
      <c r="D33" s="37">
        <f>D35+D47</f>
        <v>24459.5</v>
      </c>
      <c r="E33" s="37">
        <f>E35+E47</f>
        <v>0</v>
      </c>
    </row>
    <row r="34" spans="1:5" s="22" customFormat="1" ht="15.75">
      <c r="A34" s="1" t="s">
        <v>24</v>
      </c>
      <c r="B34" s="13"/>
      <c r="C34" s="32"/>
      <c r="D34" s="33"/>
      <c r="E34" s="33"/>
    </row>
    <row r="35" spans="1:5" s="22" customFormat="1" ht="31.5">
      <c r="A35" s="1" t="s">
        <v>25</v>
      </c>
      <c r="B35" s="13" t="s">
        <v>57</v>
      </c>
      <c r="C35" s="34">
        <f>C36+C37+C39+C40+C41+C43+C44+C38+C45+C46</f>
        <v>33028.5</v>
      </c>
      <c r="D35" s="34">
        <f>D36+D37+D39+D40+D41+D43+D44+D38</f>
        <v>14434.8</v>
      </c>
      <c r="E35" s="34">
        <f>E36+E37+E39+E40+E41+E43+E44+E38</f>
        <v>0</v>
      </c>
    </row>
    <row r="36" spans="1:5" s="22" customFormat="1" ht="36.75" customHeight="1">
      <c r="A36" s="28" t="s">
        <v>44</v>
      </c>
      <c r="B36" s="13" t="s">
        <v>55</v>
      </c>
      <c r="C36" s="32">
        <f>1778.5-101</f>
        <v>1677.5</v>
      </c>
      <c r="D36" s="35">
        <v>0</v>
      </c>
      <c r="E36" s="35">
        <v>0</v>
      </c>
    </row>
    <row r="37" spans="1:5" s="22" customFormat="1" ht="36.75" customHeight="1">
      <c r="A37" s="28" t="s">
        <v>31</v>
      </c>
      <c r="B37" s="13" t="s">
        <v>32</v>
      </c>
      <c r="C37" s="32">
        <v>2354.2</v>
      </c>
      <c r="D37" s="35">
        <v>0</v>
      </c>
      <c r="E37" s="35">
        <v>0</v>
      </c>
    </row>
    <row r="38" spans="1:5" s="22" customFormat="1" ht="36.75" customHeight="1">
      <c r="A38" s="28" t="s">
        <v>46</v>
      </c>
      <c r="B38" s="13" t="s">
        <v>30</v>
      </c>
      <c r="C38" s="32">
        <v>2300</v>
      </c>
      <c r="D38" s="35">
        <v>0</v>
      </c>
      <c r="E38" s="35">
        <v>0</v>
      </c>
    </row>
    <row r="39" spans="1:5" s="22" customFormat="1" ht="22.5" customHeight="1">
      <c r="A39" s="28" t="s">
        <v>33</v>
      </c>
      <c r="B39" s="13" t="s">
        <v>34</v>
      </c>
      <c r="C39" s="32">
        <v>0</v>
      </c>
      <c r="D39" s="35">
        <f>5000+7678-38</f>
        <v>12640</v>
      </c>
      <c r="E39" s="35">
        <v>0</v>
      </c>
    </row>
    <row r="40" spans="1:5" s="22" customFormat="1" ht="22.5" customHeight="1">
      <c r="A40" s="28" t="s">
        <v>35</v>
      </c>
      <c r="B40" s="13" t="s">
        <v>36</v>
      </c>
      <c r="C40" s="32">
        <v>4700</v>
      </c>
      <c r="D40" s="35">
        <v>0</v>
      </c>
      <c r="E40" s="35">
        <v>0</v>
      </c>
    </row>
    <row r="41" spans="1:5" s="22" customFormat="1" ht="33.75" customHeight="1">
      <c r="A41" s="31" t="s">
        <v>39</v>
      </c>
      <c r="B41" s="13" t="s">
        <v>28</v>
      </c>
      <c r="C41" s="32">
        <v>460</v>
      </c>
      <c r="D41" s="35">
        <v>460</v>
      </c>
      <c r="E41" s="35">
        <v>0</v>
      </c>
    </row>
    <row r="42" spans="1:5" s="22" customFormat="1" ht="78.75" customHeight="1" hidden="1">
      <c r="A42" s="4" t="s">
        <v>43</v>
      </c>
      <c r="B42" s="13" t="s">
        <v>42</v>
      </c>
      <c r="C42" s="32"/>
      <c r="D42" s="39"/>
      <c r="E42" s="39"/>
    </row>
    <row r="43" spans="1:5" s="22" customFormat="1" ht="78.75" customHeight="1">
      <c r="A43" s="31" t="s">
        <v>48</v>
      </c>
      <c r="B43" s="13" t="s">
        <v>49</v>
      </c>
      <c r="C43" s="36">
        <v>13.3</v>
      </c>
      <c r="D43" s="39">
        <v>13.3</v>
      </c>
      <c r="E43" s="39">
        <v>0</v>
      </c>
    </row>
    <row r="44" spans="1:5" s="22" customFormat="1" ht="78.75" customHeight="1">
      <c r="A44" s="4" t="s">
        <v>65</v>
      </c>
      <c r="B44" s="13" t="s">
        <v>42</v>
      </c>
      <c r="C44" s="36">
        <v>1321.5</v>
      </c>
      <c r="D44" s="39">
        <v>1321.5</v>
      </c>
      <c r="E44" s="39">
        <v>0</v>
      </c>
    </row>
    <row r="45" spans="1:5" s="22" customFormat="1" ht="30.75" customHeight="1">
      <c r="A45" s="43" t="s">
        <v>73</v>
      </c>
      <c r="B45" s="13" t="s">
        <v>74</v>
      </c>
      <c r="C45" s="32">
        <f>10000+10000</f>
        <v>20000</v>
      </c>
      <c r="D45" s="35">
        <v>0</v>
      </c>
      <c r="E45" s="35">
        <v>0</v>
      </c>
    </row>
    <row r="46" spans="1:5" s="22" customFormat="1" ht="30.75" customHeight="1">
      <c r="A46" s="43" t="s">
        <v>76</v>
      </c>
      <c r="B46" s="13" t="s">
        <v>75</v>
      </c>
      <c r="C46" s="32">
        <f>101+101</f>
        <v>202</v>
      </c>
      <c r="D46" s="35">
        <v>0</v>
      </c>
      <c r="E46" s="35">
        <v>0</v>
      </c>
    </row>
    <row r="47" spans="1:5" s="22" customFormat="1" ht="38.25" customHeight="1">
      <c r="A47" s="8" t="s">
        <v>40</v>
      </c>
      <c r="B47" s="13" t="s">
        <v>58</v>
      </c>
      <c r="C47" s="36">
        <f>C48+C49</f>
        <v>10110</v>
      </c>
      <c r="D47" s="36">
        <f>D48+D49+D46</f>
        <v>10024.7</v>
      </c>
      <c r="E47" s="36">
        <f>E48+E49+E46</f>
        <v>0</v>
      </c>
    </row>
    <row r="48" spans="1:5" s="22" customFormat="1" ht="51.75" customHeight="1">
      <c r="A48" s="4" t="s">
        <v>27</v>
      </c>
      <c r="B48" s="13" t="s">
        <v>26</v>
      </c>
      <c r="C48" s="32">
        <v>10000</v>
      </c>
      <c r="D48" s="35">
        <v>10024.7</v>
      </c>
      <c r="E48" s="35">
        <v>0</v>
      </c>
    </row>
    <row r="49" spans="1:5" s="22" customFormat="1" ht="41.25" customHeight="1">
      <c r="A49" s="4" t="s">
        <v>41</v>
      </c>
      <c r="B49" s="13" t="s">
        <v>38</v>
      </c>
      <c r="C49" s="32">
        <v>110</v>
      </c>
      <c r="D49" s="35">
        <v>0</v>
      </c>
      <c r="E49" s="35">
        <v>0</v>
      </c>
    </row>
    <row r="50" spans="1:5" s="22" customFormat="1" ht="50.25" customHeight="1">
      <c r="A50" s="5" t="s">
        <v>62</v>
      </c>
      <c r="B50" s="47" t="s">
        <v>68</v>
      </c>
      <c r="C50" s="37">
        <f>C51+C56</f>
        <v>0</v>
      </c>
      <c r="D50" s="37">
        <f>D51+D56</f>
        <v>0</v>
      </c>
      <c r="E50" s="37">
        <f>E51+E56</f>
        <v>25662.5</v>
      </c>
    </row>
    <row r="51" spans="1:5" s="22" customFormat="1" ht="34.5" customHeight="1">
      <c r="A51" s="1" t="s">
        <v>66</v>
      </c>
      <c r="B51" s="13" t="s">
        <v>60</v>
      </c>
      <c r="C51" s="36">
        <f>C54+C55</f>
        <v>0</v>
      </c>
      <c r="D51" s="36">
        <f>D54+D55</f>
        <v>0</v>
      </c>
      <c r="E51" s="36">
        <f>E52+E53+E54+E55</f>
        <v>14434.8</v>
      </c>
    </row>
    <row r="52" spans="1:5" s="22" customFormat="1" ht="34.5" customHeight="1">
      <c r="A52" s="4" t="s">
        <v>63</v>
      </c>
      <c r="B52" s="13" t="s">
        <v>50</v>
      </c>
      <c r="C52" s="36">
        <v>0</v>
      </c>
      <c r="D52" s="36">
        <v>0</v>
      </c>
      <c r="E52" s="36">
        <v>12640</v>
      </c>
    </row>
    <row r="53" spans="1:5" s="22" customFormat="1" ht="34.5" customHeight="1">
      <c r="A53" s="31" t="s">
        <v>39</v>
      </c>
      <c r="B53" s="13" t="s">
        <v>51</v>
      </c>
      <c r="C53" s="32">
        <v>0</v>
      </c>
      <c r="D53" s="35">
        <v>0</v>
      </c>
      <c r="E53" s="35">
        <v>460</v>
      </c>
    </row>
    <row r="54" spans="1:5" s="22" customFormat="1" ht="79.5" customHeight="1">
      <c r="A54" s="31" t="s">
        <v>54</v>
      </c>
      <c r="B54" s="13" t="s">
        <v>52</v>
      </c>
      <c r="C54" s="36">
        <v>0</v>
      </c>
      <c r="D54" s="39">
        <v>0</v>
      </c>
      <c r="E54" s="39">
        <v>13.3</v>
      </c>
    </row>
    <row r="55" spans="1:5" s="22" customFormat="1" ht="79.5" customHeight="1">
      <c r="A55" s="4" t="s">
        <v>47</v>
      </c>
      <c r="B55" s="13" t="s">
        <v>53</v>
      </c>
      <c r="C55" s="36">
        <v>0</v>
      </c>
      <c r="D55" s="39">
        <v>0</v>
      </c>
      <c r="E55" s="39">
        <v>1321.5</v>
      </c>
    </row>
    <row r="56" spans="1:5" s="22" customFormat="1" ht="31.5">
      <c r="A56" s="8" t="s">
        <v>40</v>
      </c>
      <c r="B56" s="13" t="s">
        <v>59</v>
      </c>
      <c r="C56" s="36">
        <v>0</v>
      </c>
      <c r="D56" s="36">
        <f>D57+D59+D60+D61+D63+D62</f>
        <v>0</v>
      </c>
      <c r="E56" s="36">
        <f>E57</f>
        <v>11227.7</v>
      </c>
    </row>
    <row r="57" spans="1:5" s="22" customFormat="1" ht="47.25">
      <c r="A57" s="4" t="s">
        <v>27</v>
      </c>
      <c r="B57" s="13" t="s">
        <v>56</v>
      </c>
      <c r="C57" s="32">
        <v>0</v>
      </c>
      <c r="D57" s="35">
        <v>0</v>
      </c>
      <c r="E57" s="35">
        <v>11227.7</v>
      </c>
    </row>
    <row r="58" spans="1:5" ht="24.75" customHeight="1">
      <c r="A58" s="20" t="s">
        <v>64</v>
      </c>
      <c r="B58" s="23"/>
      <c r="C58" s="37">
        <f>C32</f>
        <v>43138.5</v>
      </c>
      <c r="D58" s="37">
        <f>D32</f>
        <v>24459.5</v>
      </c>
      <c r="E58" s="37">
        <f>E32</f>
        <v>25662.5</v>
      </c>
    </row>
    <row r="59" spans="1:3" ht="409.5" customHeight="1" hidden="1">
      <c r="A59" s="20" t="s">
        <v>6</v>
      </c>
      <c r="B59" s="11"/>
      <c r="C59" s="24" t="s">
        <v>0</v>
      </c>
    </row>
    <row r="60" spans="1:3" ht="11.25" customHeight="1">
      <c r="A60" s="11" t="s">
        <v>0</v>
      </c>
      <c r="B60" s="11"/>
      <c r="C60" s="11"/>
    </row>
    <row r="61" ht="15.75">
      <c r="A61" s="11"/>
    </row>
  </sheetData>
  <sheetProtection/>
  <mergeCells count="23">
    <mergeCell ref="A31:E31"/>
    <mergeCell ref="B20:B22"/>
    <mergeCell ref="C12:E12"/>
    <mergeCell ref="A17:C17"/>
    <mergeCell ref="A9:E9"/>
    <mergeCell ref="B6:E6"/>
    <mergeCell ref="B7:E7"/>
    <mergeCell ref="B1:C1"/>
    <mergeCell ref="A23:A25"/>
    <mergeCell ref="C23:C25"/>
    <mergeCell ref="A10:E10"/>
    <mergeCell ref="A11:E11"/>
    <mergeCell ref="D1:E1"/>
    <mergeCell ref="B2:E2"/>
    <mergeCell ref="C4:E4"/>
    <mergeCell ref="A20:A22"/>
    <mergeCell ref="C20:C22"/>
    <mergeCell ref="B8:E8"/>
    <mergeCell ref="B23:B25"/>
    <mergeCell ref="C3:E3"/>
    <mergeCell ref="C13:E13"/>
    <mergeCell ref="A13:A14"/>
    <mergeCell ref="B13:B14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2018-11-15T12:06:48Z</cp:lastPrinted>
  <dcterms:created xsi:type="dcterms:W3CDTF">2013-10-11T13:28:32Z</dcterms:created>
  <dcterms:modified xsi:type="dcterms:W3CDTF">2018-12-17T09:18:47Z</dcterms:modified>
  <cp:category/>
  <cp:version/>
  <cp:contentType/>
  <cp:contentStatus/>
</cp:coreProperties>
</file>