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709" activeTab="0"/>
  </bookViews>
  <sheets>
    <sheet name="Район" sheetId="1" r:id="rId1"/>
    <sheet name="Алмозерское" sheetId="2" r:id="rId2"/>
    <sheet name="Андомское" sheetId="3" r:id="rId3"/>
    <sheet name="Анненское" sheetId="4" r:id="rId4"/>
    <sheet name="Анхимовское" sheetId="5" r:id="rId5"/>
    <sheet name="Девятинское" sheetId="6" r:id="rId6"/>
    <sheet name="Казаковское" sheetId="7" r:id="rId7"/>
    <sheet name="Кемское" sheetId="8" r:id="rId8"/>
    <sheet name="Мегорское" sheetId="9" r:id="rId9"/>
    <sheet name="Оштинское" sheetId="10" r:id="rId10"/>
    <sheet name="Саминское" sheetId="11" r:id="rId11"/>
    <sheet name="МО Город Вытегра" sheetId="12" r:id="rId12"/>
  </sheets>
  <definedNames/>
  <calcPr fullCalcOnLoad="1"/>
</workbook>
</file>

<file path=xl/sharedStrings.xml><?xml version="1.0" encoding="utf-8"?>
<sst xmlns="http://schemas.openxmlformats.org/spreadsheetml/2006/main" count="467" uniqueCount="45">
  <si>
    <t>из них  авансы</t>
  </si>
  <si>
    <t>в том числе за счет налоговых и неналоговых доходов</t>
  </si>
  <si>
    <t>в том числе за счет дотаций</t>
  </si>
  <si>
    <t>Бюджетная сфера, всего</t>
  </si>
  <si>
    <t>х</t>
  </si>
  <si>
    <t>Культура</t>
  </si>
  <si>
    <t>Физическая культура и спорт</t>
  </si>
  <si>
    <t>Аппарат управления</t>
  </si>
  <si>
    <t>ИТОГО</t>
  </si>
  <si>
    <t>Файл назвать ЗП ХХ, где ХХ номер района</t>
  </si>
  <si>
    <t>Прочие (расшифровать после таблицы)</t>
  </si>
  <si>
    <t xml:space="preserve">из них авансы  </t>
  </si>
  <si>
    <t xml:space="preserve">из них авансы </t>
  </si>
  <si>
    <t>Планируемое направление на выплату заработной платы до конца текущего месяца</t>
  </si>
  <si>
    <r>
      <t xml:space="preserve">Примечание </t>
    </r>
    <r>
      <rPr>
        <b/>
        <sz val="12"/>
        <color indexed="8"/>
        <rFont val="Times New Roman"/>
        <family val="1"/>
      </rPr>
      <t>по столбцу N</t>
    </r>
    <r>
      <rPr>
        <sz val="12"/>
        <color indexed="8"/>
        <rFont val="Times New Roman"/>
        <family val="1"/>
      </rPr>
      <t>(с обязательным указанием срока (</t>
    </r>
    <r>
      <rPr>
        <b/>
        <i/>
        <sz val="12"/>
        <color indexed="8"/>
        <rFont val="Times New Roman"/>
        <family val="1"/>
      </rPr>
      <t>например 15.03)</t>
    </r>
    <r>
      <rPr>
        <sz val="12"/>
        <color indexed="8"/>
        <rFont val="Times New Roman"/>
        <family val="1"/>
      </rPr>
      <t xml:space="preserve"> и вида </t>
    </r>
    <r>
      <rPr>
        <b/>
        <i/>
        <sz val="12"/>
        <color indexed="8"/>
        <rFont val="Times New Roman"/>
        <family val="1"/>
      </rPr>
      <t>(аванс, начисления на ЗП или авансы)</t>
    </r>
    <r>
      <rPr>
        <sz val="12"/>
        <color indexed="8"/>
        <rFont val="Times New Roman"/>
        <family val="1"/>
      </rPr>
      <t xml:space="preserve"> просроченных выплат)</t>
    </r>
  </si>
  <si>
    <t>Образование</t>
  </si>
  <si>
    <r>
      <t xml:space="preserve">Дополнительно на листе Район в 10 строке указать были или нет нарушения сроков выплат в течение марта, </t>
    </r>
    <r>
      <rPr>
        <b/>
        <i/>
        <sz val="16"/>
        <color indexed="8"/>
        <rFont val="Calibri"/>
        <family val="2"/>
      </rPr>
      <t>например: срок выплаты ЗП- 3 марта в сумме 15 т.р., а заплатили 6 марта</t>
    </r>
    <r>
      <rPr>
        <b/>
        <sz val="14"/>
        <color indexed="8"/>
        <rFont val="Calibri"/>
        <family val="2"/>
      </rPr>
      <t>):</t>
    </r>
  </si>
  <si>
    <r>
      <t xml:space="preserve">Направлено на выплату зарплаты на текущую дату, </t>
    </r>
    <r>
      <rPr>
        <b/>
        <sz val="12"/>
        <color indexed="8"/>
        <rFont val="Times New Roman"/>
        <family val="1"/>
      </rPr>
      <t>ВСЕГО</t>
    </r>
  </si>
  <si>
    <r>
      <t>Информацию представлять ежемесячно в последний день месяца</t>
    </r>
    <r>
      <rPr>
        <b/>
        <sz val="16"/>
        <color indexed="10"/>
        <rFont val="Calibri"/>
        <family val="2"/>
      </rPr>
      <t xml:space="preserve">  до 15 часов.</t>
    </r>
  </si>
  <si>
    <t>Ожидаемое  исполнение по доходам за текущий месяц</t>
  </si>
  <si>
    <r>
      <t xml:space="preserve">Направлено на выплату зарплаты на  текущую дату месяца (дата заполнения отчета), </t>
    </r>
    <r>
      <rPr>
        <b/>
        <sz val="12"/>
        <color indexed="8"/>
        <rFont val="Times New Roman"/>
        <family val="1"/>
      </rPr>
      <t>ВСЕГО</t>
    </r>
  </si>
  <si>
    <t>План по налоговым и неналоговым доходам на текущий месяц   2015 года</t>
  </si>
  <si>
    <t>Ожидаемое исполнение по доходам за текущий  месяц</t>
  </si>
  <si>
    <t>Порядок наименования листов в поселениях, как в форме ЗП  на 01.01.2015</t>
  </si>
  <si>
    <r>
      <t xml:space="preserve">Примечание </t>
    </r>
    <r>
      <rPr>
        <b/>
        <sz val="12"/>
        <color indexed="8"/>
        <rFont val="Times New Roman"/>
        <family val="1"/>
      </rPr>
      <t>по столбцу N</t>
    </r>
    <r>
      <rPr>
        <sz val="12"/>
        <color indexed="8"/>
        <rFont val="Times New Roman"/>
        <family val="1"/>
      </rPr>
      <t>(с обязательным указанием срока (</t>
    </r>
    <r>
      <rPr>
        <b/>
        <i/>
        <sz val="12"/>
        <color indexed="8"/>
        <rFont val="Times New Roman"/>
        <family val="1"/>
      </rPr>
      <t>например 15.05)</t>
    </r>
    <r>
      <rPr>
        <sz val="12"/>
        <color indexed="8"/>
        <rFont val="Times New Roman"/>
        <family val="1"/>
      </rPr>
      <t xml:space="preserve"> и вида </t>
    </r>
    <r>
      <rPr>
        <b/>
        <i/>
        <sz val="12"/>
        <color indexed="8"/>
        <rFont val="Times New Roman"/>
        <family val="1"/>
      </rPr>
      <t>(аванс, начисления на ЗП или авансы)</t>
    </r>
    <r>
      <rPr>
        <sz val="12"/>
        <color indexed="8"/>
        <rFont val="Times New Roman"/>
        <family val="1"/>
      </rPr>
      <t xml:space="preserve"> просроченных выплат)</t>
    </r>
  </si>
  <si>
    <r>
      <t xml:space="preserve">Дополнительно на листе Район в 10 строке указать были или нет нарушения сроков выплат в течение мая, </t>
    </r>
    <r>
      <rPr>
        <b/>
        <i/>
        <sz val="16"/>
        <color indexed="8"/>
        <rFont val="Calibri"/>
        <family val="2"/>
      </rPr>
      <t>например: срок выплаты ЗП- 3 мая в сумме 15 т.р., а заплатили 6 мая</t>
    </r>
    <r>
      <rPr>
        <b/>
        <sz val="14"/>
        <color indexed="8"/>
        <rFont val="Calibri"/>
        <family val="2"/>
      </rPr>
      <t>):</t>
    </r>
  </si>
  <si>
    <t xml:space="preserve">Анализ закрытия собственными доходами ( дотация и налоговые и неналоговые доходы) потребности на заработную плату  АНДОМСКОГО  поселения в  декабре 2015 года </t>
  </si>
  <si>
    <t>Задолженность  по заработной плате на 01.12.2015 года</t>
  </si>
  <si>
    <t>Потребность на заработную плату (с учетом задолженности  на 01.12.2015) в декабре, ВСЕГО</t>
  </si>
  <si>
    <t>План по налоговым неналоговым доходам на декабрь 2015 года</t>
  </si>
  <si>
    <r>
      <t xml:space="preserve">Ожидаемая задолженность по  заработной плате на 01.01.2016 </t>
    </r>
    <r>
      <rPr>
        <b/>
        <sz val="12"/>
        <color indexed="8"/>
        <rFont val="Times New Roman"/>
        <family val="1"/>
      </rPr>
      <t>ВСЕГО</t>
    </r>
  </si>
  <si>
    <t xml:space="preserve">Анализ закрытия собственными доходами ( дотация и налоговые и неналоговые доходы) потребности на заработную плату  АЛМОЗЕРСКОГО поселения в  декабре  2015 года </t>
  </si>
  <si>
    <t xml:space="preserve">Анализ закрытия собственными доходами ( дотация и налоговые и неналоговые доходы) потребности на заработную плату  АННЕНСКОГО  поселения в  декабре 2015 года </t>
  </si>
  <si>
    <t xml:space="preserve">Анализ закрытия собственными доходами ( дотация и налоговые и неналоговые доходы) потребности на заработную плату  АНХИМОВСКОГО  поселения в  декабре 2015 года </t>
  </si>
  <si>
    <t xml:space="preserve">Анализ закрытия собственными доходами ( дотация и налоговые и неналоговые доходы) потребности на заработную плату  ДЕВЯТИНСКОГО  поселения в  декабре 2015 года </t>
  </si>
  <si>
    <t xml:space="preserve">Анализ закрытия собственными доходами ( дотация и налоговые и неналоговые доходы) потребности на заработную плату  КАЗАКОВСКОГО  поселения в  декабре  2015 года </t>
  </si>
  <si>
    <t xml:space="preserve">Анализ закрытия собственными доходами ( дотация и налоговые и неналоговые доходы) потребности на заработную плату  КЕМСКОГО  поселения в декабре 2015 года </t>
  </si>
  <si>
    <t xml:space="preserve">Анализ закрытия собственными доходами ( дотация и налоговые и неналоговые доходы) потребности на заработную плату  МЕГОРСКОГО  поселения в  декабре  2015 года </t>
  </si>
  <si>
    <t xml:space="preserve">Анализ закрытия собственными доходами ( дотация и налоговые и неналоговые доходы) потребности на заработную плату  ОШТИНСКОГО  поселения в  декабре 2015 года </t>
  </si>
  <si>
    <t xml:space="preserve">Анализ закрытия собственными доходами ( дотация и налоговые и неналоговые доходы) потребности на заработную плату  Саминского  поселения в декабре 2015 года </t>
  </si>
  <si>
    <t xml:space="preserve">Анализ закрытия собственными доходами ( дотация и налоговые и неналоговые доходы) потребности на заработную плату  МО "ГОРОД ВЫТЕГРА" в  декабре  2015 года </t>
  </si>
  <si>
    <t xml:space="preserve">Анализ закрытия собственными доходами ( дотация и налоговые и неналоговые доходы) потребности на заработную плату Вытегорского муниципального района  в  декабря 2015 года </t>
  </si>
  <si>
    <t>Задолженность  по заработной плате на 01.01.2016 года</t>
  </si>
  <si>
    <r>
      <t xml:space="preserve">Потребность на заработную плату (с учетом задолженности  на 01.12.2015) в декабре, </t>
    </r>
    <r>
      <rPr>
        <b/>
        <sz val="12"/>
        <color indexed="8"/>
        <rFont val="Times New Roman"/>
        <family val="1"/>
      </rPr>
      <t>ВСЕГО</t>
    </r>
  </si>
  <si>
    <t>Начальник Финансового управления                                                                                                            С.Е.Заика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</si>
</sst>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[$-FC19]d\ mmmm\ yyyy\ &quot;г.&quot;"/>
    <numFmt numFmtId="168" formatCode="#,##0.00_ ;\-#,##0.00\ "/>
    <numFmt numFmtId="169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49" fillId="0" borderId="10" xfId="0" applyFont="1" applyBorder="1" applyAlignment="1">
      <alignment/>
    </xf>
    <xf numFmtId="0" fontId="5" fillId="0" borderId="11" xfId="0" applyFont="1" applyBorder="1" applyAlignment="1">
      <alignment horizontal="left" vertical="top" wrapText="1"/>
    </xf>
    <xf numFmtId="0" fontId="50" fillId="34" borderId="12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50" fillId="34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top" wrapText="1"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BreakPreview" zoomScale="85" zoomScaleSheetLayoutView="85" zoomScalePageLayoutView="0" workbookViewId="0" topLeftCell="A1">
      <selection activeCell="A1" sqref="A1:IV16384"/>
    </sheetView>
  </sheetViews>
  <sheetFormatPr defaultColWidth="9.140625" defaultRowHeight="15"/>
  <cols>
    <col min="1" max="1" width="29.28125" style="0" customWidth="1"/>
    <col min="2" max="2" width="16.1406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1"/>
      <c r="B2" s="2" t="s">
        <v>42</v>
      </c>
      <c r="C2" s="9" t="s">
        <v>11</v>
      </c>
      <c r="D2" s="10" t="s">
        <v>43</v>
      </c>
      <c r="E2" s="9" t="s">
        <v>12</v>
      </c>
      <c r="F2" s="8" t="s">
        <v>21</v>
      </c>
      <c r="G2" s="11" t="s">
        <v>19</v>
      </c>
      <c r="H2" s="10" t="s">
        <v>20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30</v>
      </c>
      <c r="O2" s="9" t="s">
        <v>0</v>
      </c>
      <c r="P2" s="2" t="s">
        <v>14</v>
      </c>
    </row>
    <row r="3" spans="1:16" ht="22.5" customHeight="1">
      <c r="A3" s="4" t="s">
        <v>3</v>
      </c>
      <c r="B3" s="2">
        <v>0</v>
      </c>
      <c r="C3" s="2">
        <v>0</v>
      </c>
      <c r="D3" s="1">
        <f>D4+D5+D6+D7</f>
        <v>7289.499999999999</v>
      </c>
      <c r="E3" s="22">
        <f>E4+E5+E6+E7</f>
        <v>2915.6000000000004</v>
      </c>
      <c r="F3" s="5" t="s">
        <v>4</v>
      </c>
      <c r="G3" s="5" t="s">
        <v>4</v>
      </c>
      <c r="H3" s="1">
        <f>H4+H5+H6+H7</f>
        <v>7289.499999999999</v>
      </c>
      <c r="I3" s="1">
        <f>I4+I5+I6+I7</f>
        <v>7289.499999999999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1"/>
    </row>
    <row r="4" spans="1:16" ht="18" customHeight="1">
      <c r="A4" s="6" t="s">
        <v>15</v>
      </c>
      <c r="B4" s="2">
        <v>0</v>
      </c>
      <c r="C4" s="2">
        <v>0</v>
      </c>
      <c r="D4" s="1">
        <v>5207.9</v>
      </c>
      <c r="E4" s="23">
        <v>2083.1</v>
      </c>
      <c r="F4" s="5" t="s">
        <v>4</v>
      </c>
      <c r="G4" s="5" t="s">
        <v>4</v>
      </c>
      <c r="H4" s="1">
        <v>5207.9</v>
      </c>
      <c r="I4" s="1">
        <v>5207.9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1"/>
    </row>
    <row r="5" spans="1:16" ht="18" customHeight="1">
      <c r="A5" s="6" t="s">
        <v>5</v>
      </c>
      <c r="B5" s="2">
        <v>0</v>
      </c>
      <c r="C5" s="2">
        <v>0</v>
      </c>
      <c r="D5" s="1">
        <v>1995.7</v>
      </c>
      <c r="E5" s="23">
        <v>798.2</v>
      </c>
      <c r="F5" s="5" t="s">
        <v>4</v>
      </c>
      <c r="G5" s="5" t="s">
        <v>4</v>
      </c>
      <c r="H5" s="1">
        <v>1995.7</v>
      </c>
      <c r="I5" s="1">
        <v>1995.7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1"/>
    </row>
    <row r="6" spans="1:16" ht="31.5" customHeight="1">
      <c r="A6" s="6" t="s">
        <v>6</v>
      </c>
      <c r="B6" s="2">
        <v>0</v>
      </c>
      <c r="C6" s="2"/>
      <c r="D6" s="1">
        <v>0</v>
      </c>
      <c r="E6" s="23">
        <v>0</v>
      </c>
      <c r="F6" s="5" t="s">
        <v>4</v>
      </c>
      <c r="G6" s="5" t="s">
        <v>4</v>
      </c>
      <c r="H6" s="1">
        <v>0</v>
      </c>
      <c r="I6" s="1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1"/>
    </row>
    <row r="7" spans="1:16" ht="33.75" customHeight="1">
      <c r="A7" s="6" t="s">
        <v>10</v>
      </c>
      <c r="B7" s="2">
        <v>0</v>
      </c>
      <c r="C7" s="2">
        <v>0</v>
      </c>
      <c r="D7" s="1">
        <v>85.9</v>
      </c>
      <c r="E7" s="23">
        <v>34.3</v>
      </c>
      <c r="F7" s="5" t="s">
        <v>4</v>
      </c>
      <c r="G7" s="5" t="s">
        <v>4</v>
      </c>
      <c r="H7" s="1">
        <v>85.9</v>
      </c>
      <c r="I7" s="1">
        <v>85.9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1"/>
    </row>
    <row r="8" spans="1:16" ht="25.5" customHeight="1">
      <c r="A8" s="4" t="s">
        <v>7</v>
      </c>
      <c r="B8" s="2">
        <v>0</v>
      </c>
      <c r="C8" s="2">
        <v>0</v>
      </c>
      <c r="D8" s="1">
        <f>2320.2+925.5</f>
        <v>3245.7</v>
      </c>
      <c r="E8" s="23">
        <v>1103.5</v>
      </c>
      <c r="F8" s="5" t="s">
        <v>4</v>
      </c>
      <c r="G8" s="5" t="s">
        <v>4</v>
      </c>
      <c r="H8" s="1">
        <f>2320.2+925.5</f>
        <v>3245.7</v>
      </c>
      <c r="I8" s="1">
        <f>2320.2+925.5</f>
        <v>3245.7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4">
        <f>D8+D3</f>
        <v>10535.199999999999</v>
      </c>
      <c r="E9" s="23">
        <f>E8+E3</f>
        <v>4019.1000000000004</v>
      </c>
      <c r="F9" s="13">
        <v>21390.9</v>
      </c>
      <c r="G9" s="25">
        <v>26865.2</v>
      </c>
      <c r="H9" s="24">
        <f>H8+H3</f>
        <v>10535.199999999999</v>
      </c>
      <c r="I9" s="24">
        <f>I8+I3</f>
        <v>10535.199999999999</v>
      </c>
      <c r="J9" s="2">
        <f aca="true" t="shared" si="0" ref="J9:O9">J8+J3</f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P9" s="14"/>
    </row>
    <row r="10" spans="4:15" ht="58.5" customHeight="1">
      <c r="D10" s="21" t="s">
        <v>16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4:15" ht="27" customHeight="1"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.75">
      <c r="A12" s="27" t="s">
        <v>44</v>
      </c>
      <c r="B12" s="28"/>
      <c r="C12" s="28"/>
      <c r="D12" s="2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1">
      <c r="A13" s="15" t="s">
        <v>18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1" customFormat="1" ht="26.25">
      <c r="A14" s="3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4:15" ht="1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4"/>
  <sheetViews>
    <sheetView view="pageBreakPreview" zoomScale="85" zoomScaleSheetLayoutView="85" zoomScalePageLayoutView="0" workbookViewId="0" topLeftCell="B1">
      <selection activeCell="E8" sqref="E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1"/>
      <c r="B2" s="2" t="s">
        <v>27</v>
      </c>
      <c r="C2" s="9" t="s">
        <v>11</v>
      </c>
      <c r="D2" s="10" t="s">
        <v>28</v>
      </c>
      <c r="E2" s="9" t="s">
        <v>12</v>
      </c>
      <c r="F2" s="8" t="s">
        <v>29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30</v>
      </c>
      <c r="O2" s="9" t="s">
        <v>0</v>
      </c>
      <c r="P2" s="2" t="s">
        <v>24</v>
      </c>
    </row>
    <row r="3" spans="1:16" ht="22.5" customHeight="1">
      <c r="A3" s="4" t="s">
        <v>3</v>
      </c>
      <c r="B3" s="2"/>
      <c r="C3" s="2"/>
      <c r="D3" s="1">
        <f>D5+D6</f>
        <v>0</v>
      </c>
      <c r="E3" s="1">
        <f>E5+E6</f>
        <v>0</v>
      </c>
      <c r="F3" s="5" t="s">
        <v>4</v>
      </c>
      <c r="G3" s="5" t="s">
        <v>4</v>
      </c>
      <c r="H3" s="2">
        <f>I3+J3</f>
        <v>0</v>
      </c>
      <c r="I3" s="2">
        <f>I5+I6</f>
        <v>0</v>
      </c>
      <c r="J3" s="2">
        <f>J5+J6</f>
        <v>0</v>
      </c>
      <c r="K3" s="2"/>
      <c r="L3" s="2"/>
      <c r="M3" s="2"/>
      <c r="N3" s="2">
        <f aca="true" t="shared" si="0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>I4+J4</f>
        <v>0</v>
      </c>
      <c r="I4" s="2"/>
      <c r="J4" s="2"/>
      <c r="K4" s="2"/>
      <c r="L4" s="2"/>
      <c r="M4" s="2"/>
      <c r="N4" s="2">
        <f t="shared" si="0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>I5+J5</f>
        <v>0</v>
      </c>
      <c r="I5" s="2"/>
      <c r="J5" s="2"/>
      <c r="K5" s="2"/>
      <c r="L5" s="2"/>
      <c r="M5" s="2"/>
      <c r="N5" s="2">
        <f t="shared" si="0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>I6+J6</f>
        <v>0</v>
      </c>
      <c r="I6" s="2"/>
      <c r="J6" s="2"/>
      <c r="K6" s="2"/>
      <c r="L6" s="2"/>
      <c r="M6" s="2"/>
      <c r="N6" s="2">
        <f t="shared" si="0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>I7+J7</f>
        <v>0</v>
      </c>
      <c r="I7" s="2"/>
      <c r="J7" s="2"/>
      <c r="K7" s="2"/>
      <c r="L7" s="2"/>
      <c r="M7" s="2"/>
      <c r="N7" s="2">
        <f t="shared" si="0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137.8</v>
      </c>
      <c r="E8" s="2">
        <v>62.9</v>
      </c>
      <c r="F8" s="5" t="s">
        <v>4</v>
      </c>
      <c r="G8" s="5" t="s">
        <v>4</v>
      </c>
      <c r="H8" s="2">
        <v>137.8</v>
      </c>
      <c r="I8" s="2">
        <v>0</v>
      </c>
      <c r="J8" s="2">
        <v>137.8</v>
      </c>
      <c r="K8" s="2">
        <f>L8+M8</f>
        <v>0</v>
      </c>
      <c r="L8" s="2"/>
      <c r="M8" s="2"/>
      <c r="N8" s="2">
        <f t="shared" si="0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137.8</v>
      </c>
      <c r="E9" s="2">
        <f>E8+E3</f>
        <v>62.9</v>
      </c>
      <c r="F9" s="13">
        <v>27.7</v>
      </c>
      <c r="G9" s="13">
        <v>46.9</v>
      </c>
      <c r="H9" s="2">
        <f>H8+H3</f>
        <v>137.8</v>
      </c>
      <c r="I9" s="2">
        <f>I8+I3</f>
        <v>0</v>
      </c>
      <c r="J9" s="2">
        <f>J8+J3</f>
        <v>137.8</v>
      </c>
      <c r="K9" s="2">
        <f>K8+K3</f>
        <v>0</v>
      </c>
      <c r="L9" s="2"/>
      <c r="M9" s="2"/>
      <c r="N9" s="2">
        <f t="shared" si="0"/>
        <v>0</v>
      </c>
      <c r="O9" s="2">
        <f>O8+O3</f>
        <v>0</v>
      </c>
      <c r="P9" s="14"/>
    </row>
    <row r="10" spans="4:15" ht="58.5" customHeight="1">
      <c r="D10" s="2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4"/>
  <sheetViews>
    <sheetView view="pageBreakPreview" zoomScale="85" zoomScaleSheetLayoutView="85" zoomScalePageLayoutView="0" workbookViewId="0" topLeftCell="B1">
      <selection activeCell="E8" sqref="E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1"/>
      <c r="B2" s="2" t="s">
        <v>27</v>
      </c>
      <c r="C2" s="9" t="s">
        <v>11</v>
      </c>
      <c r="D2" s="10" t="s">
        <v>28</v>
      </c>
      <c r="E2" s="9" t="s">
        <v>12</v>
      </c>
      <c r="F2" s="8" t="s">
        <v>29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30</v>
      </c>
      <c r="O2" s="9" t="s">
        <v>0</v>
      </c>
      <c r="P2" s="2" t="s">
        <v>24</v>
      </c>
    </row>
    <row r="3" spans="1:16" ht="22.5" customHeight="1">
      <c r="A3" s="4" t="s">
        <v>3</v>
      </c>
      <c r="B3" s="2"/>
      <c r="C3" s="2"/>
      <c r="D3" s="1">
        <f>D5+D6</f>
        <v>0</v>
      </c>
      <c r="E3" s="1">
        <f>E5+E6</f>
        <v>0</v>
      </c>
      <c r="F3" s="5" t="s">
        <v>4</v>
      </c>
      <c r="G3" s="5" t="s">
        <v>4</v>
      </c>
      <c r="H3" s="2">
        <f aca="true" t="shared" si="0" ref="H3:H8">I3+J3</f>
        <v>0</v>
      </c>
      <c r="I3" s="2">
        <f>I5+I6</f>
        <v>0</v>
      </c>
      <c r="J3" s="2">
        <f>J5+J6</f>
        <v>0</v>
      </c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132.9</v>
      </c>
      <c r="E8" s="2">
        <v>25</v>
      </c>
      <c r="F8" s="5" t="s">
        <v>4</v>
      </c>
      <c r="G8" s="5" t="s">
        <v>4</v>
      </c>
      <c r="H8" s="2">
        <f t="shared" si="0"/>
        <v>132.9</v>
      </c>
      <c r="I8" s="2">
        <v>8.9</v>
      </c>
      <c r="J8" s="2">
        <v>124</v>
      </c>
      <c r="K8" s="2">
        <f>L8+M8</f>
        <v>0</v>
      </c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132.9</v>
      </c>
      <c r="E9" s="2">
        <f>E8+E3</f>
        <v>25</v>
      </c>
      <c r="F9" s="13">
        <v>16.2</v>
      </c>
      <c r="G9" s="13">
        <v>9.2</v>
      </c>
      <c r="H9" s="2">
        <f>H8+H3</f>
        <v>132.9</v>
      </c>
      <c r="I9" s="2">
        <f>I8+I3</f>
        <v>8.9</v>
      </c>
      <c r="J9" s="2">
        <f>J8+J3</f>
        <v>124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4"/>
  <sheetViews>
    <sheetView view="pageBreakPreview" zoomScale="85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1"/>
      <c r="B2" s="2" t="s">
        <v>27</v>
      </c>
      <c r="C2" s="9" t="s">
        <v>11</v>
      </c>
      <c r="D2" s="10" t="s">
        <v>28</v>
      </c>
      <c r="E2" s="9" t="s">
        <v>12</v>
      </c>
      <c r="F2" s="8" t="s">
        <v>29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30</v>
      </c>
      <c r="O2" s="9" t="s">
        <v>0</v>
      </c>
      <c r="P2" s="2" t="s">
        <v>24</v>
      </c>
    </row>
    <row r="3" spans="1:16" ht="22.5" customHeight="1">
      <c r="A3" s="4" t="s">
        <v>3</v>
      </c>
      <c r="B3" s="2"/>
      <c r="C3" s="2"/>
      <c r="D3" s="1">
        <f>D5+D6</f>
        <v>460</v>
      </c>
      <c r="E3" s="1">
        <f>E5+E6</f>
        <v>90</v>
      </c>
      <c r="F3" s="5" t="s">
        <v>4</v>
      </c>
      <c r="G3" s="5" t="s">
        <v>4</v>
      </c>
      <c r="H3" s="2">
        <f>I3+J3</f>
        <v>460</v>
      </c>
      <c r="I3" s="2">
        <f>I5+I6</f>
        <v>460</v>
      </c>
      <c r="J3" s="2">
        <f>J5+J6</f>
        <v>0</v>
      </c>
      <c r="K3" s="2"/>
      <c r="L3" s="2"/>
      <c r="M3" s="2"/>
      <c r="N3" s="2">
        <f aca="true" t="shared" si="0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>I4+J4</f>
        <v>0</v>
      </c>
      <c r="I4" s="2"/>
      <c r="J4" s="2"/>
      <c r="K4" s="2"/>
      <c r="L4" s="2"/>
      <c r="M4" s="2"/>
      <c r="N4" s="2">
        <f t="shared" si="0"/>
        <v>0</v>
      </c>
      <c r="O4" s="3"/>
      <c r="P4" s="1"/>
    </row>
    <row r="5" spans="1:16" ht="18" customHeight="1">
      <c r="A5" s="6" t="s">
        <v>5</v>
      </c>
      <c r="B5" s="2"/>
      <c r="C5" s="2"/>
      <c r="D5" s="1">
        <v>232</v>
      </c>
      <c r="E5" s="2">
        <v>70</v>
      </c>
      <c r="F5" s="5" t="s">
        <v>4</v>
      </c>
      <c r="G5" s="5" t="s">
        <v>4</v>
      </c>
      <c r="H5" s="2">
        <v>232</v>
      </c>
      <c r="I5" s="2">
        <v>232</v>
      </c>
      <c r="J5" s="2"/>
      <c r="K5" s="2"/>
      <c r="L5" s="2"/>
      <c r="M5" s="2"/>
      <c r="N5" s="2">
        <f t="shared" si="0"/>
        <v>0</v>
      </c>
      <c r="O5" s="3"/>
      <c r="P5" s="1"/>
    </row>
    <row r="6" spans="1:16" ht="31.5" customHeight="1">
      <c r="A6" s="6" t="s">
        <v>6</v>
      </c>
      <c r="B6" s="2"/>
      <c r="C6" s="2"/>
      <c r="D6" s="1">
        <v>228</v>
      </c>
      <c r="E6" s="2">
        <v>20</v>
      </c>
      <c r="F6" s="5" t="s">
        <v>4</v>
      </c>
      <c r="G6" s="5" t="s">
        <v>4</v>
      </c>
      <c r="H6" s="2">
        <v>228</v>
      </c>
      <c r="I6" s="2">
        <v>228</v>
      </c>
      <c r="J6" s="2"/>
      <c r="K6" s="2"/>
      <c r="L6" s="2"/>
      <c r="M6" s="2"/>
      <c r="N6" s="2">
        <f t="shared" si="0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>I7+J7</f>
        <v>0</v>
      </c>
      <c r="I7" s="2"/>
      <c r="J7" s="2"/>
      <c r="K7" s="2"/>
      <c r="L7" s="2"/>
      <c r="M7" s="2"/>
      <c r="N7" s="2">
        <f t="shared" si="0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512.4</v>
      </c>
      <c r="E8" s="2">
        <v>130</v>
      </c>
      <c r="F8" s="5" t="s">
        <v>4</v>
      </c>
      <c r="G8" s="5" t="s">
        <v>4</v>
      </c>
      <c r="H8" s="2">
        <v>512.4</v>
      </c>
      <c r="I8" s="2">
        <v>512.4</v>
      </c>
      <c r="J8" s="2">
        <v>0</v>
      </c>
      <c r="K8" s="2">
        <f>L8+M8</f>
        <v>0</v>
      </c>
      <c r="L8" s="2"/>
      <c r="M8" s="2"/>
      <c r="N8" s="2">
        <f t="shared" si="0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972.4</v>
      </c>
      <c r="E9" s="2">
        <f>E8+E3</f>
        <v>220</v>
      </c>
      <c r="F9" s="13">
        <v>1200</v>
      </c>
      <c r="G9" s="13">
        <v>2420</v>
      </c>
      <c r="H9" s="2">
        <f>H8+H3</f>
        <v>972.4</v>
      </c>
      <c r="I9" s="2">
        <f>I8+I3</f>
        <v>972.4</v>
      </c>
      <c r="J9" s="2">
        <f>J8+J3</f>
        <v>0</v>
      </c>
      <c r="K9" s="2">
        <f>K8+K3</f>
        <v>0</v>
      </c>
      <c r="L9" s="2"/>
      <c r="M9" s="2"/>
      <c r="N9" s="2">
        <f t="shared" si="0"/>
        <v>0</v>
      </c>
      <c r="O9" s="2">
        <f>O8+O3</f>
        <v>0</v>
      </c>
      <c r="P9" s="14"/>
    </row>
    <row r="10" spans="4:15" ht="58.5" customHeight="1">
      <c r="D10" s="2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4"/>
  <sheetViews>
    <sheetView view="pageBreakPreview" zoomScale="85" zoomScaleSheetLayoutView="85" zoomScalePageLayoutView="0" workbookViewId="0" topLeftCell="B1">
      <selection activeCell="F8" sqref="F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1"/>
      <c r="B2" s="2" t="s">
        <v>27</v>
      </c>
      <c r="C2" s="9" t="s">
        <v>11</v>
      </c>
      <c r="D2" s="10" t="s">
        <v>28</v>
      </c>
      <c r="E2" s="9" t="s">
        <v>12</v>
      </c>
      <c r="F2" s="8" t="s">
        <v>29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30</v>
      </c>
      <c r="O2" s="9" t="s">
        <v>0</v>
      </c>
      <c r="P2" s="2" t="s">
        <v>24</v>
      </c>
    </row>
    <row r="3" spans="1:16" ht="22.5" customHeight="1">
      <c r="A3" s="4" t="s">
        <v>3</v>
      </c>
      <c r="B3" s="2"/>
      <c r="C3" s="2"/>
      <c r="D3" s="1"/>
      <c r="E3" s="2"/>
      <c r="F3" s="5" t="s">
        <v>4</v>
      </c>
      <c r="G3" s="5" t="s">
        <v>4</v>
      </c>
      <c r="H3" s="2">
        <f>I3+J3</f>
        <v>0</v>
      </c>
      <c r="I3" s="2"/>
      <c r="J3" s="2"/>
      <c r="K3" s="2"/>
      <c r="L3" s="2"/>
      <c r="M3" s="2"/>
      <c r="N3" s="2">
        <f aca="true" t="shared" si="0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>I4+J4</f>
        <v>0</v>
      </c>
      <c r="I4" s="2"/>
      <c r="J4" s="2"/>
      <c r="K4" s="2"/>
      <c r="L4" s="2"/>
      <c r="M4" s="2"/>
      <c r="N4" s="2">
        <f t="shared" si="0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>I5+J5</f>
        <v>0</v>
      </c>
      <c r="I5" s="2"/>
      <c r="J5" s="2"/>
      <c r="K5" s="2"/>
      <c r="L5" s="2"/>
      <c r="M5" s="2"/>
      <c r="N5" s="2">
        <f t="shared" si="0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>I6+J6</f>
        <v>0</v>
      </c>
      <c r="I6" s="2"/>
      <c r="J6" s="2"/>
      <c r="K6" s="2"/>
      <c r="L6" s="2"/>
      <c r="M6" s="2"/>
      <c r="N6" s="2">
        <f t="shared" si="0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>I7+J7</f>
        <v>0</v>
      </c>
      <c r="I7" s="2"/>
      <c r="J7" s="2"/>
      <c r="K7" s="2"/>
      <c r="L7" s="2"/>
      <c r="M7" s="2"/>
      <c r="N7" s="2">
        <f t="shared" si="0"/>
        <v>0</v>
      </c>
      <c r="O7" s="3"/>
      <c r="P7" s="1"/>
    </row>
    <row r="8" spans="1:16" ht="25.5" customHeight="1">
      <c r="A8" s="4" t="s">
        <v>7</v>
      </c>
      <c r="B8" s="2"/>
      <c r="C8" s="2"/>
      <c r="D8" s="19">
        <v>153.5</v>
      </c>
      <c r="E8" s="2">
        <v>23</v>
      </c>
      <c r="F8" s="5" t="s">
        <v>4</v>
      </c>
      <c r="G8" s="5" t="s">
        <v>4</v>
      </c>
      <c r="H8" s="2">
        <v>153.5</v>
      </c>
      <c r="I8" s="2">
        <v>38.6</v>
      </c>
      <c r="J8" s="2">
        <v>114.9</v>
      </c>
      <c r="K8" s="2"/>
      <c r="L8" s="2"/>
      <c r="M8" s="2"/>
      <c r="N8" s="2">
        <f t="shared" si="0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153.5</v>
      </c>
      <c r="E9" s="2">
        <f>E8+E3</f>
        <v>23</v>
      </c>
      <c r="F9" s="13">
        <v>15.7</v>
      </c>
      <c r="G9" s="13">
        <v>16.6</v>
      </c>
      <c r="H9" s="2">
        <f>H8+H3</f>
        <v>153.5</v>
      </c>
      <c r="I9" s="2">
        <f>I8+I3</f>
        <v>38.6</v>
      </c>
      <c r="J9" s="2">
        <f>J8+J3</f>
        <v>114.9</v>
      </c>
      <c r="K9" s="2">
        <f>K8+K3</f>
        <v>0</v>
      </c>
      <c r="L9" s="2"/>
      <c r="M9" s="2"/>
      <c r="N9" s="2">
        <f t="shared" si="0"/>
        <v>0</v>
      </c>
      <c r="O9" s="2">
        <f>O8+O3</f>
        <v>0</v>
      </c>
      <c r="P9" s="14"/>
    </row>
    <row r="10" spans="4:15" ht="58.5" customHeight="1">
      <c r="D10" s="2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4"/>
  <sheetViews>
    <sheetView view="pageBreakPreview" zoomScale="85" zoomScaleSheetLayoutView="85" zoomScalePageLayoutView="0" workbookViewId="0" topLeftCell="A1">
      <selection activeCell="H2" sqref="H2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1"/>
      <c r="B2" s="2" t="s">
        <v>27</v>
      </c>
      <c r="C2" s="9" t="s">
        <v>11</v>
      </c>
      <c r="D2" s="10" t="s">
        <v>28</v>
      </c>
      <c r="E2" s="9" t="s">
        <v>12</v>
      </c>
      <c r="F2" s="8" t="s">
        <v>29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30</v>
      </c>
      <c r="O2" s="9" t="s">
        <v>0</v>
      </c>
      <c r="P2" s="2" t="s">
        <v>24</v>
      </c>
    </row>
    <row r="3" spans="1:16" ht="22.5" customHeight="1">
      <c r="A3" s="4" t="s">
        <v>3</v>
      </c>
      <c r="B3" s="2"/>
      <c r="C3" s="2"/>
      <c r="D3" s="1">
        <f>D5</f>
        <v>222.4</v>
      </c>
      <c r="E3" s="1">
        <v>25</v>
      </c>
      <c r="F3" s="5" t="s">
        <v>4</v>
      </c>
      <c r="G3" s="5" t="s">
        <v>4</v>
      </c>
      <c r="H3" s="2">
        <f aca="true" t="shared" si="0" ref="H3:H8">I3+J3</f>
        <v>222.4</v>
      </c>
      <c r="I3" s="2">
        <v>0</v>
      </c>
      <c r="J3" s="2">
        <f>J5</f>
        <v>222.4</v>
      </c>
      <c r="K3" s="2"/>
      <c r="L3" s="2"/>
      <c r="M3" s="2"/>
      <c r="N3" s="2"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v>0</v>
      </c>
      <c r="I4" s="2">
        <v>0</v>
      </c>
      <c r="J4" s="2"/>
      <c r="K4" s="2"/>
      <c r="L4" s="2"/>
      <c r="M4" s="2"/>
      <c r="N4" s="2">
        <f>D4-H4-K4</f>
        <v>0</v>
      </c>
      <c r="O4" s="3"/>
      <c r="P4" s="1"/>
    </row>
    <row r="5" spans="1:16" ht="18" customHeight="1">
      <c r="A5" s="6" t="s">
        <v>5</v>
      </c>
      <c r="B5" s="2"/>
      <c r="C5" s="2"/>
      <c r="D5" s="1">
        <v>222.4</v>
      </c>
      <c r="E5" s="2">
        <v>25</v>
      </c>
      <c r="F5" s="5" t="s">
        <v>4</v>
      </c>
      <c r="G5" s="5" t="s">
        <v>4</v>
      </c>
      <c r="H5" s="2">
        <f t="shared" si="0"/>
        <v>222.4</v>
      </c>
      <c r="I5" s="2">
        <v>0</v>
      </c>
      <c r="J5" s="2">
        <v>222.4</v>
      </c>
      <c r="K5" s="2"/>
      <c r="L5" s="2"/>
      <c r="M5" s="2"/>
      <c r="N5" s="2"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>D6-H6-K6</f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>D7-H7-K7</f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345.9</v>
      </c>
      <c r="E8" s="2">
        <v>53</v>
      </c>
      <c r="F8" s="5" t="s">
        <v>4</v>
      </c>
      <c r="G8" s="5" t="s">
        <v>4</v>
      </c>
      <c r="H8" s="2">
        <f t="shared" si="0"/>
        <v>345.9</v>
      </c>
      <c r="I8" s="2">
        <v>0</v>
      </c>
      <c r="J8" s="2">
        <v>345.9</v>
      </c>
      <c r="K8" s="2"/>
      <c r="L8" s="2"/>
      <c r="M8" s="2"/>
      <c r="N8" s="2">
        <f>D8-H8-K8</f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568.3</v>
      </c>
      <c r="E9" s="2">
        <f>E8+E3</f>
        <v>78</v>
      </c>
      <c r="F9" s="13">
        <v>125.6</v>
      </c>
      <c r="G9" s="13">
        <v>108.3</v>
      </c>
      <c r="H9" s="2">
        <f>H8+H3</f>
        <v>568.3</v>
      </c>
      <c r="I9" s="2">
        <f>I8+I3</f>
        <v>0</v>
      </c>
      <c r="J9" s="2">
        <f>J8+J3</f>
        <v>568.3</v>
      </c>
      <c r="K9" s="2">
        <f>K8+K3</f>
        <v>0</v>
      </c>
      <c r="L9" s="2"/>
      <c r="M9" s="2"/>
      <c r="N9" s="2">
        <v>0</v>
      </c>
      <c r="O9" s="2">
        <f>O8+O3</f>
        <v>0</v>
      </c>
      <c r="P9" s="14"/>
    </row>
    <row r="10" spans="4:15" ht="58.5" customHeight="1">
      <c r="D10" s="2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4"/>
  <sheetViews>
    <sheetView view="pageBreakPreview" zoomScale="85" zoomScaleSheetLayoutView="85" zoomScalePageLayoutView="0" workbookViewId="0" topLeftCell="B1">
      <selection activeCell="D8" sqref="D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1"/>
      <c r="B2" s="2" t="s">
        <v>27</v>
      </c>
      <c r="C2" s="9" t="s">
        <v>11</v>
      </c>
      <c r="D2" s="10" t="s">
        <v>28</v>
      </c>
      <c r="E2" s="9" t="s">
        <v>12</v>
      </c>
      <c r="F2" s="8" t="s">
        <v>29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30</v>
      </c>
      <c r="O2" s="9" t="s">
        <v>0</v>
      </c>
      <c r="P2" s="2" t="s">
        <v>24</v>
      </c>
    </row>
    <row r="3" spans="1:16" ht="22.5" customHeight="1">
      <c r="A3" s="4" t="s">
        <v>3</v>
      </c>
      <c r="B3" s="2"/>
      <c r="C3" s="2"/>
      <c r="D3" s="1">
        <v>0</v>
      </c>
      <c r="E3" s="1">
        <v>0</v>
      </c>
      <c r="F3" s="5" t="s">
        <v>4</v>
      </c>
      <c r="G3" s="5" t="s">
        <v>4</v>
      </c>
      <c r="H3" s="2">
        <f aca="true" t="shared" si="0" ref="H3:H8">I3+J3</f>
        <v>0</v>
      </c>
      <c r="I3" s="2">
        <f>I5+I6</f>
        <v>0</v>
      </c>
      <c r="J3" s="2">
        <f>J5+J6</f>
        <v>0</v>
      </c>
      <c r="K3" s="2"/>
      <c r="L3" s="2"/>
      <c r="M3" s="2"/>
      <c r="N3" s="2"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>D4-H4-K4</f>
        <v>0</v>
      </c>
      <c r="O4" s="3"/>
      <c r="P4" s="1"/>
    </row>
    <row r="5" spans="1:16" ht="18" customHeight="1">
      <c r="A5" s="6" t="s">
        <v>5</v>
      </c>
      <c r="B5" s="2"/>
      <c r="C5" s="2"/>
      <c r="D5" s="1">
        <v>0</v>
      </c>
      <c r="E5" s="2">
        <v>0</v>
      </c>
      <c r="F5" s="5" t="s">
        <v>4</v>
      </c>
      <c r="G5" s="5" t="s">
        <v>4</v>
      </c>
      <c r="H5" s="2">
        <f t="shared" si="0"/>
        <v>0</v>
      </c>
      <c r="I5" s="2">
        <v>0</v>
      </c>
      <c r="J5" s="2">
        <v>0</v>
      </c>
      <c r="K5" s="2"/>
      <c r="L5" s="2"/>
      <c r="M5" s="2"/>
      <c r="N5" s="2">
        <v>0</v>
      </c>
      <c r="O5" s="3"/>
      <c r="P5" s="1"/>
    </row>
    <row r="6" spans="1:16" ht="31.5" customHeight="1">
      <c r="A6" s="6" t="s">
        <v>6</v>
      </c>
      <c r="B6" s="2"/>
      <c r="C6" s="2"/>
      <c r="D6" s="1">
        <v>0</v>
      </c>
      <c r="E6" s="2">
        <v>0</v>
      </c>
      <c r="F6" s="5" t="s">
        <v>4</v>
      </c>
      <c r="G6" s="5" t="s">
        <v>4</v>
      </c>
      <c r="H6" s="2">
        <f t="shared" si="0"/>
        <v>0</v>
      </c>
      <c r="I6" s="2"/>
      <c r="J6" s="2">
        <v>0</v>
      </c>
      <c r="K6" s="2"/>
      <c r="L6" s="2"/>
      <c r="M6" s="2"/>
      <c r="N6" s="2">
        <f>D6-H6-K6</f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>D7-H7-K7</f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270.9</v>
      </c>
      <c r="E8" s="2">
        <v>42</v>
      </c>
      <c r="F8" s="5" t="s">
        <v>4</v>
      </c>
      <c r="G8" s="5" t="s">
        <v>4</v>
      </c>
      <c r="H8" s="2">
        <f t="shared" si="0"/>
        <v>270.90000000000003</v>
      </c>
      <c r="I8" s="2">
        <v>33.1</v>
      </c>
      <c r="J8" s="2">
        <v>237.8</v>
      </c>
      <c r="K8" s="2"/>
      <c r="L8" s="2"/>
      <c r="M8" s="2"/>
      <c r="N8" s="2"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270.9</v>
      </c>
      <c r="E9" s="2">
        <f>E8+E3</f>
        <v>42</v>
      </c>
      <c r="F9" s="13">
        <v>90.1</v>
      </c>
      <c r="G9" s="13">
        <v>71.5</v>
      </c>
      <c r="H9" s="2">
        <f>H8+H3</f>
        <v>270.90000000000003</v>
      </c>
      <c r="I9" s="2">
        <f>I8+I3</f>
        <v>33.1</v>
      </c>
      <c r="J9" s="2">
        <f>J8+J3</f>
        <v>237.8</v>
      </c>
      <c r="K9" s="2">
        <f>K8+K3</f>
        <v>0</v>
      </c>
      <c r="L9" s="2"/>
      <c r="M9" s="2"/>
      <c r="N9" s="2">
        <v>0</v>
      </c>
      <c r="O9" s="2">
        <f>O8+O3</f>
        <v>0</v>
      </c>
      <c r="P9" s="14"/>
    </row>
    <row r="10" spans="4:15" ht="58.5" customHeight="1">
      <c r="D10" s="2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4"/>
  <sheetViews>
    <sheetView view="pageBreakPreview" zoomScale="85" zoomScaleSheetLayoutView="85" zoomScalePageLayoutView="0" workbookViewId="0" topLeftCell="A1">
      <selection activeCell="E8" sqref="E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1"/>
      <c r="B2" s="2" t="s">
        <v>27</v>
      </c>
      <c r="C2" s="9" t="s">
        <v>11</v>
      </c>
      <c r="D2" s="10" t="s">
        <v>28</v>
      </c>
      <c r="E2" s="9" t="s">
        <v>12</v>
      </c>
      <c r="F2" s="8" t="s">
        <v>29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30</v>
      </c>
      <c r="O2" s="9" t="s">
        <v>0</v>
      </c>
      <c r="P2" s="2" t="s">
        <v>24</v>
      </c>
    </row>
    <row r="3" spans="1:16" ht="22.5" customHeight="1">
      <c r="A3" s="4" t="s">
        <v>3</v>
      </c>
      <c r="B3" s="2"/>
      <c r="C3" s="2"/>
      <c r="D3" s="1">
        <f>D5+D6</f>
        <v>0</v>
      </c>
      <c r="E3" s="1">
        <f>E5</f>
        <v>0</v>
      </c>
      <c r="F3" s="5" t="s">
        <v>4</v>
      </c>
      <c r="G3" s="5" t="s">
        <v>4</v>
      </c>
      <c r="H3" s="2">
        <f aca="true" t="shared" si="0" ref="H3:H8">I3+J3</f>
        <v>0</v>
      </c>
      <c r="I3" s="2">
        <f>I5+I6</f>
        <v>0</v>
      </c>
      <c r="J3" s="2">
        <f>J5+J6</f>
        <v>0</v>
      </c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95.7</v>
      </c>
      <c r="E8" s="2">
        <v>32</v>
      </c>
      <c r="F8" s="5" t="s">
        <v>4</v>
      </c>
      <c r="G8" s="5" t="s">
        <v>4</v>
      </c>
      <c r="H8" s="2">
        <f t="shared" si="0"/>
        <v>95.7</v>
      </c>
      <c r="I8" s="2">
        <v>95.7</v>
      </c>
      <c r="J8" s="2">
        <v>0</v>
      </c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95.7</v>
      </c>
      <c r="E9" s="2">
        <f>E8+E3</f>
        <v>32</v>
      </c>
      <c r="F9" s="13">
        <v>24.9</v>
      </c>
      <c r="G9" s="13">
        <v>92.9</v>
      </c>
      <c r="H9" s="2">
        <f>H8+H3</f>
        <v>95.7</v>
      </c>
      <c r="I9" s="2">
        <f>I8</f>
        <v>95.7</v>
      </c>
      <c r="J9" s="2">
        <f>J8+J3</f>
        <v>0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4"/>
  <sheetViews>
    <sheetView view="pageBreakPreview" zoomScale="85" zoomScaleSheetLayoutView="85" zoomScalePageLayoutView="0" workbookViewId="0" topLeftCell="A1">
      <selection activeCell="A3" sqref="A3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1"/>
      <c r="B2" s="2" t="s">
        <v>27</v>
      </c>
      <c r="C2" s="9" t="s">
        <v>11</v>
      </c>
      <c r="D2" s="10" t="s">
        <v>28</v>
      </c>
      <c r="E2" s="9" t="s">
        <v>12</v>
      </c>
      <c r="F2" s="8" t="s">
        <v>29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30</v>
      </c>
      <c r="O2" s="9" t="s">
        <v>0</v>
      </c>
      <c r="P2" s="2" t="s">
        <v>24</v>
      </c>
    </row>
    <row r="3" spans="1:16" ht="22.5" customHeight="1">
      <c r="A3" s="4" t="s">
        <v>3</v>
      </c>
      <c r="B3" s="2"/>
      <c r="C3" s="2"/>
      <c r="D3" s="1">
        <f>D5+D6</f>
        <v>343.8</v>
      </c>
      <c r="E3" s="1">
        <f>E5+E6</f>
        <v>51.5</v>
      </c>
      <c r="F3" s="5" t="s">
        <v>4</v>
      </c>
      <c r="G3" s="5" t="s">
        <v>4</v>
      </c>
      <c r="H3" s="2">
        <f>I3+J3</f>
        <v>343.8</v>
      </c>
      <c r="I3" s="2">
        <f>I5+I6</f>
        <v>121</v>
      </c>
      <c r="J3" s="2">
        <f>J5+J6</f>
        <v>222.8</v>
      </c>
      <c r="K3" s="2"/>
      <c r="L3" s="2"/>
      <c r="M3" s="2"/>
      <c r="N3" s="2">
        <f aca="true" t="shared" si="0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>I4+J4</f>
        <v>0</v>
      </c>
      <c r="I4" s="2"/>
      <c r="J4" s="2"/>
      <c r="K4" s="2"/>
      <c r="L4" s="2"/>
      <c r="M4" s="2"/>
      <c r="N4" s="2">
        <f t="shared" si="0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>I5+J5</f>
        <v>0</v>
      </c>
      <c r="I5" s="2"/>
      <c r="J5" s="2"/>
      <c r="K5" s="2"/>
      <c r="L5" s="2"/>
      <c r="M5" s="2"/>
      <c r="N5" s="2">
        <f t="shared" si="0"/>
        <v>0</v>
      </c>
      <c r="O5" s="3"/>
      <c r="P5" s="1"/>
    </row>
    <row r="6" spans="1:16" ht="31.5" customHeight="1">
      <c r="A6" s="6" t="s">
        <v>6</v>
      </c>
      <c r="B6" s="2"/>
      <c r="C6" s="2"/>
      <c r="D6" s="1">
        <v>343.8</v>
      </c>
      <c r="E6" s="2">
        <v>51.5</v>
      </c>
      <c r="F6" s="5" t="s">
        <v>4</v>
      </c>
      <c r="G6" s="5" t="s">
        <v>4</v>
      </c>
      <c r="H6" s="2">
        <f>I6+J6</f>
        <v>343.8</v>
      </c>
      <c r="I6" s="2">
        <v>121</v>
      </c>
      <c r="J6" s="2">
        <v>222.8</v>
      </c>
      <c r="K6" s="2"/>
      <c r="L6" s="2"/>
      <c r="M6" s="2"/>
      <c r="N6" s="2">
        <f t="shared" si="0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>I7+J7</f>
        <v>0</v>
      </c>
      <c r="I7" s="2"/>
      <c r="J7" s="2"/>
      <c r="K7" s="2"/>
      <c r="L7" s="2"/>
      <c r="M7" s="2"/>
      <c r="N7" s="2">
        <f t="shared" si="0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448</v>
      </c>
      <c r="E8" s="2">
        <v>23.2</v>
      </c>
      <c r="F8" s="5" t="s">
        <v>4</v>
      </c>
      <c r="G8" s="5" t="s">
        <v>4</v>
      </c>
      <c r="H8" s="2">
        <v>448</v>
      </c>
      <c r="I8" s="2">
        <v>350</v>
      </c>
      <c r="J8" s="2">
        <v>98</v>
      </c>
      <c r="K8" s="2"/>
      <c r="L8" s="2"/>
      <c r="M8" s="2"/>
      <c r="N8" s="2">
        <f t="shared" si="0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791.8</v>
      </c>
      <c r="E9" s="2">
        <f>E8+E3</f>
        <v>74.7</v>
      </c>
      <c r="F9" s="13">
        <v>450</v>
      </c>
      <c r="G9" s="13">
        <v>336</v>
      </c>
      <c r="H9" s="2">
        <f>H8+H3</f>
        <v>791.8</v>
      </c>
      <c r="I9" s="2">
        <f>I8+I3</f>
        <v>471</v>
      </c>
      <c r="J9" s="2">
        <f>J8+J3</f>
        <v>320.8</v>
      </c>
      <c r="K9" s="2">
        <f>K8+K3</f>
        <v>0</v>
      </c>
      <c r="L9" s="2"/>
      <c r="M9" s="2"/>
      <c r="N9" s="2">
        <f t="shared" si="0"/>
        <v>0</v>
      </c>
      <c r="O9" s="2">
        <f>O8+O3</f>
        <v>0</v>
      </c>
      <c r="P9" s="14"/>
    </row>
    <row r="10" spans="4:15" ht="58.5" customHeight="1">
      <c r="D10" s="2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4"/>
  <sheetViews>
    <sheetView view="pageBreakPreview" zoomScale="85" zoomScaleSheetLayoutView="85" zoomScalePageLayoutView="0" workbookViewId="0" topLeftCell="B1">
      <selection activeCell="E8" sqref="E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1"/>
      <c r="B2" s="2" t="s">
        <v>27</v>
      </c>
      <c r="C2" s="9" t="s">
        <v>11</v>
      </c>
      <c r="D2" s="10" t="s">
        <v>28</v>
      </c>
      <c r="E2" s="9" t="s">
        <v>12</v>
      </c>
      <c r="F2" s="8" t="s">
        <v>29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30</v>
      </c>
      <c r="O2" s="9" t="s">
        <v>0</v>
      </c>
      <c r="P2" s="2" t="s">
        <v>24</v>
      </c>
    </row>
    <row r="3" spans="1:16" ht="22.5" customHeight="1">
      <c r="A3" s="4" t="s">
        <v>3</v>
      </c>
      <c r="B3" s="2"/>
      <c r="C3" s="2"/>
      <c r="D3" s="1">
        <f>D5+D6</f>
        <v>0</v>
      </c>
      <c r="E3" s="1">
        <f>E5+E6</f>
        <v>0</v>
      </c>
      <c r="F3" s="5" t="s">
        <v>4</v>
      </c>
      <c r="G3" s="5" t="s">
        <v>4</v>
      </c>
      <c r="H3" s="2">
        <f aca="true" t="shared" si="0" ref="H3:H8">I3+J3</f>
        <v>0</v>
      </c>
      <c r="I3" s="2">
        <f>I5+I6</f>
        <v>0</v>
      </c>
      <c r="J3" s="2">
        <f>J5+J6</f>
        <v>0</v>
      </c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137.7</v>
      </c>
      <c r="E8" s="2">
        <v>23.7</v>
      </c>
      <c r="F8" s="5" t="s">
        <v>4</v>
      </c>
      <c r="G8" s="5" t="s">
        <v>4</v>
      </c>
      <c r="H8" s="2">
        <f t="shared" si="0"/>
        <v>137.7</v>
      </c>
      <c r="I8" s="2">
        <v>86.9</v>
      </c>
      <c r="J8" s="2">
        <v>50.8</v>
      </c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137.7</v>
      </c>
      <c r="E9" s="2">
        <f>E8+E3</f>
        <v>23.7</v>
      </c>
      <c r="F9" s="13">
        <v>17.1</v>
      </c>
      <c r="G9" s="13">
        <v>48.2</v>
      </c>
      <c r="H9" s="2">
        <f>H8+H3</f>
        <v>137.7</v>
      </c>
      <c r="I9" s="2">
        <f>I8+I3</f>
        <v>86.9</v>
      </c>
      <c r="J9" s="2">
        <f>J8+J3</f>
        <v>50.8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4"/>
  <sheetViews>
    <sheetView view="pageBreakPreview" zoomScale="85" zoomScaleSheetLayoutView="85" zoomScalePageLayoutView="0" workbookViewId="0" topLeftCell="A1">
      <selection activeCell="E8" sqref="E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1"/>
      <c r="B2" s="2" t="s">
        <v>27</v>
      </c>
      <c r="C2" s="9" t="s">
        <v>11</v>
      </c>
      <c r="D2" s="10" t="s">
        <v>28</v>
      </c>
      <c r="E2" s="9" t="s">
        <v>12</v>
      </c>
      <c r="F2" s="8" t="s">
        <v>29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30</v>
      </c>
      <c r="O2" s="9" t="s">
        <v>0</v>
      </c>
      <c r="P2" s="2" t="s">
        <v>24</v>
      </c>
    </row>
    <row r="3" spans="1:16" ht="22.5" customHeight="1">
      <c r="A3" s="4" t="s">
        <v>3</v>
      </c>
      <c r="B3" s="2"/>
      <c r="C3" s="2"/>
      <c r="D3" s="1">
        <f>D5+D6</f>
        <v>0</v>
      </c>
      <c r="E3" s="1">
        <f>E5+E6</f>
        <v>0</v>
      </c>
      <c r="F3" s="5" t="s">
        <v>4</v>
      </c>
      <c r="G3" s="5" t="s">
        <v>4</v>
      </c>
      <c r="H3" s="2">
        <f aca="true" t="shared" si="0" ref="H3:H8">I3+J3</f>
        <v>0</v>
      </c>
      <c r="I3" s="2">
        <f>I5+I6</f>
        <v>0</v>
      </c>
      <c r="J3" s="2">
        <f>J5+J6</f>
        <v>0</v>
      </c>
      <c r="K3" s="2"/>
      <c r="L3" s="2"/>
      <c r="M3" s="2"/>
      <c r="N3" s="2">
        <f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>D4-H4-K4</f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>D5-H5-K5</f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>D6-H6-K6</f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>D7-H7-K7</f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176.8</v>
      </c>
      <c r="E8" s="2">
        <v>18</v>
      </c>
      <c r="F8" s="5" t="s">
        <v>4</v>
      </c>
      <c r="G8" s="5" t="s">
        <v>4</v>
      </c>
      <c r="H8" s="2">
        <f t="shared" si="0"/>
        <v>176.8</v>
      </c>
      <c r="I8" s="2">
        <v>19.8</v>
      </c>
      <c r="J8" s="2">
        <v>157</v>
      </c>
      <c r="K8" s="2"/>
      <c r="L8" s="2"/>
      <c r="M8" s="2"/>
      <c r="N8" s="2"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176.8</v>
      </c>
      <c r="E9" s="2">
        <f>E8+E3</f>
        <v>18</v>
      </c>
      <c r="F9" s="13">
        <v>16.9</v>
      </c>
      <c r="G9" s="13">
        <v>25.5</v>
      </c>
      <c r="H9" s="2">
        <f>H8+H3</f>
        <v>176.8</v>
      </c>
      <c r="I9" s="2">
        <f>I8+I3</f>
        <v>19.8</v>
      </c>
      <c r="J9" s="2">
        <f>J8+J3</f>
        <v>157</v>
      </c>
      <c r="K9" s="2">
        <f>K8+K3</f>
        <v>0</v>
      </c>
      <c r="L9" s="2"/>
      <c r="M9" s="2"/>
      <c r="N9" s="2">
        <v>0</v>
      </c>
      <c r="O9" s="2">
        <f>O8+O3</f>
        <v>0</v>
      </c>
      <c r="P9" s="14"/>
    </row>
    <row r="10" spans="4:15" ht="58.5" customHeight="1">
      <c r="D10" s="2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4"/>
  <sheetViews>
    <sheetView view="pageBreakPreview" zoomScale="85" zoomScaleSheetLayoutView="85" zoomScalePageLayoutView="0" workbookViewId="0" topLeftCell="B1">
      <selection activeCell="E5" sqref="E5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1"/>
      <c r="B2" s="2" t="s">
        <v>27</v>
      </c>
      <c r="C2" s="9" t="s">
        <v>11</v>
      </c>
      <c r="D2" s="10" t="s">
        <v>28</v>
      </c>
      <c r="E2" s="9" t="s">
        <v>12</v>
      </c>
      <c r="F2" s="8" t="s">
        <v>29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30</v>
      </c>
      <c r="O2" s="9" t="s">
        <v>0</v>
      </c>
      <c r="P2" s="2" t="s">
        <v>24</v>
      </c>
    </row>
    <row r="3" spans="1:16" ht="22.5" customHeight="1">
      <c r="A3" s="4" t="s">
        <v>3</v>
      </c>
      <c r="B3" s="2"/>
      <c r="C3" s="2"/>
      <c r="D3" s="1">
        <v>8.4</v>
      </c>
      <c r="E3" s="1">
        <v>8.4</v>
      </c>
      <c r="F3" s="5" t="s">
        <v>4</v>
      </c>
      <c r="G3" s="5" t="s">
        <v>4</v>
      </c>
      <c r="H3" s="2">
        <v>8.4</v>
      </c>
      <c r="I3" s="2">
        <v>0</v>
      </c>
      <c r="J3" s="2">
        <v>8.4</v>
      </c>
      <c r="K3" s="2"/>
      <c r="L3" s="2"/>
      <c r="M3" s="2"/>
      <c r="N3" s="2">
        <f aca="true" t="shared" si="0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>I4+J4</f>
        <v>0</v>
      </c>
      <c r="I4" s="2"/>
      <c r="J4" s="2"/>
      <c r="K4" s="2"/>
      <c r="L4" s="2"/>
      <c r="M4" s="2"/>
      <c r="N4" s="2">
        <f t="shared" si="0"/>
        <v>0</v>
      </c>
      <c r="O4" s="3"/>
      <c r="P4" s="1"/>
    </row>
    <row r="5" spans="1:16" ht="18" customHeight="1">
      <c r="A5" s="6" t="s">
        <v>5</v>
      </c>
      <c r="B5" s="2"/>
      <c r="C5" s="2"/>
      <c r="D5" s="1">
        <v>8.4</v>
      </c>
      <c r="E5" s="2">
        <v>8.4</v>
      </c>
      <c r="F5" s="5" t="s">
        <v>4</v>
      </c>
      <c r="G5" s="5" t="s">
        <v>4</v>
      </c>
      <c r="H5" s="2">
        <f>I5+J5</f>
        <v>8.4</v>
      </c>
      <c r="I5" s="2">
        <v>0</v>
      </c>
      <c r="J5" s="2">
        <v>8.4</v>
      </c>
      <c r="K5" s="2"/>
      <c r="L5" s="2"/>
      <c r="M5" s="2"/>
      <c r="N5" s="2">
        <f t="shared" si="0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>I6+J6</f>
        <v>0</v>
      </c>
      <c r="I6" s="2"/>
      <c r="J6" s="2"/>
      <c r="K6" s="2"/>
      <c r="L6" s="2"/>
      <c r="M6" s="2"/>
      <c r="N6" s="2">
        <f t="shared" si="0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>I7+J7</f>
        <v>0</v>
      </c>
      <c r="I7" s="2"/>
      <c r="J7" s="2"/>
      <c r="K7" s="2"/>
      <c r="L7" s="2"/>
      <c r="M7" s="2"/>
      <c r="N7" s="2">
        <f t="shared" si="0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250.1</v>
      </c>
      <c r="E8" s="2">
        <v>13</v>
      </c>
      <c r="F8" s="5" t="s">
        <v>4</v>
      </c>
      <c r="G8" s="5" t="s">
        <v>4</v>
      </c>
      <c r="H8" s="2">
        <f>I8+J8</f>
        <v>250.1</v>
      </c>
      <c r="I8" s="2">
        <v>0</v>
      </c>
      <c r="J8" s="2">
        <v>250.1</v>
      </c>
      <c r="K8" s="2"/>
      <c r="L8" s="2"/>
      <c r="M8" s="2"/>
      <c r="N8" s="2">
        <f t="shared" si="0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258.5</v>
      </c>
      <c r="E9" s="2">
        <f>E8+E3</f>
        <v>21.4</v>
      </c>
      <c r="F9" s="13">
        <v>28</v>
      </c>
      <c r="G9" s="13">
        <v>44.8</v>
      </c>
      <c r="H9" s="2">
        <f>H8+H3</f>
        <v>258.5</v>
      </c>
      <c r="I9" s="2">
        <f>I8+I3</f>
        <v>0</v>
      </c>
      <c r="J9" s="2">
        <f>J8+J3</f>
        <v>258.5</v>
      </c>
      <c r="K9" s="2">
        <f>K8+K3</f>
        <v>0</v>
      </c>
      <c r="L9" s="2"/>
      <c r="M9" s="2"/>
      <c r="N9" s="2">
        <f t="shared" si="0"/>
        <v>0</v>
      </c>
      <c r="O9" s="2">
        <f>O8+O3</f>
        <v>0</v>
      </c>
      <c r="P9" s="14"/>
    </row>
    <row r="10" spans="4:15" ht="58.5" customHeight="1">
      <c r="D10" s="2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Малкова</cp:lastModifiedBy>
  <cp:lastPrinted>2015-05-28T05:12:17Z</cp:lastPrinted>
  <dcterms:created xsi:type="dcterms:W3CDTF">2012-01-30T07:41:06Z</dcterms:created>
  <dcterms:modified xsi:type="dcterms:W3CDTF">2016-01-12T13:04:02Z</dcterms:modified>
  <cp:category/>
  <cp:version/>
  <cp:contentType/>
  <cp:contentStatus/>
</cp:coreProperties>
</file>