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'!$14:$14</definedName>
    <definedName name="_xlnm.Print_Area" localSheetId="0">'Приложение  '!$A$1:$F$49</definedName>
  </definedNames>
  <calcPr fullCalcOnLoad="1"/>
</workbook>
</file>

<file path=xl/sharedStrings.xml><?xml version="1.0" encoding="utf-8"?>
<sst xmlns="http://schemas.openxmlformats.org/spreadsheetml/2006/main" count="68" uniqueCount="65">
  <si>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</si>
  <si>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</si>
  <si>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</si>
  <si>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</si>
  <si>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</si>
  <si>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</si>
  <si>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</si>
  <si>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</si>
  <si>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</si>
  <si>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</si>
  <si>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</si>
  <si>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</si>
  <si>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182 1 08 03010 01 0000 110</t>
  </si>
  <si>
    <t>250 1 16 90050 05 0000 140</t>
  </si>
  <si>
    <t>250 1 17 05050 05 0000 180</t>
  </si>
  <si>
    <t>254 2 02 02999 05 0000 151</t>
  </si>
  <si>
    <t>Прочие субсидии  бюджетам муниципальных районов</t>
  </si>
  <si>
    <t>Межбюджетные трансферты, передаваемые бюджетам  муниципальных  районов  на финансовое обеспечение дорожной деятености  в отношении  автомобильных дорог  общего пользования местного значения</t>
  </si>
  <si>
    <t>254 2 02 04056 05 0000 151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</si>
  <si>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</si>
  <si>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 xml:space="preserve">Государственная пошлина по делам, рассматриваемым в судах общей юрисдикции, мировыми судьями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</si>
  <si>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</si>
  <si>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</si>
  <si>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</si>
  <si>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</si>
  <si>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</si>
  <si>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133 0409 04 3 02 41210 000</t>
  </si>
  <si>
    <t>133 0409 04 3 02 41220 000</t>
  </si>
  <si>
    <t xml:space="preserve">   Выполнение работ по содержанию автомобильных дорог и искусственных сооружений муниципальных районов</t>
  </si>
  <si>
    <t xml:space="preserve">   Выполнение работ по содержанию автомобильных дорог и искусственных сооружений  поселений</t>
  </si>
  <si>
    <t>133 0409 04 3 01 64030 000</t>
  </si>
  <si>
    <t>"О районном бюджете на  2018 год</t>
  </si>
  <si>
    <t>и плановый период 2019 и 2020 годов"</t>
  </si>
  <si>
    <t>Остаток средств дорожного фонда на 01.01.2018 года</t>
  </si>
  <si>
    <t>2018 год</t>
  </si>
  <si>
    <t>2019 год</t>
  </si>
  <si>
    <t>2020 год</t>
  </si>
  <si>
    <t>133 0409 04 3 01 41370 000</t>
  </si>
  <si>
    <t>на 2018 год и плановый период 2019 и 2020 годов</t>
  </si>
  <si>
    <t>Приложение 10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</si>
  <si>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</si>
  <si>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</si>
  <si>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</si>
  <si>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>133 0409 04 3 01 41380 000</t>
  </si>
  <si>
    <t xml:space="preserve">     Выполнение работ по ремонту моста в п.Волоков Мост</t>
  </si>
  <si>
    <t>133 0409 04 3 01 41390 000</t>
  </si>
  <si>
    <t xml:space="preserve">     Выполнение работ по ремонту моста в г.Вытегра </t>
  </si>
  <si>
    <t>133 0409 04 3 01 41350 000</t>
  </si>
  <si>
    <t>254 2 02 29999 05 0000 151</t>
  </si>
  <si>
    <t>133 0409 04 3 02 41230 000</t>
  </si>
  <si>
    <t>133 0409 04 3 02 71350 000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</si>
  <si>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</si>
  <si>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</si>
  <si>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 xml:space="preserve">    Выполнение работ по строительству автодороги в д.Деминская</t>
  </si>
  <si>
    <t xml:space="preserve"> Выполнение работ по содержанию автомобильных дорог  местного значения</t>
  </si>
  <si>
    <t>133 0409 04 3 01 64026 000</t>
  </si>
  <si>
    <t>133 0409 04 3 01 71360 000</t>
  </si>
  <si>
    <t xml:space="preserve">     Иные межбюджетные трансферты  МО "Город Вытегра" на ремонт улично-дорожной сети в г.Вытегра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</si>
  <si>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</si>
  <si>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</si>
  <si>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>Приложение 6</t>
  </si>
  <si>
    <t xml:space="preserve">    Выполнение работ по ремонту и капитальному ремонту автомобильных дорог и искусственных сооружений</t>
  </si>
  <si>
    <t>133 0409 04 3 01 41300 000</t>
  </si>
  <si>
    <t>от 27.12.2018 № 160</t>
  </si>
  <si>
    <t>от 13.12.2017 № 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</si>
</sst>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173" fontId="23" fillId="0" borderId="19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0" fontId="24" fillId="0" borderId="19" xfId="88" applyFont="1" applyBorder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19" xfId="88" applyFont="1" applyBorder="1" applyAlignment="1">
      <alignment horizontal="center"/>
      <protection/>
    </xf>
    <xf numFmtId="172" fontId="24" fillId="0" borderId="19" xfId="88" applyNumberFormat="1" applyFont="1" applyBorder="1" applyAlignment="1">
      <alignment horizontal="center"/>
      <protection/>
    </xf>
    <xf numFmtId="0" fontId="23" fillId="0" borderId="20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42" fillId="0" borderId="2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3" fillId="0" borderId="26" xfId="88" applyNumberFormat="1" applyFont="1" applyFill="1" applyBorder="1" applyAlignment="1" applyProtection="1">
      <alignment horizontal="right"/>
      <protection hidden="1"/>
    </xf>
    <xf numFmtId="0" fontId="23" fillId="0" borderId="24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173" fontId="23" fillId="0" borderId="24" xfId="0" applyNumberFormat="1" applyFont="1" applyFill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 wrapText="1"/>
    </xf>
    <xf numFmtId="173" fontId="23" fillId="0" borderId="22" xfId="0" applyNumberFormat="1" applyFont="1" applyFill="1" applyBorder="1" applyAlignment="1">
      <alignment horizontal="center" vertical="center" wrapText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19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view="pageBreakPreview" zoomScaleSheetLayoutView="100" zoomScalePageLayoutView="0" workbookViewId="0" topLeftCell="A1">
      <selection activeCell="A9" sqref="A9:E9"/>
    </sheetView>
  </sheetViews>
  <sheetFormatPr defaultColWidth="7.8515625" defaultRowHeight="15"/>
  <cols>
    <col min="1" max="1" width="57.7109375" style="14" customWidth="1"/>
    <col min="2" max="2" width="31.140625" style="14" customWidth="1"/>
    <col min="3" max="3" width="13.421875" style="14" customWidth="1"/>
    <col min="4" max="4" width="14.00390625" style="14" customWidth="1"/>
    <col min="5" max="5" width="12.28125" style="14" customWidth="1"/>
    <col min="6" max="6" width="0.2890625" style="14" customWidth="1"/>
    <col min="7" max="16384" width="7.8515625" style="14" customWidth="1"/>
  </cols>
  <sheetData>
    <row r="1" spans="1:5" ht="15.75">
      <c r="A1" s="9"/>
      <c r="B1" s="65"/>
      <c r="C1" s="61"/>
      <c r="D1" s="60" t="s">
        <v>60</v>
      </c>
      <c r="E1" s="60"/>
    </row>
    <row r="2" spans="1:5" ht="15.75">
      <c r="A2" s="9"/>
      <c r="B2" s="61" t="s">
        <v>9</v>
      </c>
      <c r="C2" s="61"/>
      <c r="D2" s="61"/>
      <c r="E2" s="61"/>
    </row>
    <row r="3" spans="1:5" ht="15.75">
      <c r="A3" s="9"/>
      <c r="B3" s="44"/>
      <c r="C3" s="61" t="s">
        <v>63</v>
      </c>
      <c r="D3" s="61"/>
      <c r="E3" s="61"/>
    </row>
    <row r="4" spans="2:7" ht="19.5" customHeight="1">
      <c r="B4" s="60" t="s">
        <v>39</v>
      </c>
      <c r="C4" s="60"/>
      <c r="D4" s="60"/>
      <c r="E4" s="60"/>
      <c r="F4" s="10"/>
      <c r="G4" s="10"/>
    </row>
    <row r="5" spans="2:7" ht="15.75" customHeight="1">
      <c r="B5" s="60" t="s">
        <v>9</v>
      </c>
      <c r="C5" s="60"/>
      <c r="D5" s="60"/>
      <c r="E5" s="60"/>
      <c r="F5" s="10"/>
      <c r="G5" s="10"/>
    </row>
    <row r="6" spans="2:7" ht="18.75" customHeight="1">
      <c r="B6" s="60" t="s">
        <v>31</v>
      </c>
      <c r="C6" s="60"/>
      <c r="D6" s="60"/>
      <c r="E6" s="60"/>
      <c r="F6" s="10"/>
      <c r="G6" s="10"/>
    </row>
    <row r="7" spans="1:5" ht="15" customHeight="1">
      <c r="A7" s="11"/>
      <c r="B7" s="65" t="s">
        <v>32</v>
      </c>
      <c r="C7" s="65"/>
      <c r="D7" s="65"/>
      <c r="E7" s="65"/>
    </row>
    <row r="8" spans="1:5" ht="15" customHeight="1">
      <c r="A8" s="65" t="s">
        <v>64</v>
      </c>
      <c r="B8" s="65"/>
      <c r="C8" s="65"/>
      <c r="D8" s="65"/>
      <c r="E8" s="65"/>
    </row>
    <row r="9" spans="1:5" ht="63" customHeight="1">
      <c r="A9" s="58" t="s">
        <v>19</v>
      </c>
      <c r="B9" s="58"/>
      <c r="C9" s="58"/>
      <c r="D9" s="58"/>
      <c r="E9" s="58"/>
    </row>
    <row r="10" spans="1:5" ht="21.75" customHeight="1">
      <c r="A10" s="59" t="s">
        <v>38</v>
      </c>
      <c r="B10" s="59"/>
      <c r="C10" s="59"/>
      <c r="D10" s="59"/>
      <c r="E10" s="59"/>
    </row>
    <row r="11" spans="1:5" ht="15" customHeight="1">
      <c r="A11" s="11"/>
      <c r="B11" s="11"/>
      <c r="C11" s="51" t="s">
        <v>7</v>
      </c>
      <c r="D11" s="51"/>
      <c r="E11" s="51"/>
    </row>
    <row r="12" spans="1:6" ht="15" customHeight="1">
      <c r="A12" s="63" t="s">
        <v>5</v>
      </c>
      <c r="B12" s="48" t="s">
        <v>3</v>
      </c>
      <c r="C12" s="62" t="s">
        <v>8</v>
      </c>
      <c r="D12" s="62"/>
      <c r="E12" s="62"/>
      <c r="F12" s="62"/>
    </row>
    <row r="13" spans="1:6" ht="39" customHeight="1">
      <c r="A13" s="63"/>
      <c r="B13" s="64"/>
      <c r="C13" s="12" t="s">
        <v>34</v>
      </c>
      <c r="D13" s="17" t="s">
        <v>35</v>
      </c>
      <c r="E13" s="17" t="s">
        <v>36</v>
      </c>
      <c r="F13" s="15"/>
    </row>
    <row r="14" spans="1:6" ht="15" customHeight="1">
      <c r="A14" s="16">
        <v>1</v>
      </c>
      <c r="B14" s="16">
        <v>2</v>
      </c>
      <c r="C14" s="16">
        <v>3</v>
      </c>
      <c r="D14" s="17">
        <v>4</v>
      </c>
      <c r="E14" s="17">
        <v>5</v>
      </c>
      <c r="F14" s="15"/>
    </row>
    <row r="15" spans="1:6" ht="15" customHeight="1">
      <c r="A15" s="7" t="s">
        <v>33</v>
      </c>
      <c r="B15" s="6"/>
      <c r="C15" s="40">
        <v>3071</v>
      </c>
      <c r="D15" s="15"/>
      <c r="E15" s="15"/>
      <c r="F15" s="15"/>
    </row>
    <row r="16" spans="1:6" ht="18.75" customHeight="1">
      <c r="A16" s="45" t="s">
        <v>2</v>
      </c>
      <c r="B16" s="46"/>
      <c r="C16" s="47"/>
      <c r="D16" s="15"/>
      <c r="E16" s="15"/>
      <c r="F16" s="15"/>
    </row>
    <row r="17" spans="1:6" ht="148.5" customHeight="1">
      <c r="A17" s="2" t="s">
        <v>21</v>
      </c>
      <c r="B17" s="12" t="s">
        <v>22</v>
      </c>
      <c r="C17" s="27">
        <v>17969</v>
      </c>
      <c r="D17" s="28">
        <v>20473</v>
      </c>
      <c r="E17" s="28">
        <v>21640</v>
      </c>
      <c r="F17" s="15"/>
    </row>
    <row r="18" spans="1:6" ht="47.25" customHeight="1" hidden="1">
      <c r="A18" s="3" t="s">
        <v>20</v>
      </c>
      <c r="B18" s="12" t="s">
        <v>12</v>
      </c>
      <c r="C18" s="18"/>
      <c r="D18" s="30"/>
      <c r="E18" s="30"/>
      <c r="F18" s="15"/>
    </row>
    <row r="19" spans="1:6" ht="30" customHeight="1" hidden="1">
      <c r="A19" s="52" t="s">
        <v>10</v>
      </c>
      <c r="B19" s="48" t="s">
        <v>13</v>
      </c>
      <c r="C19" s="55"/>
      <c r="D19" s="30"/>
      <c r="E19" s="30"/>
      <c r="F19" s="15"/>
    </row>
    <row r="20" spans="1:6" ht="6.75" customHeight="1" hidden="1">
      <c r="A20" s="53"/>
      <c r="B20" s="49"/>
      <c r="C20" s="56"/>
      <c r="D20" s="30"/>
      <c r="E20" s="30"/>
      <c r="F20" s="15"/>
    </row>
    <row r="21" spans="1:6" ht="24" customHeight="1" hidden="1">
      <c r="A21" s="54"/>
      <c r="B21" s="50"/>
      <c r="C21" s="57"/>
      <c r="D21" s="30"/>
      <c r="E21" s="30"/>
      <c r="F21" s="15"/>
    </row>
    <row r="22" spans="1:6" ht="23.25" customHeight="1" hidden="1">
      <c r="A22" s="52" t="s">
        <v>11</v>
      </c>
      <c r="B22" s="48" t="s">
        <v>14</v>
      </c>
      <c r="C22" s="55"/>
      <c r="D22" s="30"/>
      <c r="E22" s="30"/>
      <c r="F22" s="15"/>
    </row>
    <row r="23" spans="1:6" ht="23.25" customHeight="1" hidden="1">
      <c r="A23" s="53"/>
      <c r="B23" s="49"/>
      <c r="C23" s="56"/>
      <c r="D23" s="30"/>
      <c r="E23" s="30"/>
      <c r="F23" s="15"/>
    </row>
    <row r="24" spans="1:6" ht="5.25" customHeight="1" hidden="1">
      <c r="A24" s="54"/>
      <c r="B24" s="50"/>
      <c r="C24" s="57"/>
      <c r="D24" s="30"/>
      <c r="E24" s="30"/>
      <c r="F24" s="15"/>
    </row>
    <row r="25" spans="1:6" ht="21" customHeight="1" hidden="1">
      <c r="A25" s="3" t="s">
        <v>16</v>
      </c>
      <c r="B25" s="13" t="s">
        <v>15</v>
      </c>
      <c r="C25" s="19"/>
      <c r="D25" s="30"/>
      <c r="E25" s="30"/>
      <c r="F25" s="15"/>
    </row>
    <row r="26" spans="1:6" ht="62.25" customHeight="1" hidden="1">
      <c r="A26" s="3" t="s">
        <v>17</v>
      </c>
      <c r="B26" s="13" t="s">
        <v>18</v>
      </c>
      <c r="C26" s="19"/>
      <c r="D26" s="30"/>
      <c r="E26" s="30"/>
      <c r="F26" s="15"/>
    </row>
    <row r="27" spans="1:6" ht="30.75" customHeight="1">
      <c r="A27" s="32" t="s">
        <v>16</v>
      </c>
      <c r="B27" s="12" t="s">
        <v>48</v>
      </c>
      <c r="C27" s="42">
        <f>1424+4400+1419.5</f>
        <v>7243.5</v>
      </c>
      <c r="D27" s="43">
        <v>717</v>
      </c>
      <c r="E27" s="43">
        <v>717</v>
      </c>
      <c r="F27" s="15"/>
    </row>
    <row r="28" spans="1:6" ht="20.25" customHeight="1">
      <c r="A28" s="20" t="s">
        <v>1</v>
      </c>
      <c r="B28" s="26"/>
      <c r="C28" s="21">
        <f>SUM(C17:C27)</f>
        <v>25212.5</v>
      </c>
      <c r="D28" s="31">
        <f>D17+D27</f>
        <v>21190</v>
      </c>
      <c r="E28" s="31">
        <f>E17+E27</f>
        <v>22357</v>
      </c>
      <c r="F28" s="15"/>
    </row>
    <row r="29" spans="1:6" ht="20.25" customHeight="1">
      <c r="A29" s="45" t="s">
        <v>4</v>
      </c>
      <c r="B29" s="46"/>
      <c r="C29" s="46"/>
      <c r="D29" s="46"/>
      <c r="E29" s="47"/>
      <c r="F29" s="15"/>
    </row>
    <row r="30" spans="1:6" s="22" customFormat="1" ht="51" customHeight="1">
      <c r="A30" s="5" t="s">
        <v>23</v>
      </c>
      <c r="C30" s="34">
        <f>C32+C42</f>
        <v>28283.5</v>
      </c>
      <c r="D30" s="34">
        <f>D32+D42</f>
        <v>21190</v>
      </c>
      <c r="E30" s="34">
        <f>E32+E42</f>
        <v>22357</v>
      </c>
      <c r="F30" s="23"/>
    </row>
    <row r="31" spans="1:6" s="22" customFormat="1" ht="15.75">
      <c r="A31" s="1" t="s">
        <v>24</v>
      </c>
      <c r="B31" s="13"/>
      <c r="C31" s="34"/>
      <c r="D31" s="35"/>
      <c r="E31" s="35"/>
      <c r="F31" s="23"/>
    </row>
    <row r="32" spans="1:6" s="22" customFormat="1" ht="31.5">
      <c r="A32" s="1" t="s">
        <v>25</v>
      </c>
      <c r="B32" s="13"/>
      <c r="C32" s="36">
        <f>C34+C35+C36+C37+C38+C40+C39+C41+C33</f>
        <v>18544.2</v>
      </c>
      <c r="D32" s="36">
        <f>D34+D35+D36+D37+D38+D40</f>
        <v>11473</v>
      </c>
      <c r="E32" s="36">
        <f>E34+E35+E36+E37+E38+E40</f>
        <v>12640</v>
      </c>
      <c r="F32" s="23"/>
    </row>
    <row r="33" spans="1:6" s="22" customFormat="1" ht="47.25">
      <c r="A33" s="4" t="s">
        <v>61</v>
      </c>
      <c r="B33" s="13" t="s">
        <v>62</v>
      </c>
      <c r="C33" s="36">
        <v>3538</v>
      </c>
      <c r="D33" s="36"/>
      <c r="E33" s="36"/>
      <c r="F33" s="23"/>
    </row>
    <row r="34" spans="1:6" s="22" customFormat="1" ht="36.75" customHeight="1">
      <c r="A34" s="29" t="s">
        <v>40</v>
      </c>
      <c r="B34" s="13" t="s">
        <v>41</v>
      </c>
      <c r="C34" s="34">
        <f>3851.8-1432.8-921.4</f>
        <v>1497.6</v>
      </c>
      <c r="D34" s="37">
        <f>921.4+1432.8</f>
        <v>2354.2</v>
      </c>
      <c r="E34" s="37"/>
      <c r="F34" s="23"/>
    </row>
    <row r="35" spans="1:6" s="22" customFormat="1" ht="36.75" customHeight="1">
      <c r="A35" s="29" t="s">
        <v>59</v>
      </c>
      <c r="B35" s="13" t="s">
        <v>37</v>
      </c>
      <c r="C35" s="34">
        <v>8290</v>
      </c>
      <c r="D35" s="37"/>
      <c r="E35" s="37"/>
      <c r="F35" s="23"/>
    </row>
    <row r="36" spans="1:6" s="22" customFormat="1" ht="22.5" customHeight="1">
      <c r="A36" s="29" t="s">
        <v>42</v>
      </c>
      <c r="B36" s="13" t="s">
        <v>43</v>
      </c>
      <c r="C36" s="34"/>
      <c r="D36" s="37">
        <f>9000-1432.8-921.4</f>
        <v>6645.8</v>
      </c>
      <c r="E36" s="37"/>
      <c r="F36" s="23"/>
    </row>
    <row r="37" spans="1:6" s="22" customFormat="1" ht="22.5" customHeight="1">
      <c r="A37" s="29" t="s">
        <v>44</v>
      </c>
      <c r="B37" s="13" t="s">
        <v>45</v>
      </c>
      <c r="C37" s="34"/>
      <c r="D37" s="37">
        <v>2473</v>
      </c>
      <c r="E37" s="37"/>
      <c r="F37" s="23"/>
    </row>
    <row r="38" spans="1:6" s="22" customFormat="1" ht="26.25" customHeight="1">
      <c r="A38" s="29" t="s">
        <v>46</v>
      </c>
      <c r="B38" s="13" t="s">
        <v>47</v>
      </c>
      <c r="C38" s="34"/>
      <c r="D38" s="37"/>
      <c r="E38" s="37">
        <v>12640</v>
      </c>
      <c r="F38" s="23"/>
    </row>
    <row r="39" spans="1:6" s="22" customFormat="1" ht="38.25" customHeight="1">
      <c r="A39" s="4" t="s">
        <v>57</v>
      </c>
      <c r="B39" s="13" t="s">
        <v>55</v>
      </c>
      <c r="C39" s="34">
        <f>3750-310.8-0.1</f>
        <v>3439.1</v>
      </c>
      <c r="D39" s="37"/>
      <c r="E39" s="37"/>
      <c r="F39" s="23"/>
    </row>
    <row r="40" spans="1:6" s="22" customFormat="1" ht="36" customHeight="1">
      <c r="A40" s="33" t="s">
        <v>51</v>
      </c>
      <c r="B40" s="13" t="s">
        <v>30</v>
      </c>
      <c r="C40" s="34">
        <v>360</v>
      </c>
      <c r="D40" s="37"/>
      <c r="E40" s="37"/>
      <c r="F40" s="23"/>
    </row>
    <row r="41" spans="1:6" s="22" customFormat="1" ht="78.75" customHeight="1">
      <c r="A41" s="4" t="s">
        <v>58</v>
      </c>
      <c r="B41" s="13" t="s">
        <v>56</v>
      </c>
      <c r="C41" s="34">
        <v>1419.5</v>
      </c>
      <c r="D41" s="41"/>
      <c r="E41" s="41"/>
      <c r="F41" s="23"/>
    </row>
    <row r="42" spans="1:6" s="22" customFormat="1" ht="39.75" customHeight="1">
      <c r="A42" s="8" t="s">
        <v>52</v>
      </c>
      <c r="C42" s="38">
        <f>C43+C44+C46+C47+C48</f>
        <v>9739.3</v>
      </c>
      <c r="D42" s="38">
        <f>D43+D44+D46+D48</f>
        <v>9717</v>
      </c>
      <c r="E42" s="38">
        <f>E43+E44+E46+E48</f>
        <v>9717</v>
      </c>
      <c r="F42" s="23"/>
    </row>
    <row r="43" spans="1:6" s="22" customFormat="1" ht="52.5" customHeight="1">
      <c r="A43" s="4" t="s">
        <v>28</v>
      </c>
      <c r="B43" s="13" t="s">
        <v>26</v>
      </c>
      <c r="C43" s="34">
        <v>2237.1</v>
      </c>
      <c r="D43" s="37">
        <v>5000</v>
      </c>
      <c r="E43" s="37">
        <v>5000</v>
      </c>
      <c r="F43" s="23"/>
    </row>
    <row r="44" spans="1:6" s="22" customFormat="1" ht="36.75" customHeight="1">
      <c r="A44" s="4" t="s">
        <v>29</v>
      </c>
      <c r="B44" s="13" t="s">
        <v>27</v>
      </c>
      <c r="C44" s="34">
        <v>1568.2</v>
      </c>
      <c r="D44" s="37">
        <v>4000</v>
      </c>
      <c r="E44" s="37">
        <v>4000</v>
      </c>
      <c r="F44" s="23"/>
    </row>
    <row r="45" spans="2:6" s="22" customFormat="1" ht="15.75" hidden="1">
      <c r="B45" s="13"/>
      <c r="C45" s="34"/>
      <c r="D45" s="37"/>
      <c r="E45" s="37"/>
      <c r="F45" s="23"/>
    </row>
    <row r="46" spans="1:6" s="22" customFormat="1" ht="15.75" hidden="1">
      <c r="A46" s="4"/>
      <c r="B46" s="13"/>
      <c r="C46" s="34"/>
      <c r="D46" s="35"/>
      <c r="E46" s="35"/>
      <c r="F46" s="23"/>
    </row>
    <row r="47" spans="1:6" s="22" customFormat="1" ht="31.5">
      <c r="A47" s="4" t="s">
        <v>53</v>
      </c>
      <c r="B47" s="13" t="s">
        <v>49</v>
      </c>
      <c r="C47" s="34">
        <v>110</v>
      </c>
      <c r="D47" s="37"/>
      <c r="E47" s="37"/>
      <c r="F47" s="23"/>
    </row>
    <row r="48" spans="1:6" s="22" customFormat="1" ht="31.5">
      <c r="A48" s="4" t="s">
        <v>54</v>
      </c>
      <c r="B48" s="13" t="s">
        <v>50</v>
      </c>
      <c r="C48" s="34">
        <v>5824</v>
      </c>
      <c r="D48" s="37">
        <v>717</v>
      </c>
      <c r="E48" s="37">
        <v>717</v>
      </c>
      <c r="F48" s="23"/>
    </row>
    <row r="49" spans="1:6" ht="21" customHeight="1">
      <c r="A49" s="4"/>
      <c r="B49" s="24"/>
      <c r="C49" s="39">
        <f>C30</f>
        <v>28283.5</v>
      </c>
      <c r="D49" s="39">
        <f>D30</f>
        <v>21190</v>
      </c>
      <c r="E49" s="39">
        <f>E30</f>
        <v>22357</v>
      </c>
      <c r="F49" s="15"/>
    </row>
    <row r="50" spans="1:3" ht="409.5" customHeight="1" hidden="1">
      <c r="A50" s="20" t="s">
        <v>6</v>
      </c>
      <c r="B50" s="11"/>
      <c r="C50" s="25" t="s">
        <v>0</v>
      </c>
    </row>
    <row r="51" spans="1:3" ht="11.25" customHeight="1">
      <c r="A51" s="11" t="s">
        <v>0</v>
      </c>
      <c r="B51" s="11"/>
      <c r="C51" s="11"/>
    </row>
    <row r="52" ht="15.75">
      <c r="A52" s="11"/>
    </row>
  </sheetData>
  <sheetProtection/>
  <mergeCells count="23">
    <mergeCell ref="A8:E8"/>
    <mergeCell ref="B4:E4"/>
    <mergeCell ref="B1:C1"/>
    <mergeCell ref="A22:A24"/>
    <mergeCell ref="C22:C24"/>
    <mergeCell ref="A9:E9"/>
    <mergeCell ref="A10:E10"/>
    <mergeCell ref="D1:E1"/>
    <mergeCell ref="B2:E2"/>
    <mergeCell ref="C3:E3"/>
    <mergeCell ref="C12:F12"/>
    <mergeCell ref="A12:A13"/>
    <mergeCell ref="B12:B13"/>
    <mergeCell ref="A29:E29"/>
    <mergeCell ref="B19:B21"/>
    <mergeCell ref="C11:E11"/>
    <mergeCell ref="A16:C16"/>
    <mergeCell ref="B5:E5"/>
    <mergeCell ref="B6:E6"/>
    <mergeCell ref="B7:E7"/>
    <mergeCell ref="B22:B24"/>
    <mergeCell ref="A19:A21"/>
    <mergeCell ref="C19:C21"/>
  </mergeCells>
  <printOptions/>
  <pageMargins left="0.984251968503937" right="0.3937007874015748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Windows User</cp:lastModifiedBy>
  <cp:lastPrinted>2018-10-24T04:18:14Z</cp:lastPrinted>
  <dcterms:created xsi:type="dcterms:W3CDTF">2013-10-11T13:28:32Z</dcterms:created>
  <dcterms:modified xsi:type="dcterms:W3CDTF">2019-01-18T14:01:18Z</dcterms:modified>
  <cp:category/>
  <cp:version/>
  <cp:contentType/>
  <cp:contentStatus/>
</cp:coreProperties>
</file>