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район" sheetId="1" r:id="rId1"/>
    <sheet name="поселение" sheetId="2" r:id="rId2"/>
  </sheets>
  <definedNames>
    <definedName name="_xlnm.Print_Area" localSheetId="1">'поселение'!$A$1:$O$31</definedName>
    <definedName name="_xlnm.Print_Area" localSheetId="0">'район'!$A$1:$O$29</definedName>
  </definedNames>
  <calcPr fullCalcOnLoad="1"/>
</workbook>
</file>

<file path=xl/sharedStrings.xml><?xml version="1.0" encoding="utf-8"?>
<sst xmlns="http://schemas.openxmlformats.org/spreadsheetml/2006/main" count="113" uniqueCount="65">
  <si>
    <t>тыс.рублей</t>
  </si>
  <si>
    <t>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</si>
  <si>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</si>
  <si>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</si>
  <si>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</si>
  <si>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</si>
  <si>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</si>
  <si>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</si>
  <si>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</si>
  <si>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</si>
  <si>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</si>
  <si>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</si>
  <si>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</si>
  <si>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</si>
  <si>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</si>
  <si>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п.п.</t>
  </si>
  <si>
    <t>Фактически направлено :</t>
  </si>
  <si>
    <t>% направления собственных доходов на электроэнергию</t>
  </si>
  <si>
    <t>% направления собственных доходов на теплоэнергию</t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</si>
  <si>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SobstXX.xls, где ХХ</t>
    </r>
    <r>
      <rPr>
        <b/>
        <sz val="9"/>
        <rFont val="Times New Roman"/>
        <family val="1"/>
      </rPr>
      <t xml:space="preserve"> - номер Вашего района </t>
    </r>
  </si>
  <si>
    <t>из них на расчеты за уличное освещение</t>
  </si>
  <si>
    <t>% направления собственных доходов на фактически перечисленные субвенции по переданным полномочиям</t>
  </si>
  <si>
    <t>Осуществлено расходов всего за счет собственных доходов</t>
  </si>
  <si>
    <t>% направления собственных доходов на осуществление расходов</t>
  </si>
  <si>
    <t>Остаток собственных доходов на 1-е число месяца следующего за отчетным</t>
  </si>
  <si>
    <t>х</t>
  </si>
  <si>
    <t>Категорически запрещается заполнять затонированные ячейки с формулами, изменять формулы, самостоятельно добавлять дополнительные ячейки, строки, столбцы в форму!</t>
  </si>
  <si>
    <t xml:space="preserve">Назовите файл, который будете направлять в департамент финансов SobstXX.xls, где ХХ - номер Вашего района </t>
  </si>
  <si>
    <t>Направление налоговых и неналоговых доходов на первоочередные расходы</t>
  </si>
  <si>
    <t>На содержание дорог, мостов и переправ</t>
  </si>
  <si>
    <t>Охрану окружающей среды</t>
  </si>
  <si>
    <t>На опубликование муниципальных правовых актов и доведение до жителей всей необходимой официальной информации</t>
  </si>
  <si>
    <t>% направления собственных доходов на оплату труда работникам бюджетной сферы</t>
  </si>
  <si>
    <t>из них</t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</si>
  <si>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электроэнергию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уличного освещения и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</si>
  <si>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на расчеты </t>
    </r>
    <r>
      <rPr>
        <b/>
        <sz val="12"/>
        <rFont val="Times New Roman"/>
        <family val="1"/>
      </rPr>
      <t>за теплоэнергию</t>
    </r>
    <r>
      <rPr>
        <b/>
        <sz val="10"/>
        <rFont val="Times New Roman"/>
        <family val="1"/>
      </rPr>
      <t xml:space="preserve"> собственных доходов </t>
    </r>
    <r>
      <rPr>
        <sz val="10"/>
        <rFont val="Times New Roman"/>
        <family val="1"/>
      </rPr>
      <t xml:space="preserve">(за минусом сумм, фактически переданных субвенций на передачу полномочий из бюджета поселения в бюджет района) </t>
    </r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</si>
  <si>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>на благоустройство</t>
    </r>
    <r>
      <rPr>
        <b/>
        <sz val="10"/>
        <rFont val="Times New Roman"/>
        <family val="1"/>
      </rPr>
      <t xml:space="preserve"> (с учетом расходов на уличное освещение) собственных доходов </t>
    </r>
  </si>
  <si>
    <t>Получено налоговых и неналоговых доходов всего</t>
  </si>
  <si>
    <t>- из них на оплату труда и начисления аппарата управления (по тем категориям работающих, которые вошли в норматив по ППО № 1416)</t>
  </si>
  <si>
    <t>- из них на оплату труда и начисления младшего обслуживающего персонала</t>
  </si>
  <si>
    <t xml:space="preserve">Фактически направлено собственных доходов на расчеты за электроэнергию </t>
  </si>
  <si>
    <t>Фактически направлено собственных доходов на расчеты за теплоэнергию (с учетом газовой составляющей и прочих видов топлива)</t>
  </si>
  <si>
    <t>ПРОВЕРКА</t>
  </si>
  <si>
    <r>
      <t xml:space="preserve">поселение _________________  __________________ муниципального района </t>
    </r>
    <r>
      <rPr>
        <b/>
        <sz val="10"/>
        <rFont val="Times New Roman"/>
        <family val="1"/>
      </rPr>
      <t>(только за счет налоговых и неналоговых доходов, полученных в бюджет поселения)</t>
    </r>
  </si>
  <si>
    <r>
      <t xml:space="preserve">Фактически направлено собственных доходов </t>
    </r>
    <r>
      <rPr>
        <b/>
        <sz val="12"/>
        <rFont val="Times New Roman"/>
        <family val="1"/>
      </rPr>
      <t xml:space="preserve">на </t>
    </r>
    <r>
      <rPr>
        <b/>
        <sz val="14"/>
        <rFont val="Times New Roman"/>
        <family val="1"/>
      </rPr>
      <t>прочие</t>
    </r>
    <r>
      <rPr>
        <b/>
        <sz val="12"/>
        <rFont val="Times New Roman"/>
        <family val="1"/>
      </rPr>
      <t xml:space="preserve"> расходы</t>
    </r>
  </si>
  <si>
    <r>
      <t xml:space="preserve">Фактически направлено собственных доходов из бюджета поселения в бюджет района </t>
    </r>
    <r>
      <rPr>
        <b/>
        <sz val="12"/>
        <rFont val="Times New Roman"/>
        <family val="1"/>
      </rPr>
      <t>по передаваемым полномочиям</t>
    </r>
  </si>
  <si>
    <t>- на оплату труда аппарата управления (по тем категориям работающих, которые вошли в норматив по ППО № 1416) за минусом средств на передачу полномочий из бюджета поселения в бюджет района</t>
  </si>
  <si>
    <t>- на оплату труда и начисления младшего обслуживающего персонала</t>
  </si>
  <si>
    <t>Фактически направлено собственных доходов на аренду зданий, предназначенных для организации дошкольного образования</t>
  </si>
  <si>
    <t>На оплату труда работников бюджетных, автономных и казенных учрежденийсоц. сферы и органов мун. управления  (КЭСР 211 и 213)</t>
  </si>
  <si>
    <t>Ежемесячная денежная компенсация работающим и проживающим в сельской местности</t>
  </si>
  <si>
    <t>ПРОЧИЕ РАСХОДЫ</t>
  </si>
  <si>
    <t>На оплату труда работникам бюджетных, автономных и казенных учреждений соц. сферы и органом мун. управления (КЭСР 211 и 213 - за минусом средств на передачу полномочий из бюджета поселения в бюджет района)</t>
  </si>
  <si>
    <r>
      <t xml:space="preserve">На обеспечение ежемесячной компенсации </t>
    </r>
    <r>
      <rPr>
        <b/>
        <sz val="12"/>
        <rFont val="Times New Roman"/>
        <family val="1"/>
      </rPr>
      <t>работающим и проживающим в сельской местности</t>
    </r>
  </si>
  <si>
    <t>Фактически направлено собственных доходов на обеспечение молоком школьников 1 классов</t>
  </si>
  <si>
    <t xml:space="preserve">из них поступление акцизов на нефтепродукты ( другие поступления налоговых и неналоговых доходов, формирующих районный дорожный фонд) </t>
  </si>
  <si>
    <t xml:space="preserve">из них поступление акцизов на нефтепродукты (другие поступления налоговых и неналоговых доходов, формирующих  дорожный фонд поселения) </t>
  </si>
  <si>
    <r>
      <t xml:space="preserve">На содержание </t>
    </r>
    <r>
      <rPr>
        <b/>
        <sz val="12"/>
        <rFont val="Times New Roman"/>
        <family val="1"/>
      </rPr>
      <t>дорог, мостов и переправ</t>
    </r>
  </si>
  <si>
    <t>Фактически направлено собственных доходов на предоставление дотаций поселениям района</t>
  </si>
  <si>
    <t xml:space="preserve"> </t>
  </si>
  <si>
    <t>Справочно* остаток собственных средств на 01.01.2015</t>
  </si>
  <si>
    <r>
      <t xml:space="preserve">Сроки представления - 8 числа каждого месяца. Если срок падает на выходной день , представлять </t>
    </r>
    <r>
      <rPr>
        <b/>
        <sz val="14"/>
        <color indexed="48"/>
        <rFont val="Times New Roman"/>
        <family val="1"/>
      </rPr>
      <t>накануне срока</t>
    </r>
    <r>
      <rPr>
        <b/>
        <sz val="14"/>
        <rFont val="Times New Roman"/>
        <family val="1"/>
      </rPr>
      <t>.</t>
    </r>
  </si>
  <si>
    <r>
      <t xml:space="preserve">Сроки представления - </t>
    </r>
    <r>
      <rPr>
        <b/>
        <sz val="16"/>
        <rFont val="Times New Roman"/>
        <family val="1"/>
      </rPr>
      <t>8</t>
    </r>
    <r>
      <rPr>
        <b/>
        <sz val="11"/>
        <rFont val="Times New Roman"/>
        <family val="1"/>
      </rPr>
      <t xml:space="preserve"> числа каждого месяца. Если срок падает на выходной день , представлять </t>
    </r>
    <r>
      <rPr>
        <b/>
        <sz val="13"/>
        <color indexed="48"/>
        <rFont val="Times New Roman"/>
        <family val="1"/>
      </rPr>
      <t>накануне срока</t>
    </r>
    <r>
      <rPr>
        <b/>
        <sz val="11"/>
        <rFont val="Times New Roman"/>
        <family val="1"/>
      </rPr>
      <t>.</t>
    </r>
  </si>
  <si>
    <r>
      <t>Вытегорский муниципальный район (</t>
    </r>
    <r>
      <rPr>
        <i/>
        <sz val="11"/>
        <rFont val="Times New Roman"/>
        <family val="1"/>
      </rPr>
      <t>без учета дотаций и бюджетных кредитов из областного бюджета)</t>
    </r>
  </si>
  <si>
    <t>Начальник Финансового управления                                     С.Е.Заика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</si>
</sst>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color indexed="4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i/>
      <sz val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15" xfId="0" applyNumberFormat="1" applyFont="1" applyFill="1" applyBorder="1" applyAlignment="1" applyProtection="1">
      <alignment vertical="center"/>
      <protection/>
    </xf>
    <xf numFmtId="165" fontId="7" fillId="0" borderId="1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65" fontId="4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66" fontId="4" fillId="0" borderId="15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166" fontId="4" fillId="0" borderId="15" xfId="55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165" fontId="4" fillId="0" borderId="16" xfId="0" applyNumberFormat="1" applyFont="1" applyFill="1" applyBorder="1" applyAlignment="1" applyProtection="1">
      <alignment vertical="center"/>
      <protection/>
    </xf>
    <xf numFmtId="165" fontId="7" fillId="0" borderId="17" xfId="0" applyNumberFormat="1" applyFont="1" applyFill="1" applyBorder="1" applyAlignment="1" applyProtection="1">
      <alignment vertical="center" wrapText="1"/>
      <protection locked="0"/>
    </xf>
    <xf numFmtId="165" fontId="7" fillId="0" borderId="18" xfId="0" applyNumberFormat="1" applyFont="1" applyFill="1" applyBorder="1" applyAlignment="1" applyProtection="1">
      <alignment vertical="center" wrapText="1"/>
      <protection locked="0"/>
    </xf>
    <xf numFmtId="49" fontId="4" fillId="0" borderId="19" xfId="0" applyNumberFormat="1" applyFont="1" applyBorder="1" applyAlignment="1" applyProtection="1">
      <alignment vertical="center" wrapText="1"/>
      <protection/>
    </xf>
    <xf numFmtId="165" fontId="4" fillId="33" borderId="20" xfId="0" applyNumberFormat="1" applyFont="1" applyFill="1" applyBorder="1" applyAlignment="1" applyProtection="1">
      <alignment vertical="center"/>
      <protection/>
    </xf>
    <xf numFmtId="165" fontId="4" fillId="0" borderId="21" xfId="0" applyNumberFormat="1" applyFont="1" applyFill="1" applyBorder="1" applyAlignment="1" applyProtection="1">
      <alignment vertical="center"/>
      <protection locked="0"/>
    </xf>
    <xf numFmtId="165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33" borderId="23" xfId="0" applyNumberFormat="1" applyFont="1" applyFill="1" applyBorder="1" applyAlignment="1" applyProtection="1">
      <alignment vertical="center"/>
      <protection/>
    </xf>
    <xf numFmtId="165" fontId="4" fillId="0" borderId="24" xfId="0" applyNumberFormat="1" applyFont="1" applyFill="1" applyBorder="1" applyAlignment="1" applyProtection="1">
      <alignment vertical="center"/>
      <protection/>
    </xf>
    <xf numFmtId="165" fontId="4" fillId="0" borderId="25" xfId="0" applyNumberFormat="1" applyFont="1" applyFill="1" applyBorder="1" applyAlignment="1" applyProtection="1">
      <alignment vertical="center"/>
      <protection/>
    </xf>
    <xf numFmtId="166" fontId="4" fillId="33" borderId="26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 wrapText="1"/>
      <protection locked="0"/>
    </xf>
    <xf numFmtId="165" fontId="4" fillId="33" borderId="28" xfId="0" applyNumberFormat="1" applyFont="1" applyFill="1" applyBorder="1" applyAlignment="1" applyProtection="1">
      <alignment vertical="center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66" fontId="4" fillId="33" borderId="23" xfId="55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/>
    </xf>
    <xf numFmtId="166" fontId="4" fillId="33" borderId="31" xfId="55" applyNumberFormat="1" applyFont="1" applyFill="1" applyBorder="1" applyAlignment="1" applyProtection="1">
      <alignment vertical="center"/>
      <protection/>
    </xf>
    <xf numFmtId="165" fontId="4" fillId="33" borderId="32" xfId="0" applyNumberFormat="1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 wrapText="1"/>
      <protection locked="0"/>
    </xf>
    <xf numFmtId="165" fontId="4" fillId="33" borderId="33" xfId="0" applyNumberFormat="1" applyFont="1" applyFill="1" applyBorder="1" applyAlignment="1" applyProtection="1">
      <alignment vertical="center"/>
      <protection/>
    </xf>
    <xf numFmtId="165" fontId="4" fillId="0" borderId="17" xfId="0" applyNumberFormat="1" applyFont="1" applyBorder="1" applyAlignment="1" applyProtection="1">
      <alignment vertical="center"/>
      <protection locked="0"/>
    </xf>
    <xf numFmtId="165" fontId="4" fillId="0" borderId="18" xfId="0" applyNumberFormat="1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165" fontId="4" fillId="33" borderId="35" xfId="0" applyNumberFormat="1" applyFont="1" applyFill="1" applyBorder="1" applyAlignment="1" applyProtection="1">
      <alignment vertical="center"/>
      <protection/>
    </xf>
    <xf numFmtId="165" fontId="4" fillId="0" borderId="36" xfId="0" applyNumberFormat="1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165" fontId="4" fillId="33" borderId="38" xfId="0" applyNumberFormat="1" applyFont="1" applyFill="1" applyBorder="1" applyAlignment="1" applyProtection="1">
      <alignment vertical="center"/>
      <protection/>
    </xf>
    <xf numFmtId="165" fontId="4" fillId="33" borderId="39" xfId="0" applyNumberFormat="1" applyFont="1" applyFill="1" applyBorder="1" applyAlignment="1" applyProtection="1">
      <alignment vertical="center"/>
      <protection locked="0"/>
    </xf>
    <xf numFmtId="166" fontId="4" fillId="33" borderId="15" xfId="55" applyNumberFormat="1" applyFont="1" applyFill="1" applyBorder="1" applyAlignment="1" applyProtection="1">
      <alignment vertical="center"/>
      <protection/>
    </xf>
    <xf numFmtId="165" fontId="4" fillId="33" borderId="15" xfId="0" applyNumberFormat="1" applyFont="1" applyFill="1" applyBorder="1" applyAlignment="1" applyProtection="1">
      <alignment vertical="center"/>
      <protection/>
    </xf>
    <xf numFmtId="165" fontId="4" fillId="0" borderId="15" xfId="55" applyNumberFormat="1" applyFont="1" applyFill="1" applyBorder="1" applyAlignment="1" applyProtection="1">
      <alignment vertical="center"/>
      <protection/>
    </xf>
    <xf numFmtId="165" fontId="4" fillId="33" borderId="15" xfId="55" applyNumberFormat="1" applyFont="1" applyFill="1" applyBorder="1" applyAlignment="1" applyProtection="1">
      <alignment vertical="center"/>
      <protection/>
    </xf>
    <xf numFmtId="165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NumberFormat="1" applyFont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165" fontId="4" fillId="0" borderId="39" xfId="0" applyNumberFormat="1" applyFont="1" applyFill="1" applyBorder="1" applyAlignment="1" applyProtection="1">
      <alignment vertical="center"/>
      <protection locked="0"/>
    </xf>
    <xf numFmtId="165" fontId="4" fillId="0" borderId="40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66" fontId="4" fillId="0" borderId="39" xfId="0" applyNumberFormat="1" applyFont="1" applyFill="1" applyBorder="1" applyAlignment="1" applyProtection="1">
      <alignment vertical="center"/>
      <protection/>
    </xf>
    <xf numFmtId="164" fontId="4" fillId="0" borderId="39" xfId="0" applyNumberFormat="1" applyFont="1" applyFill="1" applyBorder="1" applyAlignment="1" applyProtection="1">
      <alignment vertical="center"/>
      <protection/>
    </xf>
    <xf numFmtId="166" fontId="4" fillId="0" borderId="41" xfId="0" applyNumberFormat="1" applyFont="1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165" fontId="4" fillId="34" borderId="15" xfId="0" applyNumberFormat="1" applyFont="1" applyFill="1" applyBorder="1" applyAlignment="1" applyProtection="1">
      <alignment vertical="center"/>
      <protection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0" fontId="16" fillId="35" borderId="15" xfId="0" applyFont="1" applyFill="1" applyBorder="1" applyAlignment="1" applyProtection="1">
      <alignment vertical="center" wrapText="1"/>
      <protection/>
    </xf>
    <xf numFmtId="165" fontId="4" fillId="35" borderId="15" xfId="0" applyNumberFormat="1" applyFont="1" applyFill="1" applyBorder="1" applyAlignment="1" applyProtection="1">
      <alignment vertical="center"/>
      <protection/>
    </xf>
    <xf numFmtId="165" fontId="4" fillId="35" borderId="15" xfId="55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165" fontId="4" fillId="0" borderId="15" xfId="55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165" fontId="4" fillId="0" borderId="11" xfId="0" applyNumberFormat="1" applyFont="1" applyFill="1" applyBorder="1" applyAlignment="1" applyProtection="1">
      <alignment vertical="center"/>
      <protection/>
    </xf>
    <xf numFmtId="165" fontId="4" fillId="0" borderId="42" xfId="0" applyNumberFormat="1" applyFont="1" applyFill="1" applyBorder="1" applyAlignment="1" applyProtection="1">
      <alignment vertical="center"/>
      <protection/>
    </xf>
    <xf numFmtId="165" fontId="4" fillId="0" borderId="42" xfId="0" applyNumberFormat="1" applyFont="1" applyFill="1" applyBorder="1" applyAlignment="1" applyProtection="1">
      <alignment vertical="center"/>
      <protection locked="0"/>
    </xf>
    <xf numFmtId="165" fontId="4" fillId="0" borderId="43" xfId="0" applyNumberFormat="1" applyFont="1" applyFill="1" applyBorder="1" applyAlignment="1" applyProtection="1">
      <alignment vertical="center"/>
      <protection locked="0"/>
    </xf>
    <xf numFmtId="4" fontId="0" fillId="36" borderId="44" xfId="0" applyNumberFormat="1" applyFill="1" applyBorder="1" applyAlignment="1">
      <alignment horizontal="right" vertical="top" wrapText="1"/>
    </xf>
    <xf numFmtId="0" fontId="5" fillId="37" borderId="45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tabSelected="1" view="pageBreakPreview" zoomScale="85" zoomScaleNormal="5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4" sqref="O24"/>
    </sheetView>
  </sheetViews>
  <sheetFormatPr defaultColWidth="8.875" defaultRowHeight="12.75"/>
  <cols>
    <col min="1" max="1" width="3.625" style="1" customWidth="1"/>
    <col min="2" max="2" width="35.375" style="2" customWidth="1"/>
    <col min="3" max="3" width="10.75390625" style="1" customWidth="1"/>
    <col min="4" max="4" width="8.375" style="1" customWidth="1"/>
    <col min="5" max="5" width="10.75390625" style="1" customWidth="1"/>
    <col min="6" max="6" width="8.375" style="1" customWidth="1"/>
    <col min="7" max="7" width="8.75390625" style="1" customWidth="1"/>
    <col min="8" max="10" width="8.375" style="1" customWidth="1"/>
    <col min="11" max="11" width="11.125" style="1" customWidth="1"/>
    <col min="12" max="12" width="9.875" style="1" customWidth="1"/>
    <col min="13" max="13" width="8.375" style="1" customWidth="1"/>
    <col min="14" max="14" width="9.625" style="1" customWidth="1"/>
    <col min="15" max="15" width="8.375" style="1" customWidth="1"/>
    <col min="16" max="16" width="8.875" style="1" customWidth="1"/>
    <col min="17" max="17" width="14.875" style="1" customWidth="1"/>
    <col min="18" max="16384" width="8.875" style="1" customWidth="1"/>
  </cols>
  <sheetData>
    <row r="1" spans="2:11" ht="18" customHeight="1">
      <c r="B1" s="120" t="s">
        <v>28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5" ht="18.75" customHeight="1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ht="12.75">
      <c r="O3" s="3" t="s">
        <v>0</v>
      </c>
    </row>
    <row r="4" spans="1:15" ht="38.25">
      <c r="A4" s="4" t="s">
        <v>15</v>
      </c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8" t="s">
        <v>14</v>
      </c>
    </row>
    <row r="5" spans="1:15" ht="15" customHeight="1">
      <c r="A5" s="9" t="s">
        <v>1</v>
      </c>
      <c r="B5" s="10">
        <v>1</v>
      </c>
      <c r="C5" s="11">
        <f aca="true" t="shared" si="0" ref="C5:O5">+B5+1</f>
        <v>2</v>
      </c>
      <c r="D5" s="12">
        <f t="shared" si="0"/>
        <v>3</v>
      </c>
      <c r="E5" s="12">
        <f t="shared" si="0"/>
        <v>4</v>
      </c>
      <c r="F5" s="12">
        <f t="shared" si="0"/>
        <v>5</v>
      </c>
      <c r="G5" s="12">
        <f t="shared" si="0"/>
        <v>6</v>
      </c>
      <c r="H5" s="12">
        <f t="shared" si="0"/>
        <v>7</v>
      </c>
      <c r="I5" s="12">
        <f t="shared" si="0"/>
        <v>8</v>
      </c>
      <c r="J5" s="12">
        <f t="shared" si="0"/>
        <v>9</v>
      </c>
      <c r="K5" s="12">
        <f t="shared" si="0"/>
        <v>10</v>
      </c>
      <c r="L5" s="12">
        <f t="shared" si="0"/>
        <v>11</v>
      </c>
      <c r="M5" s="12">
        <f t="shared" si="0"/>
        <v>12</v>
      </c>
      <c r="N5" s="12">
        <f t="shared" si="0"/>
        <v>13</v>
      </c>
      <c r="O5" s="13">
        <f t="shared" si="0"/>
        <v>14</v>
      </c>
    </row>
    <row r="6" spans="1:17" ht="25.5">
      <c r="A6" s="14">
        <v>1</v>
      </c>
      <c r="B6" s="15" t="s">
        <v>37</v>
      </c>
      <c r="C6" s="25">
        <f>+D6+E6+F6+G6+H6+I6+J6+K6+L6+M6+N6+O6</f>
        <v>256332.19999999998</v>
      </c>
      <c r="D6" s="25">
        <v>20234.9</v>
      </c>
      <c r="E6" s="25">
        <v>19504.7</v>
      </c>
      <c r="F6" s="25">
        <v>17675.5</v>
      </c>
      <c r="G6" s="25">
        <v>30888.2</v>
      </c>
      <c r="H6" s="25">
        <v>19682.5</v>
      </c>
      <c r="I6" s="25">
        <v>22521.2</v>
      </c>
      <c r="J6" s="25">
        <v>29164.3</v>
      </c>
      <c r="K6" s="25">
        <v>21133.4</v>
      </c>
      <c r="L6" s="25">
        <v>23645.5</v>
      </c>
      <c r="M6" s="25">
        <v>23682.3</v>
      </c>
      <c r="N6" s="25">
        <v>28199.7</v>
      </c>
      <c r="O6" s="25"/>
      <c r="Q6" s="117">
        <v>39739600.06</v>
      </c>
    </row>
    <row r="7" spans="1:15" ht="63.75">
      <c r="A7" s="14"/>
      <c r="B7" s="15" t="s">
        <v>55</v>
      </c>
      <c r="C7" s="25">
        <f>+D7+E7+F7+G7+H7+I7+J7+K7+L7+M7+N7+O7</f>
        <v>6308.300000000001</v>
      </c>
      <c r="D7" s="25">
        <v>612</v>
      </c>
      <c r="E7" s="25">
        <v>215.1</v>
      </c>
      <c r="F7" s="25">
        <v>1112</v>
      </c>
      <c r="G7" s="25">
        <v>460.8</v>
      </c>
      <c r="H7" s="25">
        <v>646.7</v>
      </c>
      <c r="I7" s="25">
        <v>338.5</v>
      </c>
      <c r="J7" s="25">
        <v>777.6</v>
      </c>
      <c r="K7" s="25">
        <v>601.1</v>
      </c>
      <c r="L7" s="25">
        <v>495.2</v>
      </c>
      <c r="M7" s="25">
        <v>668.7</v>
      </c>
      <c r="N7" s="25">
        <v>380.6</v>
      </c>
      <c r="O7" s="25"/>
    </row>
    <row r="8" spans="1:15" ht="18.75" customHeight="1">
      <c r="A8" s="14">
        <v>2</v>
      </c>
      <c r="B8" s="15" t="s">
        <v>16</v>
      </c>
      <c r="C8" s="25">
        <f>+D8+E8+F8+G8+H8+I8+J8+K8+L8+M8+N8+O8</f>
        <v>210497.90000000002</v>
      </c>
      <c r="D8" s="26">
        <v>12719.4</v>
      </c>
      <c r="E8" s="26">
        <v>23708.6</v>
      </c>
      <c r="F8" s="26">
        <v>18997.8</v>
      </c>
      <c r="G8" s="26">
        <v>26459.4</v>
      </c>
      <c r="H8" s="26">
        <v>16976.1</v>
      </c>
      <c r="I8" s="26">
        <v>22082.1</v>
      </c>
      <c r="J8" s="26">
        <v>21346.4</v>
      </c>
      <c r="K8" s="26">
        <v>17438.7</v>
      </c>
      <c r="L8" s="26">
        <v>13266.7</v>
      </c>
      <c r="M8" s="26">
        <v>14371.8</v>
      </c>
      <c r="N8" s="26">
        <v>23130.9</v>
      </c>
      <c r="O8" s="26"/>
    </row>
    <row r="9" spans="1:38" ht="51">
      <c r="A9" s="14">
        <v>3</v>
      </c>
      <c r="B9" s="29" t="s">
        <v>49</v>
      </c>
      <c r="C9" s="25">
        <f>+D9+E9+F9+G9+H9+I9+J9+K9+L9+M9+N9+O9</f>
        <v>91413.7</v>
      </c>
      <c r="D9" s="25">
        <v>5991.8</v>
      </c>
      <c r="E9" s="25">
        <v>9217.7</v>
      </c>
      <c r="F9" s="25">
        <v>8158.1</v>
      </c>
      <c r="G9" s="25">
        <v>8476.7</v>
      </c>
      <c r="H9" s="25">
        <v>7970.2</v>
      </c>
      <c r="I9" s="25">
        <v>9592</v>
      </c>
      <c r="J9" s="25">
        <v>9676.8</v>
      </c>
      <c r="K9" s="25">
        <v>7294.4</v>
      </c>
      <c r="L9" s="25">
        <v>7728.8</v>
      </c>
      <c r="M9" s="25">
        <v>8482.2</v>
      </c>
      <c r="N9" s="25">
        <v>8825</v>
      </c>
      <c r="O9" s="2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57" customHeight="1">
      <c r="A10" s="14">
        <v>4</v>
      </c>
      <c r="B10" s="27" t="s">
        <v>38</v>
      </c>
      <c r="C10" s="25">
        <f>+D10+E10+F10+G10+H10+I10+J10+K10+L10+M10+N10+O10</f>
        <v>23677.699999999997</v>
      </c>
      <c r="D10" s="25">
        <v>2603.6</v>
      </c>
      <c r="E10" s="25">
        <v>2397.4</v>
      </c>
      <c r="F10" s="25">
        <v>2124.6</v>
      </c>
      <c r="G10" s="25">
        <v>2309.7</v>
      </c>
      <c r="H10" s="25">
        <v>2045.5</v>
      </c>
      <c r="I10" s="25">
        <v>2089.6</v>
      </c>
      <c r="J10" s="25">
        <v>2601.1</v>
      </c>
      <c r="K10" s="25">
        <v>2126.5</v>
      </c>
      <c r="L10" s="25">
        <v>1905.1</v>
      </c>
      <c r="M10" s="25">
        <v>1764.8</v>
      </c>
      <c r="N10" s="25">
        <v>1709.8</v>
      </c>
      <c r="O10" s="2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33" customHeight="1">
      <c r="A11" s="14">
        <v>5</v>
      </c>
      <c r="B11" s="27" t="s">
        <v>39</v>
      </c>
      <c r="C11" s="25">
        <f aca="true" t="shared" si="1" ref="C11:C19">+D11+E11+F11+G11+H11+I11+J11+K11+L11+M11+N11+O11</f>
        <v>4666.1</v>
      </c>
      <c r="D11" s="25">
        <v>629.4</v>
      </c>
      <c r="E11" s="25">
        <v>496.1</v>
      </c>
      <c r="F11" s="25">
        <v>619.6</v>
      </c>
      <c r="G11" s="25">
        <v>431.9</v>
      </c>
      <c r="H11" s="25">
        <v>570.2</v>
      </c>
      <c r="I11" s="25">
        <v>304.1</v>
      </c>
      <c r="J11" s="25">
        <v>543.5</v>
      </c>
      <c r="K11" s="25">
        <v>401.1</v>
      </c>
      <c r="L11" s="25">
        <v>354</v>
      </c>
      <c r="M11" s="25">
        <v>168.1</v>
      </c>
      <c r="N11" s="25">
        <v>148.1</v>
      </c>
      <c r="O11" s="25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38.25">
      <c r="A12" s="14">
        <v>6</v>
      </c>
      <c r="B12" s="27" t="s">
        <v>32</v>
      </c>
      <c r="C12" s="30">
        <f>C9/(C6-C7)</f>
        <v>0.3656198467426514</v>
      </c>
      <c r="D12" s="30">
        <f aca="true" t="shared" si="2" ref="D12:O12">D9/(D6-D7)</f>
        <v>0.3053473237900616</v>
      </c>
      <c r="E12" s="30">
        <f t="shared" si="2"/>
        <v>0.47785853516921034</v>
      </c>
      <c r="F12" s="30">
        <f t="shared" si="2"/>
        <v>0.49253479035228065</v>
      </c>
      <c r="G12" s="30">
        <f t="shared" si="2"/>
        <v>0.27858772027843326</v>
      </c>
      <c r="H12" s="30">
        <f t="shared" si="2"/>
        <v>0.4186953004339192</v>
      </c>
      <c r="I12" s="30">
        <f t="shared" si="2"/>
        <v>0.43240903947670933</v>
      </c>
      <c r="J12" s="30">
        <f t="shared" si="2"/>
        <v>0.3408920374682509</v>
      </c>
      <c r="K12" s="30">
        <f t="shared" si="2"/>
        <v>0.3552646318240041</v>
      </c>
      <c r="L12" s="30">
        <f t="shared" si="2"/>
        <v>0.3338531250134988</v>
      </c>
      <c r="M12" s="30">
        <f t="shared" si="2"/>
        <v>0.3685733653144228</v>
      </c>
      <c r="N12" s="30">
        <f t="shared" si="2"/>
        <v>0.3172280914910978</v>
      </c>
      <c r="O12" s="30" t="e">
        <f t="shared" si="2"/>
        <v>#DIV/0!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.75">
      <c r="A13" s="14">
        <v>7</v>
      </c>
      <c r="B13" s="29" t="s">
        <v>29</v>
      </c>
      <c r="C13" s="25">
        <f t="shared" si="1"/>
        <v>6413.5</v>
      </c>
      <c r="D13" s="25">
        <v>0</v>
      </c>
      <c r="E13" s="25">
        <v>1044.2</v>
      </c>
      <c r="F13" s="25">
        <v>934.6</v>
      </c>
      <c r="G13" s="25">
        <v>514.5</v>
      </c>
      <c r="H13" s="25">
        <v>221.7</v>
      </c>
      <c r="I13" s="25">
        <v>817.2</v>
      </c>
      <c r="J13" s="25">
        <v>1785.4</v>
      </c>
      <c r="K13" s="25">
        <v>595.9</v>
      </c>
      <c r="L13" s="25">
        <v>500</v>
      </c>
      <c r="M13" s="25">
        <v>0</v>
      </c>
      <c r="N13" s="25">
        <v>0</v>
      </c>
      <c r="O13" s="2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2.75">
      <c r="A14" s="14">
        <v>8</v>
      </c>
      <c r="B14" s="29" t="s">
        <v>30</v>
      </c>
      <c r="C14" s="25">
        <f t="shared" si="1"/>
        <v>101.79999999999998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27.7</v>
      </c>
      <c r="J14" s="25">
        <v>3.2</v>
      </c>
      <c r="K14" s="25">
        <v>0</v>
      </c>
      <c r="L14" s="25">
        <v>18.2</v>
      </c>
      <c r="M14" s="25">
        <v>34.6</v>
      </c>
      <c r="N14" s="25">
        <v>18.1</v>
      </c>
      <c r="O14" s="2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38.25">
      <c r="A15" s="14">
        <v>9</v>
      </c>
      <c r="B15" s="29" t="s">
        <v>50</v>
      </c>
      <c r="C15" s="25">
        <f t="shared" si="1"/>
        <v>838.4999999999999</v>
      </c>
      <c r="D15" s="25">
        <v>19.6</v>
      </c>
      <c r="E15" s="25">
        <v>134.6</v>
      </c>
      <c r="F15" s="25">
        <v>52.5</v>
      </c>
      <c r="G15" s="25">
        <v>4.4</v>
      </c>
      <c r="H15" s="25">
        <v>140.7</v>
      </c>
      <c r="I15" s="25">
        <v>135.4</v>
      </c>
      <c r="J15" s="25">
        <v>250.2</v>
      </c>
      <c r="K15" s="25">
        <v>21.2</v>
      </c>
      <c r="L15" s="25">
        <v>0</v>
      </c>
      <c r="M15" s="25">
        <v>20.4</v>
      </c>
      <c r="N15" s="25">
        <v>59.5</v>
      </c>
      <c r="O15" s="2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51">
      <c r="A16" s="14">
        <v>10</v>
      </c>
      <c r="B16" s="29" t="s">
        <v>31</v>
      </c>
      <c r="C16" s="25">
        <f t="shared" si="1"/>
        <v>561.2</v>
      </c>
      <c r="D16" s="25">
        <v>0</v>
      </c>
      <c r="E16" s="25">
        <v>163.1</v>
      </c>
      <c r="F16" s="25">
        <v>0</v>
      </c>
      <c r="G16" s="25">
        <v>96.5</v>
      </c>
      <c r="H16" s="25">
        <v>74.3</v>
      </c>
      <c r="I16" s="25">
        <v>0</v>
      </c>
      <c r="J16" s="25">
        <v>0</v>
      </c>
      <c r="K16" s="25">
        <v>0</v>
      </c>
      <c r="L16" s="25">
        <v>0</v>
      </c>
      <c r="M16" s="25">
        <v>205.1</v>
      </c>
      <c r="N16" s="25">
        <v>22.2</v>
      </c>
      <c r="O16" s="2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38.25">
      <c r="A17" s="14">
        <v>11</v>
      </c>
      <c r="B17" s="31" t="s">
        <v>54</v>
      </c>
      <c r="C17" s="25">
        <f t="shared" si="1"/>
        <v>400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288.7</v>
      </c>
      <c r="J17" s="25">
        <v>0</v>
      </c>
      <c r="K17" s="25">
        <v>0</v>
      </c>
      <c r="L17" s="25">
        <v>0</v>
      </c>
      <c r="M17" s="25">
        <v>0</v>
      </c>
      <c r="N17" s="25">
        <v>111.3</v>
      </c>
      <c r="O17" s="2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51">
      <c r="A18" s="14">
        <v>12</v>
      </c>
      <c r="B18" s="31" t="s">
        <v>48</v>
      </c>
      <c r="C18" s="25">
        <f t="shared" si="1"/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34.5" customHeight="1">
      <c r="A19" s="14">
        <v>13</v>
      </c>
      <c r="B19" s="31" t="s">
        <v>40</v>
      </c>
      <c r="C19" s="25">
        <f t="shared" si="1"/>
        <v>13797</v>
      </c>
      <c r="D19" s="25">
        <v>1489.4</v>
      </c>
      <c r="E19" s="25">
        <v>2340.6</v>
      </c>
      <c r="F19" s="25">
        <v>2091.8</v>
      </c>
      <c r="G19" s="25">
        <v>1639</v>
      </c>
      <c r="H19" s="25">
        <v>1225.2</v>
      </c>
      <c r="I19" s="25">
        <v>804</v>
      </c>
      <c r="J19" s="25">
        <v>449.4</v>
      </c>
      <c r="K19" s="25">
        <v>387.2</v>
      </c>
      <c r="L19" s="25">
        <v>576.1</v>
      </c>
      <c r="M19" s="25">
        <v>1182.5</v>
      </c>
      <c r="N19" s="25">
        <v>1611.8</v>
      </c>
      <c r="O19" s="2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25.5">
      <c r="A20" s="14">
        <v>14</v>
      </c>
      <c r="B20" s="27" t="s">
        <v>17</v>
      </c>
      <c r="C20" s="32">
        <f>C19/(C6-C7)</f>
        <v>0.055182724531534784</v>
      </c>
      <c r="D20" s="32">
        <f aca="true" t="shared" si="3" ref="D20:O20">D19/(D6-D7)</f>
        <v>0.07590111553338191</v>
      </c>
      <c r="E20" s="32">
        <f t="shared" si="3"/>
        <v>0.12133999668214995</v>
      </c>
      <c r="F20" s="32">
        <f t="shared" si="3"/>
        <v>0.12628973345005587</v>
      </c>
      <c r="G20" s="32">
        <f t="shared" si="3"/>
        <v>0.053865923476866244</v>
      </c>
      <c r="H20" s="32">
        <f t="shared" si="3"/>
        <v>0.06436293720253418</v>
      </c>
      <c r="I20" s="32">
        <f t="shared" si="3"/>
        <v>0.03624446077348564</v>
      </c>
      <c r="J20" s="32">
        <f t="shared" si="3"/>
        <v>0.01583135764283978</v>
      </c>
      <c r="K20" s="32">
        <f t="shared" si="3"/>
        <v>0.018858091884494183</v>
      </c>
      <c r="L20" s="32">
        <f t="shared" si="3"/>
        <v>0.02488520667118785</v>
      </c>
      <c r="M20" s="32">
        <f t="shared" si="3"/>
        <v>0.05138266068759342</v>
      </c>
      <c r="N20" s="32">
        <f t="shared" si="3"/>
        <v>0.057938610522986</v>
      </c>
      <c r="O20" s="32" t="e">
        <f t="shared" si="3"/>
        <v>#DIV/0!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51">
      <c r="A21" s="14">
        <v>15</v>
      </c>
      <c r="B21" s="33" t="s">
        <v>41</v>
      </c>
      <c r="C21" s="25">
        <f>+D21+E21+F21+G21+H21+I21+J21+K21+L21+M21+N21+O21</f>
        <v>26142.200000000004</v>
      </c>
      <c r="D21" s="28">
        <v>3329.6</v>
      </c>
      <c r="E21" s="28">
        <v>3483.5</v>
      </c>
      <c r="F21" s="28">
        <v>4411.3</v>
      </c>
      <c r="G21" s="28">
        <v>3343.6</v>
      </c>
      <c r="H21" s="28">
        <v>2511.9</v>
      </c>
      <c r="I21" s="28">
        <v>974.4</v>
      </c>
      <c r="J21" s="28">
        <v>163.4</v>
      </c>
      <c r="K21" s="28">
        <v>2826.2</v>
      </c>
      <c r="L21" s="28">
        <v>1323.8</v>
      </c>
      <c r="M21" s="28">
        <v>1768.8</v>
      </c>
      <c r="N21" s="28">
        <v>2005.7</v>
      </c>
      <c r="O21" s="28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25.5">
      <c r="A22" s="14">
        <v>16</v>
      </c>
      <c r="B22" s="34" t="s">
        <v>18</v>
      </c>
      <c r="C22" s="32">
        <f>C21/(C6-C7)</f>
        <v>0.10455880417832057</v>
      </c>
      <c r="D22" s="32">
        <f aca="true" t="shared" si="4" ref="D22:O22">D21/(D6-D7)</f>
        <v>0.1696793032630243</v>
      </c>
      <c r="E22" s="32">
        <f t="shared" si="4"/>
        <v>0.18058954047777037</v>
      </c>
      <c r="F22" s="32">
        <f t="shared" si="4"/>
        <v>0.26632656141515987</v>
      </c>
      <c r="G22" s="32">
        <f t="shared" si="4"/>
        <v>0.10988779849740693</v>
      </c>
      <c r="H22" s="32">
        <f t="shared" si="4"/>
        <v>0.13195662908834932</v>
      </c>
      <c r="I22" s="32">
        <f t="shared" si="4"/>
        <v>0.04392612260906021</v>
      </c>
      <c r="J22" s="32">
        <f t="shared" si="4"/>
        <v>0.005756216819848732</v>
      </c>
      <c r="K22" s="32">
        <f t="shared" si="4"/>
        <v>0.13764653740691493</v>
      </c>
      <c r="L22" s="32">
        <f t="shared" si="4"/>
        <v>0.05718284428279547</v>
      </c>
      <c r="M22" s="32">
        <f t="shared" si="4"/>
        <v>0.07685890082386068</v>
      </c>
      <c r="N22" s="32">
        <f t="shared" si="4"/>
        <v>0.0720979470939031</v>
      </c>
      <c r="O22" s="32" t="e">
        <f t="shared" si="4"/>
        <v>#DIV/0!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38.25">
      <c r="A23" s="14">
        <v>17</v>
      </c>
      <c r="B23" s="33" t="s">
        <v>58</v>
      </c>
      <c r="C23" s="25">
        <f>+D23+E23+F23+G23+H23+I23+J23+K23+L23+M23+N23+O23</f>
        <v>19767.399999999998</v>
      </c>
      <c r="D23" s="25">
        <v>1088.3</v>
      </c>
      <c r="E23" s="25">
        <v>3378.7</v>
      </c>
      <c r="F23" s="25">
        <v>1553.3</v>
      </c>
      <c r="G23" s="25">
        <v>2354.6</v>
      </c>
      <c r="H23" s="25">
        <v>719.2</v>
      </c>
      <c r="I23" s="25">
        <v>1717.3</v>
      </c>
      <c r="J23" s="25">
        <v>1821.3</v>
      </c>
      <c r="K23" s="25">
        <v>2049.8</v>
      </c>
      <c r="L23" s="25">
        <v>1325.9</v>
      </c>
      <c r="M23" s="25">
        <v>1380.9</v>
      </c>
      <c r="N23" s="25">
        <v>2378.1</v>
      </c>
      <c r="O23" s="2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75">
      <c r="A24" s="14">
        <v>18</v>
      </c>
      <c r="B24" s="15" t="s">
        <v>51</v>
      </c>
      <c r="C24" s="25">
        <f>+D24+E24+F24+G24+H24+I24+J24+K24+L24+M24+N24+O24</f>
        <v>59831.99999999999</v>
      </c>
      <c r="D24" s="25">
        <v>3031.6</v>
      </c>
      <c r="E24" s="25">
        <v>5543.1</v>
      </c>
      <c r="F24" s="25">
        <v>473.9</v>
      </c>
      <c r="G24" s="25">
        <v>13582</v>
      </c>
      <c r="H24" s="25">
        <v>5079.6</v>
      </c>
      <c r="I24" s="25">
        <v>9741</v>
      </c>
      <c r="J24" s="25">
        <v>7373.5</v>
      </c>
      <c r="K24" s="25">
        <v>4042.6</v>
      </c>
      <c r="L24" s="25">
        <v>2045.4</v>
      </c>
      <c r="M24" s="25">
        <v>1274.1</v>
      </c>
      <c r="N24" s="25">
        <v>7645.2</v>
      </c>
      <c r="O24" s="2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25.5">
      <c r="A25" s="111">
        <v>19</v>
      </c>
      <c r="B25" s="112" t="s">
        <v>24</v>
      </c>
      <c r="C25" s="113">
        <f>+D25+E25+F25+G25+H25+I25+J25+K25+L25+M25+N25+O25</f>
        <v>167241</v>
      </c>
      <c r="D25" s="113">
        <v>9733.9</v>
      </c>
      <c r="E25" s="113">
        <v>3933.1</v>
      </c>
      <c r="F25" s="113">
        <v>3933.1</v>
      </c>
      <c r="G25" s="113">
        <v>4810</v>
      </c>
      <c r="H25" s="113">
        <v>6549.7</v>
      </c>
      <c r="I25" s="113">
        <v>4973.2</v>
      </c>
      <c r="J25" s="113">
        <v>12614.3</v>
      </c>
      <c r="K25" s="113">
        <v>16530.4</v>
      </c>
      <c r="L25" s="113">
        <v>26657.7</v>
      </c>
      <c r="M25" s="113">
        <v>35991.4</v>
      </c>
      <c r="N25" s="113">
        <v>41514.2</v>
      </c>
      <c r="O25" s="113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31.5" customHeight="1">
      <c r="A26" s="14">
        <v>20</v>
      </c>
      <c r="B26" s="101" t="s">
        <v>60</v>
      </c>
      <c r="C26" s="25">
        <v>4449.3</v>
      </c>
      <c r="D26" s="110" t="s">
        <v>25</v>
      </c>
      <c r="E26" s="110" t="s">
        <v>25</v>
      </c>
      <c r="F26" s="110" t="s">
        <v>25</v>
      </c>
      <c r="G26" s="110" t="s">
        <v>25</v>
      </c>
      <c r="H26" s="110" t="s">
        <v>25</v>
      </c>
      <c r="I26" s="110" t="s">
        <v>25</v>
      </c>
      <c r="J26" s="110" t="s">
        <v>25</v>
      </c>
      <c r="K26" s="110" t="s">
        <v>25</v>
      </c>
      <c r="L26" s="110" t="s">
        <v>25</v>
      </c>
      <c r="M26" s="110" t="s">
        <v>25</v>
      </c>
      <c r="N26" s="110" t="s">
        <v>25</v>
      </c>
      <c r="O26" s="110" t="s">
        <v>25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08" customFormat="1" ht="13.5">
      <c r="A27" s="103"/>
      <c r="B27" s="104" t="s">
        <v>42</v>
      </c>
      <c r="C27" s="105"/>
      <c r="D27" s="106">
        <f>$C$26+D6-(D9+D13+D14+D15+D16+D17+D18+D19+D21+D23+D24)-D25</f>
        <v>0</v>
      </c>
      <c r="E27" s="106">
        <f aca="true" t="shared" si="5" ref="E27:O27">D25+E6-(E9+E13+E14+E15+E16+E17+E18+E19+E21+E23+E24)-E25</f>
        <v>0</v>
      </c>
      <c r="F27" s="106">
        <f t="shared" si="5"/>
        <v>0</v>
      </c>
      <c r="G27" s="106">
        <f t="shared" si="5"/>
        <v>0</v>
      </c>
      <c r="H27" s="106">
        <f t="shared" si="5"/>
        <v>0</v>
      </c>
      <c r="I27" s="106">
        <f t="shared" si="5"/>
        <v>0</v>
      </c>
      <c r="J27" s="106">
        <f t="shared" si="5"/>
        <v>0</v>
      </c>
      <c r="K27" s="106">
        <f t="shared" si="5"/>
        <v>0</v>
      </c>
      <c r="L27" s="106">
        <f t="shared" si="5"/>
        <v>0</v>
      </c>
      <c r="M27" s="106">
        <f t="shared" si="5"/>
        <v>0</v>
      </c>
      <c r="N27" s="106">
        <f t="shared" si="5"/>
        <v>0</v>
      </c>
      <c r="O27" s="106">
        <f t="shared" si="5"/>
        <v>41514.2</v>
      </c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</row>
    <row r="28" spans="2:38" ht="62.25" customHeight="1">
      <c r="B28" s="18" t="s">
        <v>19</v>
      </c>
      <c r="C28" s="19"/>
      <c r="D28" s="118" t="s">
        <v>62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7"/>
      <c r="O28" s="1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2:38" ht="24" customHeight="1">
      <c r="B29" s="121" t="s">
        <v>64</v>
      </c>
      <c r="C29" s="121"/>
      <c r="D29" s="121"/>
      <c r="E29" s="121"/>
      <c r="F29" s="121"/>
      <c r="G29" s="121"/>
      <c r="H29" s="121"/>
      <c r="I29" s="121"/>
      <c r="J29" s="19"/>
      <c r="K29" s="19"/>
      <c r="L29" s="20"/>
      <c r="M29" s="20"/>
      <c r="N29" s="17"/>
      <c r="O29" s="1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2:38" ht="12.75"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59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2:38" ht="12.75"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2:38" ht="12.75"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2:38" ht="12.75">
      <c r="B33" s="21" t="s">
        <v>59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2:38" ht="12.75"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2.75"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2:38" ht="12.75"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2:38" ht="12.75"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2:38" ht="12.75">
      <c r="B38" s="22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2:38" ht="12.75">
      <c r="B39" s="2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2.75"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8" ht="12.75">
      <c r="B41" s="2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2:38" ht="12.75">
      <c r="B42" s="22"/>
      <c r="C42" s="2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2:38" ht="12.75">
      <c r="B43" s="22"/>
      <c r="C43" s="2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2:3" ht="12.75">
      <c r="B44" s="21"/>
      <c r="C44" s="24"/>
    </row>
    <row r="45" spans="2:3" ht="12.75">
      <c r="B45" s="22"/>
      <c r="C45" s="24"/>
    </row>
    <row r="46" spans="2:8" ht="12.75">
      <c r="B46" s="22"/>
      <c r="C46" s="24"/>
      <c r="H46" s="24"/>
    </row>
    <row r="47" spans="2:8" ht="12.75">
      <c r="B47" s="22"/>
      <c r="C47" s="24"/>
      <c r="H47" s="24"/>
    </row>
    <row r="48" spans="2:8" ht="12.75">
      <c r="B48" s="21"/>
      <c r="H48" s="24"/>
    </row>
    <row r="49" spans="2:8" ht="12.75">
      <c r="B49" s="22"/>
      <c r="H49" s="24"/>
    </row>
    <row r="50" ht="12.75">
      <c r="B50" s="22"/>
    </row>
    <row r="51" ht="12.75">
      <c r="B51" s="22"/>
    </row>
    <row r="52" ht="12.75">
      <c r="B52" s="21"/>
    </row>
    <row r="53" ht="12.75">
      <c r="B53" s="21"/>
    </row>
    <row r="54" ht="12.75">
      <c r="B54" s="21"/>
    </row>
  </sheetData>
  <sheetProtection/>
  <mergeCells count="4">
    <mergeCell ref="D28:M28"/>
    <mergeCell ref="A2:O2"/>
    <mergeCell ref="B1:K1"/>
    <mergeCell ref="B29:I29"/>
  </mergeCells>
  <printOptions headings="1"/>
  <pageMargins left="0.75" right="0.75" top="0.51" bottom="0.43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7"/>
  <sheetViews>
    <sheetView view="pageBreakPreview" zoomScaleSheetLayoutView="100" zoomScalePageLayoutView="0" workbookViewId="0" topLeftCell="A23">
      <selection activeCell="E14" sqref="E14"/>
    </sheetView>
  </sheetViews>
  <sheetFormatPr defaultColWidth="8.875" defaultRowHeight="12.75"/>
  <cols>
    <col min="1" max="1" width="3.625" style="35" customWidth="1"/>
    <col min="2" max="2" width="36.75390625" style="36" customWidth="1"/>
    <col min="3" max="3" width="8.375" style="35" customWidth="1"/>
    <col min="4" max="4" width="7.875" style="35" customWidth="1"/>
    <col min="5" max="6" width="8.25390625" style="35" customWidth="1"/>
    <col min="7" max="9" width="7.875" style="35" bestFit="1" customWidth="1"/>
    <col min="10" max="10" width="8.25390625" style="35" customWidth="1"/>
    <col min="11" max="11" width="7.875" style="35" bestFit="1" customWidth="1"/>
    <col min="12" max="15" width="8.375" style="35" customWidth="1"/>
    <col min="16" max="16384" width="8.875" style="35" customWidth="1"/>
  </cols>
  <sheetData>
    <row r="1" spans="1:15" ht="30" customHeight="1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ht="12.75">
      <c r="O2" s="37" t="s">
        <v>0</v>
      </c>
    </row>
    <row r="3" spans="1:15" ht="38.25">
      <c r="A3" s="38" t="s">
        <v>15</v>
      </c>
      <c r="B3" s="39"/>
      <c r="C3" s="40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1" t="s">
        <v>13</v>
      </c>
      <c r="O3" s="42" t="s">
        <v>14</v>
      </c>
    </row>
    <row r="4" spans="1:15" ht="14.25" customHeight="1">
      <c r="A4" s="43"/>
      <c r="B4" s="44">
        <v>1</v>
      </c>
      <c r="C4" s="45">
        <f aca="true" t="shared" si="0" ref="C4:O4">+B4+1</f>
        <v>2</v>
      </c>
      <c r="D4" s="46">
        <f t="shared" si="0"/>
        <v>3</v>
      </c>
      <c r="E4" s="46">
        <f t="shared" si="0"/>
        <v>4</v>
      </c>
      <c r="F4" s="46">
        <f t="shared" si="0"/>
        <v>5</v>
      </c>
      <c r="G4" s="46">
        <f t="shared" si="0"/>
        <v>6</v>
      </c>
      <c r="H4" s="46">
        <f t="shared" si="0"/>
        <v>7</v>
      </c>
      <c r="I4" s="46">
        <f t="shared" si="0"/>
        <v>8</v>
      </c>
      <c r="J4" s="46">
        <f t="shared" si="0"/>
        <v>9</v>
      </c>
      <c r="K4" s="46">
        <f t="shared" si="0"/>
        <v>10</v>
      </c>
      <c r="L4" s="46">
        <f t="shared" si="0"/>
        <v>11</v>
      </c>
      <c r="M4" s="46">
        <f t="shared" si="0"/>
        <v>12</v>
      </c>
      <c r="N4" s="46">
        <f t="shared" si="0"/>
        <v>13</v>
      </c>
      <c r="O4" s="47">
        <f t="shared" si="0"/>
        <v>14</v>
      </c>
    </row>
    <row r="5" spans="1:15" ht="25.5">
      <c r="A5" s="48">
        <v>1</v>
      </c>
      <c r="B5" s="15" t="s">
        <v>37</v>
      </c>
      <c r="C5" s="81">
        <f>+D5+E5+F5+G5+H5+I5+J5+K5+L5+M5+N5+O5</f>
        <v>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60" customHeight="1">
      <c r="A6" s="48"/>
      <c r="B6" s="15" t="s">
        <v>56</v>
      </c>
      <c r="C6" s="81">
        <f>+D6+E6+F6+G6+H6+I6+J6+K6+L6+M6+N6+O6</f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2.75">
      <c r="A7" s="48">
        <v>2</v>
      </c>
      <c r="B7" s="49" t="s">
        <v>16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38" ht="76.5">
      <c r="A8" s="48">
        <v>3</v>
      </c>
      <c r="B8" s="94" t="s">
        <v>52</v>
      </c>
      <c r="C8" s="54">
        <f>+D8+E8+F8+G8+H8+I8+J8+K8+L8+M8+N8+O8</f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</row>
    <row r="9" spans="1:38" ht="12.75">
      <c r="A9" s="48">
        <v>4</v>
      </c>
      <c r="B9" s="94" t="s">
        <v>33</v>
      </c>
      <c r="C9" s="5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38" ht="70.5" customHeight="1">
      <c r="A10" s="48">
        <v>5</v>
      </c>
      <c r="B10" s="53" t="s">
        <v>46</v>
      </c>
      <c r="C10" s="58">
        <f>+D10+E10+F10+G10+H10+I10+J10+K10+L10+M10+N10+O10</f>
        <v>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38" ht="27.75" customHeight="1">
      <c r="A11" s="48">
        <v>6</v>
      </c>
      <c r="B11" s="27" t="s">
        <v>47</v>
      </c>
      <c r="C11" s="6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</row>
    <row r="12" spans="1:38" ht="38.25">
      <c r="A12" s="48">
        <v>7</v>
      </c>
      <c r="B12" s="27" t="s">
        <v>32</v>
      </c>
      <c r="C12" s="61" t="e">
        <f>C8/(C5-C6)</f>
        <v>#DIV/0!</v>
      </c>
      <c r="D12" s="61" t="e">
        <f aca="true" t="shared" si="1" ref="D12:O12">D8/(D5-D6)</f>
        <v>#DIV/0!</v>
      </c>
      <c r="E12" s="61" t="e">
        <f t="shared" si="1"/>
        <v>#DIV/0!</v>
      </c>
      <c r="F12" s="61" t="e">
        <f t="shared" si="1"/>
        <v>#DIV/0!</v>
      </c>
      <c r="G12" s="61" t="e">
        <f t="shared" si="1"/>
        <v>#DIV/0!</v>
      </c>
      <c r="H12" s="61" t="e">
        <f t="shared" si="1"/>
        <v>#DIV/0!</v>
      </c>
      <c r="I12" s="61" t="e">
        <f t="shared" si="1"/>
        <v>#DIV/0!</v>
      </c>
      <c r="J12" s="61" t="e">
        <f t="shared" si="1"/>
        <v>#DIV/0!</v>
      </c>
      <c r="K12" s="61" t="e">
        <f t="shared" si="1"/>
        <v>#DIV/0!</v>
      </c>
      <c r="L12" s="61" t="e">
        <f t="shared" si="1"/>
        <v>#DIV/0!</v>
      </c>
      <c r="M12" s="61" t="e">
        <f t="shared" si="1"/>
        <v>#DIV/0!</v>
      </c>
      <c r="N12" s="61" t="e">
        <f t="shared" si="1"/>
        <v>#DIV/0!</v>
      </c>
      <c r="O12" s="61" t="e">
        <f t="shared" si="1"/>
        <v>#DIV/0!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</row>
    <row r="13" spans="1:38" ht="60">
      <c r="A13" s="48">
        <v>8</v>
      </c>
      <c r="B13" s="97" t="s">
        <v>53</v>
      </c>
      <c r="C13" s="63">
        <f>+D13+E13+F13+G13+H13+I13+J13+K13+L13+M13+N13+O13</f>
        <v>0</v>
      </c>
      <c r="D13" s="98"/>
      <c r="E13" s="99"/>
      <c r="F13" s="98"/>
      <c r="G13" s="98"/>
      <c r="H13" s="98"/>
      <c r="I13" s="98"/>
      <c r="J13" s="98"/>
      <c r="K13" s="98"/>
      <c r="L13" s="98"/>
      <c r="M13" s="98"/>
      <c r="N13" s="98"/>
      <c r="O13" s="100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</row>
    <row r="14" spans="1:38" ht="82.5">
      <c r="A14" s="48">
        <v>9</v>
      </c>
      <c r="B14" s="62" t="s">
        <v>34</v>
      </c>
      <c r="C14" s="63">
        <f>+D14+E14+F14+G14+H14+I14+J14+K14+L14+M14+N14+O14</f>
        <v>0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</row>
    <row r="15" spans="1:38" ht="25.5">
      <c r="A15" s="48">
        <v>10</v>
      </c>
      <c r="B15" s="64" t="s">
        <v>17</v>
      </c>
      <c r="C15" s="65" t="e">
        <f>C14/(C5-C6)</f>
        <v>#DIV/0!</v>
      </c>
      <c r="D15" s="65" t="e">
        <f aca="true" t="shared" si="2" ref="D15:O15">D14/(D5-D6)</f>
        <v>#DIV/0!</v>
      </c>
      <c r="E15" s="65" t="e">
        <f t="shared" si="2"/>
        <v>#DIV/0!</v>
      </c>
      <c r="F15" s="65" t="e">
        <f t="shared" si="2"/>
        <v>#DIV/0!</v>
      </c>
      <c r="G15" s="65" t="e">
        <f t="shared" si="2"/>
        <v>#DIV/0!</v>
      </c>
      <c r="H15" s="65" t="e">
        <f t="shared" si="2"/>
        <v>#DIV/0!</v>
      </c>
      <c r="I15" s="65" t="e">
        <f t="shared" si="2"/>
        <v>#DIV/0!</v>
      </c>
      <c r="J15" s="65" t="e">
        <f t="shared" si="2"/>
        <v>#DIV/0!</v>
      </c>
      <c r="K15" s="65" t="e">
        <f t="shared" si="2"/>
        <v>#DIV/0!</v>
      </c>
      <c r="L15" s="65" t="e">
        <f t="shared" si="2"/>
        <v>#DIV/0!</v>
      </c>
      <c r="M15" s="65" t="e">
        <f t="shared" si="2"/>
        <v>#DIV/0!</v>
      </c>
      <c r="N15" s="65" t="e">
        <f t="shared" si="2"/>
        <v>#DIV/0!</v>
      </c>
      <c r="O15" s="65" t="e">
        <f t="shared" si="2"/>
        <v>#DIV/0!</v>
      </c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</row>
    <row r="16" spans="1:38" ht="69.75">
      <c r="A16" s="48">
        <v>11</v>
      </c>
      <c r="B16" s="66" t="s">
        <v>35</v>
      </c>
      <c r="C16" s="63">
        <f>+D16+E16+F16+G16+H16+I16+J16+K16+L16+M16+N16+O16</f>
        <v>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</row>
    <row r="17" spans="1:38" ht="25.5">
      <c r="A17" s="48">
        <v>12</v>
      </c>
      <c r="B17" s="67" t="s">
        <v>18</v>
      </c>
      <c r="C17" s="68" t="e">
        <f>C16/(C5-C6)</f>
        <v>#DIV/0!</v>
      </c>
      <c r="D17" s="68" t="e">
        <f aca="true" t="shared" si="3" ref="D17:O17">D16/(D5-D6)</f>
        <v>#DIV/0!</v>
      </c>
      <c r="E17" s="68" t="e">
        <f t="shared" si="3"/>
        <v>#DIV/0!</v>
      </c>
      <c r="F17" s="68" t="e">
        <f t="shared" si="3"/>
        <v>#DIV/0!</v>
      </c>
      <c r="G17" s="68" t="e">
        <f t="shared" si="3"/>
        <v>#DIV/0!</v>
      </c>
      <c r="H17" s="68" t="e">
        <f t="shared" si="3"/>
        <v>#DIV/0!</v>
      </c>
      <c r="I17" s="68" t="e">
        <f t="shared" si="3"/>
        <v>#DIV/0!</v>
      </c>
      <c r="J17" s="68" t="e">
        <f t="shared" si="3"/>
        <v>#DIV/0!</v>
      </c>
      <c r="K17" s="68" t="e">
        <f t="shared" si="3"/>
        <v>#DIV/0!</v>
      </c>
      <c r="L17" s="68" t="e">
        <f t="shared" si="3"/>
        <v>#DIV/0!</v>
      </c>
      <c r="M17" s="68" t="e">
        <f t="shared" si="3"/>
        <v>#DIV/0!</v>
      </c>
      <c r="N17" s="68" t="e">
        <f t="shared" si="3"/>
        <v>#DIV/0!</v>
      </c>
      <c r="O17" s="68" t="e">
        <f t="shared" si="3"/>
        <v>#DIV/0!</v>
      </c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</row>
    <row r="18" spans="1:38" ht="54">
      <c r="A18" s="48">
        <v>13</v>
      </c>
      <c r="B18" s="70" t="s">
        <v>36</v>
      </c>
      <c r="C18" s="71">
        <f>+D18+E18+F18+G18+H18+I18+J18+K18+L18+M18+N18+O18</f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</row>
    <row r="19" spans="1:38" ht="24" customHeight="1">
      <c r="A19" s="48">
        <v>14</v>
      </c>
      <c r="B19" s="74" t="s">
        <v>20</v>
      </c>
      <c r="C19" s="75">
        <f>+D19+E19+F19+G19+H19+I19+J19+K19+L19+M19+N19+O19</f>
        <v>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3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</row>
    <row r="20" spans="1:38" ht="57">
      <c r="A20" s="48">
        <v>15</v>
      </c>
      <c r="B20" s="77" t="s">
        <v>45</v>
      </c>
      <c r="C20" s="78">
        <f>+D20+E20+F20+G20+H20+I20+J20+K20+L20+M20+N20+O20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</row>
    <row r="21" spans="1:38" ht="38.25">
      <c r="A21" s="48">
        <v>16</v>
      </c>
      <c r="B21" s="34" t="s">
        <v>21</v>
      </c>
      <c r="C21" s="80" t="e">
        <f>C20/(C5-C6)</f>
        <v>#DIV/0!</v>
      </c>
      <c r="D21" s="80" t="e">
        <f>D20/(D5-D6)</f>
        <v>#DIV/0!</v>
      </c>
      <c r="E21" s="80" t="e">
        <f aca="true" t="shared" si="4" ref="E21:O21">E20/(E5-E6)</f>
        <v>#DIV/0!</v>
      </c>
      <c r="F21" s="80" t="e">
        <f t="shared" si="4"/>
        <v>#DIV/0!</v>
      </c>
      <c r="G21" s="80" t="e">
        <f t="shared" si="4"/>
        <v>#DIV/0!</v>
      </c>
      <c r="H21" s="80" t="e">
        <f t="shared" si="4"/>
        <v>#DIV/0!</v>
      </c>
      <c r="I21" s="80" t="e">
        <f t="shared" si="4"/>
        <v>#DIV/0!</v>
      </c>
      <c r="J21" s="80" t="e">
        <f t="shared" si="4"/>
        <v>#DIV/0!</v>
      </c>
      <c r="K21" s="80" t="e">
        <f t="shared" si="4"/>
        <v>#DIV/0!</v>
      </c>
      <c r="L21" s="80" t="e">
        <f t="shared" si="4"/>
        <v>#DIV/0!</v>
      </c>
      <c r="M21" s="80" t="e">
        <f t="shared" si="4"/>
        <v>#DIV/0!</v>
      </c>
      <c r="N21" s="80" t="e">
        <f t="shared" si="4"/>
        <v>#DIV/0!</v>
      </c>
      <c r="O21" s="80" t="e">
        <f t="shared" si="4"/>
        <v>#DIV/0!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</row>
    <row r="22" spans="1:38" ht="31.5">
      <c r="A22" s="48">
        <v>22</v>
      </c>
      <c r="B22" s="29" t="s">
        <v>57</v>
      </c>
      <c r="C22" s="81">
        <f>+D22+E22+F22+G22+H22+I22+J22+K22+L22+M22+N22+O22</f>
        <v>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1:38" ht="33" customHeight="1">
      <c r="A23" s="48">
        <v>23</v>
      </c>
      <c r="B23" s="15" t="s">
        <v>44</v>
      </c>
      <c r="C23" s="81">
        <f>+D23+E23+F23+G23+H23+I23+J23+K23+L23+M23+N23+O23</f>
        <v>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8" ht="31.5" customHeight="1">
      <c r="A24" s="48">
        <v>24</v>
      </c>
      <c r="B24" s="93" t="s">
        <v>22</v>
      </c>
      <c r="C24" s="81">
        <f>+D24+E24+F24+G24+H24+I24+J24+K24+L24+M24+N24+O24</f>
        <v>0</v>
      </c>
      <c r="D24" s="83">
        <f>D8+D13+D14+D16+D18+D20+D22+D23</f>
        <v>0</v>
      </c>
      <c r="E24" s="83">
        <f aca="true" t="shared" si="5" ref="E24:O24">E8+E13+E14+E16+E18+E20+E23</f>
        <v>0</v>
      </c>
      <c r="F24" s="83">
        <f t="shared" si="5"/>
        <v>0</v>
      </c>
      <c r="G24" s="83">
        <f t="shared" si="5"/>
        <v>0</v>
      </c>
      <c r="H24" s="83">
        <f t="shared" si="5"/>
        <v>0</v>
      </c>
      <c r="I24" s="83">
        <f t="shared" si="5"/>
        <v>0</v>
      </c>
      <c r="J24" s="83">
        <f t="shared" si="5"/>
        <v>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83">
        <f t="shared" si="5"/>
        <v>0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</row>
    <row r="25" spans="1:38" ht="26.25" customHeight="1">
      <c r="A25" s="48">
        <v>25</v>
      </c>
      <c r="B25" s="34" t="s">
        <v>23</v>
      </c>
      <c r="C25" s="80" t="e">
        <f aca="true" t="shared" si="6" ref="C25:O25">C24/C5</f>
        <v>#DIV/0!</v>
      </c>
      <c r="D25" s="80" t="e">
        <f t="shared" si="6"/>
        <v>#DIV/0!</v>
      </c>
      <c r="E25" s="80" t="e">
        <f t="shared" si="6"/>
        <v>#DIV/0!</v>
      </c>
      <c r="F25" s="80" t="e">
        <f t="shared" si="6"/>
        <v>#DIV/0!</v>
      </c>
      <c r="G25" s="80" t="e">
        <f t="shared" si="6"/>
        <v>#DIV/0!</v>
      </c>
      <c r="H25" s="80" t="e">
        <f t="shared" si="6"/>
        <v>#DIV/0!</v>
      </c>
      <c r="I25" s="80" t="e">
        <f t="shared" si="6"/>
        <v>#DIV/0!</v>
      </c>
      <c r="J25" s="80" t="e">
        <f t="shared" si="6"/>
        <v>#DIV/0!</v>
      </c>
      <c r="K25" s="80" t="e">
        <f t="shared" si="6"/>
        <v>#DIV/0!</v>
      </c>
      <c r="L25" s="80" t="e">
        <f t="shared" si="6"/>
        <v>#DIV/0!</v>
      </c>
      <c r="M25" s="80" t="e">
        <f t="shared" si="6"/>
        <v>#DIV/0!</v>
      </c>
      <c r="N25" s="80" t="e">
        <f t="shared" si="6"/>
        <v>#DIV/0!</v>
      </c>
      <c r="O25" s="80" t="e">
        <f t="shared" si="6"/>
        <v>#DIV/0!</v>
      </c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</row>
    <row r="26" spans="1:38" ht="26.25" customHeight="1">
      <c r="A26" s="48">
        <v>26</v>
      </c>
      <c r="B26" s="15" t="s">
        <v>24</v>
      </c>
      <c r="C26" s="84" t="s">
        <v>25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25.5">
      <c r="A27" s="48">
        <v>27</v>
      </c>
      <c r="B27" s="101" t="s">
        <v>60</v>
      </c>
      <c r="C27" s="102"/>
      <c r="D27" s="110" t="s">
        <v>25</v>
      </c>
      <c r="E27" s="110" t="s">
        <v>25</v>
      </c>
      <c r="F27" s="110" t="s">
        <v>25</v>
      </c>
      <c r="G27" s="110" t="s">
        <v>25</v>
      </c>
      <c r="H27" s="110" t="s">
        <v>25</v>
      </c>
      <c r="I27" s="110" t="s">
        <v>25</v>
      </c>
      <c r="J27" s="110" t="s">
        <v>25</v>
      </c>
      <c r="K27" s="110" t="s">
        <v>25</v>
      </c>
      <c r="L27" s="110" t="s">
        <v>25</v>
      </c>
      <c r="M27" s="110" t="s">
        <v>25</v>
      </c>
      <c r="N27" s="110" t="s">
        <v>25</v>
      </c>
      <c r="O27" s="110" t="s">
        <v>25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s="108" customFormat="1" ht="13.5">
      <c r="A28" s="103"/>
      <c r="B28" s="104" t="s">
        <v>42</v>
      </c>
      <c r="C28" s="105"/>
      <c r="D28" s="106">
        <f>C27+D5-D24-D26</f>
        <v>0</v>
      </c>
      <c r="E28" s="106">
        <f aca="true" t="shared" si="7" ref="E28:O28">D26+E5-E24-E26</f>
        <v>0</v>
      </c>
      <c r="F28" s="106">
        <f t="shared" si="7"/>
        <v>0</v>
      </c>
      <c r="G28" s="106">
        <f t="shared" si="7"/>
        <v>0</v>
      </c>
      <c r="H28" s="106">
        <f t="shared" si="7"/>
        <v>0</v>
      </c>
      <c r="I28" s="106">
        <f t="shared" si="7"/>
        <v>0</v>
      </c>
      <c r="J28" s="106">
        <f t="shared" si="7"/>
        <v>0</v>
      </c>
      <c r="K28" s="106">
        <f t="shared" si="7"/>
        <v>0</v>
      </c>
      <c r="L28" s="106">
        <f t="shared" si="7"/>
        <v>0</v>
      </c>
      <c r="M28" s="106">
        <f t="shared" si="7"/>
        <v>0</v>
      </c>
      <c r="N28" s="106">
        <f t="shared" si="7"/>
        <v>0</v>
      </c>
      <c r="O28" s="106">
        <f t="shared" si="7"/>
        <v>0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</row>
    <row r="29" spans="2:38" ht="85.5" customHeight="1">
      <c r="B29" s="124" t="s">
        <v>26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2:38" ht="64.5" customHeight="1">
      <c r="B30" s="92" t="s">
        <v>27</v>
      </c>
      <c r="C30" s="109"/>
      <c r="D30" s="125" t="s">
        <v>61</v>
      </c>
      <c r="E30" s="125"/>
      <c r="F30" s="125"/>
      <c r="G30" s="125"/>
      <c r="H30" s="125"/>
      <c r="I30" s="125"/>
      <c r="J30" s="125"/>
      <c r="K30" s="125"/>
      <c r="L30" s="125"/>
      <c r="M30" s="125"/>
      <c r="N30" s="86"/>
      <c r="O30" s="86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2:38" ht="24" customHeight="1">
      <c r="B31" s="126"/>
      <c r="C31" s="126"/>
      <c r="D31" s="126"/>
      <c r="E31" s="126"/>
      <c r="F31" s="126"/>
      <c r="G31" s="126"/>
      <c r="H31" s="85"/>
      <c r="I31" s="85"/>
      <c r="J31" s="85"/>
      <c r="K31" s="85"/>
      <c r="L31" s="87"/>
      <c r="M31" s="87"/>
      <c r="N31" s="86"/>
      <c r="O31" s="86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</row>
    <row r="32" spans="2:38" ht="15.75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8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8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8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</row>
    <row r="36" spans="2:38" ht="12.75">
      <c r="B36" s="8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2:38" ht="12.75">
      <c r="B37" s="8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</row>
    <row r="38" spans="2:38" ht="12.75">
      <c r="B38" s="8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</row>
    <row r="39" spans="2:38" ht="12.75">
      <c r="B39" s="8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</row>
    <row r="40" spans="2:38" ht="12.75">
      <c r="B40" s="8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</row>
    <row r="41" spans="2:38" ht="12.75">
      <c r="B41" s="8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2:38" ht="12.75">
      <c r="B42" s="8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2:38" ht="12.75">
      <c r="B43" s="8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2:38" ht="12.75">
      <c r="B44" s="8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2:38" ht="12.75">
      <c r="B45" s="89"/>
      <c r="C45" s="90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2:38" ht="12.75">
      <c r="B46" s="89"/>
      <c r="C46" s="90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2:3" ht="12.75">
      <c r="B47" s="88"/>
      <c r="C47" s="91"/>
    </row>
    <row r="48" spans="2:3" ht="12.75">
      <c r="B48" s="89"/>
      <c r="C48" s="91"/>
    </row>
    <row r="49" spans="2:8" ht="12.75">
      <c r="B49" s="89"/>
      <c r="C49" s="91"/>
      <c r="H49" s="91"/>
    </row>
    <row r="50" spans="2:8" ht="12.75">
      <c r="B50" s="89"/>
      <c r="C50" s="91"/>
      <c r="H50" s="91"/>
    </row>
    <row r="51" spans="2:8" ht="12.75">
      <c r="B51" s="88"/>
      <c r="H51" s="91"/>
    </row>
    <row r="52" spans="2:8" ht="12.75">
      <c r="B52" s="89"/>
      <c r="H52" s="91"/>
    </row>
    <row r="53" ht="12.75">
      <c r="B53" s="89"/>
    </row>
    <row r="54" ht="12.75">
      <c r="B54" s="89"/>
    </row>
    <row r="55" ht="12.75">
      <c r="B55" s="88"/>
    </row>
    <row r="56" ht="12.75">
      <c r="B56" s="88"/>
    </row>
    <row r="57" ht="12.75">
      <c r="B57" s="88"/>
    </row>
  </sheetData>
  <sheetProtection/>
  <mergeCells count="5">
    <mergeCell ref="B32:M32"/>
    <mergeCell ref="A1:O1"/>
    <mergeCell ref="B29:O29"/>
    <mergeCell ref="D30:M30"/>
    <mergeCell ref="B31:G31"/>
  </mergeCells>
  <printOptions/>
  <pageMargins left="0.75" right="0.17" top="0.39" bottom="0.48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2015-11-16T08:22:10Z</cp:lastPrinted>
  <dcterms:created xsi:type="dcterms:W3CDTF">2003-02-12T12:21:30Z</dcterms:created>
  <dcterms:modified xsi:type="dcterms:W3CDTF">2015-12-08T12:23:39Z</dcterms:modified>
  <cp:category/>
  <cp:version/>
  <cp:contentType/>
  <cp:contentStatus/>
</cp:coreProperties>
</file>