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район" sheetId="1" r:id="rId1"/>
  </sheets>
  <definedNames>
    <definedName name="_xlnm.Print_Area" localSheetId="0">'район'!$A$1:$O$29</definedName>
  </definedNames>
  <calcPr fullCalcOnLoad="1"/>
</workbook>
</file>

<file path=xl/sharedStrings.xml><?xml version="1.0" encoding="utf-8"?>
<sst xmlns="http://schemas.openxmlformats.org/spreadsheetml/2006/main" count="57" uniqueCount="45">
  <si>
    <t>тыс.рублей</t>
  </si>
  <si>
    <t>А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</si>
  <si>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</si>
  <si>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</si>
  <si>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</si>
  <si>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</si>
  <si>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</si>
  <si>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</si>
  <si>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</si>
  <si>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</si>
  <si>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</si>
  <si>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</si>
  <si>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</si>
  <si>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</si>
  <si>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</si>
  <si>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п.п.</t>
  </si>
  <si>
    <t>Фактически направлено :</t>
  </si>
  <si>
    <t>% направления собственных доходов на электроэнергию</t>
  </si>
  <si>
    <t>% направления собственных доходов на теплоэнергию</t>
  </si>
  <si>
    <r>
      <t xml:space="preserve">Назовите файл, который будете направлять в департамент финансов </t>
    </r>
    <r>
      <rPr>
        <b/>
        <sz val="16"/>
        <rFont val="Times New Roman"/>
        <family val="1"/>
      </rPr>
      <t>SobstXX.xls, где ХХ</t>
    </r>
    <r>
      <rPr>
        <b/>
        <sz val="9"/>
        <rFont val="Times New Roman"/>
        <family val="1"/>
      </rPr>
      <t xml:space="preserve"> - номер Вашего района </t>
    </r>
  </si>
  <si>
    <t>Направление налоговых и неналоговых доходов на первоочередные расходы</t>
  </si>
  <si>
    <t>На содержание дорог, мостов и переправ</t>
  </si>
  <si>
    <t>Охрану окружающей среды</t>
  </si>
  <si>
    <t>На опубликование муниципальных правовых актов и доведение до жителей всей необходимой официальной информации</t>
  </si>
  <si>
    <t>% направления собственных доходов на оплату труда работникам бюджетной сферы</t>
  </si>
  <si>
    <t>Получено налоговых и неналоговых доходов всего</t>
  </si>
  <si>
    <t>- из них на оплату труда и начисления аппарата управления (по тем категориям работающих, которые вошли в норматив по ППО № 1416)</t>
  </si>
  <si>
    <t>- из них на оплату труда и начисления младшего обслуживающего персонала</t>
  </si>
  <si>
    <t xml:space="preserve">Фактически направлено собственных доходов на расчеты за электроэнергию </t>
  </si>
  <si>
    <t>Фактически направлено собственных доходов на расчеты за теплоэнергию (с учетом газовой составляющей и прочих видов топлива)</t>
  </si>
  <si>
    <t>Фактически направлено собственных доходов на аренду зданий, предназначенных для организации дошкольного образования</t>
  </si>
  <si>
    <t>На оплату труда работников бюджетных, автономных и казенных учрежденийсоц. сферы и органов мун. управления  (КЭСР 211 и 213)</t>
  </si>
  <si>
    <t>Ежемесячная денежная компенсация работающим и проживающим в сельской местности</t>
  </si>
  <si>
    <t>ПРОЧИЕ РАСХОДЫ</t>
  </si>
  <si>
    <t>Фактически направлено собственных доходов на обеспечение молоком школьников 1 классов</t>
  </si>
  <si>
    <t xml:space="preserve">из них поступление акцизов на нефтепродукты ( другие поступления налоговых и неналоговых доходов, формирующих районный дорожный фонд) </t>
  </si>
  <si>
    <r>
      <t>Вытегорский муниципальный район (</t>
    </r>
    <r>
      <rPr>
        <i/>
        <sz val="11"/>
        <rFont val="Times New Roman"/>
        <family val="1"/>
      </rPr>
      <t>без учета дотаций и бюджетных кредитов из областного бюджета)</t>
    </r>
  </si>
  <si>
    <t>Фактически направлено собственных доходов на предоставление дотаций поселениям района</t>
  </si>
  <si>
    <t>Остаток собственных доходов на 1-е число месяца следующего за отчетным</t>
  </si>
  <si>
    <t>Справочно* остаток собственных средств на 01.01.2014</t>
  </si>
  <si>
    <t>х</t>
  </si>
  <si>
    <t>ПРОВЕРКА</t>
  </si>
  <si>
    <r>
      <t xml:space="preserve">Информация по данной форме представляется </t>
    </r>
    <r>
      <rPr>
        <b/>
        <sz val="11"/>
        <color indexed="48"/>
        <rFont val="Times New Roman"/>
        <family val="1"/>
      </rPr>
      <t>с 8 мая 2014 года</t>
    </r>
    <r>
      <rPr>
        <b/>
        <sz val="11"/>
        <rFont val="Times New Roman"/>
        <family val="1"/>
      </rPr>
      <t xml:space="preserve">, четко придерживаться данной формы. Сроки представления - </t>
    </r>
    <r>
      <rPr>
        <b/>
        <sz val="16"/>
        <rFont val="Times New Roman"/>
        <family val="1"/>
      </rPr>
      <t>8</t>
    </r>
    <r>
      <rPr>
        <b/>
        <sz val="11"/>
        <rFont val="Times New Roman"/>
        <family val="1"/>
      </rPr>
      <t xml:space="preserve"> числа каждого месяца. Если срок падает на выходной день , представлять </t>
    </r>
    <r>
      <rPr>
        <b/>
        <sz val="13"/>
        <color indexed="48"/>
        <rFont val="Times New Roman"/>
        <family val="1"/>
      </rPr>
      <t>накануне срока</t>
    </r>
    <r>
      <rPr>
        <b/>
        <sz val="11"/>
        <rFont val="Times New Roman"/>
        <family val="1"/>
      </rPr>
      <t>.</t>
    </r>
  </si>
  <si>
    <t xml:space="preserve"> </t>
  </si>
  <si>
    <t>Заместитель начальника Управления                                                                     С.Е. Заика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</si>
</sst>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</numFmts>
  <fonts count="50">
    <font>
      <sz val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48"/>
      <name val="Times New Roman"/>
      <family val="1"/>
    </font>
    <font>
      <b/>
      <sz val="13"/>
      <color indexed="4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/>
      <protection locked="0"/>
    </xf>
    <xf numFmtId="165" fontId="4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5" fontId="4" fillId="0" borderId="15" xfId="0" applyNumberFormat="1" applyFont="1" applyFill="1" applyBorder="1" applyAlignment="1" applyProtection="1">
      <alignment vertical="center"/>
      <protection/>
    </xf>
    <xf numFmtId="165" fontId="8" fillId="0" borderId="15" xfId="0" applyNumberFormat="1" applyFont="1" applyFill="1" applyBorder="1" applyAlignment="1" applyProtection="1">
      <alignment vertical="center" wrapText="1"/>
      <protection locked="0"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165" fontId="4" fillId="0" borderId="15" xfId="0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66" fontId="4" fillId="0" borderId="15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166" fontId="4" fillId="0" borderId="15" xfId="55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/>
    </xf>
    <xf numFmtId="165" fontId="4" fillId="0" borderId="11" xfId="0" applyNumberFormat="1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 wrapText="1"/>
      <protection/>
    </xf>
    <xf numFmtId="165" fontId="4" fillId="0" borderId="15" xfId="55" applyNumberFormat="1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 wrapText="1"/>
      <protection locked="0"/>
    </xf>
    <xf numFmtId="0" fontId="14" fillId="34" borderId="15" xfId="0" applyFont="1" applyFill="1" applyBorder="1" applyAlignment="1" applyProtection="1">
      <alignment vertical="center" wrapText="1"/>
      <protection/>
    </xf>
    <xf numFmtId="165" fontId="4" fillId="34" borderId="15" xfId="0" applyNumberFormat="1" applyFont="1" applyFill="1" applyBorder="1" applyAlignment="1" applyProtection="1">
      <alignment vertical="center"/>
      <protection/>
    </xf>
    <xf numFmtId="165" fontId="4" fillId="34" borderId="15" xfId="55" applyNumberFormat="1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5" fillId="35" borderId="0" xfId="0" applyFont="1" applyFill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4"/>
  <sheetViews>
    <sheetView tabSelected="1" view="pageBreakPreview" zoomScaleSheetLayoutView="100" zoomScalePageLayoutView="0" workbookViewId="0" topLeftCell="A1">
      <pane xSplit="2" ySplit="4" topLeftCell="F2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33" sqref="G33"/>
    </sheetView>
  </sheetViews>
  <sheetFormatPr defaultColWidth="8.875" defaultRowHeight="12.75"/>
  <cols>
    <col min="1" max="1" width="3.625" style="1" customWidth="1"/>
    <col min="2" max="2" width="34.625" style="2" customWidth="1"/>
    <col min="3" max="3" width="8.375" style="1" customWidth="1"/>
    <col min="4" max="4" width="10.375" style="1" customWidth="1"/>
    <col min="5" max="5" width="10.875" style="1" customWidth="1"/>
    <col min="6" max="6" width="9.625" style="1" customWidth="1"/>
    <col min="7" max="7" width="10.25390625" style="1" customWidth="1"/>
    <col min="8" max="8" width="10.375" style="1" customWidth="1"/>
    <col min="9" max="10" width="9.375" style="1" customWidth="1"/>
    <col min="11" max="11" width="8.375" style="1" customWidth="1"/>
    <col min="12" max="12" width="9.875" style="1" customWidth="1"/>
    <col min="13" max="15" width="8.375" style="1" customWidth="1"/>
    <col min="16" max="16384" width="8.875" style="1" customWidth="1"/>
  </cols>
  <sheetData>
    <row r="1" spans="2:11" ht="18.75">
      <c r="B1" s="47" t="s">
        <v>20</v>
      </c>
      <c r="C1" s="47"/>
      <c r="D1" s="47"/>
      <c r="E1" s="47"/>
      <c r="F1" s="47"/>
      <c r="G1" s="47"/>
      <c r="H1" s="47"/>
      <c r="I1" s="47"/>
      <c r="J1" s="47"/>
      <c r="K1" s="47"/>
    </row>
    <row r="2" spans="1:15" ht="18.75" customHeight="1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ht="12.75">
      <c r="O3" s="3" t="s">
        <v>0</v>
      </c>
    </row>
    <row r="4" spans="1:15" ht="38.25">
      <c r="A4" s="4" t="s">
        <v>15</v>
      </c>
      <c r="B4" s="5"/>
      <c r="C4" s="6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8" t="s">
        <v>14</v>
      </c>
    </row>
    <row r="5" spans="1:15" ht="15" customHeight="1">
      <c r="A5" s="9" t="s">
        <v>1</v>
      </c>
      <c r="B5" s="10">
        <v>1</v>
      </c>
      <c r="C5" s="11">
        <f aca="true" t="shared" si="0" ref="C5:O5">+B5+1</f>
        <v>2</v>
      </c>
      <c r="D5" s="12">
        <f t="shared" si="0"/>
        <v>3</v>
      </c>
      <c r="E5" s="12">
        <f t="shared" si="0"/>
        <v>4</v>
      </c>
      <c r="F5" s="12">
        <f t="shared" si="0"/>
        <v>5</v>
      </c>
      <c r="G5" s="12">
        <f t="shared" si="0"/>
        <v>6</v>
      </c>
      <c r="H5" s="12">
        <f t="shared" si="0"/>
        <v>7</v>
      </c>
      <c r="I5" s="12">
        <f t="shared" si="0"/>
        <v>8</v>
      </c>
      <c r="J5" s="12">
        <f t="shared" si="0"/>
        <v>9</v>
      </c>
      <c r="K5" s="12">
        <f t="shared" si="0"/>
        <v>10</v>
      </c>
      <c r="L5" s="12">
        <f t="shared" si="0"/>
        <v>11</v>
      </c>
      <c r="M5" s="12">
        <f t="shared" si="0"/>
        <v>12</v>
      </c>
      <c r="N5" s="12">
        <f t="shared" si="0"/>
        <v>13</v>
      </c>
      <c r="O5" s="13">
        <f t="shared" si="0"/>
        <v>14</v>
      </c>
    </row>
    <row r="6" spans="1:15" ht="25.5">
      <c r="A6" s="14">
        <v>1</v>
      </c>
      <c r="B6" s="15" t="s">
        <v>25</v>
      </c>
      <c r="C6" s="24">
        <f>+D6+E6+F6+G6+H6+I6+J6+K6+L6+M6+N6+O6</f>
        <v>128851.3</v>
      </c>
      <c r="D6" s="24">
        <v>12811.9</v>
      </c>
      <c r="E6" s="24">
        <v>17472.3</v>
      </c>
      <c r="F6" s="24">
        <v>12142.7</v>
      </c>
      <c r="G6" s="24">
        <f>20951.1+1635.9</f>
        <v>22587</v>
      </c>
      <c r="H6" s="24">
        <v>11231.6</v>
      </c>
      <c r="I6" s="24">
        <v>15018.9</v>
      </c>
      <c r="J6" s="24">
        <v>22054.6</v>
      </c>
      <c r="K6" s="24">
        <v>15532.3</v>
      </c>
      <c r="L6" s="24"/>
      <c r="M6" s="24"/>
      <c r="N6" s="24"/>
      <c r="O6" s="24"/>
    </row>
    <row r="7" spans="1:15" ht="63.75">
      <c r="A7" s="14"/>
      <c r="B7" s="15" t="s">
        <v>35</v>
      </c>
      <c r="C7" s="24">
        <f>+D7+E7+F7+G7+H7+I7+J7+K7+L7+M7+N7+O7</f>
        <v>5350.100000000001</v>
      </c>
      <c r="D7" s="24">
        <v>769.5</v>
      </c>
      <c r="E7" s="24">
        <v>728.6</v>
      </c>
      <c r="F7" s="24">
        <v>818.7</v>
      </c>
      <c r="G7" s="24">
        <v>659</v>
      </c>
      <c r="H7" s="24">
        <v>587.3</v>
      </c>
      <c r="I7" s="24">
        <v>12.8</v>
      </c>
      <c r="J7" s="24">
        <v>1059.4</v>
      </c>
      <c r="K7" s="24">
        <v>714.8</v>
      </c>
      <c r="L7" s="24"/>
      <c r="M7" s="24"/>
      <c r="N7" s="24"/>
      <c r="O7" s="24"/>
    </row>
    <row r="8" spans="1:15" ht="18.75" customHeight="1">
      <c r="A8" s="14">
        <v>2</v>
      </c>
      <c r="B8" s="15" t="s">
        <v>16</v>
      </c>
      <c r="C8" s="24"/>
      <c r="D8" s="25">
        <v>12520.4</v>
      </c>
      <c r="E8" s="25">
        <v>16929.1</v>
      </c>
      <c r="F8" s="25">
        <v>19664.7</v>
      </c>
      <c r="G8" s="25">
        <v>17742.8</v>
      </c>
      <c r="H8" s="25">
        <v>16857.2</v>
      </c>
      <c r="I8" s="25">
        <v>14041.6</v>
      </c>
      <c r="J8" s="25">
        <v>20433.1</v>
      </c>
      <c r="K8" s="25">
        <v>14801</v>
      </c>
      <c r="L8" s="25"/>
      <c r="M8" s="25"/>
      <c r="N8" s="25"/>
      <c r="O8" s="25"/>
    </row>
    <row r="9" spans="1:38" ht="51">
      <c r="A9" s="14">
        <v>3</v>
      </c>
      <c r="B9" s="28" t="s">
        <v>31</v>
      </c>
      <c r="C9" s="24">
        <f>+D9+E9+F9+G9+H9+I9+J9+K9+L9+M9+N9+O9</f>
        <v>46558.200000000004</v>
      </c>
      <c r="D9" s="24">
        <v>7036.7</v>
      </c>
      <c r="E9" s="24">
        <v>5650.9</v>
      </c>
      <c r="F9" s="24">
        <v>5622.2</v>
      </c>
      <c r="G9" s="24">
        <v>5214.5</v>
      </c>
      <c r="H9" s="24">
        <v>5630.6</v>
      </c>
      <c r="I9" s="24">
        <v>6293.5</v>
      </c>
      <c r="J9" s="24">
        <v>5896.9</v>
      </c>
      <c r="K9" s="24">
        <v>5212.9</v>
      </c>
      <c r="L9" s="24"/>
      <c r="M9" s="24"/>
      <c r="N9" s="24"/>
      <c r="O9" s="24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57" customHeight="1">
      <c r="A10" s="14">
        <v>4</v>
      </c>
      <c r="B10" s="26" t="s">
        <v>26</v>
      </c>
      <c r="C10" s="24">
        <f>+D10+E10+F10+G10+H10+I10+J10+K10+L10+M10+N10+O10</f>
        <v>16327.999999999998</v>
      </c>
      <c r="D10" s="24">
        <v>2016.2</v>
      </c>
      <c r="E10" s="24">
        <v>1964.9</v>
      </c>
      <c r="F10" s="24">
        <v>2015.6</v>
      </c>
      <c r="G10" s="24">
        <v>1830.8</v>
      </c>
      <c r="H10" s="24">
        <v>2136.6</v>
      </c>
      <c r="I10" s="24">
        <v>1694.3</v>
      </c>
      <c r="J10" s="24">
        <v>2098.7</v>
      </c>
      <c r="K10" s="24">
        <v>2570.9</v>
      </c>
      <c r="L10" s="24"/>
      <c r="M10" s="24"/>
      <c r="N10" s="24"/>
      <c r="O10" s="24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ht="33" customHeight="1">
      <c r="A11" s="14">
        <v>5</v>
      </c>
      <c r="B11" s="26" t="s">
        <v>27</v>
      </c>
      <c r="C11" s="24">
        <f aca="true" t="shared" si="1" ref="C11:C19">+D11+E11+F11+G11+H11+I11+J11+K11+L11+M11+N11+O11</f>
        <v>2733.2000000000003</v>
      </c>
      <c r="D11" s="24">
        <v>415</v>
      </c>
      <c r="E11" s="24">
        <v>148.3</v>
      </c>
      <c r="F11" s="24">
        <v>393.6</v>
      </c>
      <c r="G11" s="24">
        <v>237.1</v>
      </c>
      <c r="H11" s="24">
        <v>439.1</v>
      </c>
      <c r="I11" s="24">
        <v>337.9</v>
      </c>
      <c r="J11" s="24">
        <v>481.3</v>
      </c>
      <c r="K11" s="24">
        <v>280.9</v>
      </c>
      <c r="L11" s="24"/>
      <c r="M11" s="24"/>
      <c r="N11" s="24"/>
      <c r="O11" s="24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2" spans="1:38" ht="38.25">
      <c r="A12" s="14">
        <v>6</v>
      </c>
      <c r="B12" s="26" t="s">
        <v>24</v>
      </c>
      <c r="C12" s="29">
        <f>C9/(C6-C7)</f>
        <v>0.3769858106641879</v>
      </c>
      <c r="D12" s="29">
        <f aca="true" t="shared" si="2" ref="D12:O12">D9/(D6-D7)</f>
        <v>0.5843270444429682</v>
      </c>
      <c r="E12" s="29">
        <f t="shared" si="2"/>
        <v>0.3374941022593572</v>
      </c>
      <c r="F12" s="29">
        <f t="shared" si="2"/>
        <v>0.4964853408689509</v>
      </c>
      <c r="G12" s="29">
        <f t="shared" si="2"/>
        <v>0.2378009850419555</v>
      </c>
      <c r="H12" s="29">
        <f t="shared" si="2"/>
        <v>0.5289779506402488</v>
      </c>
      <c r="I12" s="29">
        <f t="shared" si="2"/>
        <v>0.4193961122476859</v>
      </c>
      <c r="J12" s="29">
        <f t="shared" si="2"/>
        <v>0.2808689605243103</v>
      </c>
      <c r="K12" s="29">
        <f t="shared" si="2"/>
        <v>0.3518069849839716</v>
      </c>
      <c r="L12" s="29" t="e">
        <f t="shared" si="2"/>
        <v>#DIV/0!</v>
      </c>
      <c r="M12" s="29" t="e">
        <f t="shared" si="2"/>
        <v>#DIV/0!</v>
      </c>
      <c r="N12" s="29" t="e">
        <f t="shared" si="2"/>
        <v>#DIV/0!</v>
      </c>
      <c r="O12" s="29" t="e">
        <f t="shared" si="2"/>
        <v>#DIV/0!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ht="12.75">
      <c r="A13" s="14">
        <v>7</v>
      </c>
      <c r="B13" s="28" t="s">
        <v>21</v>
      </c>
      <c r="C13" s="24">
        <f t="shared" si="1"/>
        <v>5181.4</v>
      </c>
      <c r="D13" s="24">
        <v>0</v>
      </c>
      <c r="E13" s="24">
        <v>496.9</v>
      </c>
      <c r="F13" s="24">
        <v>313.5</v>
      </c>
      <c r="G13" s="24">
        <v>103.9</v>
      </c>
      <c r="H13" s="24">
        <v>2188.8</v>
      </c>
      <c r="I13" s="24">
        <v>779.2</v>
      </c>
      <c r="J13" s="24">
        <v>1189.1</v>
      </c>
      <c r="K13" s="24">
        <v>110</v>
      </c>
      <c r="L13" s="24"/>
      <c r="M13" s="24"/>
      <c r="N13" s="24"/>
      <c r="O13" s="24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38" ht="12.75">
      <c r="A14" s="14">
        <v>8</v>
      </c>
      <c r="B14" s="28" t="s">
        <v>22</v>
      </c>
      <c r="C14" s="24">
        <f t="shared" si="1"/>
        <v>15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9.9</v>
      </c>
      <c r="J14" s="24">
        <v>0</v>
      </c>
      <c r="K14" s="24">
        <v>5.1</v>
      </c>
      <c r="L14" s="24"/>
      <c r="M14" s="24"/>
      <c r="N14" s="24"/>
      <c r="O14" s="24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38" ht="38.25">
      <c r="A15" s="14">
        <v>9</v>
      </c>
      <c r="B15" s="28" t="s">
        <v>32</v>
      </c>
      <c r="C15" s="24">
        <f t="shared" si="1"/>
        <v>642.2</v>
      </c>
      <c r="D15" s="24">
        <v>41.2</v>
      </c>
      <c r="E15" s="24">
        <v>25.2</v>
      </c>
      <c r="F15" s="24">
        <v>125.8</v>
      </c>
      <c r="G15" s="24">
        <v>112.3</v>
      </c>
      <c r="H15" s="24">
        <v>27.3</v>
      </c>
      <c r="I15" s="24">
        <v>0</v>
      </c>
      <c r="J15" s="24">
        <v>63.1</v>
      </c>
      <c r="K15" s="24">
        <v>247.3</v>
      </c>
      <c r="L15" s="24"/>
      <c r="M15" s="24"/>
      <c r="N15" s="24"/>
      <c r="O15" s="24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ht="51">
      <c r="A16" s="14">
        <v>10</v>
      </c>
      <c r="B16" s="28" t="s">
        <v>23</v>
      </c>
      <c r="C16" s="24">
        <f t="shared" si="1"/>
        <v>234.60000000000002</v>
      </c>
      <c r="D16" s="24">
        <v>0</v>
      </c>
      <c r="E16" s="24">
        <v>55</v>
      </c>
      <c r="F16" s="24">
        <v>26.6</v>
      </c>
      <c r="G16" s="24">
        <v>18.4</v>
      </c>
      <c r="H16" s="24">
        <v>77.3</v>
      </c>
      <c r="I16" s="24">
        <v>57.3</v>
      </c>
      <c r="J16" s="24">
        <v>0</v>
      </c>
      <c r="K16" s="24">
        <v>0</v>
      </c>
      <c r="L16" s="24"/>
      <c r="M16" s="24"/>
      <c r="N16" s="24"/>
      <c r="O16" s="24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</row>
    <row r="17" spans="1:38" ht="38.25">
      <c r="A17" s="14">
        <v>11</v>
      </c>
      <c r="B17" s="30" t="s">
        <v>34</v>
      </c>
      <c r="C17" s="24">
        <f t="shared" si="1"/>
        <v>240.3</v>
      </c>
      <c r="D17" s="24">
        <v>0</v>
      </c>
      <c r="E17" s="24">
        <v>0</v>
      </c>
      <c r="F17" s="24">
        <v>122.8</v>
      </c>
      <c r="G17" s="24">
        <v>0</v>
      </c>
      <c r="H17" s="24">
        <v>117.5</v>
      </c>
      <c r="I17" s="24">
        <v>0</v>
      </c>
      <c r="J17" s="24">
        <v>0</v>
      </c>
      <c r="K17" s="24">
        <v>0</v>
      </c>
      <c r="L17" s="24"/>
      <c r="M17" s="24"/>
      <c r="N17" s="24"/>
      <c r="O17" s="24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1:38" ht="51">
      <c r="A18" s="14">
        <v>12</v>
      </c>
      <c r="B18" s="30" t="s">
        <v>30</v>
      </c>
      <c r="C18" s="24">
        <f t="shared" si="1"/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/>
      <c r="M18" s="24"/>
      <c r="N18" s="24"/>
      <c r="O18" s="24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1:38" ht="34.5" customHeight="1">
      <c r="A19" s="14">
        <v>13</v>
      </c>
      <c r="B19" s="30" t="s">
        <v>28</v>
      </c>
      <c r="C19" s="24">
        <f t="shared" si="1"/>
        <v>9387.000000000002</v>
      </c>
      <c r="D19" s="24">
        <v>1377.8</v>
      </c>
      <c r="E19" s="24">
        <v>1491.4</v>
      </c>
      <c r="F19" s="24">
        <v>1603.4</v>
      </c>
      <c r="G19" s="24">
        <v>1781.2</v>
      </c>
      <c r="H19" s="24">
        <v>1267.9</v>
      </c>
      <c r="I19" s="24">
        <v>828.6</v>
      </c>
      <c r="J19" s="24">
        <v>746.1</v>
      </c>
      <c r="K19" s="24">
        <v>290.6</v>
      </c>
      <c r="L19" s="24"/>
      <c r="M19" s="24"/>
      <c r="N19" s="24"/>
      <c r="O19" s="24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38" ht="25.5">
      <c r="A20" s="14">
        <v>14</v>
      </c>
      <c r="B20" s="26" t="s">
        <v>17</v>
      </c>
      <c r="C20" s="31">
        <f>C19/(C6-C7)</f>
        <v>0.07600735863295258</v>
      </c>
      <c r="D20" s="31">
        <f aca="true" t="shared" si="3" ref="D20:O20">D19/(D6-D7)</f>
        <v>0.1144124094864811</v>
      </c>
      <c r="E20" s="31">
        <f t="shared" si="3"/>
        <v>0.089072307793379</v>
      </c>
      <c r="F20" s="31">
        <f t="shared" si="3"/>
        <v>0.14159307665135995</v>
      </c>
      <c r="G20" s="31">
        <f t="shared" si="3"/>
        <v>0.08122947829259394</v>
      </c>
      <c r="H20" s="31">
        <f t="shared" si="3"/>
        <v>0.11911539509408792</v>
      </c>
      <c r="I20" s="31">
        <f t="shared" si="3"/>
        <v>0.055217544865088196</v>
      </c>
      <c r="J20" s="31">
        <f t="shared" si="3"/>
        <v>0.03553669410150892</v>
      </c>
      <c r="K20" s="31">
        <f t="shared" si="3"/>
        <v>0.019611945334908048</v>
      </c>
      <c r="L20" s="31" t="e">
        <f t="shared" si="3"/>
        <v>#DIV/0!</v>
      </c>
      <c r="M20" s="31" t="e">
        <f t="shared" si="3"/>
        <v>#DIV/0!</v>
      </c>
      <c r="N20" s="31" t="e">
        <f t="shared" si="3"/>
        <v>#DIV/0!</v>
      </c>
      <c r="O20" s="31" t="e">
        <f t="shared" si="3"/>
        <v>#DIV/0!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 ht="51">
      <c r="A21" s="14">
        <v>15</v>
      </c>
      <c r="B21" s="32" t="s">
        <v>29</v>
      </c>
      <c r="C21" s="24">
        <f>+D21+E21+F21+G21+H21+I21+J21+K21+L21+M21+N21+O21</f>
        <v>14289.499999999998</v>
      </c>
      <c r="D21" s="27">
        <v>3124.9</v>
      </c>
      <c r="E21" s="27">
        <v>4665.9</v>
      </c>
      <c r="F21" s="27">
        <v>3104.5</v>
      </c>
      <c r="G21" s="27">
        <v>1036.5</v>
      </c>
      <c r="H21" s="27">
        <v>1200.8</v>
      </c>
      <c r="I21" s="27">
        <v>605.6</v>
      </c>
      <c r="J21" s="27">
        <v>99.3</v>
      </c>
      <c r="K21" s="27">
        <v>452</v>
      </c>
      <c r="L21" s="27"/>
      <c r="M21" s="27"/>
      <c r="N21" s="27"/>
      <c r="O21" s="27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ht="25.5">
      <c r="A22" s="14">
        <v>16</v>
      </c>
      <c r="B22" s="33" t="s">
        <v>18</v>
      </c>
      <c r="C22" s="31">
        <f>C21/(C6-C7)</f>
        <v>0.11570332919842073</v>
      </c>
      <c r="D22" s="31">
        <f aca="true" t="shared" si="4" ref="D22:O22">D21/(D6-D7)</f>
        <v>0.2594914634956487</v>
      </c>
      <c r="E22" s="31">
        <f t="shared" si="4"/>
        <v>0.2786660057215549</v>
      </c>
      <c r="F22" s="31">
        <f t="shared" si="4"/>
        <v>0.27415224302366653</v>
      </c>
      <c r="G22" s="31">
        <f t="shared" si="4"/>
        <v>0.04726833272528275</v>
      </c>
      <c r="H22" s="31">
        <f t="shared" si="4"/>
        <v>0.11281155172251814</v>
      </c>
      <c r="I22" s="31">
        <f t="shared" si="4"/>
        <v>0.040356921518582445</v>
      </c>
      <c r="J22" s="31">
        <f t="shared" si="4"/>
        <v>0.004729652491998171</v>
      </c>
      <c r="K22" s="31">
        <f t="shared" si="4"/>
        <v>0.030504471064619537</v>
      </c>
      <c r="L22" s="31" t="e">
        <f t="shared" si="4"/>
        <v>#DIV/0!</v>
      </c>
      <c r="M22" s="31" t="e">
        <f t="shared" si="4"/>
        <v>#DIV/0!</v>
      </c>
      <c r="N22" s="31" t="e">
        <f t="shared" si="4"/>
        <v>#DIV/0!</v>
      </c>
      <c r="O22" s="31" t="e">
        <f t="shared" si="4"/>
        <v>#DIV/0!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ht="38.25">
      <c r="A23" s="14">
        <v>17</v>
      </c>
      <c r="B23" s="32" t="s">
        <v>37</v>
      </c>
      <c r="C23" s="24">
        <f>+D23+E23+F23+G23+H23+I23+J23+K23+L23+M23+N23+O23</f>
        <v>16090.5</v>
      </c>
      <c r="D23" s="24">
        <v>0</v>
      </c>
      <c r="E23" s="24">
        <v>678.3</v>
      </c>
      <c r="F23" s="24">
        <v>1185.8</v>
      </c>
      <c r="G23" s="24">
        <v>4812.6</v>
      </c>
      <c r="H23" s="24">
        <v>2082.8</v>
      </c>
      <c r="I23" s="24">
        <v>2182.5</v>
      </c>
      <c r="J23" s="24">
        <v>1359.2</v>
      </c>
      <c r="K23" s="24">
        <v>3789.3</v>
      </c>
      <c r="L23" s="24"/>
      <c r="M23" s="24"/>
      <c r="N23" s="24"/>
      <c r="O23" s="24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ht="12.75">
      <c r="A24" s="14">
        <v>18</v>
      </c>
      <c r="B24" s="15" t="s">
        <v>33</v>
      </c>
      <c r="C24" s="24">
        <f>+D24+E24+F24+G24+H24+I24+J24+K24+L24+M24+N24+O24</f>
        <v>34328.200000000004</v>
      </c>
      <c r="D24" s="24">
        <v>168.1</v>
      </c>
      <c r="E24" s="24">
        <v>3964.3</v>
      </c>
      <c r="F24" s="24">
        <v>0</v>
      </c>
      <c r="G24" s="24">
        <f>6286.8+1635.9</f>
        <v>7922.700000000001</v>
      </c>
      <c r="H24" s="24">
        <v>3372.2</v>
      </c>
      <c r="I24" s="24">
        <v>5094</v>
      </c>
      <c r="J24" s="24">
        <v>7780.4</v>
      </c>
      <c r="K24" s="24">
        <v>6026.5</v>
      </c>
      <c r="L24" s="24"/>
      <c r="M24" s="24"/>
      <c r="N24" s="24"/>
      <c r="O24" s="24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ht="25.5">
      <c r="A25" s="34">
        <v>19</v>
      </c>
      <c r="B25" s="35" t="s">
        <v>38</v>
      </c>
      <c r="C25" s="36"/>
      <c r="D25" s="36">
        <v>5629.9</v>
      </c>
      <c r="E25" s="36">
        <v>6074.3</v>
      </c>
      <c r="F25" s="36">
        <v>6112.4</v>
      </c>
      <c r="G25" s="36">
        <v>7697.3</v>
      </c>
      <c r="H25" s="36">
        <v>2963.7</v>
      </c>
      <c r="I25" s="36">
        <v>2132</v>
      </c>
      <c r="J25" s="36">
        <v>7052.5</v>
      </c>
      <c r="K25" s="36">
        <v>6451.1</v>
      </c>
      <c r="L25" s="36"/>
      <c r="M25" s="36"/>
      <c r="N25" s="36"/>
      <c r="O25" s="3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ht="31.5" customHeight="1">
      <c r="A26" s="14">
        <v>20</v>
      </c>
      <c r="B26" s="37" t="s">
        <v>39</v>
      </c>
      <c r="C26" s="24">
        <v>4566.7</v>
      </c>
      <c r="D26" s="38" t="s">
        <v>40</v>
      </c>
      <c r="E26" s="38" t="s">
        <v>40</v>
      </c>
      <c r="F26" s="38" t="s">
        <v>40</v>
      </c>
      <c r="G26" s="38" t="s">
        <v>40</v>
      </c>
      <c r="H26" s="38" t="s">
        <v>40</v>
      </c>
      <c r="I26" s="38" t="s">
        <v>40</v>
      </c>
      <c r="J26" s="38" t="s">
        <v>40</v>
      </c>
      <c r="K26" s="38" t="s">
        <v>40</v>
      </c>
      <c r="L26" s="38" t="s">
        <v>40</v>
      </c>
      <c r="M26" s="38" t="s">
        <v>40</v>
      </c>
      <c r="N26" s="38" t="s">
        <v>40</v>
      </c>
      <c r="O26" s="38" t="s">
        <v>40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s="44" customFormat="1" ht="13.5">
      <c r="A27" s="39"/>
      <c r="B27" s="40" t="s">
        <v>41</v>
      </c>
      <c r="C27" s="41"/>
      <c r="D27" s="42">
        <f>$C$26+D6-(D9+D13+D14+D15+D16+D17+D18+D19+D21+D23+D24)-D25</f>
        <v>0</v>
      </c>
      <c r="E27" s="42">
        <f aca="true" t="shared" si="5" ref="E27:O27">D25+E6-(E9+E13+E14+E15+E16+E17+E18+E19+E21+E23+E24)-E25</f>
        <v>0</v>
      </c>
      <c r="F27" s="42">
        <f t="shared" si="5"/>
        <v>0</v>
      </c>
      <c r="G27" s="42">
        <f t="shared" si="5"/>
        <v>0</v>
      </c>
      <c r="H27" s="42">
        <f t="shared" si="5"/>
        <v>0</v>
      </c>
      <c r="I27" s="42">
        <f t="shared" si="5"/>
        <v>0</v>
      </c>
      <c r="J27" s="42">
        <f t="shared" si="5"/>
        <v>0</v>
      </c>
      <c r="K27" s="42">
        <f t="shared" si="5"/>
        <v>0</v>
      </c>
      <c r="L27" s="42">
        <f t="shared" si="5"/>
        <v>6451.1</v>
      </c>
      <c r="M27" s="42">
        <f t="shared" si="5"/>
        <v>0</v>
      </c>
      <c r="N27" s="42">
        <f t="shared" si="5"/>
        <v>0</v>
      </c>
      <c r="O27" s="42">
        <f t="shared" si="5"/>
        <v>0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</row>
    <row r="28" spans="2:38" ht="62.25" customHeight="1">
      <c r="B28" s="18" t="s">
        <v>19</v>
      </c>
      <c r="C28" s="19"/>
      <c r="D28" s="45" t="s">
        <v>42</v>
      </c>
      <c r="E28" s="45"/>
      <c r="F28" s="45"/>
      <c r="G28" s="45"/>
      <c r="H28" s="45"/>
      <c r="I28" s="45"/>
      <c r="J28" s="45"/>
      <c r="K28" s="45"/>
      <c r="L28" s="45"/>
      <c r="M28" s="45"/>
      <c r="N28" s="17"/>
      <c r="O28" s="17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ht="24" customHeight="1">
      <c r="A29" s="48" t="s">
        <v>44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2:38" ht="12.75">
      <c r="B30" s="20"/>
      <c r="C30" s="16"/>
      <c r="D30" s="16"/>
      <c r="E30" s="16"/>
      <c r="F30" s="16"/>
      <c r="G30" s="16"/>
      <c r="H30" s="16"/>
      <c r="I30" s="16"/>
      <c r="J30" s="16"/>
      <c r="K30" s="16"/>
      <c r="L30" s="16" t="s">
        <v>43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2:38" ht="12.75">
      <c r="B31" s="20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2:38" ht="12.75">
      <c r="B32" s="2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2:38" ht="12.75">
      <c r="B33" s="20" t="s">
        <v>43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</row>
    <row r="34" spans="2:38" ht="12.75">
      <c r="B34" s="2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2:38" ht="12.75">
      <c r="B35" s="2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</row>
    <row r="36" spans="2:38" ht="12.75">
      <c r="B36" s="20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spans="2:38" ht="12.75">
      <c r="B37" s="20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2:38" ht="12.75">
      <c r="B38" s="21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2:38" ht="12.75">
      <c r="B39" s="2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2:38" ht="12.75">
      <c r="B40" s="2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2:38" ht="12.75">
      <c r="B41" s="20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2:38" ht="12.75">
      <c r="B42" s="21"/>
      <c r="C42" s="22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2:38" ht="12.75">
      <c r="B43" s="21"/>
      <c r="C43" s="22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2:3" ht="12.75">
      <c r="B44" s="20"/>
      <c r="C44" s="23"/>
    </row>
    <row r="45" spans="2:3" ht="12.75">
      <c r="B45" s="21"/>
      <c r="C45" s="23"/>
    </row>
    <row r="46" spans="2:8" ht="12.75">
      <c r="B46" s="21"/>
      <c r="C46" s="23"/>
      <c r="H46" s="23"/>
    </row>
    <row r="47" spans="2:8" ht="12.75">
      <c r="B47" s="21"/>
      <c r="C47" s="23"/>
      <c r="H47" s="23"/>
    </row>
    <row r="48" spans="2:8" ht="12.75">
      <c r="B48" s="20"/>
      <c r="H48" s="23"/>
    </row>
    <row r="49" spans="2:8" ht="12.75">
      <c r="B49" s="21"/>
      <c r="H49" s="23"/>
    </row>
    <row r="50" ht="12.75">
      <c r="B50" s="21"/>
    </row>
    <row r="51" ht="12.75">
      <c r="B51" s="21"/>
    </row>
    <row r="52" ht="12.75">
      <c r="B52" s="20"/>
    </row>
    <row r="53" ht="12.75">
      <c r="B53" s="20"/>
    </row>
    <row r="54" ht="12.75">
      <c r="B54" s="20"/>
    </row>
  </sheetData>
  <sheetProtection/>
  <mergeCells count="4">
    <mergeCell ref="D28:M28"/>
    <mergeCell ref="A2:O2"/>
    <mergeCell ref="B1:K1"/>
    <mergeCell ref="A29:O29"/>
  </mergeCells>
  <printOptions/>
  <pageMargins left="0" right="0" top="0" bottom="0" header="0.5118110236220472" footer="0.5118110236220472"/>
  <pageSetup fitToWidth="2" fitToHeight="1" horizontalDpi="600" verticalDpi="600" orientation="landscape" paperSize="9" scale="62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Вологодская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k421-3</dc:creator>
  <cp:keywords/>
  <dc:description/>
  <cp:lastModifiedBy>Малкова</cp:lastModifiedBy>
  <cp:lastPrinted>2014-09-08T06:50:53Z</cp:lastPrinted>
  <dcterms:created xsi:type="dcterms:W3CDTF">2003-02-12T12:21:30Z</dcterms:created>
  <dcterms:modified xsi:type="dcterms:W3CDTF">2014-10-03T11:42:20Z</dcterms:modified>
  <cp:category/>
  <cp:version/>
  <cp:contentType/>
  <cp:contentStatus/>
</cp:coreProperties>
</file>