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Print_Area" localSheetId="0">'прил 4'!$A$1:$L$120</definedName>
  </definedNames>
  <calcPr fullCalcOnLoad="1"/>
</workbook>
</file>

<file path=xl/sharedStrings.xml><?xml version="1.0" encoding="utf-8"?>
<sst xmlns="http://schemas.openxmlformats.org/spreadsheetml/2006/main" count="211" uniqueCount="197">
  <si>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</si>
  <si>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</si>
  <si>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</si>
  <si>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</si>
  <si>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</si>
  <si>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</si>
  <si>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</si>
  <si>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</si>
  <si>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</si>
  <si>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</si>
  <si>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</si>
  <si>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</si>
  <si>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</si>
  <si>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</si>
  <si>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</si>
  <si>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</si>
  <si>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</si>
  <si>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</si>
  <si>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</si>
  <si>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</si>
  <si>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</si>
  <si>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</si>
  <si>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</si>
  <si>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</si>
  <si>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</si>
  <si>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</si>
  <si>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</si>
  <si>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</si>
  <si>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</si>
  <si>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</si>
  <si>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</si>
  <si>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</si>
  <si>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</si>
  <si>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</si>
  <si>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</si>
  <si>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</si>
  <si>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</si>
  <si>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</si>
  <si>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</si>
  <si>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</si>
  <si>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</si>
  <si>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</si>
  <si>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</si>
  <si>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</si>
  <si>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</si>
  <si>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</si>
  <si>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</si>
  <si>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</si>
  <si>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</si>
  <si>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</si>
  <si>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</si>
  <si>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</si>
  <si>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</si>
  <si>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</si>
  <si>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</si>
  <si>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</si>
  <si>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</si>
  <si>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</si>
  <si>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</si>
  <si>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</si>
  <si>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</si>
  <si>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</si>
  <si>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</si>
  <si>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</si>
  <si>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>ПРОЧИЕ НЕНАЛОГОВЫЕ ДОХОДЫ</t>
  </si>
  <si>
    <t xml:space="preserve"> 1 17 00000 00 0000 000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</si>
  <si>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</si>
  <si>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</si>
  <si>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</si>
  <si>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</si>
  <si>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</si>
  <si>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</si>
  <si>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</si>
  <si>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</si>
  <si>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</si>
  <si>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</si>
  <si>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</si>
  <si>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</si>
  <si>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</si>
  <si>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</si>
  <si>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 xml:space="preserve"> 2 02 04000 00 0000 151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</si>
  <si>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</si>
  <si>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</si>
  <si>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</si>
  <si>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</si>
  <si>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</si>
  <si>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</si>
  <si>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</si>
  <si>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</si>
  <si>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</si>
  <si>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</si>
  <si>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</si>
  <si>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</si>
  <si>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</si>
  <si>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</si>
  <si>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</si>
  <si>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</si>
  <si>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</si>
  <si>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</si>
  <si>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</si>
  <si>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</si>
  <si>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</si>
  <si>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</si>
  <si>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</si>
  <si>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</si>
  <si>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</si>
  <si>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</si>
  <si>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</si>
  <si>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</si>
  <si>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</si>
  <si>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</si>
  <si>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</si>
  <si>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</si>
  <si>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</si>
  <si>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</si>
  <si>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</si>
  <si>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</si>
  <si>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</si>
  <si>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</si>
  <si>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</si>
  <si>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</si>
  <si>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</si>
  <si>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</si>
  <si>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Возврат остатков субсидий, субвенций и иных межбюджетных трансфертов, имеющих целевое назначение, прошлых лет, из бюджетов городских поселений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</si>
  <si>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</si>
  <si>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</si>
  <si>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</si>
  <si>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</si>
  <si>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</si>
  <si>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</si>
  <si>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</si>
  <si>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</si>
  <si>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</si>
  <si>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>202 02216 13 0000 151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</si>
  <si>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</si>
  <si>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202 10000 00 0000 151</t>
  </si>
  <si>
    <t>202 15001 13 0000 151</t>
  </si>
  <si>
    <t xml:space="preserve"> 2 02 20000 00 0000 151</t>
  </si>
  <si>
    <t xml:space="preserve"> 2 02 30000 00 0000 151</t>
  </si>
  <si>
    <t>202 35118 13 0000 151</t>
  </si>
  <si>
    <t>202 30024 13 0000 151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</si>
  <si>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</si>
  <si>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</si>
  <si>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2 02 40000 00 0000 151</t>
  </si>
  <si>
    <t>202 40014 13 0000 151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</si>
  <si>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</si>
  <si>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</si>
  <si>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</si>
  <si>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</si>
  <si>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</si>
  <si>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</si>
  <si>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2 02 25555 13 0000 151</t>
  </si>
  <si>
    <t>2 02 29999 13 0000 151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</si>
  <si>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</si>
  <si>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субсидии бюджетам городских поселений</t>
  </si>
  <si>
    <t>202 49999 13 0000 151</t>
  </si>
  <si>
    <t>Прочие межбюджетные трансферты, передаваемые бюджетам городских поселений</t>
  </si>
  <si>
    <t>116 33050 13 0000 140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</si>
  <si>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поселений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</si>
  <si>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молодёжного предпринимательства</t>
  </si>
  <si>
    <t>202 25527 13 0000 151</t>
  </si>
  <si>
    <t>Исполнено</t>
  </si>
  <si>
    <t>1 11 05025 13 0000 120</t>
  </si>
  <si>
    <t>1 11 07015 13 0000 120</t>
  </si>
  <si>
    <t>1 13 01995 13 0000 130</t>
  </si>
  <si>
    <t>1 17 01050 13 0000 180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</si>
  <si>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</si>
  <si>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Доходы от перечисления   части  прибыли, остающейся после уплаты налогов  и  иных обязательных   платежей    муниципальных  унитарных предприятий, созданных городскими поселениями</t>
  </si>
  <si>
    <t>Прочие доходы от оказания платных услуг (работ) получателями средств бюджетов городских поселений</t>
  </si>
  <si>
    <t>Невыясненные поступления, зачисляемые  в бюджеты городских поселений</t>
  </si>
  <si>
    <t>1 13 00000 00 0000 000</t>
  </si>
  <si>
    <t>ДОХОДЫ ОТ ОКАЗАНИЯ ПЛАТНЫХ УСЛУГ (РАБОТ) И КОМПЕНСАЦИИ ЗАТРАТ ГОСУДАРСТВА</t>
  </si>
  <si>
    <t>1 11 07000 00 0000 000</t>
  </si>
  <si>
    <t xml:space="preserve"> 1 11 05000 00 0000 000</t>
  </si>
  <si>
    <t xml:space="preserve"> 1 11 09000 00 0000 000</t>
  </si>
  <si>
    <t>Утверждено</t>
  </si>
  <si>
    <t>Отчет по основным источникам поступления доходов в  бюджет МО "Октябрьское" за 2018 год.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</si>
  <si>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</si>
  <si>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</si>
  <si>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</si>
  <si>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1 09 00000 00 0000 000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</si>
  <si>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</si>
  <si>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109 04053 13 0000 110</t>
  </si>
  <si>
    <t>113 02995 13 0000 130</t>
  </si>
  <si>
    <t>Прочие доходы от компенсации затрат бюджетов городских поселений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</si>
  <si>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</si>
  <si>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</si>
  <si>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</si>
  <si>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</si>
  <si>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</si>
  <si>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</si>
  <si>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</si>
  <si>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</si>
  <si>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</si>
  <si>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</si>
  <si>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1 14 00000 00 0000 000</t>
  </si>
  <si>
    <t>Приложение № 4        к  Решению тридцать третьей сессии Совета депутатов (четвертого созыва) МО "Октябрьское" № 213     от 23.05.2019г.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</si>
</sst>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10"/>
      <name val="Arial"/>
      <family val="0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24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24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24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24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3" fontId="15" fillId="0" borderId="14" xfId="0" applyNumberFormat="1" applyFont="1" applyBorder="1" applyAlignment="1">
      <alignment/>
    </xf>
    <xf numFmtId="43" fontId="16" fillId="0" borderId="15" xfId="0" applyNumberFormat="1" applyFont="1" applyBorder="1" applyAlignment="1">
      <alignment horizontal="center"/>
    </xf>
    <xf numFmtId="43" fontId="16" fillId="0" borderId="15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wrapText="1"/>
    </xf>
    <xf numFmtId="3" fontId="18" fillId="0" borderId="21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6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43" fontId="16" fillId="0" borderId="32" xfId="0" applyNumberFormat="1" applyFont="1" applyBorder="1" applyAlignment="1">
      <alignment horizontal="center" vertical="center"/>
    </xf>
    <xf numFmtId="43" fontId="16" fillId="0" borderId="33" xfId="0" applyNumberFormat="1" applyFont="1" applyBorder="1" applyAlignment="1">
      <alignment horizontal="center"/>
    </xf>
    <xf numFmtId="43" fontId="22" fillId="0" borderId="34" xfId="0" applyNumberFormat="1" applyFont="1" applyBorder="1" applyAlignment="1">
      <alignment horizontal="center"/>
    </xf>
    <xf numFmtId="43" fontId="16" fillId="0" borderId="34" xfId="0" applyNumberFormat="1" applyFont="1" applyBorder="1" applyAlignment="1">
      <alignment horizontal="center"/>
    </xf>
    <xf numFmtId="43" fontId="16" fillId="0" borderId="34" xfId="0" applyNumberFormat="1" applyFont="1" applyBorder="1" applyAlignment="1">
      <alignment horizontal="center"/>
    </xf>
    <xf numFmtId="43" fontId="16" fillId="0" borderId="34" xfId="0" applyNumberFormat="1" applyFont="1" applyFill="1" applyBorder="1" applyAlignment="1">
      <alignment horizontal="center"/>
    </xf>
    <xf numFmtId="43" fontId="22" fillId="0" borderId="34" xfId="0" applyNumberFormat="1" applyFont="1" applyFill="1" applyBorder="1" applyAlignment="1">
      <alignment horizontal="center"/>
    </xf>
    <xf numFmtId="43" fontId="22" fillId="0" borderId="34" xfId="0" applyNumberFormat="1" applyFont="1" applyFill="1" applyBorder="1" applyAlignment="1">
      <alignment horizontal="center" wrapText="1"/>
    </xf>
    <xf numFmtId="43" fontId="16" fillId="0" borderId="34" xfId="0" applyNumberFormat="1" applyFont="1" applyFill="1" applyBorder="1" applyAlignment="1">
      <alignment horizontal="center" wrapText="1"/>
    </xf>
    <xf numFmtId="43" fontId="16" fillId="0" borderId="34" xfId="0" applyNumberFormat="1" applyFont="1" applyBorder="1" applyAlignment="1">
      <alignment horizontal="center" wrapText="1"/>
    </xf>
    <xf numFmtId="43" fontId="22" fillId="0" borderId="31" xfId="0" applyNumberFormat="1" applyFont="1" applyBorder="1" applyAlignment="1">
      <alignment horizontal="center"/>
    </xf>
    <xf numFmtId="43" fontId="16" fillId="0" borderId="35" xfId="0" applyNumberFormat="1" applyFont="1" applyBorder="1" applyAlignment="1">
      <alignment horizontal="center" vertical="center"/>
    </xf>
    <xf numFmtId="43" fontId="22" fillId="0" borderId="35" xfId="0" applyNumberFormat="1" applyFont="1" applyBorder="1" applyAlignment="1">
      <alignment horizontal="center" vertical="center"/>
    </xf>
    <xf numFmtId="43" fontId="16" fillId="0" borderId="31" xfId="0" applyNumberFormat="1" applyFont="1" applyBorder="1" applyAlignment="1">
      <alignment horizontal="center"/>
    </xf>
    <xf numFmtId="43" fontId="16" fillId="0" borderId="3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view="pageBreakPreview" zoomScale="87" zoomScaleSheetLayoutView="87" zoomScalePageLayoutView="0" workbookViewId="0" topLeftCell="A1">
      <selection activeCell="D5" sqref="D5"/>
    </sheetView>
  </sheetViews>
  <sheetFormatPr defaultColWidth="9.140625" defaultRowHeight="12.75"/>
  <cols>
    <col min="1" max="1" width="65.7109375" style="0" customWidth="1"/>
    <col min="2" max="2" width="22.140625" style="49" customWidth="1"/>
    <col min="3" max="3" width="0.13671875" style="54" customWidth="1"/>
    <col min="4" max="4" width="26.421875" style="54" customWidth="1"/>
    <col min="5" max="5" width="64.421875" style="0" hidden="1" customWidth="1"/>
    <col min="6" max="11" width="0" style="0" hidden="1" customWidth="1"/>
    <col min="12" max="12" width="25.28125" style="0" customWidth="1"/>
  </cols>
  <sheetData>
    <row r="1" spans="2:12" ht="57.75" customHeight="1">
      <c r="B1" s="118" t="s">
        <v>196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3" spans="1:12" ht="60.75" customHeight="1">
      <c r="A3" s="117" t="s">
        <v>176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4" ht="15.75" customHeight="1" thickBot="1">
      <c r="A4" s="1"/>
      <c r="B4" s="1"/>
      <c r="C4" s="1"/>
      <c r="D4" s="1"/>
    </row>
    <row r="5" spans="1:12" s="6" customFormat="1" ht="30" customHeight="1">
      <c r="A5" s="2" t="s">
        <v>1</v>
      </c>
      <c r="B5" s="3" t="s">
        <v>2</v>
      </c>
      <c r="C5" s="4" t="s">
        <v>3</v>
      </c>
      <c r="D5" s="5" t="s">
        <v>175</v>
      </c>
      <c r="E5"/>
      <c r="F5"/>
      <c r="L5" s="100" t="s">
        <v>161</v>
      </c>
    </row>
    <row r="6" spans="1:12" s="10" customFormat="1" ht="11.25" thickBot="1">
      <c r="A6" s="7">
        <v>1</v>
      </c>
      <c r="B6" s="8">
        <v>2</v>
      </c>
      <c r="C6" s="8">
        <v>3</v>
      </c>
      <c r="D6" s="9">
        <v>3</v>
      </c>
      <c r="L6" s="101">
        <v>4</v>
      </c>
    </row>
    <row r="7" spans="1:12" s="14" customFormat="1" ht="21" customHeight="1" thickBot="1">
      <c r="A7" s="11" t="s">
        <v>73</v>
      </c>
      <c r="B7" s="12" t="s">
        <v>4</v>
      </c>
      <c r="C7" s="13" t="e">
        <f>C8+#REF!+C22+#REF!+C41+#REF!+#REF!+#REF!</f>
        <v>#REF!</v>
      </c>
      <c r="D7" s="56">
        <f>D8+D22+D41+D63+D66+D20+D39+D19+D49+D52</f>
        <v>42834779</v>
      </c>
      <c r="E7" s="56">
        <f aca="true" t="shared" si="0" ref="E7:L7">E8+E22+E41+E63+E66+E20+E39+E19+E49+E52</f>
        <v>0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6">
        <f t="shared" si="0"/>
        <v>0</v>
      </c>
      <c r="L7" s="102">
        <f t="shared" si="0"/>
        <v>45534601.529999994</v>
      </c>
    </row>
    <row r="8" spans="1:12" ht="15.75">
      <c r="A8" s="15" t="s">
        <v>5</v>
      </c>
      <c r="B8" s="16" t="s">
        <v>6</v>
      </c>
      <c r="C8" s="17">
        <f>C9</f>
        <v>46219</v>
      </c>
      <c r="D8" s="57">
        <f>D9</f>
        <v>16088516</v>
      </c>
      <c r="E8" s="18"/>
      <c r="L8" s="103">
        <f>L9</f>
        <v>16785198.52</v>
      </c>
    </row>
    <row r="9" spans="1:12" ht="15.75">
      <c r="A9" s="19" t="s">
        <v>7</v>
      </c>
      <c r="B9" s="20" t="s">
        <v>8</v>
      </c>
      <c r="C9" s="21">
        <f>C11+C12</f>
        <v>46219</v>
      </c>
      <c r="D9" s="58">
        <f>D10+D11+D13</f>
        <v>16088516</v>
      </c>
      <c r="E9" s="58">
        <f aca="true" t="shared" si="1" ref="E9:L9">E10+E11+E13</f>
        <v>0</v>
      </c>
      <c r="F9" s="58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58">
        <f t="shared" si="1"/>
        <v>0</v>
      </c>
      <c r="L9" s="104">
        <f t="shared" si="1"/>
        <v>16785198.52</v>
      </c>
    </row>
    <row r="10" spans="1:12" ht="82.5" customHeight="1">
      <c r="A10" s="74" t="s">
        <v>102</v>
      </c>
      <c r="B10" s="83" t="s">
        <v>96</v>
      </c>
      <c r="C10" s="72" t="s">
        <v>97</v>
      </c>
      <c r="D10" s="58">
        <v>16088516</v>
      </c>
      <c r="L10" s="104">
        <v>16522648.85</v>
      </c>
    </row>
    <row r="11" spans="1:12" ht="136.5" customHeight="1">
      <c r="A11" s="79" t="s">
        <v>178</v>
      </c>
      <c r="B11" s="20" t="s">
        <v>91</v>
      </c>
      <c r="C11" s="81">
        <v>45819</v>
      </c>
      <c r="D11" s="58"/>
      <c r="L11" s="104">
        <v>178140.65</v>
      </c>
    </row>
    <row r="12" spans="1:12" ht="81" customHeight="1" hidden="1">
      <c r="A12" s="80"/>
      <c r="B12" s="20"/>
      <c r="C12" s="81">
        <v>400</v>
      </c>
      <c r="D12" s="58"/>
      <c r="L12" s="104"/>
    </row>
    <row r="13" spans="1:12" ht="47.25">
      <c r="A13" s="80" t="s">
        <v>179</v>
      </c>
      <c r="B13" s="20" t="s">
        <v>177</v>
      </c>
      <c r="C13" s="82"/>
      <c r="D13" s="58"/>
      <c r="L13" s="104">
        <v>84409.02</v>
      </c>
    </row>
    <row r="14" spans="1:12" ht="78.75" hidden="1">
      <c r="A14" s="80" t="s">
        <v>9</v>
      </c>
      <c r="B14" s="20" t="s">
        <v>10</v>
      </c>
      <c r="C14" s="82"/>
      <c r="D14" s="58"/>
      <c r="L14" s="104"/>
    </row>
    <row r="15" spans="1:12" ht="78.75" hidden="1">
      <c r="A15" s="80" t="s">
        <v>11</v>
      </c>
      <c r="B15" s="20" t="s">
        <v>12</v>
      </c>
      <c r="C15" s="82"/>
      <c r="D15" s="58"/>
      <c r="L15" s="104"/>
    </row>
    <row r="16" spans="1:12" ht="47.25" hidden="1">
      <c r="A16" s="80" t="s">
        <v>13</v>
      </c>
      <c r="B16" s="20" t="s">
        <v>14</v>
      </c>
      <c r="C16" s="82"/>
      <c r="D16" s="58"/>
      <c r="L16" s="104"/>
    </row>
    <row r="17" spans="1:12" ht="47.25" hidden="1">
      <c r="A17" s="80" t="s">
        <v>15</v>
      </c>
      <c r="B17" s="20" t="s">
        <v>16</v>
      </c>
      <c r="C17" s="82"/>
      <c r="D17" s="58"/>
      <c r="L17" s="104"/>
    </row>
    <row r="18" spans="1:12" ht="64.5" customHeight="1">
      <c r="A18" s="78" t="s">
        <v>98</v>
      </c>
      <c r="B18" s="24" t="s">
        <v>99</v>
      </c>
      <c r="C18" s="82"/>
      <c r="D18" s="89">
        <f>D19</f>
        <v>2916192</v>
      </c>
      <c r="L18" s="105">
        <f>L19</f>
        <v>3118763.23</v>
      </c>
    </row>
    <row r="19" spans="1:12" ht="33">
      <c r="A19" s="77" t="s">
        <v>94</v>
      </c>
      <c r="B19" s="20" t="s">
        <v>95</v>
      </c>
      <c r="C19" s="22"/>
      <c r="D19" s="58">
        <v>2916192</v>
      </c>
      <c r="L19" s="104">
        <v>3118763.23</v>
      </c>
    </row>
    <row r="20" spans="1:12" ht="15.75">
      <c r="A20" s="26" t="s">
        <v>90</v>
      </c>
      <c r="B20" s="24" t="s">
        <v>87</v>
      </c>
      <c r="C20" s="25"/>
      <c r="D20" s="59">
        <f>D21</f>
        <v>2587</v>
      </c>
      <c r="L20" s="106">
        <f>L21</f>
        <v>3186.24</v>
      </c>
    </row>
    <row r="21" spans="1:12" ht="15.75">
      <c r="A21" s="19" t="s">
        <v>89</v>
      </c>
      <c r="B21" s="20" t="s">
        <v>88</v>
      </c>
      <c r="C21" s="22"/>
      <c r="D21" s="58">
        <v>2587</v>
      </c>
      <c r="L21" s="104">
        <v>3186.24</v>
      </c>
    </row>
    <row r="22" spans="1:12" ht="15.75">
      <c r="A22" s="23" t="s">
        <v>17</v>
      </c>
      <c r="B22" s="24" t="s">
        <v>18</v>
      </c>
      <c r="C22" s="25">
        <f>SUM(C24:C25)</f>
        <v>6928</v>
      </c>
      <c r="D22" s="59">
        <f>D23+D25</f>
        <v>13302234</v>
      </c>
      <c r="L22" s="106">
        <f>L23+L25</f>
        <v>14136702.5</v>
      </c>
    </row>
    <row r="23" spans="1:12" ht="15.75">
      <c r="A23" s="26" t="s">
        <v>19</v>
      </c>
      <c r="B23" s="24" t="s">
        <v>20</v>
      </c>
      <c r="C23" s="25"/>
      <c r="D23" s="59">
        <f>D24</f>
        <v>1411000</v>
      </c>
      <c r="L23" s="106">
        <f>L24</f>
        <v>1526123.23</v>
      </c>
    </row>
    <row r="24" spans="1:12" ht="66.75" customHeight="1">
      <c r="A24" s="73" t="s">
        <v>101</v>
      </c>
      <c r="B24" s="20" t="s">
        <v>100</v>
      </c>
      <c r="C24" s="27">
        <v>3986</v>
      </c>
      <c r="D24" s="58">
        <v>1411000</v>
      </c>
      <c r="L24" s="104">
        <v>1526123.23</v>
      </c>
    </row>
    <row r="25" spans="1:12" ht="15" customHeight="1">
      <c r="A25" s="26" t="s">
        <v>21</v>
      </c>
      <c r="B25" s="24" t="s">
        <v>22</v>
      </c>
      <c r="C25" s="27">
        <v>2942</v>
      </c>
      <c r="D25" s="86">
        <f>D36+D38</f>
        <v>11891234</v>
      </c>
      <c r="L25" s="107">
        <f>L36+L38</f>
        <v>12610579.27</v>
      </c>
    </row>
    <row r="26" spans="1:12" ht="63" hidden="1">
      <c r="A26" s="19" t="s">
        <v>23</v>
      </c>
      <c r="B26" s="20" t="s">
        <v>24</v>
      </c>
      <c r="C26" s="21"/>
      <c r="D26" s="58"/>
      <c r="L26" s="104"/>
    </row>
    <row r="27" spans="1:12" ht="47.25" hidden="1">
      <c r="A27" s="19" t="s">
        <v>25</v>
      </c>
      <c r="B27" s="20" t="s">
        <v>26</v>
      </c>
      <c r="C27" s="22"/>
      <c r="D27" s="58"/>
      <c r="L27" s="104"/>
    </row>
    <row r="28" spans="1:12" ht="47.25" hidden="1">
      <c r="A28" s="19" t="s">
        <v>27</v>
      </c>
      <c r="B28" s="20" t="s">
        <v>28</v>
      </c>
      <c r="C28" s="22"/>
      <c r="D28" s="58"/>
      <c r="L28" s="104"/>
    </row>
    <row r="29" spans="1:12" ht="31.5" hidden="1">
      <c r="A29" s="19" t="s">
        <v>29</v>
      </c>
      <c r="B29" s="20" t="s">
        <v>30</v>
      </c>
      <c r="C29" s="22"/>
      <c r="D29" s="58"/>
      <c r="L29" s="104"/>
    </row>
    <row r="30" spans="1:12" ht="31.5" hidden="1">
      <c r="A30" s="19" t="s">
        <v>31</v>
      </c>
      <c r="B30" s="20" t="s">
        <v>32</v>
      </c>
      <c r="C30" s="22"/>
      <c r="D30" s="58"/>
      <c r="L30" s="104"/>
    </row>
    <row r="31" spans="1:12" ht="31.5" hidden="1">
      <c r="A31" s="19" t="s">
        <v>33</v>
      </c>
      <c r="B31" s="20" t="s">
        <v>34</v>
      </c>
      <c r="C31" s="22"/>
      <c r="D31" s="58"/>
      <c r="L31" s="104"/>
    </row>
    <row r="32" spans="1:12" ht="15.75" hidden="1">
      <c r="A32" s="19" t="s">
        <v>35</v>
      </c>
      <c r="B32" s="20" t="s">
        <v>36</v>
      </c>
      <c r="C32" s="22"/>
      <c r="D32" s="58"/>
      <c r="L32" s="104"/>
    </row>
    <row r="33" spans="1:12" ht="47.25" hidden="1">
      <c r="A33" s="19" t="s">
        <v>37</v>
      </c>
      <c r="B33" s="20" t="s">
        <v>38</v>
      </c>
      <c r="C33" s="22"/>
      <c r="D33" s="58"/>
      <c r="L33" s="104"/>
    </row>
    <row r="34" spans="1:12" ht="15.75" hidden="1">
      <c r="A34" s="19" t="s">
        <v>39</v>
      </c>
      <c r="B34" s="20" t="s">
        <v>40</v>
      </c>
      <c r="C34" s="22"/>
      <c r="D34" s="58"/>
      <c r="L34" s="104"/>
    </row>
    <row r="35" spans="1:12" ht="48.75" customHeight="1" hidden="1">
      <c r="A35" s="19" t="s">
        <v>41</v>
      </c>
      <c r="B35" s="20" t="s">
        <v>42</v>
      </c>
      <c r="C35" s="22"/>
      <c r="D35" s="58"/>
      <c r="L35" s="104"/>
    </row>
    <row r="36" spans="1:12" ht="61.5" customHeight="1">
      <c r="A36" s="30" t="s">
        <v>104</v>
      </c>
      <c r="B36" s="20" t="s">
        <v>103</v>
      </c>
      <c r="C36" s="22"/>
      <c r="D36" s="58">
        <v>8991234</v>
      </c>
      <c r="L36" s="104">
        <v>9547537.82</v>
      </c>
    </row>
    <row r="37" spans="1:12" ht="47.25" hidden="1">
      <c r="A37" s="19" t="s">
        <v>43</v>
      </c>
      <c r="B37" s="20" t="s">
        <v>44</v>
      </c>
      <c r="C37" s="22"/>
      <c r="D37" s="58"/>
      <c r="L37" s="104"/>
    </row>
    <row r="38" spans="1:12" ht="43.5" customHeight="1">
      <c r="A38" s="30" t="s">
        <v>106</v>
      </c>
      <c r="B38" s="20" t="s">
        <v>105</v>
      </c>
      <c r="C38" s="22"/>
      <c r="D38" s="58">
        <v>2900000</v>
      </c>
      <c r="F38" t="s">
        <v>45</v>
      </c>
      <c r="L38" s="104">
        <v>3063041.45</v>
      </c>
    </row>
    <row r="39" spans="1:12" ht="48.75" customHeight="1">
      <c r="A39" s="99" t="s">
        <v>25</v>
      </c>
      <c r="B39" s="24" t="s">
        <v>180</v>
      </c>
      <c r="C39" s="22"/>
      <c r="D39" s="58">
        <f>D40</f>
        <v>0</v>
      </c>
      <c r="E39" s="58">
        <f aca="true" t="shared" si="2" ref="E39:L39">E40</f>
        <v>0</v>
      </c>
      <c r="F39" s="58">
        <f t="shared" si="2"/>
        <v>0</v>
      </c>
      <c r="G39" s="58">
        <f t="shared" si="2"/>
        <v>0</v>
      </c>
      <c r="H39" s="58">
        <f t="shared" si="2"/>
        <v>0</v>
      </c>
      <c r="I39" s="58">
        <f t="shared" si="2"/>
        <v>0</v>
      </c>
      <c r="J39" s="58">
        <f t="shared" si="2"/>
        <v>0</v>
      </c>
      <c r="K39" s="58">
        <f t="shared" si="2"/>
        <v>0</v>
      </c>
      <c r="L39" s="104">
        <f t="shared" si="2"/>
        <v>23447</v>
      </c>
    </row>
    <row r="40" spans="1:12" ht="66.75" customHeight="1">
      <c r="A40" s="19" t="s">
        <v>181</v>
      </c>
      <c r="B40" s="20" t="s">
        <v>182</v>
      </c>
      <c r="C40" s="22"/>
      <c r="D40" s="58"/>
      <c r="L40" s="104">
        <v>23447</v>
      </c>
    </row>
    <row r="41" spans="1:12" ht="45.75" customHeight="1">
      <c r="A41" s="23" t="s">
        <v>46</v>
      </c>
      <c r="B41" s="24" t="s">
        <v>47</v>
      </c>
      <c r="C41" s="25">
        <f>SUM(C48:C54)</f>
        <v>1511</v>
      </c>
      <c r="D41" s="59">
        <f>D42+D45+D47</f>
        <v>8501800</v>
      </c>
      <c r="E41" s="59">
        <f aca="true" t="shared" si="3" ref="E41:L41">E42+E45+E47</f>
        <v>0</v>
      </c>
      <c r="F41" s="59">
        <f t="shared" si="3"/>
        <v>0</v>
      </c>
      <c r="G41" s="59">
        <f t="shared" si="3"/>
        <v>0</v>
      </c>
      <c r="H41" s="59">
        <f t="shared" si="3"/>
        <v>0</v>
      </c>
      <c r="I41" s="59">
        <f t="shared" si="3"/>
        <v>0</v>
      </c>
      <c r="J41" s="59">
        <f t="shared" si="3"/>
        <v>0</v>
      </c>
      <c r="K41" s="59">
        <f t="shared" si="3"/>
        <v>0</v>
      </c>
      <c r="L41" s="106">
        <f t="shared" si="3"/>
        <v>9034404.440000001</v>
      </c>
    </row>
    <row r="42" spans="1:12" ht="93.75" customHeight="1">
      <c r="A42" s="23" t="s">
        <v>107</v>
      </c>
      <c r="B42" s="24" t="s">
        <v>173</v>
      </c>
      <c r="C42" s="25"/>
      <c r="D42" s="59">
        <f>D43+D44</f>
        <v>3900000</v>
      </c>
      <c r="E42" s="59">
        <f aca="true" t="shared" si="4" ref="E42:L42">E43+E44</f>
        <v>0</v>
      </c>
      <c r="F42" s="59">
        <f t="shared" si="4"/>
        <v>0</v>
      </c>
      <c r="G42" s="59">
        <f t="shared" si="4"/>
        <v>0</v>
      </c>
      <c r="H42" s="59">
        <f t="shared" si="4"/>
        <v>0</v>
      </c>
      <c r="I42" s="59">
        <f t="shared" si="4"/>
        <v>0</v>
      </c>
      <c r="J42" s="59">
        <f t="shared" si="4"/>
        <v>0</v>
      </c>
      <c r="K42" s="59">
        <f t="shared" si="4"/>
        <v>0</v>
      </c>
      <c r="L42" s="106">
        <f t="shared" si="4"/>
        <v>4262672.08</v>
      </c>
    </row>
    <row r="43" spans="1:12" ht="83.25" customHeight="1">
      <c r="A43" s="29" t="s">
        <v>109</v>
      </c>
      <c r="B43" s="20" t="s">
        <v>108</v>
      </c>
      <c r="C43" s="22"/>
      <c r="D43" s="58">
        <v>3900000</v>
      </c>
      <c r="E43" s="28"/>
      <c r="L43" s="108">
        <v>4242752.33</v>
      </c>
    </row>
    <row r="44" spans="1:12" ht="83.25" customHeight="1">
      <c r="A44" s="29" t="s">
        <v>166</v>
      </c>
      <c r="B44" s="20" t="s">
        <v>162</v>
      </c>
      <c r="C44" s="22"/>
      <c r="D44" s="58"/>
      <c r="E44" s="28"/>
      <c r="L44" s="108">
        <v>19919.75</v>
      </c>
    </row>
    <row r="45" spans="1:12" ht="83.25" customHeight="1" hidden="1">
      <c r="A45" s="34"/>
      <c r="B45" s="24" t="s">
        <v>172</v>
      </c>
      <c r="C45" s="25"/>
      <c r="D45" s="59">
        <f>D46</f>
        <v>0</v>
      </c>
      <c r="E45" s="97"/>
      <c r="F45" s="98"/>
      <c r="G45" s="98"/>
      <c r="H45" s="98"/>
      <c r="I45" s="98"/>
      <c r="J45" s="98"/>
      <c r="K45" s="98"/>
      <c r="L45" s="107">
        <f>L46</f>
        <v>248.63</v>
      </c>
    </row>
    <row r="46" spans="1:12" ht="66.75" customHeight="1">
      <c r="A46" s="29" t="s">
        <v>167</v>
      </c>
      <c r="B46" s="20" t="s">
        <v>163</v>
      </c>
      <c r="C46" s="22"/>
      <c r="D46" s="58"/>
      <c r="E46" s="28"/>
      <c r="L46" s="108">
        <v>248.63</v>
      </c>
    </row>
    <row r="47" spans="1:12" ht="102.75" customHeight="1">
      <c r="A47" s="34" t="s">
        <v>110</v>
      </c>
      <c r="B47" s="24" t="s">
        <v>174</v>
      </c>
      <c r="C47" s="25"/>
      <c r="D47" s="59">
        <f>D48</f>
        <v>4601800</v>
      </c>
      <c r="E47" s="28"/>
      <c r="L47" s="107">
        <f>L48</f>
        <v>4771483.73</v>
      </c>
    </row>
    <row r="48" spans="1:12" s="32" customFormat="1" ht="102" customHeight="1">
      <c r="A48" s="30" t="s">
        <v>120</v>
      </c>
      <c r="B48" s="20" t="s">
        <v>111</v>
      </c>
      <c r="C48" s="31">
        <v>311</v>
      </c>
      <c r="D48" s="60">
        <v>4601800</v>
      </c>
      <c r="L48" s="109">
        <v>4771483.73</v>
      </c>
    </row>
    <row r="49" spans="1:12" s="32" customFormat="1" ht="39" customHeight="1">
      <c r="A49" s="63" t="s">
        <v>171</v>
      </c>
      <c r="B49" s="24" t="s">
        <v>170</v>
      </c>
      <c r="C49" s="64"/>
      <c r="D49" s="61">
        <f>D50+D51</f>
        <v>0</v>
      </c>
      <c r="E49" s="61">
        <f aca="true" t="shared" si="5" ref="E49:L49">E50+E51</f>
        <v>0</v>
      </c>
      <c r="F49" s="61">
        <f t="shared" si="5"/>
        <v>0</v>
      </c>
      <c r="G49" s="61">
        <f t="shared" si="5"/>
        <v>0</v>
      </c>
      <c r="H49" s="61">
        <f t="shared" si="5"/>
        <v>0</v>
      </c>
      <c r="I49" s="61">
        <f t="shared" si="5"/>
        <v>0</v>
      </c>
      <c r="J49" s="61">
        <f t="shared" si="5"/>
        <v>0</v>
      </c>
      <c r="K49" s="61">
        <f t="shared" si="5"/>
        <v>0</v>
      </c>
      <c r="L49" s="110">
        <f t="shared" si="5"/>
        <v>325381.67</v>
      </c>
    </row>
    <row r="50" spans="1:12" s="32" customFormat="1" ht="38.25" customHeight="1">
      <c r="A50" s="30" t="s">
        <v>168</v>
      </c>
      <c r="B50" s="20" t="s">
        <v>164</v>
      </c>
      <c r="C50" s="31"/>
      <c r="D50" s="60"/>
      <c r="L50" s="109">
        <v>293004.32</v>
      </c>
    </row>
    <row r="51" spans="1:12" s="32" customFormat="1" ht="38.25" customHeight="1">
      <c r="A51" s="30" t="s">
        <v>184</v>
      </c>
      <c r="B51" s="20" t="s">
        <v>183</v>
      </c>
      <c r="C51" s="31"/>
      <c r="D51" s="60"/>
      <c r="L51" s="109">
        <v>32377.35</v>
      </c>
    </row>
    <row r="52" spans="1:12" s="32" customFormat="1" ht="34.5" customHeight="1">
      <c r="A52" s="63" t="s">
        <v>74</v>
      </c>
      <c r="B52" s="33" t="s">
        <v>195</v>
      </c>
      <c r="C52" s="64"/>
      <c r="D52" s="61">
        <f>D54+D53+D62</f>
        <v>1048450</v>
      </c>
      <c r="E52" s="61">
        <f aca="true" t="shared" si="6" ref="E52:L52">E54+E53+E62</f>
        <v>0</v>
      </c>
      <c r="F52" s="61">
        <f t="shared" si="6"/>
        <v>0</v>
      </c>
      <c r="G52" s="61">
        <f t="shared" si="6"/>
        <v>0</v>
      </c>
      <c r="H52" s="61">
        <f t="shared" si="6"/>
        <v>0</v>
      </c>
      <c r="I52" s="61">
        <f t="shared" si="6"/>
        <v>0</v>
      </c>
      <c r="J52" s="61">
        <f t="shared" si="6"/>
        <v>0</v>
      </c>
      <c r="K52" s="61">
        <f t="shared" si="6"/>
        <v>0</v>
      </c>
      <c r="L52" s="111">
        <f t="shared" si="6"/>
        <v>1047888.69</v>
      </c>
    </row>
    <row r="53" spans="1:12" s="32" customFormat="1" ht="91.5" customHeight="1">
      <c r="A53" s="30" t="s">
        <v>186</v>
      </c>
      <c r="B53" s="33" t="s">
        <v>185</v>
      </c>
      <c r="C53" s="64"/>
      <c r="D53" s="61">
        <v>66450</v>
      </c>
      <c r="L53" s="111">
        <v>66419.07</v>
      </c>
    </row>
    <row r="54" spans="1:12" s="35" customFormat="1" ht="57.75" customHeight="1">
      <c r="A54" s="75" t="s">
        <v>112</v>
      </c>
      <c r="B54" s="33" t="s">
        <v>113</v>
      </c>
      <c r="C54" s="31">
        <v>1200</v>
      </c>
      <c r="D54" s="61">
        <v>332000</v>
      </c>
      <c r="E54" s="34"/>
      <c r="L54" s="111">
        <v>352384</v>
      </c>
    </row>
    <row r="55" spans="1:12" ht="0.75" customHeight="1">
      <c r="A55" s="19" t="s">
        <v>48</v>
      </c>
      <c r="B55" s="36" t="s">
        <v>49</v>
      </c>
      <c r="C55" s="22"/>
      <c r="D55" s="58"/>
      <c r="L55" s="104"/>
    </row>
    <row r="56" spans="1:12" ht="12.75" customHeight="1" hidden="1">
      <c r="A56" s="19" t="s">
        <v>50</v>
      </c>
      <c r="B56" s="36" t="s">
        <v>51</v>
      </c>
      <c r="C56" s="22"/>
      <c r="D56" s="58"/>
      <c r="L56" s="104"/>
    </row>
    <row r="57" spans="1:12" ht="15.75" customHeight="1" hidden="1">
      <c r="A57" s="19" t="s">
        <v>52</v>
      </c>
      <c r="B57" s="36" t="s">
        <v>53</v>
      </c>
      <c r="C57" s="22"/>
      <c r="D57" s="58"/>
      <c r="L57" s="104"/>
    </row>
    <row r="58" spans="1:12" ht="21.75" customHeight="1" hidden="1">
      <c r="A58" s="19" t="s">
        <v>54</v>
      </c>
      <c r="B58" s="36" t="s">
        <v>55</v>
      </c>
      <c r="C58" s="22"/>
      <c r="D58" s="58"/>
      <c r="L58" s="104"/>
    </row>
    <row r="59" spans="1:12" ht="23.25" customHeight="1" hidden="1">
      <c r="A59" s="19" t="s">
        <v>56</v>
      </c>
      <c r="B59" s="36" t="s">
        <v>57</v>
      </c>
      <c r="C59" s="22"/>
      <c r="D59" s="58"/>
      <c r="L59" s="104"/>
    </row>
    <row r="60" spans="1:12" ht="15.75" customHeight="1" hidden="1">
      <c r="A60" s="19" t="s">
        <v>58</v>
      </c>
      <c r="B60" s="36" t="s">
        <v>59</v>
      </c>
      <c r="C60" s="22"/>
      <c r="D60" s="58"/>
      <c r="L60" s="104"/>
    </row>
    <row r="61" spans="1:12" ht="30" customHeight="1" hidden="1">
      <c r="A61" s="19" t="s">
        <v>60</v>
      </c>
      <c r="B61" s="36" t="s">
        <v>61</v>
      </c>
      <c r="C61" s="22"/>
      <c r="D61" s="58"/>
      <c r="L61" s="104"/>
    </row>
    <row r="62" spans="1:12" ht="48" customHeight="1">
      <c r="A62" s="19" t="s">
        <v>188</v>
      </c>
      <c r="B62" s="36" t="s">
        <v>187</v>
      </c>
      <c r="C62" s="22"/>
      <c r="D62" s="58">
        <v>650000</v>
      </c>
      <c r="L62" s="104">
        <v>629085.62</v>
      </c>
    </row>
    <row r="63" spans="1:12" ht="19.5" customHeight="1">
      <c r="A63" s="23" t="s">
        <v>62</v>
      </c>
      <c r="B63" s="33" t="s">
        <v>63</v>
      </c>
      <c r="C63" s="22"/>
      <c r="D63" s="59">
        <f>D64+D65</f>
        <v>0</v>
      </c>
      <c r="E63" s="59">
        <f aca="true" t="shared" si="7" ref="E63:L63">E64+E65</f>
        <v>0</v>
      </c>
      <c r="F63" s="59">
        <f t="shared" si="7"/>
        <v>0</v>
      </c>
      <c r="G63" s="59">
        <f t="shared" si="7"/>
        <v>0</v>
      </c>
      <c r="H63" s="59">
        <f t="shared" si="7"/>
        <v>0</v>
      </c>
      <c r="I63" s="59">
        <f t="shared" si="7"/>
        <v>0</v>
      </c>
      <c r="J63" s="59">
        <f t="shared" si="7"/>
        <v>0</v>
      </c>
      <c r="K63" s="59">
        <f t="shared" si="7"/>
        <v>0</v>
      </c>
      <c r="L63" s="106">
        <f t="shared" si="7"/>
        <v>89789.3</v>
      </c>
    </row>
    <row r="64" spans="1:12" ht="62.25" customHeight="1">
      <c r="A64" s="19" t="s">
        <v>158</v>
      </c>
      <c r="B64" s="37" t="s">
        <v>157</v>
      </c>
      <c r="C64" s="22"/>
      <c r="D64" s="58">
        <v>0</v>
      </c>
      <c r="L64" s="104">
        <f>3000+16439.3</f>
        <v>19439.3</v>
      </c>
    </row>
    <row r="65" spans="1:12" ht="62.25" customHeight="1">
      <c r="A65" s="19" t="s">
        <v>190</v>
      </c>
      <c r="B65" s="37" t="s">
        <v>189</v>
      </c>
      <c r="C65" s="22"/>
      <c r="D65" s="58"/>
      <c r="L65" s="104">
        <v>70350</v>
      </c>
    </row>
    <row r="66" spans="1:12" ht="26.25" customHeight="1">
      <c r="A66" s="23" t="s">
        <v>64</v>
      </c>
      <c r="B66" s="38" t="s">
        <v>65</v>
      </c>
      <c r="C66" s="22"/>
      <c r="D66" s="59">
        <f>D67+D68</f>
        <v>975000</v>
      </c>
      <c r="E66" s="59">
        <f aca="true" t="shared" si="8" ref="E66:L66">E67+E68</f>
        <v>0</v>
      </c>
      <c r="F66" s="59">
        <f t="shared" si="8"/>
        <v>0</v>
      </c>
      <c r="G66" s="59">
        <f t="shared" si="8"/>
        <v>0</v>
      </c>
      <c r="H66" s="59">
        <f t="shared" si="8"/>
        <v>0</v>
      </c>
      <c r="I66" s="59">
        <f t="shared" si="8"/>
        <v>0</v>
      </c>
      <c r="J66" s="59">
        <f t="shared" si="8"/>
        <v>0</v>
      </c>
      <c r="K66" s="59">
        <f t="shared" si="8"/>
        <v>0</v>
      </c>
      <c r="L66" s="106">
        <f t="shared" si="8"/>
        <v>969839.9400000001</v>
      </c>
    </row>
    <row r="67" spans="1:12" ht="34.5" customHeight="1">
      <c r="A67" s="19" t="s">
        <v>169</v>
      </c>
      <c r="B67" s="39" t="s">
        <v>165</v>
      </c>
      <c r="C67" s="22"/>
      <c r="D67" s="58"/>
      <c r="L67" s="104">
        <v>-4928.32</v>
      </c>
    </row>
    <row r="68" spans="1:12" ht="34.5" customHeight="1">
      <c r="A68" s="19" t="s">
        <v>66</v>
      </c>
      <c r="B68" s="39" t="s">
        <v>67</v>
      </c>
      <c r="C68" s="22"/>
      <c r="D68" s="58">
        <f>D69</f>
        <v>975000</v>
      </c>
      <c r="L68" s="104">
        <f>L69</f>
        <v>974768.26</v>
      </c>
    </row>
    <row r="69" spans="1:12" ht="37.5" customHeight="1" thickBot="1">
      <c r="A69" s="76" t="s">
        <v>114</v>
      </c>
      <c r="B69" s="40" t="s">
        <v>115</v>
      </c>
      <c r="C69" s="41"/>
      <c r="D69" s="62">
        <v>975000</v>
      </c>
      <c r="L69" s="112">
        <v>974768.26</v>
      </c>
    </row>
    <row r="70" spans="1:12" s="14" customFormat="1" ht="20.25" customHeight="1" thickBot="1">
      <c r="A70" s="42" t="s">
        <v>68</v>
      </c>
      <c r="B70" s="43" t="s">
        <v>69</v>
      </c>
      <c r="C70" s="13" t="e">
        <f>#REF!+C105+#REF!</f>
        <v>#REF!</v>
      </c>
      <c r="D70" s="56">
        <f>D71+D108+D116+D114</f>
        <v>19686546.72</v>
      </c>
      <c r="E70" s="56">
        <f aca="true" t="shared" si="9" ref="E70:L70">E71+E108+E116+E114</f>
        <v>0</v>
      </c>
      <c r="F70" s="56">
        <f t="shared" si="9"/>
        <v>0</v>
      </c>
      <c r="G70" s="56">
        <f t="shared" si="9"/>
        <v>0</v>
      </c>
      <c r="H70" s="56">
        <f t="shared" si="9"/>
        <v>0</v>
      </c>
      <c r="I70" s="56">
        <f t="shared" si="9"/>
        <v>0</v>
      </c>
      <c r="J70" s="56">
        <f t="shared" si="9"/>
        <v>0</v>
      </c>
      <c r="K70" s="56">
        <f t="shared" si="9"/>
        <v>0</v>
      </c>
      <c r="L70" s="102">
        <f t="shared" si="9"/>
        <v>18491563.57</v>
      </c>
    </row>
    <row r="71" spans="1:12" s="14" customFormat="1" ht="52.5" customHeight="1">
      <c r="A71" s="65" t="s">
        <v>75</v>
      </c>
      <c r="B71" s="45" t="s">
        <v>76</v>
      </c>
      <c r="C71" s="66"/>
      <c r="D71" s="67">
        <f>D77+D98+D105+D72+D111</f>
        <v>20283742.64</v>
      </c>
      <c r="E71" s="44"/>
      <c r="L71" s="113">
        <f>L77+L98+L105+L72+L111</f>
        <v>19088759.64</v>
      </c>
    </row>
    <row r="72" spans="1:12" s="14" customFormat="1" ht="36.75" customHeight="1">
      <c r="A72" s="65" t="s">
        <v>116</v>
      </c>
      <c r="B72" s="45" t="s">
        <v>135</v>
      </c>
      <c r="C72" s="66"/>
      <c r="D72" s="67">
        <f>D73+D76</f>
        <v>2781200</v>
      </c>
      <c r="E72" s="44"/>
      <c r="L72" s="113">
        <f>L73+L76</f>
        <v>2781200</v>
      </c>
    </row>
    <row r="73" spans="1:12" s="14" customFormat="1" ht="55.5" customHeight="1">
      <c r="A73" s="71" t="s">
        <v>117</v>
      </c>
      <c r="B73" s="70" t="s">
        <v>136</v>
      </c>
      <c r="C73" s="87"/>
      <c r="D73" s="88">
        <v>2781200</v>
      </c>
      <c r="E73" s="44"/>
      <c r="L73" s="114">
        <v>2781200</v>
      </c>
    </row>
    <row r="74" spans="1:12" s="14" customFormat="1" ht="52.5" customHeight="1" hidden="1">
      <c r="A74" s="65"/>
      <c r="B74" s="45"/>
      <c r="C74" s="66"/>
      <c r="D74" s="67"/>
      <c r="E74" s="44"/>
      <c r="L74" s="113"/>
    </row>
    <row r="75" spans="1:12" s="14" customFormat="1" ht="52.5" customHeight="1" hidden="1">
      <c r="A75" s="65"/>
      <c r="B75" s="45"/>
      <c r="C75" s="66"/>
      <c r="D75" s="67"/>
      <c r="E75" s="44"/>
      <c r="L75" s="113"/>
    </row>
    <row r="76" spans="1:12" s="14" customFormat="1" ht="52.5" customHeight="1" hidden="1">
      <c r="A76" s="71" t="s">
        <v>93</v>
      </c>
      <c r="B76" s="45" t="s">
        <v>92</v>
      </c>
      <c r="C76" s="66"/>
      <c r="D76" s="67"/>
      <c r="E76" s="44"/>
      <c r="L76" s="113"/>
    </row>
    <row r="77" spans="1:12" ht="34.5" customHeight="1">
      <c r="A77" s="34" t="s">
        <v>77</v>
      </c>
      <c r="B77" s="45" t="s">
        <v>137</v>
      </c>
      <c r="C77" s="46"/>
      <c r="D77" s="59">
        <f>D79+D80+D85+D78+D82+D83+D81+D84+D94+D96+D97+D95</f>
        <v>12088642.64</v>
      </c>
      <c r="E77" s="47"/>
      <c r="L77" s="106">
        <f>L79+L80+L85+L78+L82+L83+L81+L84+L94+L96+L97+L95</f>
        <v>11688642.64</v>
      </c>
    </row>
    <row r="78" spans="1:12" ht="34.5" customHeight="1" hidden="1">
      <c r="A78" s="29" t="s">
        <v>83</v>
      </c>
      <c r="B78" s="70" t="s">
        <v>82</v>
      </c>
      <c r="C78" s="46"/>
      <c r="D78" s="58"/>
      <c r="E78" s="47"/>
      <c r="L78" s="104"/>
    </row>
    <row r="79" spans="1:12" ht="86.25" customHeight="1" hidden="1">
      <c r="A79" s="29" t="s">
        <v>81</v>
      </c>
      <c r="B79" s="70" t="s">
        <v>72</v>
      </c>
      <c r="C79" s="46"/>
      <c r="D79" s="58"/>
      <c r="E79" s="47"/>
      <c r="L79" s="104"/>
    </row>
    <row r="80" spans="1:12" ht="84.75" customHeight="1" hidden="1">
      <c r="A80" s="84" t="s">
        <v>124</v>
      </c>
      <c r="B80" s="70" t="s">
        <v>121</v>
      </c>
      <c r="C80" s="46"/>
      <c r="D80" s="58"/>
      <c r="E80" s="47"/>
      <c r="L80" s="104"/>
    </row>
    <row r="81" spans="1:12" ht="76.5" customHeight="1" hidden="1">
      <c r="A81" s="29" t="s">
        <v>131</v>
      </c>
      <c r="B81" s="70" t="s">
        <v>130</v>
      </c>
      <c r="C81" s="46"/>
      <c r="D81" s="85"/>
      <c r="E81" s="47"/>
      <c r="L81" s="108"/>
    </row>
    <row r="82" spans="1:12" ht="49.5" customHeight="1" hidden="1">
      <c r="A82" s="84" t="s">
        <v>125</v>
      </c>
      <c r="B82" s="70" t="s">
        <v>122</v>
      </c>
      <c r="C82" s="46"/>
      <c r="D82" s="85"/>
      <c r="E82" s="47"/>
      <c r="L82" s="108"/>
    </row>
    <row r="83" spans="1:12" ht="52.5" customHeight="1" hidden="1">
      <c r="A83" s="29" t="s">
        <v>83</v>
      </c>
      <c r="B83" s="70" t="s">
        <v>82</v>
      </c>
      <c r="C83" s="46"/>
      <c r="D83" s="85"/>
      <c r="E83" s="47"/>
      <c r="L83" s="108"/>
    </row>
    <row r="84" spans="1:12" ht="77.25" customHeight="1" hidden="1">
      <c r="A84" s="29" t="s">
        <v>132</v>
      </c>
      <c r="B84" s="70" t="s">
        <v>133</v>
      </c>
      <c r="C84" s="46"/>
      <c r="D84" s="85"/>
      <c r="E84" s="47"/>
      <c r="L84" s="108"/>
    </row>
    <row r="85" spans="1:12" ht="27.75" customHeight="1" hidden="1">
      <c r="A85" s="34" t="s">
        <v>79</v>
      </c>
      <c r="B85" s="68" t="s">
        <v>78</v>
      </c>
      <c r="C85" s="69"/>
      <c r="D85" s="59"/>
      <c r="E85" s="47"/>
      <c r="L85" s="106"/>
    </row>
    <row r="86" spans="1:12" ht="19.5" customHeight="1" hidden="1">
      <c r="A86" s="29" t="s">
        <v>0</v>
      </c>
      <c r="B86" s="48" t="s">
        <v>70</v>
      </c>
      <c r="C86" s="46"/>
      <c r="D86" s="58"/>
      <c r="E86" s="47"/>
      <c r="L86" s="104"/>
    </row>
    <row r="87" spans="1:12" ht="21" customHeight="1" hidden="1">
      <c r="A87" s="29" t="s">
        <v>0</v>
      </c>
      <c r="B87" s="48" t="s">
        <v>70</v>
      </c>
      <c r="C87" s="46"/>
      <c r="D87" s="58"/>
      <c r="E87" s="47"/>
      <c r="L87" s="104"/>
    </row>
    <row r="88" spans="1:12" ht="21.75" customHeight="1" hidden="1">
      <c r="A88" s="29" t="s">
        <v>0</v>
      </c>
      <c r="B88" s="48" t="s">
        <v>70</v>
      </c>
      <c r="C88" s="46"/>
      <c r="D88" s="58"/>
      <c r="E88" s="47"/>
      <c r="L88" s="104"/>
    </row>
    <row r="89" spans="1:12" ht="18" customHeight="1" hidden="1">
      <c r="A89" s="29" t="s">
        <v>0</v>
      </c>
      <c r="B89" s="48" t="s">
        <v>84</v>
      </c>
      <c r="C89" s="46"/>
      <c r="D89" s="58"/>
      <c r="E89" s="47"/>
      <c r="L89" s="104"/>
    </row>
    <row r="90" spans="1:12" ht="18" customHeight="1" hidden="1">
      <c r="A90" s="29" t="s">
        <v>0</v>
      </c>
      <c r="B90" s="48" t="s">
        <v>85</v>
      </c>
      <c r="C90" s="46"/>
      <c r="D90" s="58"/>
      <c r="E90" s="47"/>
      <c r="L90" s="104"/>
    </row>
    <row r="91" spans="1:12" ht="18" customHeight="1" hidden="1">
      <c r="A91" s="29" t="s">
        <v>0</v>
      </c>
      <c r="B91" s="48" t="s">
        <v>86</v>
      </c>
      <c r="C91" s="46"/>
      <c r="D91" s="58"/>
      <c r="E91" s="47"/>
      <c r="L91" s="104"/>
    </row>
    <row r="92" spans="1:12" ht="18" customHeight="1" hidden="1">
      <c r="A92" s="29" t="s">
        <v>0</v>
      </c>
      <c r="B92" s="48" t="s">
        <v>70</v>
      </c>
      <c r="C92" s="46"/>
      <c r="D92" s="58"/>
      <c r="E92" s="47"/>
      <c r="L92" s="104"/>
    </row>
    <row r="93" spans="1:12" ht="18" customHeight="1" hidden="1">
      <c r="A93" s="29" t="s">
        <v>0</v>
      </c>
      <c r="B93" s="48" t="s">
        <v>70</v>
      </c>
      <c r="C93" s="46"/>
      <c r="D93" s="58"/>
      <c r="E93" s="47"/>
      <c r="L93" s="104"/>
    </row>
    <row r="94" spans="1:12" ht="98.25" customHeight="1">
      <c r="A94" s="29" t="s">
        <v>142</v>
      </c>
      <c r="B94" s="48" t="s">
        <v>141</v>
      </c>
      <c r="C94" s="46"/>
      <c r="D94" s="58">
        <v>1767000</v>
      </c>
      <c r="E94" s="47"/>
      <c r="L94" s="104">
        <v>1767000</v>
      </c>
    </row>
    <row r="95" spans="1:12" ht="66" customHeight="1">
      <c r="A95" s="29" t="s">
        <v>159</v>
      </c>
      <c r="B95" s="48" t="s">
        <v>160</v>
      </c>
      <c r="C95" s="46"/>
      <c r="D95" s="58">
        <v>1328150.62</v>
      </c>
      <c r="E95" s="47"/>
      <c r="L95" s="104">
        <v>1328150.62</v>
      </c>
    </row>
    <row r="96" spans="1:12" ht="67.5" customHeight="1">
      <c r="A96" s="94" t="s">
        <v>153</v>
      </c>
      <c r="B96" s="95" t="s">
        <v>151</v>
      </c>
      <c r="C96" s="96"/>
      <c r="D96" s="85">
        <v>4021138.74</v>
      </c>
      <c r="E96" s="47"/>
      <c r="L96" s="108">
        <v>4021138.74</v>
      </c>
    </row>
    <row r="97" spans="1:12" ht="30" customHeight="1">
      <c r="A97" s="94" t="s">
        <v>154</v>
      </c>
      <c r="B97" s="95" t="s">
        <v>152</v>
      </c>
      <c r="C97" s="96"/>
      <c r="D97" s="85">
        <v>4972353.28</v>
      </c>
      <c r="E97" s="47"/>
      <c r="L97" s="108">
        <f>723118+523262.36+2754300+210400+361272.92</f>
        <v>4572353.279999999</v>
      </c>
    </row>
    <row r="98" spans="1:12" ht="30.75" customHeight="1">
      <c r="A98" s="34" t="s">
        <v>118</v>
      </c>
      <c r="B98" s="45" t="s">
        <v>138</v>
      </c>
      <c r="C98" s="46">
        <v>128404</v>
      </c>
      <c r="D98" s="59">
        <f>D101+D100+D99</f>
        <v>747800</v>
      </c>
      <c r="E98" s="47"/>
      <c r="L98" s="106">
        <f>L101+L100+L99</f>
        <v>747800</v>
      </c>
    </row>
    <row r="99" spans="1:12" ht="54.75" customHeight="1">
      <c r="A99" s="50" t="s">
        <v>134</v>
      </c>
      <c r="B99" s="70" t="s">
        <v>139</v>
      </c>
      <c r="C99" s="51"/>
      <c r="D99" s="62">
        <v>672800</v>
      </c>
      <c r="E99" s="47"/>
      <c r="L99" s="112">
        <v>672800</v>
      </c>
    </row>
    <row r="100" spans="1:12" ht="48.75" customHeight="1">
      <c r="A100" s="50" t="s">
        <v>119</v>
      </c>
      <c r="B100" s="70" t="s">
        <v>140</v>
      </c>
      <c r="C100" s="51"/>
      <c r="D100" s="62">
        <v>75000</v>
      </c>
      <c r="E100" s="47"/>
      <c r="L100" s="112">
        <v>75000</v>
      </c>
    </row>
    <row r="101" spans="1:12" ht="84.75" customHeight="1" hidden="1">
      <c r="A101" s="50"/>
      <c r="B101" s="48"/>
      <c r="C101" s="51"/>
      <c r="D101" s="62"/>
      <c r="E101" s="49"/>
      <c r="L101" s="112"/>
    </row>
    <row r="102" spans="1:12" ht="32.25" customHeight="1" hidden="1">
      <c r="A102" s="29"/>
      <c r="B102" s="48"/>
      <c r="C102" s="46"/>
      <c r="D102" s="58"/>
      <c r="E102" s="49"/>
      <c r="L102" s="104"/>
    </row>
    <row r="103" spans="1:12" ht="32.25" customHeight="1" hidden="1">
      <c r="A103" s="29"/>
      <c r="B103" s="48"/>
      <c r="C103" s="46"/>
      <c r="D103" s="58"/>
      <c r="E103" s="49"/>
      <c r="L103" s="104"/>
    </row>
    <row r="104" spans="1:12" ht="42" customHeight="1" hidden="1">
      <c r="A104" s="29"/>
      <c r="B104" s="48"/>
      <c r="C104" s="46"/>
      <c r="D104" s="58"/>
      <c r="E104" s="49"/>
      <c r="L104" s="104"/>
    </row>
    <row r="105" spans="1:12" ht="18" customHeight="1" hidden="1">
      <c r="A105" s="34"/>
      <c r="B105" s="68" t="s">
        <v>80</v>
      </c>
      <c r="C105" s="69"/>
      <c r="D105" s="59">
        <f>D106</f>
        <v>0</v>
      </c>
      <c r="E105" s="47"/>
      <c r="L105" s="106">
        <f>L106</f>
        <v>0</v>
      </c>
    </row>
    <row r="106" spans="1:12" ht="51" customHeight="1" hidden="1">
      <c r="A106" s="29" t="s">
        <v>123</v>
      </c>
      <c r="B106" s="48"/>
      <c r="C106" s="46"/>
      <c r="D106" s="58"/>
      <c r="E106" s="49"/>
      <c r="L106" s="104"/>
    </row>
    <row r="107" spans="1:12" ht="75.75" customHeight="1" hidden="1">
      <c r="A107" s="29"/>
      <c r="B107" s="48"/>
      <c r="C107" s="46"/>
      <c r="D107" s="58"/>
      <c r="E107" s="49"/>
      <c r="L107" s="104"/>
    </row>
    <row r="108" spans="1:12" ht="33.75" customHeight="1" hidden="1">
      <c r="A108" s="34" t="s">
        <v>129</v>
      </c>
      <c r="B108" s="68" t="s">
        <v>126</v>
      </c>
      <c r="C108" s="51"/>
      <c r="D108" s="62">
        <f>D109</f>
        <v>0</v>
      </c>
      <c r="E108" s="49"/>
      <c r="L108" s="112">
        <f>L109</f>
        <v>0</v>
      </c>
    </row>
    <row r="109" spans="1:12" ht="33" customHeight="1" hidden="1">
      <c r="A109" s="29" t="s">
        <v>128</v>
      </c>
      <c r="B109" s="48" t="s">
        <v>127</v>
      </c>
      <c r="C109" s="51"/>
      <c r="D109" s="62"/>
      <c r="E109" s="49"/>
      <c r="L109" s="112"/>
    </row>
    <row r="110" spans="1:12" ht="20.25" customHeight="1" hidden="1">
      <c r="A110" s="50"/>
      <c r="B110" s="48"/>
      <c r="C110" s="51"/>
      <c r="D110" s="62"/>
      <c r="E110" s="49"/>
      <c r="L110" s="112"/>
    </row>
    <row r="111" spans="1:12" ht="20.25" customHeight="1">
      <c r="A111" s="90" t="s">
        <v>146</v>
      </c>
      <c r="B111" s="45" t="s">
        <v>143</v>
      </c>
      <c r="C111" s="51"/>
      <c r="D111" s="93">
        <f>D112+D113</f>
        <v>4666100</v>
      </c>
      <c r="E111" s="49"/>
      <c r="L111" s="115">
        <f>L112+L113</f>
        <v>3871117</v>
      </c>
    </row>
    <row r="112" spans="1:12" ht="74.25" customHeight="1">
      <c r="A112" s="50" t="s">
        <v>145</v>
      </c>
      <c r="B112" s="48" t="s">
        <v>144</v>
      </c>
      <c r="C112" s="51"/>
      <c r="D112" s="62">
        <v>221000</v>
      </c>
      <c r="E112" s="49"/>
      <c r="L112" s="112">
        <v>218500</v>
      </c>
    </row>
    <row r="113" spans="1:12" ht="33.75" customHeight="1">
      <c r="A113" s="50" t="s">
        <v>156</v>
      </c>
      <c r="B113" s="48" t="s">
        <v>155</v>
      </c>
      <c r="C113" s="51"/>
      <c r="D113" s="62">
        <v>4445100</v>
      </c>
      <c r="E113" s="49"/>
      <c r="L113" s="112">
        <v>3652617</v>
      </c>
    </row>
    <row r="114" spans="1:12" ht="97.5" customHeight="1">
      <c r="A114" s="50" t="s">
        <v>192</v>
      </c>
      <c r="B114" s="68" t="s">
        <v>191</v>
      </c>
      <c r="C114" s="51"/>
      <c r="D114" s="62">
        <f>D115</f>
        <v>17610</v>
      </c>
      <c r="E114" s="62">
        <f aca="true" t="shared" si="10" ref="E114:L114">E115</f>
        <v>0</v>
      </c>
      <c r="F114" s="62">
        <f t="shared" si="10"/>
        <v>0</v>
      </c>
      <c r="G114" s="62">
        <f t="shared" si="10"/>
        <v>0</v>
      </c>
      <c r="H114" s="62">
        <f t="shared" si="10"/>
        <v>0</v>
      </c>
      <c r="I114" s="62">
        <f t="shared" si="10"/>
        <v>0</v>
      </c>
      <c r="J114" s="62">
        <f t="shared" si="10"/>
        <v>0</v>
      </c>
      <c r="K114" s="62">
        <f t="shared" si="10"/>
        <v>0</v>
      </c>
      <c r="L114" s="112">
        <f t="shared" si="10"/>
        <v>17609.85</v>
      </c>
    </row>
    <row r="115" spans="1:12" ht="67.5" customHeight="1">
      <c r="A115" s="50" t="s">
        <v>194</v>
      </c>
      <c r="B115" s="48" t="s">
        <v>193</v>
      </c>
      <c r="C115" s="51"/>
      <c r="D115" s="62">
        <v>17610</v>
      </c>
      <c r="E115" s="49"/>
      <c r="L115" s="112">
        <v>17609.85</v>
      </c>
    </row>
    <row r="116" spans="1:12" ht="51.75" customHeight="1">
      <c r="A116" s="90" t="s">
        <v>149</v>
      </c>
      <c r="B116" s="68" t="s">
        <v>150</v>
      </c>
      <c r="C116" s="91"/>
      <c r="D116" s="92">
        <f>D117</f>
        <v>-614805.92</v>
      </c>
      <c r="E116" s="49"/>
      <c r="L116" s="116">
        <f>L117</f>
        <v>-614805.92</v>
      </c>
    </row>
    <row r="117" spans="1:12" ht="63.75" customHeight="1">
      <c r="A117" s="50" t="s">
        <v>148</v>
      </c>
      <c r="B117" s="48" t="s">
        <v>147</v>
      </c>
      <c r="C117" s="51"/>
      <c r="D117" s="62">
        <v>-614805.92</v>
      </c>
      <c r="E117" s="49"/>
      <c r="L117" s="112">
        <v>-614805.92</v>
      </c>
    </row>
    <row r="118" spans="1:12" ht="10.5" customHeight="1" thickBot="1">
      <c r="A118" s="29"/>
      <c r="B118" s="52"/>
      <c r="C118" s="46"/>
      <c r="D118" s="58"/>
      <c r="E118" s="49"/>
      <c r="L118" s="104"/>
    </row>
    <row r="119" spans="1:12" ht="21" customHeight="1" thickBot="1">
      <c r="A119" s="53" t="s">
        <v>71</v>
      </c>
      <c r="B119" s="43"/>
      <c r="C119" s="13" t="e">
        <f>C70+C7</f>
        <v>#REF!</v>
      </c>
      <c r="D119" s="56">
        <f>D7+D70</f>
        <v>62521325.72</v>
      </c>
      <c r="E119" s="28"/>
      <c r="L119" s="102">
        <f>L7+L70</f>
        <v>64026165.099999994</v>
      </c>
    </row>
    <row r="120" spans="4:5" ht="15" customHeight="1">
      <c r="D120" s="55"/>
      <c r="E120" s="28"/>
    </row>
  </sheetData>
  <sheetProtection/>
  <mergeCells count="2">
    <mergeCell ref="A3:L3"/>
    <mergeCell ref="B1:L1"/>
  </mergeCells>
  <printOptions/>
  <pageMargins left="0.5511811023622047" right="0.35433070866141736" top="0.3937007874015748" bottom="0.3937007874015748" header="0.5118110236220472" footer="0.5118110236220472"/>
  <pageSetup fitToHeight="7" fitToWidth="1" horizontalDpi="600" verticalDpi="600" orientation="portrait" paperSize="9" scale="68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2019-05-24T09:29:46Z</cp:lastPrinted>
  <dcterms:created xsi:type="dcterms:W3CDTF">1996-10-08T23:32:33Z</dcterms:created>
  <dcterms:modified xsi:type="dcterms:W3CDTF">2019-05-24T09:30:11Z</dcterms:modified>
  <cp:category/>
  <cp:version/>
  <cp:contentType/>
  <cp:contentStatus/>
</cp:coreProperties>
</file>