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№ 4" sheetId="1" r:id="rId1"/>
  </sheets>
  <definedNames>
    <definedName name="_GoBack" localSheetId="0">'Приложение № 4'!#REF!</definedName>
    <definedName name="_xlnm._FilterDatabase" localSheetId="0" hidden="1">'Приложение № 4'!$B$39:$C$70</definedName>
    <definedName name="_xlnm.Print_Titles" localSheetId="0">'Приложение № 4'!$38:$39</definedName>
    <definedName name="_xlnm.Print_Area" localSheetId="0">'Приложение № 4'!$A$1:$F$70</definedName>
  </definedNames>
  <calcPr calcId="125725"/>
</workbook>
</file>

<file path=xl/calcChain.xml><?xml version="1.0" encoding="utf-8"?>
<calcChain xmlns="http://schemas.openxmlformats.org/spreadsheetml/2006/main">
  <c r="D60" i="1"/>
  <c r="D55"/>
  <c r="D63"/>
  <c r="D59"/>
  <c r="D47"/>
  <c r="D43"/>
  <c r="D69" l="1"/>
  <c r="D56"/>
  <c r="E66"/>
  <c r="F66"/>
  <c r="D66"/>
  <c r="F40"/>
  <c r="E50"/>
  <c r="D51"/>
  <c r="D50" s="1"/>
  <c r="E64"/>
  <c r="F64"/>
  <c r="D64"/>
  <c r="E62"/>
  <c r="F62"/>
  <c r="D62"/>
  <c r="E57"/>
  <c r="F57"/>
  <c r="D57"/>
  <c r="E53"/>
  <c r="F53"/>
  <c r="D53"/>
  <c r="F50"/>
  <c r="E48"/>
  <c r="F48"/>
  <c r="D48"/>
  <c r="E40"/>
  <c r="D40"/>
  <c r="F70" l="1"/>
  <c r="E70"/>
  <c r="D70"/>
</calcChain>
</file>

<file path=xl/sharedStrings.xml><?xml version="1.0" encoding="utf-8"?>
<sst xmlns="http://schemas.openxmlformats.org/spreadsheetml/2006/main" count="120" uniqueCount="69">
  <si>
    <t>Раздел</t>
  </si>
  <si>
    <t>ВСЕГО РАСХОДОВ</t>
  </si>
  <si>
    <t>2021 год</t>
  </si>
  <si>
    <t>2022 год</t>
  </si>
  <si>
    <t>2023 год</t>
  </si>
  <si>
    <t xml:space="preserve">Наименование разделов/подразделов </t>
  </si>
  <si>
    <t xml:space="preserve">Приложение № 6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</si>
  <si>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</si>
  <si>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</si>
  <si>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</si>
  <si>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</si>
  <si>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</si>
  <si>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</si>
  <si>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</si>
  <si>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</si>
  <si>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</si>
  <si>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</si>
  <si>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</si>
  <si>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</si>
  <si>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</si>
  <si>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</si>
  <si>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</si>
  <si>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</si>
  <si>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</si>
  <si>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</si>
  <si>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</si>
  <si>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</si>
  <si>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</si>
  <si>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</si>
  <si>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</si>
  <si>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</si>
  <si>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</si>
  <si>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</si>
  <si>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</si>
  <si>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</si>
  <si>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</si>
  <si>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</si>
  <si>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</si>
  <si>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</si>
  <si>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</si>
  <si>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07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</si>
  <si>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</si>
  <si>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</si>
  <si>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</si>
  <si>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</si>
  <si>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</si>
  <si>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МО "Октябрьское"</t>
  </si>
  <si>
    <t>Распределение расходов  по разделам и подразделам   бюджета  муниципального образования "Октябрьское" Устьянского района Архангельской области    на 2021 год и на плановый период 2022 и 2023 годов</t>
  </si>
  <si>
    <t>Сумма,  рублей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</si>
  <si>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</si>
  <si>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</si>
  <si>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</si>
  <si>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Социальное обеспечение населения</t>
  </si>
  <si>
    <t>Другие вопросы в области жилищно-коммунального хозяйства</t>
  </si>
  <si>
    <t xml:space="preserve">к решению пятьдесят пятой сессии Совета депутатов </t>
  </si>
  <si>
    <t xml:space="preserve"> от 28.12. 2020 г. № 348</t>
  </si>
  <si>
    <t xml:space="preserve">Приложение № 4 </t>
  </si>
  <si>
    <t xml:space="preserve">к решению пятьдесят шестой сессии Совета депутатов </t>
  </si>
  <si>
    <t>Охрана семьи и детства</t>
  </si>
  <si>
    <t xml:space="preserve"> от 05.02. 2021 г. № 355   </t>
  </si>
  <si>
    <t xml:space="preserve">к решению пятьдесят седьмой сессии Совета депутатов </t>
  </si>
  <si>
    <t xml:space="preserve"> от   25 .02. 2021 г. №   361 </t>
  </si>
  <si>
    <t xml:space="preserve">к решению пятьдесят восьмой сессии Совета депутатов </t>
  </si>
  <si>
    <t xml:space="preserve"> от 25.03. 2021 г. №   368</t>
  </si>
  <si>
    <t xml:space="preserve">Приложение № 5 </t>
  </si>
  <si>
    <t xml:space="preserve">к решению пятьдесят девятой сессии Совета депутатов </t>
  </si>
  <si>
    <t xml:space="preserve"> от 20.04. 2021 г. №  372</t>
  </si>
  <si>
    <t xml:space="preserve">к решению шестидесятой сессии Совета депутатов </t>
  </si>
  <si>
    <t xml:space="preserve"> от 27.05. 2021 г. № 377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</si>
</sst>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78"/>
  <sheetViews>
    <sheetView tabSelected="1" view="pageBreakPreview" topLeftCell="A55" zoomScale="108" zoomScaleSheetLayoutView="108" workbookViewId="0">
      <selection activeCell="A11" sqref="A11"/>
    </sheetView>
  </sheetViews>
  <sheetFormatPr defaultColWidth="9.140625" defaultRowHeight="15.75"/>
  <cols>
    <col min="1" max="1" width="54.85546875" style="2" customWidth="1"/>
    <col min="2" max="2" width="8.140625" style="13" customWidth="1"/>
    <col min="3" max="3" width="7.42578125" style="2" customWidth="1"/>
    <col min="4" max="4" width="18.7109375" style="2" customWidth="1"/>
    <col min="5" max="5" width="18.42578125" style="2" customWidth="1"/>
    <col min="6" max="6" width="21" style="2" customWidth="1"/>
    <col min="7" max="7" width="2.5703125" style="2" customWidth="1"/>
    <col min="8" max="8" width="12" style="2" customWidth="1"/>
    <col min="9" max="16384" width="9.140625" style="2"/>
  </cols>
  <sheetData>
    <row r="1" spans="3:6">
      <c r="C1" s="4"/>
      <c r="D1" s="52" t="s">
        <v>56</v>
      </c>
      <c r="E1" s="52"/>
      <c r="F1" s="52"/>
    </row>
    <row r="2" spans="3:6">
      <c r="C2" s="4"/>
      <c r="D2" s="52" t="s">
        <v>67</v>
      </c>
      <c r="E2" s="52"/>
      <c r="F2" s="52"/>
    </row>
    <row r="3" spans="3:6">
      <c r="C3" s="52" t="s">
        <v>46</v>
      </c>
      <c r="D3" s="52"/>
      <c r="E3" s="52"/>
      <c r="F3" s="52"/>
    </row>
    <row r="4" spans="3:6">
      <c r="C4" s="52"/>
      <c r="D4" s="52"/>
      <c r="E4" s="52"/>
      <c r="F4" s="52"/>
    </row>
    <row r="5" spans="3:6">
      <c r="C5" s="6"/>
      <c r="D5" s="53" t="s">
        <v>68</v>
      </c>
      <c r="E5" s="53"/>
      <c r="F5" s="53"/>
    </row>
    <row r="7" spans="3:6">
      <c r="C7" s="4"/>
      <c r="D7" s="52" t="s">
        <v>56</v>
      </c>
      <c r="E7" s="52"/>
      <c r="F7" s="52"/>
    </row>
    <row r="8" spans="3:6">
      <c r="C8" s="4"/>
      <c r="D8" s="52" t="s">
        <v>65</v>
      </c>
      <c r="E8" s="52"/>
      <c r="F8" s="52"/>
    </row>
    <row r="9" spans="3:6">
      <c r="C9" s="52" t="s">
        <v>46</v>
      </c>
      <c r="D9" s="52"/>
      <c r="E9" s="52"/>
      <c r="F9" s="52"/>
    </row>
    <row r="10" spans="3:6" ht="5.25" customHeight="1">
      <c r="C10" s="52"/>
      <c r="D10" s="52"/>
      <c r="E10" s="52"/>
      <c r="F10" s="52"/>
    </row>
    <row r="11" spans="3:6">
      <c r="C11" s="6"/>
      <c r="D11" s="53" t="s">
        <v>66</v>
      </c>
      <c r="E11" s="53"/>
      <c r="F11" s="53"/>
    </row>
    <row r="13" spans="3:6">
      <c r="C13" s="4"/>
      <c r="D13" s="52" t="s">
        <v>64</v>
      </c>
      <c r="E13" s="52"/>
      <c r="F13" s="52"/>
    </row>
    <row r="14" spans="3:6">
      <c r="C14" s="4"/>
      <c r="D14" s="52" t="s">
        <v>62</v>
      </c>
      <c r="E14" s="52"/>
      <c r="F14" s="52"/>
    </row>
    <row r="15" spans="3:6">
      <c r="C15" s="52" t="s">
        <v>46</v>
      </c>
      <c r="D15" s="52"/>
      <c r="E15" s="52"/>
      <c r="F15" s="52"/>
    </row>
    <row r="16" spans="3:6">
      <c r="C16" s="52"/>
      <c r="D16" s="52"/>
      <c r="E16" s="52"/>
      <c r="F16" s="52"/>
    </row>
    <row r="17" spans="2:6">
      <c r="C17" s="6"/>
      <c r="D17" s="53" t="s">
        <v>63</v>
      </c>
      <c r="E17" s="53"/>
      <c r="F17" s="53"/>
    </row>
    <row r="19" spans="2:6">
      <c r="C19" s="4"/>
      <c r="D19" s="52" t="s">
        <v>56</v>
      </c>
      <c r="E19" s="52"/>
      <c r="F19" s="52"/>
    </row>
    <row r="20" spans="2:6">
      <c r="C20" s="4"/>
      <c r="D20" s="52" t="s">
        <v>60</v>
      </c>
      <c r="E20" s="52"/>
      <c r="F20" s="52"/>
    </row>
    <row r="21" spans="2:6">
      <c r="C21" s="52" t="s">
        <v>46</v>
      </c>
      <c r="D21" s="52"/>
      <c r="E21" s="52"/>
      <c r="F21" s="52"/>
    </row>
    <row r="22" spans="2:6">
      <c r="C22" s="52"/>
      <c r="D22" s="52"/>
      <c r="E22" s="52"/>
      <c r="F22" s="52"/>
    </row>
    <row r="23" spans="2:6">
      <c r="C23" s="6"/>
      <c r="D23" s="53" t="s">
        <v>61</v>
      </c>
      <c r="E23" s="53"/>
      <c r="F23" s="53"/>
    </row>
    <row r="25" spans="2:6">
      <c r="C25" s="4"/>
      <c r="D25" s="52" t="s">
        <v>56</v>
      </c>
      <c r="E25" s="52"/>
      <c r="F25" s="52"/>
    </row>
    <row r="26" spans="2:6">
      <c r="C26" s="4"/>
      <c r="D26" s="52" t="s">
        <v>57</v>
      </c>
      <c r="E26" s="52"/>
      <c r="F26" s="52"/>
    </row>
    <row r="27" spans="2:6">
      <c r="C27" s="52" t="s">
        <v>46</v>
      </c>
      <c r="D27" s="52"/>
      <c r="E27" s="52"/>
      <c r="F27" s="52"/>
    </row>
    <row r="28" spans="2:6">
      <c r="C28" s="52"/>
      <c r="D28" s="52"/>
      <c r="E28" s="52"/>
      <c r="F28" s="52"/>
    </row>
    <row r="29" spans="2:6">
      <c r="C29" s="6"/>
      <c r="D29" s="53" t="s">
        <v>59</v>
      </c>
      <c r="E29" s="53"/>
      <c r="F29" s="53"/>
    </row>
    <row r="31" spans="2:6" ht="14.45" customHeight="1">
      <c r="B31" s="3"/>
      <c r="C31" s="4"/>
      <c r="D31" s="52" t="s">
        <v>6</v>
      </c>
      <c r="E31" s="52"/>
      <c r="F31" s="52"/>
    </row>
    <row r="32" spans="2:6" ht="22.5" customHeight="1">
      <c r="B32" s="3"/>
      <c r="C32" s="4"/>
      <c r="D32" s="52" t="s">
        <v>54</v>
      </c>
      <c r="E32" s="52"/>
      <c r="F32" s="52"/>
    </row>
    <row r="33" spans="1:7" ht="18" customHeight="1">
      <c r="B33" s="5"/>
      <c r="C33" s="52" t="s">
        <v>46</v>
      </c>
      <c r="D33" s="52"/>
      <c r="E33" s="52"/>
      <c r="F33" s="52"/>
    </row>
    <row r="34" spans="1:7" ht="3" customHeight="1">
      <c r="B34" s="5"/>
      <c r="C34" s="52"/>
      <c r="D34" s="52"/>
      <c r="E34" s="52"/>
      <c r="F34" s="52"/>
    </row>
    <row r="35" spans="1:7">
      <c r="B35" s="5"/>
      <c r="C35" s="6"/>
      <c r="D35" s="53" t="s">
        <v>55</v>
      </c>
      <c r="E35" s="53"/>
      <c r="F35" s="53"/>
    </row>
    <row r="36" spans="1:7">
      <c r="B36" s="5"/>
      <c r="C36" s="6"/>
      <c r="D36" s="7"/>
      <c r="E36" s="7"/>
      <c r="F36" s="7"/>
    </row>
    <row r="37" spans="1:7" ht="65.25" customHeight="1">
      <c r="A37" s="55" t="s">
        <v>47</v>
      </c>
      <c r="B37" s="55"/>
      <c r="C37" s="55"/>
      <c r="D37" s="55"/>
      <c r="E37" s="55"/>
      <c r="F37" s="55"/>
    </row>
    <row r="38" spans="1:7" ht="17.45" customHeight="1">
      <c r="A38" s="56" t="s">
        <v>5</v>
      </c>
      <c r="B38" s="57" t="s">
        <v>0</v>
      </c>
      <c r="C38" s="56" t="s">
        <v>22</v>
      </c>
      <c r="D38" s="58" t="s">
        <v>48</v>
      </c>
      <c r="E38" s="58"/>
      <c r="F38" s="58"/>
    </row>
    <row r="39" spans="1:7" ht="38.25" customHeight="1">
      <c r="A39" s="56"/>
      <c r="B39" s="57"/>
      <c r="C39" s="56"/>
      <c r="D39" s="16" t="s">
        <v>2</v>
      </c>
      <c r="E39" s="16" t="s">
        <v>3</v>
      </c>
      <c r="F39" s="16" t="s">
        <v>4</v>
      </c>
      <c r="G39" s="8"/>
    </row>
    <row r="40" spans="1:7" ht="30.95" customHeight="1">
      <c r="A40" s="17" t="s">
        <v>19</v>
      </c>
      <c r="B40" s="18" t="s">
        <v>20</v>
      </c>
      <c r="C40" s="18" t="s">
        <v>21</v>
      </c>
      <c r="D40" s="38">
        <f>D41+D42+D43+D44+D45+D46+D47</f>
        <v>18058544</v>
      </c>
      <c r="E40" s="38">
        <f t="shared" ref="E40:F40" si="0">E41+E42+E43+E44+E45+E46+E47</f>
        <v>17971928</v>
      </c>
      <c r="F40" s="38">
        <f t="shared" si="0"/>
        <v>18198782</v>
      </c>
      <c r="G40" s="8"/>
    </row>
    <row r="41" spans="1:7" ht="48.6" customHeight="1">
      <c r="A41" s="19" t="s">
        <v>7</v>
      </c>
      <c r="B41" s="20" t="s">
        <v>8</v>
      </c>
      <c r="C41" s="20" t="s">
        <v>9</v>
      </c>
      <c r="D41" s="39">
        <v>1195369</v>
      </c>
      <c r="E41" s="39">
        <v>1195369</v>
      </c>
      <c r="F41" s="39">
        <v>1195369</v>
      </c>
      <c r="G41" s="8"/>
    </row>
    <row r="42" spans="1:7" ht="47.45" customHeight="1">
      <c r="A42" s="19" t="s">
        <v>10</v>
      </c>
      <c r="B42" s="20" t="s">
        <v>20</v>
      </c>
      <c r="C42" s="20" t="s">
        <v>23</v>
      </c>
      <c r="D42" s="39">
        <v>779347</v>
      </c>
      <c r="E42" s="39">
        <v>781165</v>
      </c>
      <c r="F42" s="39">
        <v>781165</v>
      </c>
      <c r="G42" s="8"/>
    </row>
    <row r="43" spans="1:7" ht="62.1" customHeight="1">
      <c r="A43" s="19" t="s">
        <v>11</v>
      </c>
      <c r="B43" s="20" t="s">
        <v>20</v>
      </c>
      <c r="C43" s="20" t="s">
        <v>24</v>
      </c>
      <c r="D43" s="39">
        <f>15389797-100000</f>
        <v>15289797</v>
      </c>
      <c r="E43" s="39">
        <v>15945394</v>
      </c>
      <c r="F43" s="39">
        <v>16172248</v>
      </c>
      <c r="G43" s="8"/>
    </row>
    <row r="44" spans="1:7" ht="51.6" customHeight="1">
      <c r="A44" s="19" t="s">
        <v>12</v>
      </c>
      <c r="B44" s="20" t="s">
        <v>20</v>
      </c>
      <c r="C44" s="20" t="s">
        <v>25</v>
      </c>
      <c r="D44" s="39">
        <v>30732</v>
      </c>
      <c r="E44" s="39">
        <v>0</v>
      </c>
      <c r="F44" s="39">
        <v>0</v>
      </c>
      <c r="G44" s="8"/>
    </row>
    <row r="45" spans="1:7" ht="51.6" customHeight="1">
      <c r="A45" s="19" t="s">
        <v>49</v>
      </c>
      <c r="B45" s="20" t="s">
        <v>20</v>
      </c>
      <c r="C45" s="20" t="s">
        <v>40</v>
      </c>
      <c r="D45" s="39">
        <v>328299</v>
      </c>
      <c r="E45" s="39"/>
      <c r="F45" s="39"/>
      <c r="G45" s="8"/>
    </row>
    <row r="46" spans="1:7" ht="24.95" customHeight="1">
      <c r="A46" s="19" t="s">
        <v>13</v>
      </c>
      <c r="B46" s="20" t="s">
        <v>20</v>
      </c>
      <c r="C46" s="20">
        <v>11</v>
      </c>
      <c r="D46" s="39">
        <v>50000</v>
      </c>
      <c r="E46" s="39">
        <v>50000</v>
      </c>
      <c r="F46" s="39">
        <v>50000</v>
      </c>
      <c r="G46" s="8"/>
    </row>
    <row r="47" spans="1:7" ht="21" customHeight="1">
      <c r="A47" s="23" t="s">
        <v>14</v>
      </c>
      <c r="B47" s="24" t="s">
        <v>20</v>
      </c>
      <c r="C47" s="24">
        <v>13</v>
      </c>
      <c r="D47" s="40">
        <f>255000+30000+100000</f>
        <v>385000</v>
      </c>
      <c r="E47" s="40"/>
      <c r="F47" s="40"/>
      <c r="G47" s="8"/>
    </row>
    <row r="48" spans="1:7" ht="24.95" customHeight="1">
      <c r="A48" s="25" t="s">
        <v>15</v>
      </c>
      <c r="B48" s="26" t="s">
        <v>26</v>
      </c>
      <c r="C48" s="26" t="s">
        <v>21</v>
      </c>
      <c r="D48" s="38">
        <f>D49</f>
        <v>857016</v>
      </c>
      <c r="E48" s="38">
        <f t="shared" ref="E48:F48" si="1">E49</f>
        <v>865910</v>
      </c>
      <c r="F48" s="38">
        <f t="shared" si="1"/>
        <v>900360</v>
      </c>
      <c r="G48" s="8"/>
    </row>
    <row r="49" spans="1:7" ht="30" customHeight="1">
      <c r="A49" s="23" t="s">
        <v>16</v>
      </c>
      <c r="B49" s="24" t="s">
        <v>26</v>
      </c>
      <c r="C49" s="24" t="s">
        <v>23</v>
      </c>
      <c r="D49" s="40">
        <v>857016</v>
      </c>
      <c r="E49" s="40">
        <v>865910</v>
      </c>
      <c r="F49" s="40">
        <v>900360</v>
      </c>
      <c r="G49" s="8"/>
    </row>
    <row r="50" spans="1:7" ht="38.25" customHeight="1">
      <c r="A50" s="25" t="s">
        <v>17</v>
      </c>
      <c r="B50" s="26" t="s">
        <v>23</v>
      </c>
      <c r="C50" s="26" t="s">
        <v>21</v>
      </c>
      <c r="D50" s="38">
        <f>D51+D52</f>
        <v>462500</v>
      </c>
      <c r="E50" s="38">
        <f t="shared" ref="E50:F50" si="2">E51+E52</f>
        <v>90000</v>
      </c>
      <c r="F50" s="38">
        <f t="shared" si="2"/>
        <v>90000</v>
      </c>
      <c r="G50" s="8"/>
    </row>
    <row r="51" spans="1:7" ht="51" customHeight="1">
      <c r="A51" s="35" t="s">
        <v>50</v>
      </c>
      <c r="B51" s="36" t="s">
        <v>23</v>
      </c>
      <c r="C51" s="36" t="s">
        <v>30</v>
      </c>
      <c r="D51" s="41">
        <f>362500-150000</f>
        <v>212500</v>
      </c>
      <c r="E51" s="42">
        <v>90000</v>
      </c>
      <c r="F51" s="42">
        <v>90000</v>
      </c>
      <c r="G51" s="8"/>
    </row>
    <row r="52" spans="1:7" ht="47.1" customHeight="1">
      <c r="A52" s="23" t="s">
        <v>18</v>
      </c>
      <c r="B52" s="24" t="s">
        <v>23</v>
      </c>
      <c r="C52" s="24">
        <v>10</v>
      </c>
      <c r="D52" s="40">
        <v>250000</v>
      </c>
      <c r="E52" s="40">
        <v>0</v>
      </c>
      <c r="F52" s="40">
        <v>0</v>
      </c>
      <c r="G52" s="8"/>
    </row>
    <row r="53" spans="1:7" ht="27" customHeight="1">
      <c r="A53" s="27" t="s">
        <v>28</v>
      </c>
      <c r="B53" s="28" t="s">
        <v>24</v>
      </c>
      <c r="C53" s="28" t="s">
        <v>21</v>
      </c>
      <c r="D53" s="46">
        <f>D54+D55+D56</f>
        <v>33312431.34</v>
      </c>
      <c r="E53" s="46">
        <f t="shared" ref="E53:F53" si="3">E54+E55+E56</f>
        <v>13116579</v>
      </c>
      <c r="F53" s="46">
        <f t="shared" si="3"/>
        <v>13146579</v>
      </c>
      <c r="G53" s="8"/>
    </row>
    <row r="54" spans="1:7" ht="27" customHeight="1">
      <c r="A54" s="45" t="s">
        <v>51</v>
      </c>
      <c r="B54" s="37" t="s">
        <v>24</v>
      </c>
      <c r="C54" s="37" t="s">
        <v>43</v>
      </c>
      <c r="D54" s="47">
        <v>240000</v>
      </c>
      <c r="E54" s="47">
        <v>0</v>
      </c>
      <c r="F54" s="47">
        <v>0</v>
      </c>
      <c r="G54" s="8"/>
    </row>
    <row r="55" spans="1:7" ht="20.100000000000001" customHeight="1">
      <c r="A55" s="22" t="s">
        <v>29</v>
      </c>
      <c r="B55" s="21" t="s">
        <v>24</v>
      </c>
      <c r="C55" s="21" t="s">
        <v>30</v>
      </c>
      <c r="D55" s="39">
        <f>16994534.09+190490.25+105000-350000+15932407</f>
        <v>32872431.34</v>
      </c>
      <c r="E55" s="39">
        <v>12816579</v>
      </c>
      <c r="F55" s="39">
        <v>13146579</v>
      </c>
      <c r="G55" s="8"/>
    </row>
    <row r="56" spans="1:7" ht="21" customHeight="1">
      <c r="A56" s="29" t="s">
        <v>31</v>
      </c>
      <c r="B56" s="30" t="s">
        <v>24</v>
      </c>
      <c r="C56" s="30" t="s">
        <v>32</v>
      </c>
      <c r="D56" s="40">
        <f>300000-100000</f>
        <v>200000</v>
      </c>
      <c r="E56" s="40">
        <v>300000</v>
      </c>
      <c r="F56" s="40">
        <v>0</v>
      </c>
      <c r="G56" s="8"/>
    </row>
    <row r="57" spans="1:7" ht="23.45" customHeight="1">
      <c r="A57" s="27" t="s">
        <v>33</v>
      </c>
      <c r="B57" s="18" t="s">
        <v>35</v>
      </c>
      <c r="C57" s="18" t="s">
        <v>21</v>
      </c>
      <c r="D57" s="38">
        <f>D58+D59+D60+D61</f>
        <v>308759461.71999997</v>
      </c>
      <c r="E57" s="38">
        <f t="shared" ref="E57:F57" si="4">E58+E59+E60+E61</f>
        <v>48805269.280000001</v>
      </c>
      <c r="F57" s="38">
        <f t="shared" si="4"/>
        <v>11623763.449999999</v>
      </c>
      <c r="G57" s="8"/>
    </row>
    <row r="58" spans="1:7" ht="20.100000000000001" customHeight="1">
      <c r="A58" s="22" t="s">
        <v>34</v>
      </c>
      <c r="B58" s="21" t="s">
        <v>35</v>
      </c>
      <c r="C58" s="21" t="s">
        <v>20</v>
      </c>
      <c r="D58" s="39">
        <v>1850000</v>
      </c>
      <c r="E58" s="39">
        <v>38655269.829999998</v>
      </c>
      <c r="F58" s="39">
        <v>1463232</v>
      </c>
      <c r="G58" s="8"/>
    </row>
    <row r="59" spans="1:7" ht="20.100000000000001" customHeight="1">
      <c r="A59" s="22" t="s">
        <v>36</v>
      </c>
      <c r="B59" s="10" t="s">
        <v>35</v>
      </c>
      <c r="C59" s="10" t="s">
        <v>26</v>
      </c>
      <c r="D59" s="39">
        <f>286446221.26-80000-120000+282048.89</f>
        <v>286528270.14999998</v>
      </c>
      <c r="E59" s="39">
        <v>250000</v>
      </c>
      <c r="F59" s="39">
        <v>250000</v>
      </c>
      <c r="G59" s="8"/>
    </row>
    <row r="60" spans="1:7" ht="21.6" customHeight="1">
      <c r="A60" s="31" t="s">
        <v>37</v>
      </c>
      <c r="B60" s="32" t="s">
        <v>35</v>
      </c>
      <c r="C60" s="32" t="s">
        <v>23</v>
      </c>
      <c r="D60" s="40">
        <f>10638272.54+150000+120000+500000-100000+696112.03+114500</f>
        <v>12118884.569999998</v>
      </c>
      <c r="E60" s="40">
        <v>9899999.4499999993</v>
      </c>
      <c r="F60" s="40">
        <v>9910531.4499999993</v>
      </c>
      <c r="G60" s="8"/>
    </row>
    <row r="61" spans="1:7" ht="35.25" customHeight="1">
      <c r="A61" s="48" t="s">
        <v>53</v>
      </c>
      <c r="B61" s="49" t="s">
        <v>35</v>
      </c>
      <c r="C61" s="49" t="s">
        <v>35</v>
      </c>
      <c r="D61" s="41">
        <v>8262307</v>
      </c>
      <c r="E61" s="41"/>
      <c r="F61" s="41"/>
      <c r="G61" s="8"/>
    </row>
    <row r="62" spans="1:7" ht="22.5" customHeight="1">
      <c r="A62" s="27" t="s">
        <v>38</v>
      </c>
      <c r="B62" s="18" t="s">
        <v>40</v>
      </c>
      <c r="C62" s="18" t="s">
        <v>21</v>
      </c>
      <c r="D62" s="38">
        <f>D63</f>
        <v>163000</v>
      </c>
      <c r="E62" s="38">
        <f t="shared" ref="E62:F62" si="5">E63</f>
        <v>163000</v>
      </c>
      <c r="F62" s="38">
        <f t="shared" si="5"/>
        <v>163000</v>
      </c>
      <c r="G62" s="8"/>
    </row>
    <row r="63" spans="1:7" ht="20.45" customHeight="1">
      <c r="A63" s="29" t="s">
        <v>39</v>
      </c>
      <c r="B63" s="30" t="s">
        <v>40</v>
      </c>
      <c r="C63" s="30" t="s">
        <v>40</v>
      </c>
      <c r="D63" s="40">
        <f>183000-20000</f>
        <v>163000</v>
      </c>
      <c r="E63" s="40">
        <v>163000</v>
      </c>
      <c r="F63" s="40">
        <v>163000</v>
      </c>
      <c r="G63" s="8"/>
    </row>
    <row r="64" spans="1:7" ht="20.45" customHeight="1">
      <c r="A64" s="33" t="s">
        <v>41</v>
      </c>
      <c r="B64" s="18" t="s">
        <v>43</v>
      </c>
      <c r="C64" s="18" t="s">
        <v>21</v>
      </c>
      <c r="D64" s="38">
        <f>D65</f>
        <v>17915629</v>
      </c>
      <c r="E64" s="38">
        <f t="shared" ref="E64:F64" si="6">E65</f>
        <v>18205840</v>
      </c>
      <c r="F64" s="38">
        <f t="shared" si="6"/>
        <v>18405840</v>
      </c>
      <c r="G64" s="8"/>
    </row>
    <row r="65" spans="1:7" ht="20.45" customHeight="1">
      <c r="A65" s="34" t="s">
        <v>42</v>
      </c>
      <c r="B65" s="30" t="s">
        <v>43</v>
      </c>
      <c r="C65" s="30" t="s">
        <v>20</v>
      </c>
      <c r="D65" s="40">
        <v>17915629</v>
      </c>
      <c r="E65" s="40">
        <v>18205840</v>
      </c>
      <c r="F65" s="40">
        <v>18405840</v>
      </c>
      <c r="G65" s="8"/>
    </row>
    <row r="66" spans="1:7" ht="20.45" customHeight="1">
      <c r="A66" s="27" t="s">
        <v>44</v>
      </c>
      <c r="B66" s="18" t="s">
        <v>27</v>
      </c>
      <c r="C66" s="18" t="s">
        <v>21</v>
      </c>
      <c r="D66" s="38">
        <f>D67+D68+D69</f>
        <v>9474245</v>
      </c>
      <c r="E66" s="38">
        <f t="shared" ref="E66:F66" si="7">E67+E68+E69</f>
        <v>313100</v>
      </c>
      <c r="F66" s="38">
        <f t="shared" si="7"/>
        <v>313100</v>
      </c>
      <c r="G66" s="8"/>
    </row>
    <row r="67" spans="1:7" ht="21.6" customHeight="1">
      <c r="A67" s="29" t="s">
        <v>45</v>
      </c>
      <c r="B67" s="32" t="s">
        <v>27</v>
      </c>
      <c r="C67" s="32" t="s">
        <v>20</v>
      </c>
      <c r="D67" s="43">
        <v>298100</v>
      </c>
      <c r="E67" s="43">
        <v>298100</v>
      </c>
      <c r="F67" s="43">
        <v>298100</v>
      </c>
      <c r="G67" s="9"/>
    </row>
    <row r="68" spans="1:7" ht="21.6" customHeight="1">
      <c r="A68" s="50" t="s">
        <v>52</v>
      </c>
      <c r="B68" s="49" t="s">
        <v>27</v>
      </c>
      <c r="C68" s="49" t="s">
        <v>23</v>
      </c>
      <c r="D68" s="51">
        <v>15000</v>
      </c>
      <c r="E68" s="51">
        <v>15000</v>
      </c>
      <c r="F68" s="51">
        <v>15000</v>
      </c>
      <c r="G68" s="9"/>
    </row>
    <row r="69" spans="1:7" ht="21.6" customHeight="1">
      <c r="A69" s="50" t="s">
        <v>58</v>
      </c>
      <c r="B69" s="49" t="s">
        <v>27</v>
      </c>
      <c r="C69" s="49" t="s">
        <v>24</v>
      </c>
      <c r="D69" s="51">
        <f>2431970.17+6729174.83</f>
        <v>9161145</v>
      </c>
      <c r="E69" s="51"/>
      <c r="F69" s="51"/>
      <c r="G69" s="9"/>
    </row>
    <row r="70" spans="1:7" ht="24.95" customHeight="1">
      <c r="A70" s="54" t="s">
        <v>1</v>
      </c>
      <c r="B70" s="54"/>
      <c r="C70" s="54"/>
      <c r="D70" s="44">
        <f>D40+D48+D50+D53+D57+D62+D64+D66</f>
        <v>389002827.05999994</v>
      </c>
      <c r="E70" s="44">
        <f t="shared" ref="E70:F70" si="8">E40+E48+E50+E53+E57+E62+E64+E66</f>
        <v>99531626.280000001</v>
      </c>
      <c r="F70" s="44">
        <f t="shared" si="8"/>
        <v>62841424.450000003</v>
      </c>
      <c r="G70" s="9"/>
    </row>
    <row r="71" spans="1:7">
      <c r="A71" s="1"/>
      <c r="B71" s="11"/>
      <c r="C71" s="9"/>
      <c r="D71" s="9"/>
      <c r="E71" s="9"/>
      <c r="F71" s="9"/>
      <c r="G71" s="9"/>
    </row>
    <row r="72" spans="1:7">
      <c r="A72" s="9"/>
      <c r="B72" s="11"/>
      <c r="C72" s="9"/>
      <c r="D72" s="9"/>
      <c r="E72" s="9"/>
      <c r="F72" s="12"/>
      <c r="G72" s="9"/>
    </row>
    <row r="73" spans="1:7">
      <c r="F73" s="8"/>
    </row>
    <row r="74" spans="1:7">
      <c r="A74" s="14"/>
    </row>
    <row r="75" spans="1:7">
      <c r="F75" s="8"/>
    </row>
    <row r="78" spans="1:7">
      <c r="D78" s="15"/>
      <c r="E78" s="15"/>
    </row>
  </sheetData>
  <mergeCells count="36">
    <mergeCell ref="D13:F13"/>
    <mergeCell ref="D14:F14"/>
    <mergeCell ref="C15:F15"/>
    <mergeCell ref="C16:F16"/>
    <mergeCell ref="D17:F17"/>
    <mergeCell ref="D19:F19"/>
    <mergeCell ref="D20:F20"/>
    <mergeCell ref="C21:F21"/>
    <mergeCell ref="C22:F22"/>
    <mergeCell ref="D23:F23"/>
    <mergeCell ref="D25:F25"/>
    <mergeCell ref="D26:F26"/>
    <mergeCell ref="C27:F27"/>
    <mergeCell ref="C28:F28"/>
    <mergeCell ref="D29:F29"/>
    <mergeCell ref="A70:C70"/>
    <mergeCell ref="A37:F37"/>
    <mergeCell ref="A38:A39"/>
    <mergeCell ref="B38:B39"/>
    <mergeCell ref="C38:C39"/>
    <mergeCell ref="D38:F38"/>
    <mergeCell ref="D31:F31"/>
    <mergeCell ref="D32:F32"/>
    <mergeCell ref="D35:F35"/>
    <mergeCell ref="C33:F33"/>
    <mergeCell ref="C34:F34"/>
    <mergeCell ref="D7:F7"/>
    <mergeCell ref="D8:F8"/>
    <mergeCell ref="C9:F9"/>
    <mergeCell ref="C10:F10"/>
    <mergeCell ref="D11:F11"/>
    <mergeCell ref="D1:F1"/>
    <mergeCell ref="D2:F2"/>
    <mergeCell ref="C3:F3"/>
    <mergeCell ref="C4:F4"/>
    <mergeCell ref="D5:F5"/>
  </mergeCells>
  <pageMargins left="1.0629921259842521" right="0.19685039370078741" top="0.3937007874015748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</vt:lpstr>
      <vt:lpstr>'Приложение № 4'!Заголовки_для_печати</vt:lpstr>
      <vt:lpstr>'Приложение №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2021-05-28T06:59:26Z</dcterms:modified>
</cp:coreProperties>
</file>