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прил.1" sheetId="1" r:id="rId1"/>
  </sheets>
  <definedNames/>
  <calcPr fullCalcOnLoad="1"/>
</workbook>
</file>

<file path=xl/sharedStrings.xml><?xml version="1.0" encoding="utf-8"?>
<sst xmlns="http://schemas.openxmlformats.org/spreadsheetml/2006/main" count="186" uniqueCount="181">
  <si>
    <t>Информация</t>
  </si>
  <si>
    <t xml:space="preserve">                                                               1. Доходы бюджета</t>
  </si>
  <si>
    <t xml:space="preserve"> Наименование показателя</t>
  </si>
  <si>
    <t xml:space="preserve">Код дохода по бюджетной классификации </t>
  </si>
  <si>
    <t>Доходы бюджета - Всего</t>
  </si>
  <si>
    <t>000 8500000000 0000 000</t>
  </si>
  <si>
    <t xml:space="preserve">  НАЛОГОВЫЕ И НЕНАЛОГОВЫЕ ДОХОДЫ</t>
  </si>
  <si>
    <t>000 1000000000 0000 000</t>
  </si>
  <si>
    <t xml:space="preserve">  НАЛОГИ НА ПРИБЫЛЬ, ДОХОДЫ</t>
  </si>
  <si>
    <t>000 1010000000 0000 000</t>
  </si>
  <si>
    <t xml:space="preserve">  НАЛОГИ НА СОВОКУПНЫЙ ДОХОД</t>
  </si>
  <si>
    <t>000 1050000000 0000 000</t>
  </si>
  <si>
    <t xml:space="preserve">  НАЛОГИ НА ИМУЩЕСТВО</t>
  </si>
  <si>
    <t>000 1060000000 0000 000</t>
  </si>
  <si>
    <t xml:space="preserve">  ГОСУДАРСТВЕННАЯ ПОШЛИНА</t>
  </si>
  <si>
    <t>000 1080000000 0000 000</t>
  </si>
  <si>
    <t xml:space="preserve">  ЗАДОЛЖЕННОСТЬ И ПЕРЕРАСЧЕТЫ ПО ОТМЕНЕННЫМ НАЛОГАМ, СБОРАМ И ИНЫМ ОБЯЗАТЕЛЬНЫМ ПЛАТЕЖАМ</t>
  </si>
  <si>
    <t>000 1090000000 0000 000</t>
  </si>
  <si>
    <t xml:space="preserve">  ДОХОДЫ ОТ ИСПОЛЬЗОВАНИЯ ИМУЩЕСТВА, НАХОДЯЩЕГОСЯ В ГОСУДАРСТВЕННОЙ И МУНИЦИПАЛЬНОЙ СОБСТВЕННОСТИ</t>
  </si>
  <si>
    <t>000 1110000000 0000 000</t>
  </si>
  <si>
    <t xml:space="preserve">  ПЛАТЕЖИ ПРИ ПОЛЬЗОВАНИИ ПРИРОДНЫМИ РЕСУРСАМИ</t>
  </si>
  <si>
    <t>000 1120000000 0000 000</t>
  </si>
  <si>
    <t xml:space="preserve">  ДОХОДЫ ОТ ОКАЗАНИЯ ПЛАТНЫХ УСЛУГ И КОМПЕНСАЦИИ ЗАТРАТ ГОСУДАРСТВА</t>
  </si>
  <si>
    <t>000 1130000000 0000 000</t>
  </si>
  <si>
    <t xml:space="preserve">  ДОХОДЫ ОТ ПРОДАЖИ МАТЕРИАЛЬНЫХ И НЕМАТЕРИАЛЬНЫХ АКТИВОВ</t>
  </si>
  <si>
    <t>000 1140000000 0000 000</t>
  </si>
  <si>
    <t xml:space="preserve">  ШТРАФЫ, САНКЦИИ, ВОЗМЕЩЕНИЕ УЩЕРБА</t>
  </si>
  <si>
    <t>000 1160000000 0000 000</t>
  </si>
  <si>
    <t xml:space="preserve">  ПРОЧИЕ НЕНАЛОГОВЫЕ ДОХОДЫ</t>
  </si>
  <si>
    <t>000 1170000000 0000 000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</si>
  <si>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</si>
  <si>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000 1180000000 0000 000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</si>
  <si>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</si>
  <si>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>000 1190000000 0000 000</t>
  </si>
  <si>
    <t xml:space="preserve">  БЕЗВОЗМЕЗДНЫЕ ПОСТУПЛЕНИЯ</t>
  </si>
  <si>
    <t>000 2000000000 0000 000</t>
  </si>
  <si>
    <t xml:space="preserve">  Дотации бюджетам субъектов Российской Федерации и муниципальных образований</t>
  </si>
  <si>
    <t>000 2020100000 0000 151</t>
  </si>
  <si>
    <t xml:space="preserve">  Субсидии бюджетам субъектов Российской Федерации и муниципальных образований (межбюджетные субсидии)</t>
  </si>
  <si>
    <t>000 2020200000 0000 151</t>
  </si>
  <si>
    <t xml:space="preserve">  Субвенции бюджетам субъектов Российской Федерации и муниципальных образований</t>
  </si>
  <si>
    <t>000 2020300000 0000 151</t>
  </si>
  <si>
    <t xml:space="preserve">  Иные межбюджетные трансферты</t>
  </si>
  <si>
    <t>000 2020400000 0000 151</t>
  </si>
  <si>
    <t xml:space="preserve">  Прочие безвозмездные поступления от других бюджетов бюджетной системы</t>
  </si>
  <si>
    <t>000 2020900000 0000 151</t>
  </si>
  <si>
    <t xml:space="preserve">                                                            2. Расходы бюджета</t>
  </si>
  <si>
    <t>Расходы бюджета - ИТОГО</t>
  </si>
  <si>
    <t>000 9600 0000000 000 000</t>
  </si>
  <si>
    <t xml:space="preserve">  Общегосударственные вопросы</t>
  </si>
  <si>
    <t>000 0100 0000000 000 000</t>
  </si>
  <si>
    <t xml:space="preserve">  Функционирование высшего должностного лица субъекта Российской Федерации и муниципального образования</t>
  </si>
  <si>
    <t>000 0102 0000000 000 000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</si>
  <si>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</si>
  <si>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</si>
  <si>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</si>
  <si>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</si>
  <si>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</si>
  <si>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</si>
  <si>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 xml:space="preserve">  Обеспечение проведения выборов и референдумов</t>
  </si>
  <si>
    <t>000 0107 0000000 000 000</t>
  </si>
  <si>
    <t>000 0111 0000000 000 000</t>
  </si>
  <si>
    <t xml:space="preserve">  Резервные фонды</t>
  </si>
  <si>
    <t xml:space="preserve">  Национальная безопасность и правоохранительная деятельность</t>
  </si>
  <si>
    <t>000 0300 0000000 000 000</t>
  </si>
  <si>
    <t xml:space="preserve">  Органы внутренних дел</t>
  </si>
  <si>
    <t>000 0302 0000000 000 000</t>
  </si>
  <si>
    <t xml:space="preserve">  Защита населения и территории от последствий чрезвычайных ситуаций природного и техногенного характера, гражданская оборона</t>
  </si>
  <si>
    <t>000 0309 0000000 000 000</t>
  </si>
  <si>
    <t xml:space="preserve">  Национальная экономика</t>
  </si>
  <si>
    <t>000 0400 0000000 000 000</t>
  </si>
  <si>
    <t xml:space="preserve">  Топливно-энергетический комплекс</t>
  </si>
  <si>
    <t>000 0402 0000000 000 000</t>
  </si>
  <si>
    <t xml:space="preserve">  Сельское хозяйство и рыболовство</t>
  </si>
  <si>
    <t>000 0405 0000000 000 000</t>
  </si>
  <si>
    <t xml:space="preserve">  Транспорт</t>
  </si>
  <si>
    <t>000 0408 0000000 000 000</t>
  </si>
  <si>
    <t xml:space="preserve">  Связь и информатика</t>
  </si>
  <si>
    <t>000 0410 0000000 000 000</t>
  </si>
  <si>
    <t xml:space="preserve">  Другие вопросы в области национальной экономики</t>
  </si>
  <si>
    <t>000 0412 0000000 000 000</t>
  </si>
  <si>
    <t xml:space="preserve">  Жилищно-коммунальное хозяйство</t>
  </si>
  <si>
    <t>000 0500 0000000 000 000</t>
  </si>
  <si>
    <t xml:space="preserve">  Жилищное хозяйство</t>
  </si>
  <si>
    <t>000 0501 0000000 000 000</t>
  </si>
  <si>
    <t xml:space="preserve">  Коммунальное хозяйство</t>
  </si>
  <si>
    <t>000 0502 0000000 000 000</t>
  </si>
  <si>
    <t xml:space="preserve">  Образование</t>
  </si>
  <si>
    <t>000 0700 0000000 000 000</t>
  </si>
  <si>
    <t xml:space="preserve">  Дошкольное образование</t>
  </si>
  <si>
    <t>000 0701 0000000 000 000</t>
  </si>
  <si>
    <t xml:space="preserve">  Общее образование</t>
  </si>
  <si>
    <t>000 0702 0000000 000 000</t>
  </si>
  <si>
    <t xml:space="preserve">  Профессиональная подготовка, переподготовка и повышение квалификации</t>
  </si>
  <si>
    <t>000 0705 0000000 000 000</t>
  </si>
  <si>
    <t xml:space="preserve">  Молодежная политика и оздоровление детей</t>
  </si>
  <si>
    <t>000 0707 0000000 000 000</t>
  </si>
  <si>
    <t xml:space="preserve">  Другие вопросы в области образования</t>
  </si>
  <si>
    <t>000 0709 0000000 000 000</t>
  </si>
  <si>
    <t xml:space="preserve">  Культура, кинематография, средства массовой информации</t>
  </si>
  <si>
    <t>000 0800 0000000 000 000</t>
  </si>
  <si>
    <t xml:space="preserve">  Культура</t>
  </si>
  <si>
    <t>000 0801 0000000 000 000</t>
  </si>
  <si>
    <t xml:space="preserve">  Другие вопросы в области культуры, кинематографии, средств массовой информации</t>
  </si>
  <si>
    <t>000 0806 0000000 000 000</t>
  </si>
  <si>
    <t xml:space="preserve">  Здравоохранение, физическая культура и спорт</t>
  </si>
  <si>
    <t>000 0900 0000000 000 000</t>
  </si>
  <si>
    <t xml:space="preserve">  Стационарная медицинская помощь</t>
  </si>
  <si>
    <t>000 0901 0000000 000 000</t>
  </si>
  <si>
    <t xml:space="preserve">  Амбулаторная помощь</t>
  </si>
  <si>
    <t>000 0902 0000000 000 000</t>
  </si>
  <si>
    <t xml:space="preserve">  Медицинская помощь в дневных стационарах всех типов</t>
  </si>
  <si>
    <t>000 0903 0000000 000 000</t>
  </si>
  <si>
    <t xml:space="preserve">  Скорая медицинская помощь</t>
  </si>
  <si>
    <t>000 0904 0000000 000 000</t>
  </si>
  <si>
    <t xml:space="preserve">  Физическая культура и спорт</t>
  </si>
  <si>
    <t>000 0908 0000000 000 000</t>
  </si>
  <si>
    <t xml:space="preserve">  Другие вопросы в области здравоохранения, физической культуры и спорта</t>
  </si>
  <si>
    <t>000 0910 0000000 000 000</t>
  </si>
  <si>
    <t xml:space="preserve">  Социальная политика</t>
  </si>
  <si>
    <t>000 1000 0000000 000 000</t>
  </si>
  <si>
    <t xml:space="preserve">  Пенсионное обеспечение</t>
  </si>
  <si>
    <t>000 1001 0000000 000 000</t>
  </si>
  <si>
    <t xml:space="preserve">  Социальное обеспечение населения</t>
  </si>
  <si>
    <t>000 1003 0000000 000 000</t>
  </si>
  <si>
    <t xml:space="preserve">  Охрана семьи и детства</t>
  </si>
  <si>
    <t>000 1004 0000000 000 000</t>
  </si>
  <si>
    <t>000 1102 0000000 000 000</t>
  </si>
  <si>
    <t>000 1103 0000000 000 000</t>
  </si>
  <si>
    <t>000 1104 0000000 000 000</t>
  </si>
  <si>
    <t xml:space="preserve">  Результат исполнения бюджета (дефицит "--", профицит "+")</t>
  </si>
  <si>
    <t>000 7900 0000000 000 000</t>
  </si>
  <si>
    <t xml:space="preserve">                                           3. Источники финансирования дефицита бюджетов</t>
  </si>
  <si>
    <t>Источники финансирования дефицита бюджета - всего</t>
  </si>
  <si>
    <t>000 90 00 00 00 00 0000 000</t>
  </si>
  <si>
    <t xml:space="preserve">  ИСТОЧНИКИ ВНУТРЕННЕГО ФИНАНСИРОВАНИЯ ДЕФИЦИТОВ БЮДЖЕТОВ</t>
  </si>
  <si>
    <t>000 01 00 00 00 00 0000 000</t>
  </si>
  <si>
    <t xml:space="preserve">  Кредиты кредитных организаций в валюте Российской Федерации</t>
  </si>
  <si>
    <t>000 01 02 00 00 00 0000 000</t>
  </si>
  <si>
    <t xml:space="preserve">  Получение кредитов от кредитных организаций в валюте Российской Федерации</t>
  </si>
  <si>
    <t>000 01 02 00 00 00 0000 700</t>
  </si>
  <si>
    <t xml:space="preserve">  Погашение кредитов, предоставленных кредитными организациями в валюте Российской Федерации</t>
  </si>
  <si>
    <t>000 01 02 00 00 00 0000 800</t>
  </si>
  <si>
    <t xml:space="preserve">  Бюджетные кредиты от других бюджетов бюджетной системы Российской Федерации</t>
  </si>
  <si>
    <t>000 01 03 00 00 00 0000 000</t>
  </si>
  <si>
    <t xml:space="preserve">  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</si>
  <si>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</si>
  <si>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 xml:space="preserve">  Изменение остатков средств на счетах по учету средств бюджета</t>
  </si>
  <si>
    <t>000 01 05 00 00 00 0000 000</t>
  </si>
  <si>
    <t xml:space="preserve">  Увеличение остатков средств бюджетов</t>
  </si>
  <si>
    <t>000 01 05 00 00 00 0000 500</t>
  </si>
  <si>
    <t xml:space="preserve">  Уменьшение остатков средств бюджетов</t>
  </si>
  <si>
    <t>000 01 05 00 00 00 0000 600</t>
  </si>
  <si>
    <t>руб.</t>
  </si>
  <si>
    <t>назначено</t>
  </si>
  <si>
    <t>исполнено</t>
  </si>
  <si>
    <t>% выполнения</t>
  </si>
  <si>
    <t>Возврат остатков субсидий, субвенций и иных межбюджетных трансфертов</t>
  </si>
  <si>
    <t>000 2190000000 0000 151</t>
  </si>
  <si>
    <t>000 0113 0000000 000 000</t>
  </si>
  <si>
    <t>Другие общегосударственные вопросы</t>
  </si>
  <si>
    <t>000 0310 0000000 000 000</t>
  </si>
  <si>
    <t>Обеспечение пожарной безопасности</t>
  </si>
  <si>
    <t>000 0409 0000000 000 000</t>
  </si>
  <si>
    <t>Дорожное хозяйство (дорожные фонды)</t>
  </si>
  <si>
    <t>000 0503 0000000 000 000</t>
  </si>
  <si>
    <t>Благоустройство</t>
  </si>
  <si>
    <t>Обслуживание государственного и муниципального долга</t>
  </si>
  <si>
    <t>000 1300 0000000 000 000</t>
  </si>
  <si>
    <t>000 1301 0000000 000 000</t>
  </si>
  <si>
    <t>Обслуживание внутреннего государственного и муниципального долга</t>
  </si>
  <si>
    <t>ГОСУДАРСТВЕННАЯ ПОШЛИНА</t>
  </si>
  <si>
    <t>Транспорт</t>
  </si>
  <si>
    <t>Социальное обеспечение населения</t>
  </si>
  <si>
    <t>АКЦИЗЫ</t>
  </si>
  <si>
    <t>000 1030000000 0000 000</t>
  </si>
  <si>
    <t xml:space="preserve">Штатная численность муниципальных служащих органов местного самоуправления и работников муниципальных учреждений - 63,4 (ед.)    </t>
  </si>
  <si>
    <t xml:space="preserve">   об исполнении бюджета муниципального образования "Октябрьское" и численности муниципальных служащих органов местного самоуправления муниципального образования, работников муниципальных учреждений муниципального образования с указанием фактических затрат на их содержание за полугодие 2014 года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</si>
  <si>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</si>
  <si>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Фактические затраты (з/плата с начислениями)   - 9 045 250,42  (руб.)                                                                                                                          </t>
  </si>
  <si>
    <t>Приложение  № 1                                                              к  решению восемнадцатой сессии Совета депутатов № 92   от 25 сентября 2014 года</t>
  </si>
</sst>
</file>

<file path=xl/styles.xml><?xml version="1.0" encoding="utf-8"?>
<styleSheet xmlns="http://schemas.openxmlformats.org/spreadsheetml/2006/main">
  <numFmts count="5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dd/mm/yy;@"/>
    <numFmt numFmtId="170" formatCode="#,##0.0"/>
    <numFmt numFmtId="171" formatCode="#,##0.0_ ;[Red]\-#,##0.0\ "/>
    <numFmt numFmtId="172" formatCode="#,##0.0_ ;\-#,##0.0\ "/>
    <numFmt numFmtId="173" formatCode="_-* #,##0.0_р_._-;\-* #,##0.0_р_._-;_-* &quot;-&quot;_р_._-;_-@_-"/>
    <numFmt numFmtId="174" formatCode="#,##0.00;[Red]#,##0.00"/>
    <numFmt numFmtId="175" formatCode="#,##0_ ;[Red]\-#,##0\ "/>
    <numFmt numFmtId="176" formatCode="#,##0.00_ ;[Red]\-#,##0.00\ "/>
    <numFmt numFmtId="177" formatCode="_-* #,##0.00_р_._-;\-* #,##0.00_р_._-;_-* &quot;-&quot;_р_._-;_-@_-"/>
    <numFmt numFmtId="178" formatCode="#,##0.000"/>
    <numFmt numFmtId="179" formatCode="#,##0.0000"/>
    <numFmt numFmtId="180" formatCode="#,##0.00000"/>
    <numFmt numFmtId="181" formatCode="#,##0.000000"/>
    <numFmt numFmtId="182" formatCode="#,##0.0000000"/>
    <numFmt numFmtId="183" formatCode="#,##0.00000000"/>
    <numFmt numFmtId="184" formatCode="#,##0.000000000"/>
    <numFmt numFmtId="185" formatCode="#,##0.0000000000"/>
    <numFmt numFmtId="186" formatCode="#,##0.00000000000"/>
    <numFmt numFmtId="187" formatCode="#,##0.000_ ;[Red]\-#,##0.000\ "/>
    <numFmt numFmtId="188" formatCode="#,##0.0000_ ;[Red]\-#,##0.0000\ "/>
    <numFmt numFmtId="189" formatCode="#,##0.00000_ ;[Red]\-#,##0.00000\ "/>
    <numFmt numFmtId="190" formatCode="#,##0.000000_ ;[Red]\-#,##0.000000\ "/>
    <numFmt numFmtId="191" formatCode="#,##0.0000000_ ;[Red]\-#,##0.0000000\ "/>
    <numFmt numFmtId="192" formatCode="#,##0.00000000_ ;[Red]\-#,##0.00000000\ "/>
    <numFmt numFmtId="193" formatCode="#,##0.000000000_ ;[Red]\-#,##0.000000000\ "/>
    <numFmt numFmtId="194" formatCode="#,##0.0000000000_ ;[Red]\-#,##0.0000000000\ "/>
    <numFmt numFmtId="195" formatCode="#,##0.00000000000_ ;[Red]\-#,##0.00000000000\ "/>
    <numFmt numFmtId="196" formatCode="#,##0.000000000000_ ;[Red]\-#,##0.000000000000\ "/>
    <numFmt numFmtId="197" formatCode="#,##0.0000000000000_ ;[Red]\-#,##0.0000000000000\ "/>
    <numFmt numFmtId="198" formatCode="#,##0.00000000000000_ ;[Red]\-#,##0.00000000000000\ "/>
    <numFmt numFmtId="199" formatCode="#,##0.000000000000000_ ;[Red]\-#,##0.000000000000000\ "/>
    <numFmt numFmtId="200" formatCode="#,##0.0000000000000000_ ;[Red]\-#,##0.0000000000000000\ "/>
    <numFmt numFmtId="201" formatCode="#,##0.00000000000000000_ ;[Red]\-#,##0.00000000000000000\ "/>
    <numFmt numFmtId="202" formatCode="#,##0.000000000000000000_ ;[Red]\-#,##0.000000000000000000\ "/>
    <numFmt numFmtId="203" formatCode="#,##0.0000000000000000000_ ;[Red]\-#,##0.0000000000000000000\ "/>
    <numFmt numFmtId="204" formatCode="#,##0.00000000000000000000_ ;[Red]\-#,##0.00000000000000000000\ "/>
    <numFmt numFmtId="205" formatCode="#,##0.000000000000000000000_ ;[Red]\-#,##0.000000000000000000000\ "/>
    <numFmt numFmtId="206" formatCode="0.000"/>
    <numFmt numFmtId="207" formatCode="0.0"/>
    <numFmt numFmtId="208" formatCode="mmm/yyyy"/>
    <numFmt numFmtId="209" formatCode="[$-FC19]dd\ mmmm\ yyyy\ \г\.;@"/>
    <numFmt numFmtId="210" formatCode="[$-419]d\-mmm\-yyyy;@"/>
    <numFmt numFmtId="211" formatCode="d\ mmm"/>
    <numFmt numFmtId="212" formatCode="0.0%"/>
  </numFmts>
  <fonts count="47">
    <font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11"/>
      <name val="Times New Roman"/>
      <family val="1"/>
    </font>
    <font>
      <b/>
      <sz val="11"/>
      <name val="Arial Cyr"/>
      <family val="2"/>
    </font>
    <font>
      <b/>
      <sz val="8"/>
      <name val="Arial Cyr"/>
      <family val="2"/>
    </font>
    <font>
      <b/>
      <sz val="9"/>
      <name val="Arial Cyr"/>
      <family val="2"/>
    </font>
    <font>
      <sz val="9"/>
      <name val="Arial Cyr"/>
      <family val="0"/>
    </font>
    <font>
      <sz val="9"/>
      <name val="Times New Roman"/>
      <family val="1"/>
    </font>
    <font>
      <u val="single"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left" wrapText="1"/>
    </xf>
    <xf numFmtId="49" fontId="8" fillId="0" borderId="15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14" xfId="0" applyFont="1" applyFill="1" applyBorder="1" applyAlignment="1">
      <alignment horizontal="left" wrapText="1"/>
    </xf>
    <xf numFmtId="49" fontId="9" fillId="0" borderId="15" xfId="0" applyNumberFormat="1" applyFont="1" applyFill="1" applyBorder="1" applyAlignment="1">
      <alignment horizontal="center" shrinkToFit="1"/>
    </xf>
    <xf numFmtId="0" fontId="6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Border="1" applyAlignment="1">
      <alignment horizontal="left" wrapText="1"/>
    </xf>
    <xf numFmtId="49" fontId="8" fillId="0" borderId="16" xfId="0" applyNumberFormat="1" applyFont="1" applyFill="1" applyBorder="1" applyAlignment="1">
      <alignment horizontal="center" shrinkToFit="1"/>
    </xf>
    <xf numFmtId="0" fontId="6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7" fillId="0" borderId="17" xfId="0" applyFont="1" applyBorder="1" applyAlignment="1">
      <alignment horizontal="left" wrapText="1"/>
    </xf>
    <xf numFmtId="0" fontId="1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49" fontId="0" fillId="0" borderId="0" xfId="0" applyNumberFormat="1" applyFill="1" applyBorder="1" applyAlignment="1">
      <alignment/>
    </xf>
    <xf numFmtId="0" fontId="0" fillId="0" borderId="0" xfId="0" applyFill="1" applyAlignment="1">
      <alignment horizontal="right"/>
    </xf>
    <xf numFmtId="212" fontId="7" fillId="0" borderId="10" xfId="0" applyNumberFormat="1" applyFont="1" applyFill="1" applyBorder="1" applyAlignment="1">
      <alignment/>
    </xf>
    <xf numFmtId="43" fontId="7" fillId="0" borderId="10" xfId="0" applyNumberFormat="1" applyFont="1" applyFill="1" applyBorder="1" applyAlignment="1">
      <alignment/>
    </xf>
    <xf numFmtId="43" fontId="4" fillId="0" borderId="1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10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4" fillId="0" borderId="18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6"/>
  <sheetViews>
    <sheetView tabSelected="1" zoomScalePageLayoutView="0" workbookViewId="0" topLeftCell="A1">
      <selection activeCell="G2" sqref="G2"/>
    </sheetView>
  </sheetViews>
  <sheetFormatPr defaultColWidth="9.00390625" defaultRowHeight="12.75"/>
  <cols>
    <col min="1" max="1" width="66.625" style="9" customWidth="1"/>
    <col min="2" max="2" width="22.00390625" style="9" customWidth="1"/>
    <col min="3" max="3" width="15.375" style="10" customWidth="1"/>
    <col min="4" max="4" width="13.75390625" style="10" customWidth="1"/>
    <col min="5" max="5" width="11.125" style="4" customWidth="1"/>
    <col min="6" max="16384" width="9.125" style="4" customWidth="1"/>
  </cols>
  <sheetData>
    <row r="1" spans="1:5" ht="31.5" customHeight="1">
      <c r="A1" s="3"/>
      <c r="B1" s="3"/>
      <c r="C1" s="41" t="s">
        <v>180</v>
      </c>
      <c r="D1" s="42"/>
      <c r="E1" s="42"/>
    </row>
    <row r="2" spans="1:6" ht="16.5" customHeight="1">
      <c r="A2" s="43" t="s">
        <v>0</v>
      </c>
      <c r="B2" s="38"/>
      <c r="C2" s="38"/>
      <c r="D2" s="38"/>
      <c r="E2" s="38"/>
      <c r="F2" s="5"/>
    </row>
    <row r="3" spans="1:6" ht="45.75" customHeight="1">
      <c r="A3" s="44" t="s">
        <v>177</v>
      </c>
      <c r="B3" s="45"/>
      <c r="C3" s="45"/>
      <c r="D3" s="45"/>
      <c r="E3" s="45"/>
      <c r="F3" s="2"/>
    </row>
    <row r="4" spans="1:4" ht="13.5" customHeight="1">
      <c r="A4" s="6" t="s">
        <v>1</v>
      </c>
      <c r="B4" s="7"/>
      <c r="C4" s="8"/>
      <c r="D4" s="8"/>
    </row>
    <row r="5" ht="12.75">
      <c r="E5" s="33" t="s">
        <v>153</v>
      </c>
    </row>
    <row r="6" spans="1:5" s="11" customFormat="1" ht="18" customHeight="1">
      <c r="A6" s="46" t="s">
        <v>2</v>
      </c>
      <c r="B6" s="48" t="s">
        <v>3</v>
      </c>
      <c r="C6" s="50" t="s">
        <v>154</v>
      </c>
      <c r="D6" s="52" t="s">
        <v>155</v>
      </c>
      <c r="E6" s="48" t="s">
        <v>156</v>
      </c>
    </row>
    <row r="7" spans="1:5" s="11" customFormat="1" ht="15.75" customHeight="1">
      <c r="A7" s="47"/>
      <c r="B7" s="49"/>
      <c r="C7" s="51"/>
      <c r="D7" s="53"/>
      <c r="E7" s="51"/>
    </row>
    <row r="8" spans="1:5" ht="12" customHeight="1" thickBot="1">
      <c r="A8" s="12">
        <v>1</v>
      </c>
      <c r="B8" s="13">
        <v>2</v>
      </c>
      <c r="C8" s="14">
        <v>3</v>
      </c>
      <c r="D8" s="15">
        <v>4</v>
      </c>
      <c r="E8" s="16">
        <v>5</v>
      </c>
    </row>
    <row r="9" spans="1:5" s="19" customFormat="1" ht="12.75">
      <c r="A9" s="17" t="s">
        <v>4</v>
      </c>
      <c r="B9" s="18" t="s">
        <v>5</v>
      </c>
      <c r="C9" s="35">
        <f>C10+C26</f>
        <v>179429816.64</v>
      </c>
      <c r="D9" s="35">
        <f>D10+D26</f>
        <v>27468457.74</v>
      </c>
      <c r="E9" s="34">
        <f>D9/C9</f>
        <v>0.1530874759522911</v>
      </c>
    </row>
    <row r="10" spans="1:5" s="19" customFormat="1" ht="12.75">
      <c r="A10" s="17" t="s">
        <v>6</v>
      </c>
      <c r="B10" s="18" t="s">
        <v>7</v>
      </c>
      <c r="C10" s="35">
        <f>C11+C13+C14+C15+C17+C18+C19+C20+C21+C22+C23+C24+C25+C16+C12</f>
        <v>33877018</v>
      </c>
      <c r="D10" s="35">
        <f>D11+D13+D14+D15+D17+D18+D19+D20+D21+D22+D23+D24+D25+D16+D12</f>
        <v>13414726.949999997</v>
      </c>
      <c r="E10" s="34">
        <f aca="true" t="shared" si="0" ref="E10:E32">D10/C10</f>
        <v>0.3959831101426931</v>
      </c>
    </row>
    <row r="11" spans="1:5" s="1" customFormat="1" ht="12.75">
      <c r="A11" s="20" t="s">
        <v>8</v>
      </c>
      <c r="B11" s="21" t="s">
        <v>9</v>
      </c>
      <c r="C11" s="36">
        <v>12100400</v>
      </c>
      <c r="D11" s="36">
        <v>5549187.8</v>
      </c>
      <c r="E11" s="34">
        <f t="shared" si="0"/>
        <v>0.458595401804899</v>
      </c>
    </row>
    <row r="12" spans="1:5" s="1" customFormat="1" ht="12.75">
      <c r="A12" s="20" t="s">
        <v>174</v>
      </c>
      <c r="B12" s="21" t="s">
        <v>175</v>
      </c>
      <c r="C12" s="36">
        <v>4189737</v>
      </c>
      <c r="D12" s="36">
        <v>1443950.95</v>
      </c>
      <c r="E12" s="34">
        <f t="shared" si="0"/>
        <v>0.3446399976895924</v>
      </c>
    </row>
    <row r="13" spans="1:5" s="1" customFormat="1" ht="12.75">
      <c r="A13" s="20" t="s">
        <v>10</v>
      </c>
      <c r="B13" s="21" t="s">
        <v>11</v>
      </c>
      <c r="C13" s="36">
        <v>5383</v>
      </c>
      <c r="D13" s="36">
        <v>36707</v>
      </c>
      <c r="E13" s="34">
        <f t="shared" si="0"/>
        <v>6.819060003715401</v>
      </c>
    </row>
    <row r="14" spans="1:5" s="1" customFormat="1" ht="12.75">
      <c r="A14" s="20" t="s">
        <v>12</v>
      </c>
      <c r="B14" s="21" t="s">
        <v>13</v>
      </c>
      <c r="C14" s="36">
        <v>10120933</v>
      </c>
      <c r="D14" s="36">
        <v>3217954.34</v>
      </c>
      <c r="E14" s="34">
        <f t="shared" si="0"/>
        <v>0.3179503648527265</v>
      </c>
    </row>
    <row r="15" spans="1:5" s="1" customFormat="1" ht="12.75" hidden="1">
      <c r="A15" s="20" t="s">
        <v>14</v>
      </c>
      <c r="B15" s="21" t="s">
        <v>15</v>
      </c>
      <c r="C15" s="36"/>
      <c r="D15" s="36"/>
      <c r="E15" s="34" t="e">
        <f t="shared" si="0"/>
        <v>#DIV/0!</v>
      </c>
    </row>
    <row r="16" spans="1:5" s="1" customFormat="1" ht="12.75">
      <c r="A16" s="20" t="s">
        <v>171</v>
      </c>
      <c r="B16" s="21" t="s">
        <v>15</v>
      </c>
      <c r="C16" s="36"/>
      <c r="D16" s="36"/>
      <c r="E16" s="34"/>
    </row>
    <row r="17" spans="1:5" s="1" customFormat="1" ht="22.5">
      <c r="A17" s="20" t="s">
        <v>16</v>
      </c>
      <c r="B17" s="21" t="s">
        <v>17</v>
      </c>
      <c r="C17" s="36"/>
      <c r="D17" s="36">
        <v>-1804.39</v>
      </c>
      <c r="E17" s="34"/>
    </row>
    <row r="18" spans="1:5" s="1" customFormat="1" ht="22.5">
      <c r="A18" s="20" t="s">
        <v>18</v>
      </c>
      <c r="B18" s="21" t="s">
        <v>19</v>
      </c>
      <c r="C18" s="36">
        <v>5554000</v>
      </c>
      <c r="D18" s="36">
        <v>1517689.36</v>
      </c>
      <c r="E18" s="34">
        <f t="shared" si="0"/>
        <v>0.2732605977673749</v>
      </c>
    </row>
    <row r="19" spans="1:5" s="1" customFormat="1" ht="12.75" hidden="1">
      <c r="A19" s="20" t="s">
        <v>20</v>
      </c>
      <c r="B19" s="21" t="s">
        <v>21</v>
      </c>
      <c r="C19" s="36"/>
      <c r="D19" s="36"/>
      <c r="E19" s="34" t="e">
        <f t="shared" si="0"/>
        <v>#DIV/0!</v>
      </c>
    </row>
    <row r="20" spans="1:5" s="1" customFormat="1" ht="16.5" customHeight="1">
      <c r="A20" s="20" t="s">
        <v>22</v>
      </c>
      <c r="B20" s="21" t="s">
        <v>23</v>
      </c>
      <c r="C20" s="36"/>
      <c r="D20" s="36">
        <v>442367.52</v>
      </c>
      <c r="E20" s="34"/>
    </row>
    <row r="21" spans="1:5" s="1" customFormat="1" ht="12.75">
      <c r="A21" s="20" t="s">
        <v>24</v>
      </c>
      <c r="B21" s="21" t="s">
        <v>25</v>
      </c>
      <c r="C21" s="36">
        <v>250000</v>
      </c>
      <c r="D21" s="36">
        <v>339762.37</v>
      </c>
      <c r="E21" s="34">
        <f t="shared" si="0"/>
        <v>1.35904948</v>
      </c>
    </row>
    <row r="22" spans="1:5" s="1" customFormat="1" ht="12.75" hidden="1">
      <c r="A22" s="20" t="s">
        <v>26</v>
      </c>
      <c r="B22" s="21" t="s">
        <v>27</v>
      </c>
      <c r="C22" s="36"/>
      <c r="D22" s="36"/>
      <c r="E22" s="34" t="e">
        <f t="shared" si="0"/>
        <v>#DIV/0!</v>
      </c>
    </row>
    <row r="23" spans="1:5" s="1" customFormat="1" ht="12.75">
      <c r="A23" s="20" t="s">
        <v>28</v>
      </c>
      <c r="B23" s="21" t="s">
        <v>29</v>
      </c>
      <c r="C23" s="36">
        <v>1656565</v>
      </c>
      <c r="D23" s="36">
        <v>868912</v>
      </c>
      <c r="E23" s="34">
        <f t="shared" si="0"/>
        <v>0.5245263542330062</v>
      </c>
    </row>
    <row r="24" spans="1:5" s="1" customFormat="1" ht="33.75" hidden="1">
      <c r="A24" s="20" t="s">
        <v>30</v>
      </c>
      <c r="B24" s="21" t="s">
        <v>31</v>
      </c>
      <c r="C24" s="36"/>
      <c r="D24" s="36"/>
      <c r="E24" s="34" t="e">
        <f t="shared" si="0"/>
        <v>#DIV/0!</v>
      </c>
    </row>
    <row r="25" spans="1:5" s="1" customFormat="1" ht="22.5" hidden="1">
      <c r="A25" s="20" t="s">
        <v>32</v>
      </c>
      <c r="B25" s="21" t="s">
        <v>33</v>
      </c>
      <c r="C25" s="36"/>
      <c r="D25" s="36"/>
      <c r="E25" s="34" t="e">
        <f t="shared" si="0"/>
        <v>#DIV/0!</v>
      </c>
    </row>
    <row r="26" spans="1:5" s="19" customFormat="1" ht="12.75">
      <c r="A26" s="17" t="s">
        <v>34</v>
      </c>
      <c r="B26" s="18" t="s">
        <v>35</v>
      </c>
      <c r="C26" s="35">
        <f>C27+C29+C30+C31+C32+C33+C28</f>
        <v>145552798.64</v>
      </c>
      <c r="D26" s="35">
        <f>D27+D29+D30+D31+D32+D33+D28</f>
        <v>14053730.790000001</v>
      </c>
      <c r="E26" s="34">
        <f t="shared" si="0"/>
        <v>0.09655417773697025</v>
      </c>
    </row>
    <row r="27" spans="1:5" s="1" customFormat="1" ht="22.5" hidden="1">
      <c r="A27" s="20" t="s">
        <v>36</v>
      </c>
      <c r="B27" s="21" t="s">
        <v>37</v>
      </c>
      <c r="C27" s="36"/>
      <c r="D27" s="36"/>
      <c r="E27" s="34" t="e">
        <f t="shared" si="0"/>
        <v>#DIV/0!</v>
      </c>
    </row>
    <row r="28" spans="1:5" s="1" customFormat="1" ht="12.75">
      <c r="A28" s="20"/>
      <c r="B28" s="21" t="s">
        <v>37</v>
      </c>
      <c r="C28" s="36">
        <v>674126</v>
      </c>
      <c r="D28" s="36">
        <v>339446</v>
      </c>
      <c r="E28" s="34">
        <f t="shared" si="0"/>
        <v>0.5035349474727276</v>
      </c>
    </row>
    <row r="29" spans="1:5" s="1" customFormat="1" ht="22.5">
      <c r="A29" s="20" t="s">
        <v>38</v>
      </c>
      <c r="B29" s="21" t="s">
        <v>39</v>
      </c>
      <c r="C29" s="36">
        <v>141353672.64</v>
      </c>
      <c r="D29" s="36">
        <v>13115176.99</v>
      </c>
      <c r="E29" s="34">
        <f t="shared" si="0"/>
        <v>0.09278271123101114</v>
      </c>
    </row>
    <row r="30" spans="1:5" s="1" customFormat="1" ht="22.5">
      <c r="A30" s="20" t="s">
        <v>40</v>
      </c>
      <c r="B30" s="21" t="s">
        <v>41</v>
      </c>
      <c r="C30" s="36">
        <v>3525000</v>
      </c>
      <c r="D30" s="36">
        <v>2279576.7</v>
      </c>
      <c r="E30" s="34">
        <f t="shared" si="0"/>
        <v>0.646688425531915</v>
      </c>
    </row>
    <row r="31" spans="1:5" s="1" customFormat="1" ht="12.75" hidden="1">
      <c r="A31" s="20" t="s">
        <v>42</v>
      </c>
      <c r="B31" s="21" t="s">
        <v>43</v>
      </c>
      <c r="C31" s="36"/>
      <c r="D31" s="36"/>
      <c r="E31" s="34" t="e">
        <f t="shared" si="0"/>
        <v>#DIV/0!</v>
      </c>
    </row>
    <row r="32" spans="1:5" s="1" customFormat="1" ht="12.75" hidden="1">
      <c r="A32" s="20" t="s">
        <v>44</v>
      </c>
      <c r="B32" s="21" t="s">
        <v>45</v>
      </c>
      <c r="C32" s="36"/>
      <c r="D32" s="36"/>
      <c r="E32" s="34" t="e">
        <f t="shared" si="0"/>
        <v>#DIV/0!</v>
      </c>
    </row>
    <row r="33" spans="1:5" s="1" customFormat="1" ht="12.75">
      <c r="A33" s="20" t="s">
        <v>157</v>
      </c>
      <c r="B33" s="21" t="s">
        <v>158</v>
      </c>
      <c r="C33" s="36"/>
      <c r="D33" s="36">
        <v>-1680468.9</v>
      </c>
      <c r="E33" s="34"/>
    </row>
    <row r="34" spans="1:5" s="23" customFormat="1" ht="15">
      <c r="A34" s="22" t="s">
        <v>46</v>
      </c>
      <c r="B34" s="22"/>
      <c r="C34" s="36"/>
      <c r="D34" s="36"/>
      <c r="E34" s="34"/>
    </row>
    <row r="35" spans="1:5" s="19" customFormat="1" ht="12.75">
      <c r="A35" s="24" t="s">
        <v>47</v>
      </c>
      <c r="B35" s="25" t="s">
        <v>48</v>
      </c>
      <c r="C35" s="35">
        <f>C36+C46+C50+C58+C62+C68+C71+C78+C83</f>
        <v>193341441.82999998</v>
      </c>
      <c r="D35" s="35">
        <f>D36+D46+D50+D58+D62+D68+D71+D78+D83</f>
        <v>40571147.66</v>
      </c>
      <c r="E35" s="34">
        <f aca="true" t="shared" si="1" ref="E35:E44">D35/C35</f>
        <v>0.20984196288177645</v>
      </c>
    </row>
    <row r="36" spans="1:5" s="19" customFormat="1" ht="12.75">
      <c r="A36" s="17" t="s">
        <v>49</v>
      </c>
      <c r="B36" s="18" t="s">
        <v>50</v>
      </c>
      <c r="C36" s="35">
        <f>SUM(C37:C45)</f>
        <v>11986421</v>
      </c>
      <c r="D36" s="35">
        <f>SUM(D37:D45)</f>
        <v>5549127.08</v>
      </c>
      <c r="E36" s="34">
        <f t="shared" si="1"/>
        <v>0.46295112444323455</v>
      </c>
    </row>
    <row r="37" spans="1:5" ht="22.5">
      <c r="A37" s="20" t="s">
        <v>51</v>
      </c>
      <c r="B37" s="21" t="s">
        <v>52</v>
      </c>
      <c r="C37" s="36">
        <v>1063110</v>
      </c>
      <c r="D37" s="36">
        <v>440254.48</v>
      </c>
      <c r="E37" s="34">
        <f t="shared" si="1"/>
        <v>0.41411940438900957</v>
      </c>
    </row>
    <row r="38" spans="1:5" ht="22.5">
      <c r="A38" s="20" t="s">
        <v>53</v>
      </c>
      <c r="B38" s="21" t="s">
        <v>54</v>
      </c>
      <c r="C38" s="36">
        <v>740621</v>
      </c>
      <c r="D38" s="36">
        <v>279709.96</v>
      </c>
      <c r="E38" s="34">
        <f t="shared" si="1"/>
        <v>0.37766949627407276</v>
      </c>
    </row>
    <row r="39" spans="1:5" ht="33.75">
      <c r="A39" s="20" t="s">
        <v>55</v>
      </c>
      <c r="B39" s="21" t="s">
        <v>56</v>
      </c>
      <c r="C39" s="36">
        <v>9837690</v>
      </c>
      <c r="D39" s="36">
        <v>4829162.64</v>
      </c>
      <c r="E39" s="34">
        <f t="shared" si="1"/>
        <v>0.4908837989406049</v>
      </c>
    </row>
    <row r="40" spans="1:5" ht="22.5" hidden="1">
      <c r="A40" s="20" t="s">
        <v>57</v>
      </c>
      <c r="B40" s="21" t="s">
        <v>58</v>
      </c>
      <c r="C40" s="36"/>
      <c r="D40" s="36"/>
      <c r="E40" s="34" t="e">
        <f t="shared" si="1"/>
        <v>#DIV/0!</v>
      </c>
    </row>
    <row r="41" spans="1:5" ht="12.75" hidden="1">
      <c r="A41" s="20" t="s">
        <v>59</v>
      </c>
      <c r="B41" s="21" t="s">
        <v>60</v>
      </c>
      <c r="C41" s="36"/>
      <c r="D41" s="36"/>
      <c r="E41" s="34" t="e">
        <f t="shared" si="1"/>
        <v>#DIV/0!</v>
      </c>
    </row>
    <row r="42" spans="1:5" ht="22.5">
      <c r="A42" s="20" t="s">
        <v>178</v>
      </c>
      <c r="B42" s="21" t="s">
        <v>58</v>
      </c>
      <c r="C42" s="36">
        <v>10000</v>
      </c>
      <c r="D42" s="36"/>
      <c r="E42" s="34"/>
    </row>
    <row r="43" spans="1:5" ht="12.75">
      <c r="A43" s="20" t="s">
        <v>62</v>
      </c>
      <c r="B43" s="21" t="s">
        <v>61</v>
      </c>
      <c r="C43" s="36">
        <v>50000</v>
      </c>
      <c r="D43" s="36"/>
      <c r="E43" s="34">
        <f t="shared" si="1"/>
        <v>0</v>
      </c>
    </row>
    <row r="44" spans="1:5" ht="12.75">
      <c r="A44" s="20" t="s">
        <v>160</v>
      </c>
      <c r="B44" s="21" t="s">
        <v>159</v>
      </c>
      <c r="C44" s="36">
        <v>285000</v>
      </c>
      <c r="D44" s="36"/>
      <c r="E44" s="34">
        <f t="shared" si="1"/>
        <v>0</v>
      </c>
    </row>
    <row r="45" spans="1:5" ht="12.75" hidden="1">
      <c r="A45" s="20"/>
      <c r="B45" s="21"/>
      <c r="C45" s="36"/>
      <c r="D45" s="36"/>
      <c r="E45" s="34"/>
    </row>
    <row r="46" spans="1:5" s="19" customFormat="1" ht="12.75">
      <c r="A46" s="17" t="s">
        <v>63</v>
      </c>
      <c r="B46" s="18" t="s">
        <v>64</v>
      </c>
      <c r="C46" s="35">
        <f>SUM(C47:C49)</f>
        <v>645000</v>
      </c>
      <c r="D46" s="35">
        <f>SUM(D47:D49)</f>
        <v>226850.86</v>
      </c>
      <c r="E46" s="34">
        <f>D46/C46</f>
        <v>0.35170675968992243</v>
      </c>
    </row>
    <row r="47" spans="1:5" ht="12.75" hidden="1">
      <c r="A47" s="20" t="s">
        <v>65</v>
      </c>
      <c r="B47" s="21" t="s">
        <v>66</v>
      </c>
      <c r="C47" s="36"/>
      <c r="D47" s="36"/>
      <c r="E47" s="34"/>
    </row>
    <row r="48" spans="1:5" ht="22.5">
      <c r="A48" s="20" t="s">
        <v>67</v>
      </c>
      <c r="B48" s="21" t="s">
        <v>68</v>
      </c>
      <c r="C48" s="36">
        <v>245000</v>
      </c>
      <c r="D48" s="36">
        <v>33755</v>
      </c>
      <c r="E48" s="34">
        <f>D48/C48</f>
        <v>0.13777551020408163</v>
      </c>
    </row>
    <row r="49" spans="1:5" ht="12.75">
      <c r="A49" s="20" t="s">
        <v>162</v>
      </c>
      <c r="B49" s="21" t="s">
        <v>161</v>
      </c>
      <c r="C49" s="36">
        <v>400000</v>
      </c>
      <c r="D49" s="36">
        <v>193095.86</v>
      </c>
      <c r="E49" s="34">
        <f>D49/C49</f>
        <v>0.48273964999999996</v>
      </c>
    </row>
    <row r="50" spans="1:5" s="19" customFormat="1" ht="12.75">
      <c r="A50" s="17" t="s">
        <v>69</v>
      </c>
      <c r="B50" s="18" t="s">
        <v>70</v>
      </c>
      <c r="C50" s="35">
        <f>SUM(C51:C57)</f>
        <v>8665731.83</v>
      </c>
      <c r="D50" s="35">
        <f>SUM(D51:D57)</f>
        <v>2410222.46</v>
      </c>
      <c r="E50" s="34">
        <f>D50/C50</f>
        <v>0.27813259252450234</v>
      </c>
    </row>
    <row r="51" spans="1:5" ht="12.75" hidden="1">
      <c r="A51" s="20" t="s">
        <v>71</v>
      </c>
      <c r="B51" s="21" t="s">
        <v>72</v>
      </c>
      <c r="C51" s="36"/>
      <c r="D51" s="36"/>
      <c r="E51" s="34"/>
    </row>
    <row r="52" spans="1:5" ht="12.75" hidden="1">
      <c r="A52" s="20" t="s">
        <v>73</v>
      </c>
      <c r="B52" s="21" t="s">
        <v>74</v>
      </c>
      <c r="C52" s="36"/>
      <c r="D52" s="36"/>
      <c r="E52" s="34"/>
    </row>
    <row r="53" spans="1:5" ht="12.75" hidden="1">
      <c r="A53" s="20" t="s">
        <v>75</v>
      </c>
      <c r="B53" s="21" t="s">
        <v>76</v>
      </c>
      <c r="C53" s="36"/>
      <c r="D53" s="36"/>
      <c r="E53" s="34"/>
    </row>
    <row r="54" spans="1:5" ht="12.75">
      <c r="A54" s="20" t="s">
        <v>172</v>
      </c>
      <c r="B54" s="21" t="s">
        <v>76</v>
      </c>
      <c r="C54" s="36">
        <v>150000</v>
      </c>
      <c r="D54" s="36">
        <v>55791.43</v>
      </c>
      <c r="E54" s="34"/>
    </row>
    <row r="55" spans="1:5" ht="12.75">
      <c r="A55" s="20" t="s">
        <v>164</v>
      </c>
      <c r="B55" s="21" t="s">
        <v>163</v>
      </c>
      <c r="C55" s="36">
        <v>6869039</v>
      </c>
      <c r="D55" s="36">
        <v>1435808.2</v>
      </c>
      <c r="E55" s="34">
        <f>D55/C55</f>
        <v>0.20902606609163232</v>
      </c>
    </row>
    <row r="56" spans="1:5" ht="12.75" hidden="1">
      <c r="A56" s="20" t="s">
        <v>77</v>
      </c>
      <c r="B56" s="21" t="s">
        <v>78</v>
      </c>
      <c r="C56" s="36"/>
      <c r="D56" s="36"/>
      <c r="E56" s="34"/>
    </row>
    <row r="57" spans="1:5" ht="12.75">
      <c r="A57" s="20" t="s">
        <v>79</v>
      </c>
      <c r="B57" s="21" t="s">
        <v>80</v>
      </c>
      <c r="C57" s="36">
        <v>1646692.83</v>
      </c>
      <c r="D57" s="36">
        <v>918622.83</v>
      </c>
      <c r="E57" s="34">
        <f aca="true" t="shared" si="2" ref="E57:E62">D57/C57</f>
        <v>0.5578592517464231</v>
      </c>
    </row>
    <row r="58" spans="1:5" s="19" customFormat="1" ht="12.75">
      <c r="A58" s="17" t="s">
        <v>81</v>
      </c>
      <c r="B58" s="18" t="s">
        <v>82</v>
      </c>
      <c r="C58" s="35">
        <f>SUM(C59:C61)</f>
        <v>159594289</v>
      </c>
      <c r="D58" s="35">
        <f>SUM(D59:D61)</f>
        <v>25080231.15</v>
      </c>
      <c r="E58" s="34">
        <f t="shared" si="2"/>
        <v>0.15714992877971967</v>
      </c>
    </row>
    <row r="59" spans="1:5" ht="12.75">
      <c r="A59" s="20" t="s">
        <v>83</v>
      </c>
      <c r="B59" s="21" t="s">
        <v>84</v>
      </c>
      <c r="C59" s="36">
        <v>130894289</v>
      </c>
      <c r="D59" s="36">
        <v>22714891.61</v>
      </c>
      <c r="E59" s="34">
        <f t="shared" si="2"/>
        <v>0.17353615488908</v>
      </c>
    </row>
    <row r="60" spans="1:5" ht="12.75">
      <c r="A60" s="20" t="s">
        <v>85</v>
      </c>
      <c r="B60" s="21" t="s">
        <v>86</v>
      </c>
      <c r="C60" s="36">
        <v>24700000</v>
      </c>
      <c r="D60" s="36">
        <v>96128</v>
      </c>
      <c r="E60" s="34">
        <f t="shared" si="2"/>
        <v>0.0038918218623481783</v>
      </c>
    </row>
    <row r="61" spans="1:5" ht="12.75">
      <c r="A61" s="20" t="s">
        <v>166</v>
      </c>
      <c r="B61" s="21" t="s">
        <v>165</v>
      </c>
      <c r="C61" s="36">
        <v>4000000</v>
      </c>
      <c r="D61" s="36">
        <v>2269211.54</v>
      </c>
      <c r="E61" s="34">
        <f t="shared" si="2"/>
        <v>0.567302885</v>
      </c>
    </row>
    <row r="62" spans="1:5" s="19" customFormat="1" ht="12.75">
      <c r="A62" s="17" t="s">
        <v>87</v>
      </c>
      <c r="B62" s="18" t="s">
        <v>88</v>
      </c>
      <c r="C62" s="35">
        <f>SUM(C63:C67)</f>
        <v>150000</v>
      </c>
      <c r="D62" s="35">
        <f>SUM(D63:D67)</f>
        <v>29907.9</v>
      </c>
      <c r="E62" s="34">
        <f t="shared" si="2"/>
        <v>0.199386</v>
      </c>
    </row>
    <row r="63" spans="1:5" ht="12.75" hidden="1">
      <c r="A63" s="20" t="s">
        <v>89</v>
      </c>
      <c r="B63" s="21" t="s">
        <v>90</v>
      </c>
      <c r="C63" s="36"/>
      <c r="D63" s="36"/>
      <c r="E63" s="34"/>
    </row>
    <row r="64" spans="1:5" ht="12.75" hidden="1">
      <c r="A64" s="20" t="s">
        <v>91</v>
      </c>
      <c r="B64" s="21" t="s">
        <v>92</v>
      </c>
      <c r="C64" s="36"/>
      <c r="D64" s="36"/>
      <c r="E64" s="34"/>
    </row>
    <row r="65" spans="1:5" ht="12.75" hidden="1">
      <c r="A65" s="20" t="s">
        <v>93</v>
      </c>
      <c r="B65" s="21" t="s">
        <v>94</v>
      </c>
      <c r="C65" s="36"/>
      <c r="D65" s="36"/>
      <c r="E65" s="34"/>
    </row>
    <row r="66" spans="1:5" ht="12.75">
      <c r="A66" s="20" t="s">
        <v>95</v>
      </c>
      <c r="B66" s="21" t="s">
        <v>96</v>
      </c>
      <c r="C66" s="36">
        <v>150000</v>
      </c>
      <c r="D66" s="36">
        <v>29907.9</v>
      </c>
      <c r="E66" s="34">
        <f>D66/C66</f>
        <v>0.199386</v>
      </c>
    </row>
    <row r="67" spans="1:5" ht="12.75" hidden="1">
      <c r="A67" s="20" t="s">
        <v>97</v>
      </c>
      <c r="B67" s="21" t="s">
        <v>98</v>
      </c>
      <c r="C67" s="36"/>
      <c r="D67" s="36"/>
      <c r="E67" s="34"/>
    </row>
    <row r="68" spans="1:5" s="19" customFormat="1" ht="12.75">
      <c r="A68" s="17" t="s">
        <v>99</v>
      </c>
      <c r="B68" s="18" t="s">
        <v>100</v>
      </c>
      <c r="C68" s="35">
        <f>SUM(C69:C70)</f>
        <v>8280000</v>
      </c>
      <c r="D68" s="35">
        <f>SUM(D69:D70)</f>
        <v>5010221.69</v>
      </c>
      <c r="E68" s="34">
        <f>D68/C68</f>
        <v>0.6050992379227054</v>
      </c>
    </row>
    <row r="69" spans="1:5" ht="12.75">
      <c r="A69" s="20" t="s">
        <v>101</v>
      </c>
      <c r="B69" s="21" t="s">
        <v>102</v>
      </c>
      <c r="C69" s="36">
        <v>8280000</v>
      </c>
      <c r="D69" s="36">
        <v>5010221.69</v>
      </c>
      <c r="E69" s="34">
        <f>D69/C69</f>
        <v>0.6050992379227054</v>
      </c>
    </row>
    <row r="70" spans="1:5" ht="22.5" hidden="1">
      <c r="A70" s="20" t="s">
        <v>103</v>
      </c>
      <c r="B70" s="21" t="s">
        <v>104</v>
      </c>
      <c r="C70" s="36"/>
      <c r="D70" s="36"/>
      <c r="E70" s="34"/>
    </row>
    <row r="71" spans="1:5" s="19" customFormat="1" ht="12.75" hidden="1">
      <c r="A71" s="17" t="s">
        <v>105</v>
      </c>
      <c r="B71" s="18" t="s">
        <v>106</v>
      </c>
      <c r="C71" s="35">
        <f>SUM(C72:C77)</f>
        <v>0</v>
      </c>
      <c r="D71" s="35">
        <f>SUM(D72:D77)</f>
        <v>0</v>
      </c>
      <c r="E71" s="34"/>
    </row>
    <row r="72" spans="1:5" ht="12.75" hidden="1">
      <c r="A72" s="20" t="s">
        <v>107</v>
      </c>
      <c r="B72" s="21" t="s">
        <v>108</v>
      </c>
      <c r="C72" s="36"/>
      <c r="D72" s="36"/>
      <c r="E72" s="34"/>
    </row>
    <row r="73" spans="1:5" ht="12.75" hidden="1">
      <c r="A73" s="20" t="s">
        <v>109</v>
      </c>
      <c r="B73" s="21" t="s">
        <v>110</v>
      </c>
      <c r="C73" s="36"/>
      <c r="D73" s="36"/>
      <c r="E73" s="34"/>
    </row>
    <row r="74" spans="1:5" ht="12.75" hidden="1">
      <c r="A74" s="20" t="s">
        <v>111</v>
      </c>
      <c r="B74" s="21" t="s">
        <v>112</v>
      </c>
      <c r="C74" s="36"/>
      <c r="D74" s="36"/>
      <c r="E74" s="34"/>
    </row>
    <row r="75" spans="1:5" ht="12.75" hidden="1">
      <c r="A75" s="20" t="s">
        <v>113</v>
      </c>
      <c r="B75" s="21" t="s">
        <v>114</v>
      </c>
      <c r="C75" s="36"/>
      <c r="D75" s="36"/>
      <c r="E75" s="34"/>
    </row>
    <row r="76" spans="1:5" ht="12.75" hidden="1">
      <c r="A76" s="20" t="s">
        <v>115</v>
      </c>
      <c r="B76" s="21" t="s">
        <v>116</v>
      </c>
      <c r="C76" s="36"/>
      <c r="D76" s="36"/>
      <c r="E76" s="34"/>
    </row>
    <row r="77" spans="1:5" ht="12.75" hidden="1">
      <c r="A77" s="20" t="s">
        <v>117</v>
      </c>
      <c r="B77" s="21" t="s">
        <v>118</v>
      </c>
      <c r="C77" s="36"/>
      <c r="D77" s="36"/>
      <c r="E77" s="34"/>
    </row>
    <row r="78" spans="1:5" s="19" customFormat="1" ht="12.75">
      <c r="A78" s="17" t="s">
        <v>119</v>
      </c>
      <c r="B78" s="18" t="s">
        <v>120</v>
      </c>
      <c r="C78" s="35">
        <f>SUM(C79:C82)</f>
        <v>3520000</v>
      </c>
      <c r="D78" s="35">
        <f>SUM(D79:D82)</f>
        <v>2264586.52</v>
      </c>
      <c r="E78" s="34">
        <f>D78/C78</f>
        <v>0.6433484431818182</v>
      </c>
    </row>
    <row r="79" spans="1:5" ht="12.75">
      <c r="A79" s="20" t="s">
        <v>121</v>
      </c>
      <c r="B79" s="21" t="s">
        <v>122</v>
      </c>
      <c r="C79" s="36">
        <v>60000</v>
      </c>
      <c r="D79" s="36">
        <v>18009.82</v>
      </c>
      <c r="E79" s="34">
        <f>D79/C79</f>
        <v>0.30016366666666666</v>
      </c>
    </row>
    <row r="80" spans="1:5" ht="12.75" hidden="1">
      <c r="A80" s="20" t="s">
        <v>123</v>
      </c>
      <c r="B80" s="21" t="s">
        <v>124</v>
      </c>
      <c r="C80" s="36"/>
      <c r="D80" s="36"/>
      <c r="E80" s="34"/>
    </row>
    <row r="81" spans="1:5" ht="12.75">
      <c r="A81" s="20" t="s">
        <v>173</v>
      </c>
      <c r="B81" s="21" t="s">
        <v>124</v>
      </c>
      <c r="C81" s="36">
        <v>10000</v>
      </c>
      <c r="D81" s="36">
        <v>5000</v>
      </c>
      <c r="E81" s="34"/>
    </row>
    <row r="82" spans="1:5" ht="12.75">
      <c r="A82" s="20" t="s">
        <v>125</v>
      </c>
      <c r="B82" s="21" t="s">
        <v>126</v>
      </c>
      <c r="C82" s="36">
        <v>3450000</v>
      </c>
      <c r="D82" s="36">
        <v>2241576.7</v>
      </c>
      <c r="E82" s="34">
        <f aca="true" t="shared" si="3" ref="E82:E88">D82/C82</f>
        <v>0.6497323768115942</v>
      </c>
    </row>
    <row r="83" spans="1:5" s="19" customFormat="1" ht="12.75">
      <c r="A83" s="17" t="s">
        <v>167</v>
      </c>
      <c r="B83" s="18" t="s">
        <v>168</v>
      </c>
      <c r="C83" s="35">
        <f>SUM(C84:C87)</f>
        <v>500000</v>
      </c>
      <c r="D83" s="35">
        <f>SUM(D84:D87)</f>
        <v>0</v>
      </c>
      <c r="E83" s="34">
        <f t="shared" si="3"/>
        <v>0</v>
      </c>
    </row>
    <row r="84" spans="1:5" ht="16.5" customHeight="1">
      <c r="A84" s="20" t="s">
        <v>170</v>
      </c>
      <c r="B84" s="21" t="s">
        <v>169</v>
      </c>
      <c r="C84" s="36">
        <v>500000</v>
      </c>
      <c r="D84" s="36"/>
      <c r="E84" s="34">
        <f t="shared" si="3"/>
        <v>0</v>
      </c>
    </row>
    <row r="85" spans="1:5" ht="12.75" hidden="1">
      <c r="A85" s="20"/>
      <c r="B85" s="21" t="s">
        <v>127</v>
      </c>
      <c r="C85" s="36"/>
      <c r="D85" s="36"/>
      <c r="E85" s="34" t="e">
        <f t="shared" si="3"/>
        <v>#DIV/0!</v>
      </c>
    </row>
    <row r="86" spans="1:5" ht="12.75" hidden="1">
      <c r="A86" s="20"/>
      <c r="B86" s="21" t="s">
        <v>128</v>
      </c>
      <c r="C86" s="36"/>
      <c r="D86" s="36"/>
      <c r="E86" s="34" t="e">
        <f t="shared" si="3"/>
        <v>#DIV/0!</v>
      </c>
    </row>
    <row r="87" spans="1:5" ht="12.75" hidden="1">
      <c r="A87" s="20"/>
      <c r="B87" s="21" t="s">
        <v>129</v>
      </c>
      <c r="C87" s="36"/>
      <c r="D87" s="36"/>
      <c r="E87" s="34" t="e">
        <f t="shared" si="3"/>
        <v>#DIV/0!</v>
      </c>
    </row>
    <row r="88" spans="1:5" s="19" customFormat="1" ht="12.75">
      <c r="A88" s="17" t="s">
        <v>130</v>
      </c>
      <c r="B88" s="18" t="s">
        <v>131</v>
      </c>
      <c r="C88" s="35">
        <f>C9-C35</f>
        <v>-13911625.189999998</v>
      </c>
      <c r="D88" s="35">
        <f>D9-D35</f>
        <v>-13102689.919999998</v>
      </c>
      <c r="E88" s="34">
        <f t="shared" si="3"/>
        <v>0.9418518498772177</v>
      </c>
    </row>
    <row r="89" spans="1:5" ht="15">
      <c r="A89" s="26" t="s">
        <v>132</v>
      </c>
      <c r="B89" s="27"/>
      <c r="C89" s="36"/>
      <c r="D89" s="36"/>
      <c r="E89" s="34"/>
    </row>
    <row r="90" spans="1:5" s="19" customFormat="1" ht="12.75">
      <c r="A90" s="28" t="s">
        <v>133</v>
      </c>
      <c r="B90" s="18" t="s">
        <v>134</v>
      </c>
      <c r="C90" s="35">
        <v>3300000</v>
      </c>
      <c r="D90" s="35"/>
      <c r="E90" s="34">
        <f>D90/C90</f>
        <v>0</v>
      </c>
    </row>
    <row r="91" spans="1:5" s="19" customFormat="1" ht="12.75">
      <c r="A91" s="17" t="s">
        <v>135</v>
      </c>
      <c r="B91" s="18" t="s">
        <v>136</v>
      </c>
      <c r="C91" s="35">
        <v>3300000</v>
      </c>
      <c r="D91" s="35"/>
      <c r="E91" s="34"/>
    </row>
    <row r="92" spans="1:5" ht="12.75">
      <c r="A92" s="20" t="s">
        <v>137</v>
      </c>
      <c r="B92" s="21" t="s">
        <v>138</v>
      </c>
      <c r="C92" s="36">
        <v>6600000</v>
      </c>
      <c r="D92" s="36"/>
      <c r="E92" s="34">
        <f>D92/C92</f>
        <v>0</v>
      </c>
    </row>
    <row r="93" spans="1:5" ht="12.75">
      <c r="A93" s="20" t="s">
        <v>139</v>
      </c>
      <c r="B93" s="21" t="s">
        <v>140</v>
      </c>
      <c r="C93" s="36">
        <v>6600000</v>
      </c>
      <c r="D93" s="36"/>
      <c r="E93" s="34">
        <f>D93/C93</f>
        <v>0</v>
      </c>
    </row>
    <row r="94" spans="1:5" ht="22.5">
      <c r="A94" s="20" t="s">
        <v>141</v>
      </c>
      <c r="B94" s="21" t="s">
        <v>142</v>
      </c>
      <c r="C94" s="36">
        <v>3300000</v>
      </c>
      <c r="D94" s="36"/>
      <c r="E94" s="34">
        <f>D94/C94</f>
        <v>0</v>
      </c>
    </row>
    <row r="95" spans="1:5" ht="22.5" hidden="1">
      <c r="A95" s="20" t="s">
        <v>143</v>
      </c>
      <c r="B95" s="21" t="s">
        <v>144</v>
      </c>
      <c r="C95" s="36"/>
      <c r="D95" s="36"/>
      <c r="E95" s="34"/>
    </row>
    <row r="96" spans="1:5" ht="22.5" hidden="1">
      <c r="A96" s="20" t="s">
        <v>145</v>
      </c>
      <c r="B96" s="21" t="s">
        <v>146</v>
      </c>
      <c r="C96" s="36"/>
      <c r="D96" s="36"/>
      <c r="E96" s="34"/>
    </row>
    <row r="97" spans="1:5" s="19" customFormat="1" ht="12.75">
      <c r="A97" s="17" t="s">
        <v>147</v>
      </c>
      <c r="B97" s="18" t="s">
        <v>148</v>
      </c>
      <c r="C97" s="35">
        <f>C98-C99</f>
        <v>-10611625.189999998</v>
      </c>
      <c r="D97" s="35">
        <f>D98-D99</f>
        <v>-13102689.919999998</v>
      </c>
      <c r="E97" s="34"/>
    </row>
    <row r="98" spans="1:5" ht="12.75">
      <c r="A98" s="20" t="s">
        <v>149</v>
      </c>
      <c r="B98" s="21" t="s">
        <v>150</v>
      </c>
      <c r="C98" s="36">
        <f>C9+C93</f>
        <v>186029816.64</v>
      </c>
      <c r="D98" s="36">
        <f>D9+D93</f>
        <v>27468457.74</v>
      </c>
      <c r="E98" s="34">
        <f>D98/C98</f>
        <v>0.1476562103652246</v>
      </c>
    </row>
    <row r="99" spans="1:5" ht="12.75">
      <c r="A99" s="20" t="s">
        <v>151</v>
      </c>
      <c r="B99" s="21" t="s">
        <v>152</v>
      </c>
      <c r="C99" s="36">
        <f>C35+C94</f>
        <v>196641441.82999998</v>
      </c>
      <c r="D99" s="36">
        <f>D35+D94</f>
        <v>40571147.66</v>
      </c>
      <c r="E99" s="34">
        <f>D99/C99</f>
        <v>0.20632043419959498</v>
      </c>
    </row>
    <row r="100" spans="1:5" ht="5.25" customHeight="1">
      <c r="A100" s="37" t="s">
        <v>176</v>
      </c>
      <c r="B100" s="38"/>
      <c r="C100" s="38"/>
      <c r="D100" s="38"/>
      <c r="E100" s="38"/>
    </row>
    <row r="101" spans="1:5" ht="7.5" customHeight="1">
      <c r="A101" s="38"/>
      <c r="B101" s="38"/>
      <c r="C101" s="38"/>
      <c r="D101" s="38"/>
      <c r="E101" s="38"/>
    </row>
    <row r="102" spans="1:5" ht="2.25" customHeight="1">
      <c r="A102" s="38"/>
      <c r="B102" s="38"/>
      <c r="C102" s="38"/>
      <c r="D102" s="38"/>
      <c r="E102" s="38"/>
    </row>
    <row r="103" spans="1:5" ht="12.75">
      <c r="A103" s="39" t="s">
        <v>179</v>
      </c>
      <c r="B103" s="40"/>
      <c r="C103" s="40"/>
      <c r="D103" s="40"/>
      <c r="E103" s="40"/>
    </row>
    <row r="104" spans="1:4" ht="12.75">
      <c r="A104" s="7"/>
      <c r="B104" s="29"/>
      <c r="C104" s="30"/>
      <c r="D104" s="30"/>
    </row>
    <row r="105" spans="1:4" ht="12.75">
      <c r="A105" s="7"/>
      <c r="B105" s="8"/>
      <c r="C105" s="30"/>
      <c r="D105" s="30"/>
    </row>
    <row r="106" spans="1:4" ht="12.75">
      <c r="A106" s="7"/>
      <c r="B106" s="31"/>
      <c r="C106" s="32"/>
      <c r="D106" s="32"/>
    </row>
  </sheetData>
  <sheetProtection/>
  <mergeCells count="10">
    <mergeCell ref="A100:E102"/>
    <mergeCell ref="A103:E103"/>
    <mergeCell ref="C1:E1"/>
    <mergeCell ref="A2:E2"/>
    <mergeCell ref="A3:E3"/>
    <mergeCell ref="A6:A7"/>
    <mergeCell ref="B6:B7"/>
    <mergeCell ref="C6:C7"/>
    <mergeCell ref="D6:D7"/>
    <mergeCell ref="E6:E7"/>
  </mergeCells>
  <printOptions/>
  <pageMargins left="0.3937007874015748" right="0.1968503937007874" top="0.1968503937007874" bottom="0.1968503937007874" header="0.5118110236220472" footer="0.5118110236220472"/>
  <pageSetup fitToHeight="2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raifoust</dc:creator>
  <cp:keywords/>
  <dc:description/>
  <cp:lastModifiedBy>Comp</cp:lastModifiedBy>
  <cp:lastPrinted>2014-09-29T10:32:04Z</cp:lastPrinted>
  <dcterms:created xsi:type="dcterms:W3CDTF">2010-10-11T08:27:59Z</dcterms:created>
  <dcterms:modified xsi:type="dcterms:W3CDTF">2014-09-29T10:32:25Z</dcterms:modified>
  <cp:category/>
  <cp:version/>
  <cp:contentType/>
  <cp:contentStatus/>
</cp:coreProperties>
</file>