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2" sheetId="1" r:id="rId1"/>
  </sheets>
  <definedNames>
    <definedName name="_xlnm.Print_Area" localSheetId="0">'прил2'!$A$1:$M$117</definedName>
  </definedNames>
  <calcPr fullCalcOnLoad="1"/>
</workbook>
</file>

<file path=xl/sharedStrings.xml><?xml version="1.0" encoding="utf-8"?>
<sst xmlns="http://schemas.openxmlformats.org/spreadsheetml/2006/main" count="199" uniqueCount="184">
  <si>
    <t>Прочие субсидии бюджетам поселений</t>
  </si>
  <si>
    <t xml:space="preserve"> Наименование показателя</t>
  </si>
  <si>
    <t>Код дохода</t>
  </si>
  <si>
    <t>Сумма,               тыс. руб.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</si>
  <si>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</si>
  <si>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</si>
  <si>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</si>
  <si>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</si>
  <si>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 xml:space="preserve"> 1 01 02000 01 0000 110</t>
  </si>
  <si>
    <t>- 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</si>
  <si>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</si>
  <si>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- налог на доходы физических лиц с доходов, полученных в виде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</t>
  </si>
  <si>
    <t>000 1 01 02040 01 0000 110</t>
  </si>
  <si>
    <t>- налог на доходы физических лиц с доходов, полученных в виде процентов по облигациям с ипотечным покрытием, имитированным до 1 января 2007 года, а также с доходов учредителей доверительного управления ипотечным покрытием, полученных на основании приобрет</t>
  </si>
  <si>
    <t>000 1 01 02050 01 0000 110</t>
  </si>
  <si>
    <t>единый сельскохозяйственный налог, взимаемый с налогоплательщиков, выбравших в качестве объекта налогооблажения доходы, уменьшенные на величину расходов</t>
  </si>
  <si>
    <t>000 1 05 03010 01 0000 110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</si>
  <si>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</si>
  <si>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000 1 05 03012 01 0000 110</t>
  </si>
  <si>
    <t>НАЛОГИ НА ИМУЩЕСТВО</t>
  </si>
  <si>
    <t xml:space="preserve"> 1 06 00000 00 0000 000</t>
  </si>
  <si>
    <t xml:space="preserve">Налоги на имущество физических лиц  </t>
  </si>
  <si>
    <t xml:space="preserve"> 1 06 01000 00 0000 110</t>
  </si>
  <si>
    <t>Земельный налог</t>
  </si>
  <si>
    <t xml:space="preserve"> 1 06 06000 00 0000 110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</si>
  <si>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</si>
  <si>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2 06 06000 00 0000 110</t>
  </si>
  <si>
    <t>ЗАДОЛЖЕННОСТЬ И ПЕРЕРАСЧЕТЫ ПО ОТМЕНЕННЫМ НАЛОГАМ, СБОРАМ И ИНЫМ ОБЯЗАТЕЛЬНЫМ ПЛАТЕЖАМ</t>
  </si>
  <si>
    <t xml:space="preserve"> 3 06 06000 00 0000 110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</si>
  <si>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</si>
  <si>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 4 06 06000 00 0000 110</t>
  </si>
  <si>
    <t>Прочие налоги и сборы (по отмененным налогам и сборам субъектов Российской Федерации)</t>
  </si>
  <si>
    <t xml:space="preserve"> 5 06 06000 00 0000 110</t>
  </si>
  <si>
    <t>сбор на нужды образовательных учреждений, взимаемый с юридических лиц</t>
  </si>
  <si>
    <t xml:space="preserve"> 6 06 06000 00 0000 110</t>
  </si>
  <si>
    <t>Прочие налоги и сборы (по отмененным местным налогам и сборам)</t>
  </si>
  <si>
    <t xml:space="preserve"> 7 06 06000 00 0000 110</t>
  </si>
  <si>
    <t>налог на рекламу</t>
  </si>
  <si>
    <t xml:space="preserve"> 8 06 06000 00 0000 110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</si>
  <si>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</si>
  <si>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9 06 06000 00 0000 110</t>
  </si>
  <si>
    <t>прочие местные налоги и сборы</t>
  </si>
  <si>
    <t xml:space="preserve"> 10 06 06000 00 0000 110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</si>
  <si>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</t>
  </si>
  <si>
    <t xml:space="preserve"> 1 06 06010 00 0000 110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</si>
  <si>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</si>
  <si>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1 06 06020 00 0000 110</t>
  </si>
  <si>
    <t xml:space="preserve">                                                                                            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</si>
  <si>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</si>
  <si>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</si>
  <si>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</si>
  <si>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000 1 11 05012 03 0000 120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</si>
  <si>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</si>
  <si>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000 1 11 05013 03 0000 120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</si>
  <si>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</si>
  <si>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000 1 11 05014 03 0000 120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</si>
  <si>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</si>
  <si>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000 1 11 05015 03 0000 120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</si>
  <si>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</si>
  <si>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</si>
  <si>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</si>
  <si>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</si>
  <si>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прочие лицензионные сборы</t>
  </si>
  <si>
    <t>000 1 13 02020 00 0000 130</t>
  </si>
  <si>
    <t>прочие лицензионные сборы, зачисляемые в местные бюджеты</t>
  </si>
  <si>
    <t>000 1 13 02023 03 0000 130</t>
  </si>
  <si>
    <t>Доходы от продажи нематериальных активов</t>
  </si>
  <si>
    <t>000 1 14 04000 00 0000 420</t>
  </si>
  <si>
    <t>Доходы местных бюджетов от продажи нематериальных активов</t>
  </si>
  <si>
    <t>000 1 14 04030 03 0000 420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</si>
  <si>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</si>
  <si>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</si>
  <si>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ШТРАФЫ, САНКЦИИ, ВОЗМЕЩЕНИЕ УЩЕРБА</t>
  </si>
  <si>
    <t xml:space="preserve"> 1 16 00000 00 0000 000</t>
  </si>
  <si>
    <t xml:space="preserve"> 1 16 90050 10 0000 140</t>
  </si>
  <si>
    <t>ПРОЧИЕ НЕНАЛОГОВЫЕ ДОХОДЫ</t>
  </si>
  <si>
    <t xml:space="preserve"> 1 17 00000 00 0000 000</t>
  </si>
  <si>
    <t>Возмещение потерь сельскохозяйственного производства, связанных с изъятием сельскохозяйственных угодий</t>
  </si>
  <si>
    <t xml:space="preserve"> 1 17 02000 03 0000 120</t>
  </si>
  <si>
    <t>Прочие неналоговые доходы</t>
  </si>
  <si>
    <t xml:space="preserve"> 1 17 05000 00 0000 180</t>
  </si>
  <si>
    <t>БЕЗВОЗМЕЗДНЫЕ ПОСТУПЛЕНИЯ</t>
  </si>
  <si>
    <t xml:space="preserve"> 2 00 00000 00 0000 000</t>
  </si>
  <si>
    <t xml:space="preserve"> 2 02 02999 10 0000 151</t>
  </si>
  <si>
    <t>ВСЕГО ДОХОДОВ</t>
  </si>
  <si>
    <t>202 02088 10 0002 151</t>
  </si>
  <si>
    <t>НАЛОГОВЫЕ И НЕНАЛОГОВЫЕ ДОХОДЫ</t>
  </si>
  <si>
    <t xml:space="preserve"> 1 11 05000 00 0000 120</t>
  </si>
  <si>
    <t xml:space="preserve"> 1 11 09000 00 0000 120</t>
  </si>
  <si>
    <t>ДОХОДЫ ОТ ПРОДАЖИ МАТЕРИАЛЬНЫХ И НЕМАТЕРИАЛЬНЫХ АКТИВОВ</t>
  </si>
  <si>
    <t xml:space="preserve"> 1 14 00000 00 0000 430</t>
  </si>
  <si>
    <t>Прочие поступления 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</si>
  <si>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</si>
  <si>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</si>
  <si>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Субсидии бюджетам субъктов Российской Федерации и муниципальных образований (межбюджетные субсидии)</t>
  </si>
  <si>
    <t xml:space="preserve"> 2 02 02999 00 0000 151</t>
  </si>
  <si>
    <t>Прочие субсидии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</si>
  <si>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</si>
  <si>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202 02077 10 0000 151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</si>
  <si>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</si>
  <si>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3 02 02999 10 0000 151</t>
  </si>
  <si>
    <t xml:space="preserve"> 4 02 02999 10 0000 151</t>
  </si>
  <si>
    <t>2 02 02999 10 0000 151</t>
  </si>
  <si>
    <t xml:space="preserve"> 1 05 00000 00 0000 000</t>
  </si>
  <si>
    <t xml:space="preserve"> 1 05 03000 01 0000 110</t>
  </si>
  <si>
    <t>Единый сельскохозяйственный налог</t>
  </si>
  <si>
    <t>НАЛОГИ НА СОВОКУПНЫЙ ДОХОД</t>
  </si>
  <si>
    <t xml:space="preserve"> 1 01 02020 01 0000 110</t>
  </si>
  <si>
    <t>1 08 00000 00 0000 110</t>
  </si>
  <si>
    <t xml:space="preserve">Государственная пошлина </t>
  </si>
  <si>
    <t>202 01001 10 0000 151</t>
  </si>
  <si>
    <t>Дотации бюджетам поселений на выравнивание бюджетной обеспеченности за счет средств районного бюджета</t>
  </si>
  <si>
    <t>Акцизы по подакцизным товарам (продукции), производимым на территории Российской Федерации</t>
  </si>
  <si>
    <t>103 02000 01 0000 110</t>
  </si>
  <si>
    <t>Сумма,                           руб.</t>
  </si>
  <si>
    <t>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</si>
  <si>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u val="single"/>
        <sz val="10.5"/>
        <color indexed="12"/>
        <rFont val="Verdana"/>
        <family val="2"/>
      </rPr>
      <t>статьями 227</t>
    </r>
    <r>
      <rPr>
        <sz val="10.5"/>
        <rFont val="Verdana"/>
        <family val="2"/>
      </rPr>
      <t xml:space="preserve">, </t>
    </r>
    <r>
      <rPr>
        <u val="single"/>
        <sz val="10.5"/>
        <color indexed="12"/>
        <rFont val="Verdana"/>
        <family val="2"/>
      </rPr>
      <t>227.1</t>
    </r>
    <r>
      <rPr>
        <sz val="10.5"/>
        <rFont val="Verdana"/>
        <family val="2"/>
      </rPr>
      <t xml:space="preserve"> и </t>
    </r>
    <r>
      <rPr>
        <u val="single"/>
        <sz val="10.5"/>
        <color indexed="12"/>
        <rFont val="Verdana"/>
        <family val="2"/>
      </rPr>
      <t>228</t>
    </r>
    <r>
      <rPr>
        <sz val="10.5"/>
        <rFont val="Verdana"/>
        <family val="2"/>
      </rPr>
      <t xml:space="preserve"> Налогового кодекса Российской Федерации</t>
    </r>
  </si>
  <si>
    <t xml:space="preserve">НАЛОГИ НА ТОВАРЫ (РАБОТЫ, УСЛУГИ), РЕАЛИЗУЕМЫЕ НА ТЕРРИТОРИИ РОССИЙСКОЙ ФЕДЕРАЦИИ
</t>
  </si>
  <si>
    <t xml:space="preserve"> 1 03 00000 00 0000 000</t>
  </si>
  <si>
    <t xml:space="preserve"> 1 06 01030 13 0000 110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</si>
  <si>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</si>
  <si>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</si>
  <si>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</si>
  <si>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</si>
  <si>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</si>
  <si>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 1 06 06043 13 0000 110</t>
  </si>
  <si>
    <t xml:space="preserve">Земельный налог с физических лиц, обладающих земельным участком, расположенным в границах городских поселений
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</si>
  <si>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</si>
  <si>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</si>
  <si>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</si>
  <si>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</si>
  <si>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1 11 09045 13 0000 120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</si>
  <si>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</si>
  <si>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1 14 06013 13 0000 430</t>
  </si>
  <si>
    <t xml:space="preserve">Прочие неналоговые доходы бюджетов городских поселений
</t>
  </si>
  <si>
    <t xml:space="preserve"> 1 17 05050 13 0000 180</t>
  </si>
  <si>
    <t xml:space="preserve">Дотации бюджетам бюджетной системы Российской Федерации
</t>
  </si>
  <si>
    <t xml:space="preserve">Дотации бюджетам городских поселений на выравнивание бюджетной обеспеченности
</t>
  </si>
  <si>
    <t xml:space="preserve">Субвенции бюджетам бюджетной системы Российской Федерации
</t>
  </si>
  <si>
    <t xml:space="preserve">Субвенции бюджетам городских поселений на выполнение передаваемых полномочий субъектов Российской Федерации
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</si>
  <si>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</si>
  <si>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202 02088 13 0004 151</t>
  </si>
  <si>
    <t>202 02150 13 0000 151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</si>
  <si>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</si>
  <si>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</si>
  <si>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 xml:space="preserve"> 2 07 05000 00 0000 180</t>
  </si>
  <si>
    <t>2 07 05030 13 0000 180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</si>
  <si>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</si>
  <si>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</si>
  <si>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202 02089 13 0004 151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</si>
  <si>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</si>
  <si>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</si>
  <si>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</si>
  <si>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Иные межбюджетные трансферты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</si>
  <si>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</si>
  <si>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бюджета МО "Октябрьское" в 2019 году.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</si>
  <si>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поселений (за исключением земельных участков  муниципальных бюджетных и автономных учреждений)</t>
  </si>
  <si>
    <t>1 11 05025 13 0000 120</t>
  </si>
  <si>
    <t>202 10000 00 0000 150</t>
  </si>
  <si>
    <t>202 15001 13 0000 150</t>
  </si>
  <si>
    <t xml:space="preserve"> 2 02 20000 00 0000 150</t>
  </si>
  <si>
    <t>2 02 29999 13 0000 150</t>
  </si>
  <si>
    <t xml:space="preserve"> 2 02 30000 00 0000 150</t>
  </si>
  <si>
    <t>202 35118 13 0000 150</t>
  </si>
  <si>
    <t>202 30024 13 0000 150</t>
  </si>
  <si>
    <t>Приложение № 4                                                                                  к  Решению   двадцать восьмой сессии Совета депутатов (четвертого созыва) МО "Октябрьское" № 175 от     25.12.2018г.</t>
  </si>
  <si>
    <t xml:space="preserve"> 2 02 40000 00 0000 150</t>
  </si>
  <si>
    <t>202 40014 13 0000 150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</si>
  <si>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</si>
  <si>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2 02 20216 13 0000 150</t>
  </si>
  <si>
    <t>Приложение № 2                                                                                  к  Решению   тридцатой сессии Совета депутатов (четвертого созыва) МО "Октябрьское" № 189 от    21.02.2019г.</t>
  </si>
  <si>
    <t>Возврат прочих остатков субсидий, субвенций и иных межбюджетных трансфертов, имеющих целевое назначение, прошлых лет, из бюджетов городских поселений</t>
  </si>
  <si>
    <t>219 60010 13 0000 151</t>
  </si>
  <si>
    <t>Приложение № 2                                                                                  к  Решению   тридцать первой сессии Совета депутатов (четвертого созыва) МО "Октябрьское" № 199 от    21.03.2019г.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</si>
  <si>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</si>
  <si>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</si>
  <si>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202 49999 13 0000 150</t>
  </si>
  <si>
    <t>Прочие межбюджетные трансферты, передаваемые бюджетам городских поселений</t>
  </si>
  <si>
    <t>202 25555 13 0000 150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</si>
  <si>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</si>
  <si>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                                                                                  к  Решению   тридцать третьей сессии Совета депутатов (четвертого созыва) МО "Октябрьское" №214  от   23.05.2019г.</t>
  </si>
  <si>
    <t>Приложение № 2                                                                                  к  Решению   тридцать четвертой сессии Совета депутатов (четвертого созыва) МО "Октябрьское" № 222 от 20.06.2019г.</t>
  </si>
  <si>
    <t>Приложение № 2                                                                                  к  Решению   внеочередной тридцать пятой сессии Совета депутатов (четвертого созыва) МО "Октябрьское" № 227  от 04.07.2019г.</t>
  </si>
  <si>
    <t>Приложение № 2                                                                                  к  Решению    тридцать седьмой сессии Совета депутатов (четвертого созыва) МО "Октябрьское" №233 от     26.09.2019г.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</si>
</sst>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"/>
      <family val="0"/>
    </font>
    <font>
      <sz val="9"/>
      <name val="Times New Roman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7"/>
      <name val="Times New Roman Cyr"/>
      <family val="0"/>
    </font>
    <font>
      <b/>
      <sz val="9"/>
      <name val="Times New Roman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0.5"/>
      <name val="Verdana"/>
      <family val="2"/>
    </font>
    <font>
      <u val="single"/>
      <sz val="10.5"/>
      <color indexed="12"/>
      <name val="Verdana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16" xfId="0" applyFont="1" applyBorder="1" applyAlignment="1">
      <alignment horizontal="left" vertical="center" wrapText="1"/>
    </xf>
    <xf numFmtId="49" fontId="14" fillId="24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8" xfId="0" applyNumberFormat="1" applyFont="1" applyBorder="1" applyAlignment="1">
      <alignment horizontal="justify"/>
    </xf>
    <xf numFmtId="49" fontId="14" fillId="24" borderId="19" xfId="0" applyNumberFormat="1" applyFont="1" applyFill="1" applyBorder="1" applyAlignment="1">
      <alignment horizontal="center" wrapText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7" fillId="0" borderId="20" xfId="0" applyNumberFormat="1" applyFont="1" applyBorder="1" applyAlignment="1">
      <alignment horizontal="justify"/>
    </xf>
    <xf numFmtId="49" fontId="1" fillId="24" borderId="21" xfId="0" applyNumberFormat="1" applyFont="1" applyFill="1" applyBorder="1" applyAlignment="1">
      <alignment horizontal="center" wrapText="1"/>
    </xf>
    <xf numFmtId="3" fontId="17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justify"/>
    </xf>
    <xf numFmtId="49" fontId="14" fillId="24" borderId="21" xfId="0" applyNumberFormat="1" applyFont="1" applyFill="1" applyBorder="1" applyAlignment="1">
      <alignment horizontal="center" wrapText="1"/>
    </xf>
    <xf numFmtId="3" fontId="15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justify"/>
    </xf>
    <xf numFmtId="3" fontId="19" fillId="0" borderId="2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20" xfId="0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wrapText="1"/>
    </xf>
    <xf numFmtId="3" fontId="17" fillId="0" borderId="2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4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0" fillId="24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24" borderId="21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3" fontId="18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8" fillId="0" borderId="21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3" fontId="18" fillId="0" borderId="14" xfId="0" applyNumberFormat="1" applyFont="1" applyBorder="1" applyAlignment="1">
      <alignment/>
    </xf>
    <xf numFmtId="1" fontId="3" fillId="0" borderId="2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ill="1" applyAlignment="1">
      <alignment/>
    </xf>
    <xf numFmtId="43" fontId="16" fillId="0" borderId="22" xfId="0" applyNumberFormat="1" applyFont="1" applyBorder="1" applyAlignment="1">
      <alignment horizontal="center" vertical="center"/>
    </xf>
    <xf numFmtId="43" fontId="16" fillId="0" borderId="23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/>
    </xf>
    <xf numFmtId="43" fontId="16" fillId="0" borderId="24" xfId="0" applyNumberFormat="1" applyFont="1" applyBorder="1" applyAlignment="1">
      <alignment horizontal="center"/>
    </xf>
    <xf numFmtId="43" fontId="22" fillId="0" borderId="24" xfId="0" applyNumberFormat="1" applyFont="1" applyBorder="1" applyAlignment="1">
      <alignment horizontal="center" wrapText="1"/>
    </xf>
    <xf numFmtId="43" fontId="16" fillId="0" borderId="24" xfId="0" applyNumberFormat="1" applyFont="1" applyBorder="1" applyAlignment="1">
      <alignment horizontal="center" wrapText="1"/>
    </xf>
    <xf numFmtId="43" fontId="22" fillId="0" borderId="15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justify" wrapText="1"/>
    </xf>
    <xf numFmtId="3" fontId="19" fillId="0" borderId="21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vertical="center" wrapText="1"/>
    </xf>
    <xf numFmtId="3" fontId="15" fillId="0" borderId="26" xfId="0" applyNumberFormat="1" applyFont="1" applyBorder="1" applyAlignment="1">
      <alignment horizontal="right" vertical="center"/>
    </xf>
    <xf numFmtId="43" fontId="16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3" fontId="15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5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top" wrapText="1"/>
    </xf>
    <xf numFmtId="0" fontId="7" fillId="0" borderId="2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justify" wrapText="1"/>
    </xf>
    <xf numFmtId="0" fontId="26" fillId="0" borderId="0" xfId="0" applyFont="1" applyAlignment="1">
      <alignment wrapText="1"/>
    </xf>
    <xf numFmtId="0" fontId="5" fillId="0" borderId="0" xfId="0" applyNumberFormat="1" applyFont="1" applyBorder="1" applyAlignment="1">
      <alignment horizontal="left" wrapText="1"/>
    </xf>
    <xf numFmtId="0" fontId="7" fillId="0" borderId="28" xfId="0" applyNumberFormat="1" applyFont="1" applyBorder="1" applyAlignment="1">
      <alignment horizontal="justify" wrapText="1"/>
    </xf>
    <xf numFmtId="0" fontId="7" fillId="0" borderId="28" xfId="0" applyNumberFormat="1" applyFont="1" applyBorder="1" applyAlignment="1">
      <alignment horizontal="justify"/>
    </xf>
    <xf numFmtId="3" fontId="17" fillId="0" borderId="29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43" fontId="22" fillId="0" borderId="24" xfId="0" applyNumberFormat="1" applyFont="1" applyFill="1" applyBorder="1" applyAlignment="1">
      <alignment horizontal="center"/>
    </xf>
    <xf numFmtId="43" fontId="16" fillId="0" borderId="24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center" vertical="center"/>
    </xf>
    <xf numFmtId="43" fontId="16" fillId="0" borderId="24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center" wrapText="1"/>
    </xf>
    <xf numFmtId="3" fontId="18" fillId="0" borderId="21" xfId="0" applyNumberFormat="1" applyFont="1" applyFill="1" applyBorder="1" applyAlignment="1">
      <alignment/>
    </xf>
    <xf numFmtId="172" fontId="0" fillId="0" borderId="0" xfId="0" applyNumberFormat="1" applyFill="1" applyAlignment="1">
      <alignment horizontal="center"/>
    </xf>
    <xf numFmtId="43" fontId="22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16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43" fontId="9" fillId="0" borderId="0" xfId="0" applyNumberFormat="1" applyFont="1" applyAlignment="1">
      <alignment horizontal="center" vertical="center"/>
    </xf>
    <xf numFmtId="43" fontId="0" fillId="0" borderId="0" xfId="0" applyNumberFormat="1" applyAlignment="1">
      <alignment wrapText="1"/>
    </xf>
    <xf numFmtId="43" fontId="2" fillId="0" borderId="0" xfId="0" applyNumberFormat="1" applyFont="1" applyAlignment="1">
      <alignment wrapText="1"/>
    </xf>
    <xf numFmtId="43" fontId="0" fillId="0" borderId="0" xfId="0" applyNumberForma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="87" zoomScaleSheetLayoutView="87" zoomScalePageLayoutView="0" workbookViewId="0" topLeftCell="A1">
      <selection activeCell="A3" sqref="A3"/>
    </sheetView>
  </sheetViews>
  <sheetFormatPr defaultColWidth="9.140625" defaultRowHeight="12.75"/>
  <cols>
    <col min="1" max="1" width="65.7109375" style="0" customWidth="1"/>
    <col min="2" max="2" width="22.140625" style="51" customWidth="1"/>
    <col min="3" max="3" width="0.13671875" style="56" customWidth="1"/>
    <col min="4" max="4" width="23.00390625" style="56" customWidth="1"/>
    <col min="5" max="5" width="64.421875" style="0" hidden="1" customWidth="1"/>
    <col min="6" max="11" width="0" style="0" hidden="1" customWidth="1"/>
    <col min="12" max="12" width="17.28125" style="0" hidden="1" customWidth="1"/>
    <col min="13" max="13" width="4.421875" style="0" customWidth="1"/>
  </cols>
  <sheetData>
    <row r="1" spans="2:4" ht="86.25" customHeight="1">
      <c r="B1" s="106" t="s">
        <v>183</v>
      </c>
      <c r="C1" s="106"/>
      <c r="D1" s="106"/>
    </row>
    <row r="2" spans="2:4" ht="83.25" customHeight="1">
      <c r="B2" s="106" t="s">
        <v>182</v>
      </c>
      <c r="C2" s="106"/>
      <c r="D2" s="106"/>
    </row>
    <row r="3" spans="2:4" ht="74.25" customHeight="1">
      <c r="B3" s="106" t="s">
        <v>181</v>
      </c>
      <c r="C3" s="106"/>
      <c r="D3" s="106"/>
    </row>
    <row r="4" spans="2:4" ht="70.5" customHeight="1">
      <c r="B4" s="106" t="s">
        <v>180</v>
      </c>
      <c r="C4" s="106"/>
      <c r="D4" s="106"/>
    </row>
    <row r="5" spans="2:4" ht="75" customHeight="1">
      <c r="B5" s="106" t="s">
        <v>173</v>
      </c>
      <c r="C5" s="106"/>
      <c r="D5" s="106"/>
    </row>
    <row r="6" spans="2:4" ht="65.25" customHeight="1">
      <c r="B6" s="106" t="s">
        <v>170</v>
      </c>
      <c r="C6" s="106"/>
      <c r="D6" s="106"/>
    </row>
    <row r="7" spans="2:4" ht="12.75" customHeight="1">
      <c r="B7"/>
      <c r="C7"/>
      <c r="D7" s="58"/>
    </row>
    <row r="8" spans="2:4" ht="62.25" customHeight="1">
      <c r="B8" s="106" t="s">
        <v>165</v>
      </c>
      <c r="C8" s="106"/>
      <c r="D8" s="106"/>
    </row>
    <row r="9" spans="2:4" ht="12.75">
      <c r="B9"/>
      <c r="C9"/>
      <c r="D9" s="58"/>
    </row>
    <row r="10" spans="1:4" ht="26.25" customHeight="1">
      <c r="A10" s="105" t="s">
        <v>155</v>
      </c>
      <c r="B10" s="105"/>
      <c r="C10" s="105"/>
      <c r="D10" s="105"/>
    </row>
    <row r="11" spans="1:4" ht="15.75" customHeight="1" thickBot="1">
      <c r="A11" s="1"/>
      <c r="B11" s="1"/>
      <c r="C11" s="1"/>
      <c r="D11" s="1"/>
    </row>
    <row r="12" spans="1:6" s="6" customFormat="1" ht="30" customHeight="1">
      <c r="A12" s="2" t="s">
        <v>1</v>
      </c>
      <c r="B12" s="3" t="s">
        <v>2</v>
      </c>
      <c r="C12" s="4" t="s">
        <v>3</v>
      </c>
      <c r="D12" s="5" t="s">
        <v>114</v>
      </c>
      <c r="E12"/>
      <c r="F12"/>
    </row>
    <row r="13" spans="1:4" s="10" customFormat="1" ht="11.25" thickBot="1">
      <c r="A13" s="7">
        <v>1</v>
      </c>
      <c r="B13" s="8">
        <v>2</v>
      </c>
      <c r="C13" s="8">
        <v>3</v>
      </c>
      <c r="D13" s="9">
        <v>3</v>
      </c>
    </row>
    <row r="14" spans="1:5" s="15" customFormat="1" ht="21" customHeight="1" thickBot="1">
      <c r="A14" s="11" t="s">
        <v>86</v>
      </c>
      <c r="B14" s="12" t="s">
        <v>4</v>
      </c>
      <c r="C14" s="13" t="e">
        <f>C15+#REF!+C29+#REF!+C48+#REF!+#REF!+#REF!</f>
        <v>#REF!</v>
      </c>
      <c r="D14" s="59">
        <f>D15+D29+D48+D68+D70+D27+D46+D26+D58</f>
        <v>52096263.66</v>
      </c>
      <c r="E14" s="14"/>
    </row>
    <row r="15" spans="1:5" ht="15.75">
      <c r="A15" s="16" t="s">
        <v>5</v>
      </c>
      <c r="B15" s="17" t="s">
        <v>6</v>
      </c>
      <c r="C15" s="18">
        <f>C16</f>
        <v>46219</v>
      </c>
      <c r="D15" s="60">
        <f>D16</f>
        <v>25372086</v>
      </c>
      <c r="E15" s="19"/>
    </row>
    <row r="16" spans="1:4" ht="15.75">
      <c r="A16" s="20" t="s">
        <v>7</v>
      </c>
      <c r="B16" s="21" t="s">
        <v>8</v>
      </c>
      <c r="C16" s="22">
        <f>C18+C19</f>
        <v>46219</v>
      </c>
      <c r="D16" s="61">
        <f>D18+D19+D17</f>
        <v>25372086</v>
      </c>
    </row>
    <row r="17" spans="1:4" ht="82.5" customHeight="1">
      <c r="A17" s="77" t="s">
        <v>121</v>
      </c>
      <c r="B17" s="86" t="s">
        <v>115</v>
      </c>
      <c r="C17" s="75" t="s">
        <v>116</v>
      </c>
      <c r="D17" s="61">
        <f>16002086+7460000+540000-560000+430000+1500000</f>
        <v>25372086</v>
      </c>
    </row>
    <row r="18" spans="1:4" ht="136.5" customHeight="1" hidden="1">
      <c r="A18" s="82" t="s">
        <v>122</v>
      </c>
      <c r="B18" s="21" t="s">
        <v>107</v>
      </c>
      <c r="C18" s="84">
        <v>45819</v>
      </c>
      <c r="D18" s="61"/>
    </row>
    <row r="19" spans="1:4" ht="81" customHeight="1" hidden="1">
      <c r="A19" s="83"/>
      <c r="B19" s="21"/>
      <c r="C19" s="84">
        <v>400</v>
      </c>
      <c r="D19" s="61"/>
    </row>
    <row r="20" spans="1:4" ht="47.25" hidden="1">
      <c r="A20" s="83" t="s">
        <v>9</v>
      </c>
      <c r="B20" s="21" t="s">
        <v>10</v>
      </c>
      <c r="C20" s="85"/>
      <c r="D20" s="61"/>
    </row>
    <row r="21" spans="1:4" ht="78.75" hidden="1">
      <c r="A21" s="83" t="s">
        <v>11</v>
      </c>
      <c r="B21" s="21" t="s">
        <v>12</v>
      </c>
      <c r="C21" s="85"/>
      <c r="D21" s="61"/>
    </row>
    <row r="22" spans="1:4" ht="78.75" hidden="1">
      <c r="A22" s="83" t="s">
        <v>13</v>
      </c>
      <c r="B22" s="21" t="s">
        <v>14</v>
      </c>
      <c r="C22" s="85"/>
      <c r="D22" s="61"/>
    </row>
    <row r="23" spans="1:4" ht="47.25" hidden="1">
      <c r="A23" s="83" t="s">
        <v>15</v>
      </c>
      <c r="B23" s="21" t="s">
        <v>16</v>
      </c>
      <c r="C23" s="85"/>
      <c r="D23" s="61"/>
    </row>
    <row r="24" spans="1:4" ht="47.25" hidden="1">
      <c r="A24" s="83" t="s">
        <v>17</v>
      </c>
      <c r="B24" s="21" t="s">
        <v>18</v>
      </c>
      <c r="C24" s="85"/>
      <c r="D24" s="61"/>
    </row>
    <row r="25" spans="1:4" ht="64.5" customHeight="1">
      <c r="A25" s="81" t="s">
        <v>117</v>
      </c>
      <c r="B25" s="25" t="s">
        <v>118</v>
      </c>
      <c r="C25" s="85"/>
      <c r="D25" s="92">
        <f>D26</f>
        <v>2968109</v>
      </c>
    </row>
    <row r="26" spans="1:4" ht="33">
      <c r="A26" s="80" t="s">
        <v>112</v>
      </c>
      <c r="B26" s="21" t="s">
        <v>113</v>
      </c>
      <c r="C26" s="23"/>
      <c r="D26" s="61">
        <v>2968109</v>
      </c>
    </row>
    <row r="27" spans="1:4" ht="15.75">
      <c r="A27" s="27" t="s">
        <v>106</v>
      </c>
      <c r="B27" s="25" t="s">
        <v>103</v>
      </c>
      <c r="C27" s="26"/>
      <c r="D27" s="62">
        <f>D28</f>
        <v>2912</v>
      </c>
    </row>
    <row r="28" spans="1:4" ht="15.75">
      <c r="A28" s="20" t="s">
        <v>105</v>
      </c>
      <c r="B28" s="21" t="s">
        <v>104</v>
      </c>
      <c r="C28" s="23"/>
      <c r="D28" s="61">
        <v>2912</v>
      </c>
    </row>
    <row r="29" spans="1:4" ht="15.75">
      <c r="A29" s="24" t="s">
        <v>19</v>
      </c>
      <c r="B29" s="25" t="s">
        <v>20</v>
      </c>
      <c r="C29" s="26">
        <f>SUM(C31:C32)</f>
        <v>6928</v>
      </c>
      <c r="D29" s="62">
        <f>D30+D32</f>
        <v>12901876</v>
      </c>
    </row>
    <row r="30" spans="1:4" ht="15.75">
      <c r="A30" s="27" t="s">
        <v>21</v>
      </c>
      <c r="B30" s="25" t="s">
        <v>22</v>
      </c>
      <c r="C30" s="26"/>
      <c r="D30" s="62">
        <f>D31</f>
        <v>1975876</v>
      </c>
    </row>
    <row r="31" spans="1:4" ht="66.75" customHeight="1">
      <c r="A31" s="76" t="s">
        <v>120</v>
      </c>
      <c r="B31" s="21" t="s">
        <v>119</v>
      </c>
      <c r="C31" s="28">
        <v>3986</v>
      </c>
      <c r="D31" s="61">
        <v>1975876</v>
      </c>
    </row>
    <row r="32" spans="1:4" ht="15" customHeight="1">
      <c r="A32" s="27" t="s">
        <v>23</v>
      </c>
      <c r="B32" s="25" t="s">
        <v>24</v>
      </c>
      <c r="C32" s="28">
        <v>2942</v>
      </c>
      <c r="D32" s="89">
        <f>D43+D45</f>
        <v>10926000</v>
      </c>
    </row>
    <row r="33" spans="1:4" ht="63" hidden="1">
      <c r="A33" s="20" t="s">
        <v>25</v>
      </c>
      <c r="B33" s="21" t="s">
        <v>26</v>
      </c>
      <c r="C33" s="22"/>
      <c r="D33" s="61"/>
    </row>
    <row r="34" spans="1:4" ht="47.25" hidden="1">
      <c r="A34" s="20" t="s">
        <v>27</v>
      </c>
      <c r="B34" s="21" t="s">
        <v>28</v>
      </c>
      <c r="C34" s="23"/>
      <c r="D34" s="61"/>
    </row>
    <row r="35" spans="1:4" ht="47.25" hidden="1">
      <c r="A35" s="20" t="s">
        <v>29</v>
      </c>
      <c r="B35" s="21" t="s">
        <v>30</v>
      </c>
      <c r="C35" s="23"/>
      <c r="D35" s="61"/>
    </row>
    <row r="36" spans="1:4" ht="31.5" hidden="1">
      <c r="A36" s="20" t="s">
        <v>31</v>
      </c>
      <c r="B36" s="21" t="s">
        <v>32</v>
      </c>
      <c r="C36" s="23"/>
      <c r="D36" s="61"/>
    </row>
    <row r="37" spans="1:4" ht="31.5" hidden="1">
      <c r="A37" s="20" t="s">
        <v>33</v>
      </c>
      <c r="B37" s="21" t="s">
        <v>34</v>
      </c>
      <c r="C37" s="23"/>
      <c r="D37" s="61"/>
    </row>
    <row r="38" spans="1:4" ht="31.5" hidden="1">
      <c r="A38" s="20" t="s">
        <v>35</v>
      </c>
      <c r="B38" s="21" t="s">
        <v>36</v>
      </c>
      <c r="C38" s="23"/>
      <c r="D38" s="61"/>
    </row>
    <row r="39" spans="1:4" ht="15.75" hidden="1">
      <c r="A39" s="20" t="s">
        <v>37</v>
      </c>
      <c r="B39" s="21" t="s">
        <v>38</v>
      </c>
      <c r="C39" s="23"/>
      <c r="D39" s="61"/>
    </row>
    <row r="40" spans="1:4" ht="47.25" hidden="1">
      <c r="A40" s="20" t="s">
        <v>39</v>
      </c>
      <c r="B40" s="21" t="s">
        <v>40</v>
      </c>
      <c r="C40" s="23"/>
      <c r="D40" s="61"/>
    </row>
    <row r="41" spans="1:4" ht="15.75" hidden="1">
      <c r="A41" s="20" t="s">
        <v>41</v>
      </c>
      <c r="B41" s="21" t="s">
        <v>42</v>
      </c>
      <c r="C41" s="23"/>
      <c r="D41" s="61"/>
    </row>
    <row r="42" spans="1:4" ht="48.75" customHeight="1" hidden="1">
      <c r="A42" s="20" t="s">
        <v>43</v>
      </c>
      <c r="B42" s="21" t="s">
        <v>44</v>
      </c>
      <c r="C42" s="23"/>
      <c r="D42" s="61"/>
    </row>
    <row r="43" spans="1:4" ht="61.5" customHeight="1">
      <c r="A43" s="31" t="s">
        <v>124</v>
      </c>
      <c r="B43" s="21" t="s">
        <v>123</v>
      </c>
      <c r="C43" s="23"/>
      <c r="D43" s="61">
        <f>9926000-1000000</f>
        <v>8926000</v>
      </c>
    </row>
    <row r="44" spans="1:4" ht="47.25" hidden="1">
      <c r="A44" s="20" t="s">
        <v>45</v>
      </c>
      <c r="B44" s="21" t="s">
        <v>46</v>
      </c>
      <c r="C44" s="23"/>
      <c r="D44" s="61"/>
    </row>
    <row r="45" spans="1:6" ht="43.5" customHeight="1">
      <c r="A45" s="31" t="s">
        <v>126</v>
      </c>
      <c r="B45" s="21" t="s">
        <v>125</v>
      </c>
      <c r="C45" s="23"/>
      <c r="D45" s="61">
        <v>2000000</v>
      </c>
      <c r="F45" t="s">
        <v>47</v>
      </c>
    </row>
    <row r="46" spans="1:4" ht="25.5" customHeight="1" hidden="1">
      <c r="A46" s="27" t="s">
        <v>109</v>
      </c>
      <c r="B46" s="25" t="s">
        <v>108</v>
      </c>
      <c r="C46" s="23"/>
      <c r="D46" s="61"/>
    </row>
    <row r="47" spans="1:4" ht="66.75" customHeight="1" hidden="1">
      <c r="A47" s="20"/>
      <c r="B47" s="21"/>
      <c r="C47" s="23"/>
      <c r="D47" s="61"/>
    </row>
    <row r="48" spans="1:5" ht="45.75" customHeight="1">
      <c r="A48" s="24" t="s">
        <v>48</v>
      </c>
      <c r="B48" s="25" t="s">
        <v>49</v>
      </c>
      <c r="C48" s="26">
        <f>SUM(C53:C60)</f>
        <v>4245</v>
      </c>
      <c r="D48" s="62">
        <f>D49+D52</f>
        <v>9472114</v>
      </c>
      <c r="E48" s="29"/>
    </row>
    <row r="49" spans="1:5" ht="93.75" customHeight="1">
      <c r="A49" s="24" t="s">
        <v>127</v>
      </c>
      <c r="B49" s="25" t="s">
        <v>87</v>
      </c>
      <c r="C49" s="26"/>
      <c r="D49" s="62">
        <f>D50+D51</f>
        <v>5020000</v>
      </c>
      <c r="E49" s="29"/>
    </row>
    <row r="50" spans="1:5" ht="83.25" customHeight="1">
      <c r="A50" s="30" t="s">
        <v>129</v>
      </c>
      <c r="B50" s="21" t="s">
        <v>128</v>
      </c>
      <c r="C50" s="23"/>
      <c r="D50" s="61">
        <f>5000000</f>
        <v>5000000</v>
      </c>
      <c r="E50" s="29"/>
    </row>
    <row r="51" spans="1:5" ht="83.25" customHeight="1">
      <c r="A51" s="30" t="s">
        <v>156</v>
      </c>
      <c r="B51" s="21" t="s">
        <v>157</v>
      </c>
      <c r="C51" s="23"/>
      <c r="D51" s="61">
        <v>20000</v>
      </c>
      <c r="E51" s="29"/>
    </row>
    <row r="52" spans="1:5" ht="102.75" customHeight="1">
      <c r="A52" s="36" t="s">
        <v>130</v>
      </c>
      <c r="B52" s="25" t="s">
        <v>88</v>
      </c>
      <c r="C52" s="26"/>
      <c r="D52" s="62">
        <f>D53</f>
        <v>4452114</v>
      </c>
      <c r="E52" s="29"/>
    </row>
    <row r="53" spans="1:4" s="33" customFormat="1" ht="102" customHeight="1">
      <c r="A53" s="31" t="s">
        <v>140</v>
      </c>
      <c r="B53" s="21" t="s">
        <v>131</v>
      </c>
      <c r="C53" s="32">
        <v>311</v>
      </c>
      <c r="D53" s="63">
        <v>4452114</v>
      </c>
    </row>
    <row r="54" spans="1:5" s="33" customFormat="1" ht="43.5" customHeight="1" hidden="1">
      <c r="A54" s="31" t="s">
        <v>50</v>
      </c>
      <c r="B54" s="21" t="s">
        <v>51</v>
      </c>
      <c r="C54" s="32">
        <v>629</v>
      </c>
      <c r="D54" s="63"/>
      <c r="E54" s="34"/>
    </row>
    <row r="55" spans="1:4" s="33" customFormat="1" ht="49.5" customHeight="1" hidden="1">
      <c r="A55" s="31" t="s">
        <v>52</v>
      </c>
      <c r="B55" s="21" t="s">
        <v>53</v>
      </c>
      <c r="C55" s="32">
        <v>286</v>
      </c>
      <c r="D55" s="63"/>
    </row>
    <row r="56" spans="1:4" s="33" customFormat="1" ht="44.25" customHeight="1" hidden="1">
      <c r="A56" s="31" t="s">
        <v>54</v>
      </c>
      <c r="B56" s="21" t="s">
        <v>55</v>
      </c>
      <c r="C56" s="32">
        <v>1788</v>
      </c>
      <c r="D56" s="63"/>
    </row>
    <row r="57" spans="1:4" s="33" customFormat="1" ht="69" customHeight="1" hidden="1">
      <c r="A57" s="31" t="s">
        <v>56</v>
      </c>
      <c r="B57" s="21" t="s">
        <v>57</v>
      </c>
      <c r="C57" s="32">
        <v>31</v>
      </c>
      <c r="D57" s="63"/>
    </row>
    <row r="58" spans="1:4" s="33" customFormat="1" ht="34.5" customHeight="1">
      <c r="A58" s="66" t="s">
        <v>89</v>
      </c>
      <c r="B58" s="35" t="s">
        <v>90</v>
      </c>
      <c r="C58" s="67"/>
      <c r="D58" s="64">
        <f>D60+D59</f>
        <v>779166.66</v>
      </c>
    </row>
    <row r="59" spans="1:12" s="33" customFormat="1" ht="99.75" customHeight="1">
      <c r="A59" s="31" t="s">
        <v>175</v>
      </c>
      <c r="B59" s="35" t="s">
        <v>174</v>
      </c>
      <c r="C59" s="67"/>
      <c r="D59" s="64">
        <v>179166.66</v>
      </c>
      <c r="L59" s="102"/>
    </row>
    <row r="60" spans="1:12" s="37" customFormat="1" ht="58.5" customHeight="1">
      <c r="A60" s="78" t="s">
        <v>132</v>
      </c>
      <c r="B60" s="35" t="s">
        <v>133</v>
      </c>
      <c r="C60" s="32">
        <v>1200</v>
      </c>
      <c r="D60" s="64">
        <v>600000</v>
      </c>
      <c r="E60" s="36"/>
      <c r="L60" s="103"/>
    </row>
    <row r="61" spans="1:12" ht="0.75" customHeight="1" hidden="1">
      <c r="A61" s="20" t="s">
        <v>58</v>
      </c>
      <c r="B61" s="38" t="s">
        <v>59</v>
      </c>
      <c r="C61" s="23"/>
      <c r="D61" s="61"/>
      <c r="L61" s="104"/>
    </row>
    <row r="62" spans="1:12" ht="12.75" customHeight="1" hidden="1">
      <c r="A62" s="20" t="s">
        <v>60</v>
      </c>
      <c r="B62" s="38" t="s">
        <v>61</v>
      </c>
      <c r="C62" s="23"/>
      <c r="D62" s="61"/>
      <c r="L62" s="104"/>
    </row>
    <row r="63" spans="1:12" ht="15.75" customHeight="1" hidden="1">
      <c r="A63" s="20" t="s">
        <v>62</v>
      </c>
      <c r="B63" s="38" t="s">
        <v>63</v>
      </c>
      <c r="C63" s="23"/>
      <c r="D63" s="61"/>
      <c r="L63" s="104"/>
    </row>
    <row r="64" spans="1:12" ht="21.75" customHeight="1" hidden="1">
      <c r="A64" s="20" t="s">
        <v>64</v>
      </c>
      <c r="B64" s="38" t="s">
        <v>65</v>
      </c>
      <c r="C64" s="23"/>
      <c r="D64" s="61"/>
      <c r="L64" s="104"/>
    </row>
    <row r="65" spans="1:12" ht="23.25" customHeight="1" hidden="1">
      <c r="A65" s="20" t="s">
        <v>66</v>
      </c>
      <c r="B65" s="38" t="s">
        <v>67</v>
      </c>
      <c r="C65" s="23"/>
      <c r="D65" s="61"/>
      <c r="L65" s="104"/>
    </row>
    <row r="66" spans="1:12" ht="15.75" customHeight="1" hidden="1">
      <c r="A66" s="20" t="s">
        <v>68</v>
      </c>
      <c r="B66" s="38" t="s">
        <v>69</v>
      </c>
      <c r="C66" s="23"/>
      <c r="D66" s="61"/>
      <c r="L66" s="104"/>
    </row>
    <row r="67" spans="1:12" ht="30" customHeight="1" hidden="1">
      <c r="A67" s="20" t="s">
        <v>70</v>
      </c>
      <c r="B67" s="38" t="s">
        <v>71</v>
      </c>
      <c r="C67" s="23"/>
      <c r="D67" s="61"/>
      <c r="L67" s="104"/>
    </row>
    <row r="68" spans="1:12" ht="19.5" customHeight="1" hidden="1">
      <c r="A68" s="24" t="s">
        <v>72</v>
      </c>
      <c r="B68" s="35" t="s">
        <v>73</v>
      </c>
      <c r="C68" s="23"/>
      <c r="D68" s="62">
        <f>D69</f>
        <v>0</v>
      </c>
      <c r="L68" s="104"/>
    </row>
    <row r="69" spans="1:12" ht="29.25" customHeight="1" hidden="1">
      <c r="A69" s="20" t="s">
        <v>91</v>
      </c>
      <c r="B69" s="39" t="s">
        <v>74</v>
      </c>
      <c r="C69" s="23"/>
      <c r="D69" s="61"/>
      <c r="L69" s="104"/>
    </row>
    <row r="70" spans="1:12" ht="18" customHeight="1">
      <c r="A70" s="24" t="s">
        <v>75</v>
      </c>
      <c r="B70" s="40" t="s">
        <v>76</v>
      </c>
      <c r="C70" s="23"/>
      <c r="D70" s="62">
        <f>D71+D72</f>
        <v>600000</v>
      </c>
      <c r="L70" s="104"/>
    </row>
    <row r="71" spans="1:12" ht="4.5" customHeight="1" hidden="1">
      <c r="A71" s="20" t="s">
        <v>77</v>
      </c>
      <c r="B71" s="41" t="s">
        <v>78</v>
      </c>
      <c r="C71" s="23"/>
      <c r="D71" s="61"/>
      <c r="L71" s="104"/>
    </row>
    <row r="72" spans="1:12" ht="19.5" customHeight="1">
      <c r="A72" s="20" t="s">
        <v>79</v>
      </c>
      <c r="B72" s="41" t="s">
        <v>80</v>
      </c>
      <c r="C72" s="23"/>
      <c r="D72" s="61">
        <f>D73</f>
        <v>600000</v>
      </c>
      <c r="L72" s="104"/>
    </row>
    <row r="73" spans="1:12" ht="37.5" customHeight="1" thickBot="1">
      <c r="A73" s="79" t="s">
        <v>134</v>
      </c>
      <c r="B73" s="42" t="s">
        <v>135</v>
      </c>
      <c r="C73" s="43"/>
      <c r="D73" s="65">
        <f>1100000-500000</f>
        <v>600000</v>
      </c>
      <c r="L73" s="104"/>
    </row>
    <row r="74" spans="1:12" s="15" customFormat="1" ht="20.25" customHeight="1" thickBot="1">
      <c r="A74" s="44" t="s">
        <v>81</v>
      </c>
      <c r="B74" s="45" t="s">
        <v>82</v>
      </c>
      <c r="C74" s="13" t="e">
        <f>#REF!+C108+#REF!</f>
        <v>#REF!</v>
      </c>
      <c r="D74" s="59">
        <f>D75+D112</f>
        <v>34242174.85</v>
      </c>
      <c r="E74" s="46"/>
      <c r="L74" s="101"/>
    </row>
    <row r="75" spans="1:12" s="15" customFormat="1" ht="52.5" customHeight="1">
      <c r="A75" s="68" t="s">
        <v>92</v>
      </c>
      <c r="B75" s="47" t="s">
        <v>93</v>
      </c>
      <c r="C75" s="69"/>
      <c r="D75" s="70">
        <f>D81+D101+D108+D76</f>
        <v>34242174.85</v>
      </c>
      <c r="E75" s="46"/>
      <c r="L75" s="101"/>
    </row>
    <row r="76" spans="1:12" s="15" customFormat="1" ht="36.75" customHeight="1">
      <c r="A76" s="68" t="s">
        <v>136</v>
      </c>
      <c r="B76" s="47" t="s">
        <v>158</v>
      </c>
      <c r="C76" s="69"/>
      <c r="D76" s="70">
        <f>D77+D80</f>
        <v>2892000</v>
      </c>
      <c r="E76" s="46"/>
      <c r="L76" s="101"/>
    </row>
    <row r="77" spans="1:12" s="15" customFormat="1" ht="44.25" customHeight="1">
      <c r="A77" s="74" t="s">
        <v>137</v>
      </c>
      <c r="B77" s="73" t="s">
        <v>159</v>
      </c>
      <c r="C77" s="90"/>
      <c r="D77" s="91">
        <v>2892000</v>
      </c>
      <c r="E77" s="46"/>
      <c r="L77" s="101"/>
    </row>
    <row r="78" spans="1:12" s="15" customFormat="1" ht="52.5" customHeight="1" hidden="1">
      <c r="A78" s="68"/>
      <c r="B78" s="47"/>
      <c r="C78" s="69"/>
      <c r="D78" s="70"/>
      <c r="E78" s="46"/>
      <c r="L78" s="101"/>
    </row>
    <row r="79" spans="1:12" s="15" customFormat="1" ht="52.5" customHeight="1" hidden="1">
      <c r="A79" s="68"/>
      <c r="B79" s="47"/>
      <c r="C79" s="69"/>
      <c r="D79" s="70"/>
      <c r="E79" s="46"/>
      <c r="L79" s="101"/>
    </row>
    <row r="80" spans="1:12" s="15" customFormat="1" ht="52.5" customHeight="1" hidden="1">
      <c r="A80" s="74" t="s">
        <v>111</v>
      </c>
      <c r="B80" s="47" t="s">
        <v>110</v>
      </c>
      <c r="C80" s="69"/>
      <c r="D80" s="70"/>
      <c r="E80" s="46"/>
      <c r="L80" s="101"/>
    </row>
    <row r="81" spans="1:12" ht="34.5" customHeight="1">
      <c r="A81" s="36" t="s">
        <v>94</v>
      </c>
      <c r="B81" s="47" t="s">
        <v>160</v>
      </c>
      <c r="C81" s="48"/>
      <c r="D81" s="62">
        <f>D83+D84+D89+D82+D86+D87+D85+D88+D98+D100+D99</f>
        <v>28999508.85</v>
      </c>
      <c r="E81" s="49"/>
      <c r="L81" s="104"/>
    </row>
    <row r="82" spans="1:12" ht="34.5" customHeight="1" hidden="1">
      <c r="A82" s="30" t="s">
        <v>99</v>
      </c>
      <c r="B82" s="73" t="s">
        <v>98</v>
      </c>
      <c r="C82" s="48"/>
      <c r="D82" s="61"/>
      <c r="E82" s="49"/>
      <c r="L82" s="104"/>
    </row>
    <row r="83" spans="1:12" ht="86.25" customHeight="1" hidden="1">
      <c r="A83" s="30" t="s">
        <v>97</v>
      </c>
      <c r="B83" s="73" t="s">
        <v>85</v>
      </c>
      <c r="C83" s="48"/>
      <c r="D83" s="61"/>
      <c r="E83" s="49"/>
      <c r="L83" s="104"/>
    </row>
    <row r="84" spans="1:12" ht="84.75" customHeight="1" hidden="1">
      <c r="A84" s="87" t="s">
        <v>143</v>
      </c>
      <c r="B84" s="73" t="s">
        <v>141</v>
      </c>
      <c r="C84" s="48"/>
      <c r="D84" s="61"/>
      <c r="E84" s="49"/>
      <c r="L84" s="104"/>
    </row>
    <row r="85" spans="1:12" ht="76.5" customHeight="1" hidden="1">
      <c r="A85" s="30" t="s">
        <v>150</v>
      </c>
      <c r="B85" s="73" t="s">
        <v>149</v>
      </c>
      <c r="C85" s="48"/>
      <c r="D85" s="88"/>
      <c r="E85" s="49"/>
      <c r="L85" s="104"/>
    </row>
    <row r="86" spans="1:12" ht="49.5" customHeight="1" hidden="1">
      <c r="A86" s="87" t="s">
        <v>144</v>
      </c>
      <c r="B86" s="73" t="s">
        <v>142</v>
      </c>
      <c r="C86" s="48"/>
      <c r="D86" s="88"/>
      <c r="E86" s="49"/>
      <c r="L86" s="104"/>
    </row>
    <row r="87" spans="1:12" ht="52.5" customHeight="1" hidden="1">
      <c r="A87" s="30" t="s">
        <v>99</v>
      </c>
      <c r="B87" s="73" t="s">
        <v>98</v>
      </c>
      <c r="C87" s="48"/>
      <c r="D87" s="88"/>
      <c r="E87" s="49"/>
      <c r="L87" s="104"/>
    </row>
    <row r="88" spans="1:12" ht="95.25" customHeight="1">
      <c r="A88" s="93" t="s">
        <v>168</v>
      </c>
      <c r="B88" s="94" t="s">
        <v>169</v>
      </c>
      <c r="C88" s="95"/>
      <c r="D88" s="88">
        <f>1988400+1988400</f>
        <v>3976800</v>
      </c>
      <c r="E88" s="49"/>
      <c r="L88" s="104"/>
    </row>
    <row r="89" spans="1:12" ht="27.75" customHeight="1" hidden="1">
      <c r="A89" s="36" t="s">
        <v>96</v>
      </c>
      <c r="B89" s="71" t="s">
        <v>95</v>
      </c>
      <c r="C89" s="72"/>
      <c r="D89" s="62"/>
      <c r="E89" s="49"/>
      <c r="L89" s="104"/>
    </row>
    <row r="90" spans="1:12" ht="19.5" customHeight="1" hidden="1">
      <c r="A90" s="30" t="s">
        <v>0</v>
      </c>
      <c r="B90" s="50" t="s">
        <v>83</v>
      </c>
      <c r="C90" s="48"/>
      <c r="D90" s="61"/>
      <c r="E90" s="49"/>
      <c r="L90" s="104"/>
    </row>
    <row r="91" spans="1:12" ht="21" customHeight="1" hidden="1">
      <c r="A91" s="30" t="s">
        <v>0</v>
      </c>
      <c r="B91" s="50" t="s">
        <v>83</v>
      </c>
      <c r="C91" s="48"/>
      <c r="D91" s="61"/>
      <c r="E91" s="49"/>
      <c r="L91" s="104"/>
    </row>
    <row r="92" spans="1:12" ht="21.75" customHeight="1" hidden="1">
      <c r="A92" s="30" t="s">
        <v>0</v>
      </c>
      <c r="B92" s="50" t="s">
        <v>83</v>
      </c>
      <c r="C92" s="48"/>
      <c r="D92" s="61"/>
      <c r="E92" s="49"/>
      <c r="L92" s="104"/>
    </row>
    <row r="93" spans="1:12" ht="18" customHeight="1" hidden="1">
      <c r="A93" s="30" t="s">
        <v>0</v>
      </c>
      <c r="B93" s="50" t="s">
        <v>100</v>
      </c>
      <c r="C93" s="48"/>
      <c r="D93" s="61"/>
      <c r="E93" s="49"/>
      <c r="L93" s="104"/>
    </row>
    <row r="94" spans="1:12" ht="18" customHeight="1" hidden="1">
      <c r="A94" s="30" t="s">
        <v>0</v>
      </c>
      <c r="B94" s="50" t="s">
        <v>101</v>
      </c>
      <c r="C94" s="48"/>
      <c r="D94" s="61"/>
      <c r="E94" s="49"/>
      <c r="L94" s="104"/>
    </row>
    <row r="95" spans="1:12" ht="18" customHeight="1" hidden="1">
      <c r="A95" s="30" t="s">
        <v>0</v>
      </c>
      <c r="B95" s="50" t="s">
        <v>102</v>
      </c>
      <c r="C95" s="48"/>
      <c r="D95" s="61"/>
      <c r="E95" s="49"/>
      <c r="L95" s="104"/>
    </row>
    <row r="96" spans="1:12" ht="18" customHeight="1" hidden="1">
      <c r="A96" s="30" t="s">
        <v>0</v>
      </c>
      <c r="B96" s="50" t="s">
        <v>83</v>
      </c>
      <c r="C96" s="48"/>
      <c r="D96" s="61"/>
      <c r="E96" s="49"/>
      <c r="L96" s="104"/>
    </row>
    <row r="97" spans="1:12" ht="18" customHeight="1" hidden="1">
      <c r="A97" s="30" t="s">
        <v>0</v>
      </c>
      <c r="B97" s="50" t="s">
        <v>83</v>
      </c>
      <c r="C97" s="48"/>
      <c r="D97" s="61"/>
      <c r="E97" s="49"/>
      <c r="L97" s="104"/>
    </row>
    <row r="98" spans="1:12" ht="18" customHeight="1" hidden="1">
      <c r="A98" s="30" t="s">
        <v>152</v>
      </c>
      <c r="B98" s="50" t="s">
        <v>161</v>
      </c>
      <c r="C98" s="48"/>
      <c r="D98" s="61"/>
      <c r="E98" s="49"/>
      <c r="L98" s="104"/>
    </row>
    <row r="99" spans="1:12" ht="71.25" customHeight="1">
      <c r="A99" s="30" t="s">
        <v>179</v>
      </c>
      <c r="B99" s="50" t="s">
        <v>178</v>
      </c>
      <c r="C99" s="48"/>
      <c r="D99" s="61">
        <v>5666937.85</v>
      </c>
      <c r="E99" s="49"/>
      <c r="L99" s="104"/>
    </row>
    <row r="100" spans="1:12" ht="25.5" customHeight="1">
      <c r="A100" s="30" t="s">
        <v>152</v>
      </c>
      <c r="B100" s="50" t="s">
        <v>161</v>
      </c>
      <c r="C100" s="48"/>
      <c r="D100" s="88">
        <f>295000+972000+15820771+140000+2128000</f>
        <v>19355771</v>
      </c>
      <c r="E100" s="96"/>
      <c r="F100" s="58"/>
      <c r="G100" s="58"/>
      <c r="H100" s="58"/>
      <c r="I100" s="58"/>
      <c r="J100" s="58"/>
      <c r="K100" s="58"/>
      <c r="L100" s="104"/>
    </row>
    <row r="101" spans="1:12" ht="30.75" customHeight="1">
      <c r="A101" s="36" t="s">
        <v>138</v>
      </c>
      <c r="B101" s="47" t="s">
        <v>162</v>
      </c>
      <c r="C101" s="48">
        <v>128404</v>
      </c>
      <c r="D101" s="89">
        <f>D104+D103+D102</f>
        <v>816800</v>
      </c>
      <c r="E101" s="96"/>
      <c r="F101" s="58"/>
      <c r="G101" s="58"/>
      <c r="H101" s="58"/>
      <c r="I101" s="58"/>
      <c r="J101" s="58"/>
      <c r="K101" s="58"/>
      <c r="L101" s="104"/>
    </row>
    <row r="102" spans="1:12" ht="53.25" customHeight="1">
      <c r="A102" s="52" t="s">
        <v>151</v>
      </c>
      <c r="B102" s="73" t="s">
        <v>163</v>
      </c>
      <c r="C102" s="53"/>
      <c r="D102" s="97">
        <v>741800</v>
      </c>
      <c r="E102" s="96"/>
      <c r="F102" s="58"/>
      <c r="G102" s="58"/>
      <c r="H102" s="58"/>
      <c r="I102" s="58"/>
      <c r="J102" s="58"/>
      <c r="K102" s="58"/>
      <c r="L102" s="104"/>
    </row>
    <row r="103" spans="1:12" ht="39" customHeight="1">
      <c r="A103" s="52" t="s">
        <v>139</v>
      </c>
      <c r="B103" s="73" t="s">
        <v>164</v>
      </c>
      <c r="C103" s="53"/>
      <c r="D103" s="97">
        <v>75000</v>
      </c>
      <c r="E103" s="96"/>
      <c r="F103" s="58"/>
      <c r="G103" s="58"/>
      <c r="H103" s="58"/>
      <c r="I103" s="58"/>
      <c r="J103" s="58"/>
      <c r="K103" s="58"/>
      <c r="L103" s="104"/>
    </row>
    <row r="104" spans="1:12" ht="84.75" customHeight="1" hidden="1">
      <c r="A104" s="52"/>
      <c r="B104" s="50"/>
      <c r="C104" s="53"/>
      <c r="D104" s="97"/>
      <c r="E104" s="98"/>
      <c r="F104" s="58"/>
      <c r="G104" s="58"/>
      <c r="H104" s="58"/>
      <c r="I104" s="58"/>
      <c r="J104" s="58"/>
      <c r="K104" s="58"/>
      <c r="L104" s="104"/>
    </row>
    <row r="105" spans="1:12" ht="32.25" customHeight="1" hidden="1">
      <c r="A105" s="30"/>
      <c r="B105" s="50"/>
      <c r="C105" s="48"/>
      <c r="D105" s="88"/>
      <c r="E105" s="98"/>
      <c r="F105" s="58"/>
      <c r="G105" s="58"/>
      <c r="H105" s="58"/>
      <c r="I105" s="58"/>
      <c r="J105" s="58"/>
      <c r="K105" s="58"/>
      <c r="L105" s="104"/>
    </row>
    <row r="106" spans="1:12" ht="32.25" customHeight="1" hidden="1">
      <c r="A106" s="30"/>
      <c r="B106" s="50"/>
      <c r="C106" s="48"/>
      <c r="D106" s="88"/>
      <c r="E106" s="98"/>
      <c r="F106" s="58"/>
      <c r="G106" s="58"/>
      <c r="H106" s="58"/>
      <c r="I106" s="58"/>
      <c r="J106" s="58"/>
      <c r="K106" s="58"/>
      <c r="L106" s="104"/>
    </row>
    <row r="107" spans="1:12" ht="42" customHeight="1" hidden="1">
      <c r="A107" s="30"/>
      <c r="B107" s="50"/>
      <c r="C107" s="48"/>
      <c r="D107" s="88"/>
      <c r="E107" s="98"/>
      <c r="F107" s="58"/>
      <c r="G107" s="58"/>
      <c r="H107" s="58"/>
      <c r="I107" s="58"/>
      <c r="J107" s="58"/>
      <c r="K107" s="58"/>
      <c r="L107" s="104"/>
    </row>
    <row r="108" spans="1:12" ht="18" customHeight="1">
      <c r="A108" s="36" t="s">
        <v>153</v>
      </c>
      <c r="B108" s="71" t="s">
        <v>166</v>
      </c>
      <c r="C108" s="72"/>
      <c r="D108" s="89">
        <f>D109+D110</f>
        <v>1533866</v>
      </c>
      <c r="E108" s="96"/>
      <c r="F108" s="58"/>
      <c r="G108" s="58"/>
      <c r="H108" s="58"/>
      <c r="I108" s="58"/>
      <c r="J108" s="58"/>
      <c r="K108" s="58"/>
      <c r="L108" s="104"/>
    </row>
    <row r="109" spans="1:12" ht="80.25" customHeight="1">
      <c r="A109" s="30" t="s">
        <v>154</v>
      </c>
      <c r="B109" s="50" t="s">
        <v>167</v>
      </c>
      <c r="C109" s="48"/>
      <c r="D109" s="88">
        <v>750366</v>
      </c>
      <c r="E109" s="98"/>
      <c r="F109" s="58"/>
      <c r="G109" s="58"/>
      <c r="H109" s="58"/>
      <c r="I109" s="58"/>
      <c r="J109" s="58"/>
      <c r="K109" s="58"/>
      <c r="L109" s="104"/>
    </row>
    <row r="110" spans="1:12" ht="42" customHeight="1">
      <c r="A110" s="30" t="s">
        <v>177</v>
      </c>
      <c r="B110" s="50" t="s">
        <v>176</v>
      </c>
      <c r="C110" s="48"/>
      <c r="D110" s="88">
        <f>3500+780000</f>
        <v>783500</v>
      </c>
      <c r="E110" s="98"/>
      <c r="F110" s="58"/>
      <c r="G110" s="58"/>
      <c r="H110" s="58"/>
      <c r="I110" s="58"/>
      <c r="J110" s="58"/>
      <c r="K110" s="58"/>
      <c r="L110" s="104"/>
    </row>
    <row r="111" spans="1:12" ht="75.75" customHeight="1" hidden="1">
      <c r="A111" s="30" t="s">
        <v>171</v>
      </c>
      <c r="B111" s="50" t="s">
        <v>172</v>
      </c>
      <c r="C111" s="48"/>
      <c r="D111" s="88"/>
      <c r="E111" s="98"/>
      <c r="F111" s="58"/>
      <c r="G111" s="58"/>
      <c r="H111" s="58"/>
      <c r="I111" s="58"/>
      <c r="J111" s="58"/>
      <c r="K111" s="58"/>
      <c r="L111" s="104"/>
    </row>
    <row r="112" spans="1:12" ht="33.75" customHeight="1" hidden="1">
      <c r="A112" s="36" t="s">
        <v>148</v>
      </c>
      <c r="B112" s="71" t="s">
        <v>145</v>
      </c>
      <c r="C112" s="53"/>
      <c r="D112" s="97">
        <f>D113</f>
        <v>0</v>
      </c>
      <c r="E112" s="98"/>
      <c r="F112" s="58"/>
      <c r="G112" s="58"/>
      <c r="H112" s="58"/>
      <c r="I112" s="58"/>
      <c r="J112" s="58"/>
      <c r="K112" s="58"/>
      <c r="L112" s="104"/>
    </row>
    <row r="113" spans="1:12" ht="33" customHeight="1" hidden="1">
      <c r="A113" s="30" t="s">
        <v>147</v>
      </c>
      <c r="B113" s="50" t="s">
        <v>146</v>
      </c>
      <c r="C113" s="53"/>
      <c r="D113" s="97"/>
      <c r="E113" s="98"/>
      <c r="F113" s="58"/>
      <c r="G113" s="58"/>
      <c r="H113" s="58"/>
      <c r="I113" s="58"/>
      <c r="J113" s="58"/>
      <c r="K113" s="58"/>
      <c r="L113" s="104"/>
    </row>
    <row r="114" spans="1:12" ht="20.25" customHeight="1" hidden="1">
      <c r="A114" s="52"/>
      <c r="B114" s="50"/>
      <c r="C114" s="53"/>
      <c r="D114" s="97"/>
      <c r="E114" s="98"/>
      <c r="F114" s="58"/>
      <c r="G114" s="58"/>
      <c r="H114" s="58"/>
      <c r="I114" s="58"/>
      <c r="J114" s="58"/>
      <c r="K114" s="58"/>
      <c r="L114" s="104"/>
    </row>
    <row r="115" spans="1:12" ht="10.5" customHeight="1" thickBot="1">
      <c r="A115" s="30"/>
      <c r="B115" s="54"/>
      <c r="C115" s="48"/>
      <c r="D115" s="88"/>
      <c r="E115" s="98"/>
      <c r="F115" s="58"/>
      <c r="G115" s="58"/>
      <c r="H115" s="58"/>
      <c r="I115" s="58"/>
      <c r="J115" s="58"/>
      <c r="K115" s="58"/>
      <c r="L115" s="104"/>
    </row>
    <row r="116" spans="1:12" ht="21" customHeight="1" thickBot="1">
      <c r="A116" s="55" t="s">
        <v>84</v>
      </c>
      <c r="B116" s="45"/>
      <c r="C116" s="13" t="e">
        <f>C74+C14</f>
        <v>#REF!</v>
      </c>
      <c r="D116" s="99">
        <f>D14+D74</f>
        <v>86338438.50999999</v>
      </c>
      <c r="E116" s="100"/>
      <c r="F116" s="58"/>
      <c r="G116" s="58"/>
      <c r="H116" s="58"/>
      <c r="I116" s="58"/>
      <c r="J116" s="58"/>
      <c r="K116" s="58"/>
      <c r="L116" s="104"/>
    </row>
    <row r="117" spans="4:5" ht="15" customHeight="1">
      <c r="D117" s="57"/>
      <c r="E117" s="29"/>
    </row>
  </sheetData>
  <sheetProtection/>
  <mergeCells count="8">
    <mergeCell ref="B1:D1"/>
    <mergeCell ref="B2:D2"/>
    <mergeCell ref="B3:D3"/>
    <mergeCell ref="B4:D4"/>
    <mergeCell ref="A10:D10"/>
    <mergeCell ref="B8:D8"/>
    <mergeCell ref="B6:D6"/>
    <mergeCell ref="B5:D5"/>
  </mergeCells>
  <printOptions/>
  <pageMargins left="0.75" right="0.75" top="1" bottom="1" header="0.5" footer="0.5"/>
  <pageSetup fitToHeight="2" fitToWidth="1" horizontalDpi="600" verticalDpi="600" orientation="portrait" paperSize="9" scale="54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2001-12-31T21:05:27Z</cp:lastPrinted>
  <dcterms:created xsi:type="dcterms:W3CDTF">1996-10-08T23:32:33Z</dcterms:created>
  <dcterms:modified xsi:type="dcterms:W3CDTF">2019-09-27T06:25:03Z</dcterms:modified>
  <cp:category/>
  <cp:version/>
  <cp:contentType/>
  <cp:contentStatus/>
</cp:coreProperties>
</file>