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1"/>
  </bookViews>
  <sheets>
    <sheet name="Лист1" sheetId="1" r:id="rId1"/>
    <sheet name="прил 3 к реш уточ." sheetId="2" r:id="rId2"/>
    <sheet name="Лист2" sheetId="3" r:id="rId3"/>
  </sheets>
  <definedNames>
    <definedName name="_xlnm.Print_Area" localSheetId="1">'прил 3 к реш уточ.'!$A$1:$K$134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I3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  <comment ref="I48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<sst xmlns="http://schemas.openxmlformats.org/spreadsheetml/2006/main" count="1116" uniqueCount="238">
  <si>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</si>
  <si>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</si>
  <si>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</si>
  <si>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</si>
  <si>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</si>
  <si>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</si>
  <si>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</si>
  <si>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</si>
  <si>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</si>
  <si>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</si>
  <si>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</si>
  <si>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</si>
  <si>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</si>
  <si>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</si>
  <si>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 xml:space="preserve">Молодежная политика и оздоровление детей </t>
  </si>
  <si>
    <t>03</t>
  </si>
  <si>
    <t>04</t>
  </si>
  <si>
    <t>Другие общегосударственные вопросы</t>
  </si>
  <si>
    <t>Общегосударственные вопросы</t>
  </si>
  <si>
    <t>Сумма,</t>
  </si>
  <si>
    <t>тыс.руб.</t>
  </si>
  <si>
    <t>Социальная политика</t>
  </si>
  <si>
    <t>10</t>
  </si>
  <si>
    <t>Наименование</t>
  </si>
  <si>
    <t>Раздел</t>
  </si>
  <si>
    <t>Благоустройство</t>
  </si>
  <si>
    <t>Уличное освещение</t>
  </si>
  <si>
    <t>12</t>
  </si>
  <si>
    <t>600 01 00</t>
  </si>
  <si>
    <t>Администрация</t>
  </si>
  <si>
    <t>Национальная экономика</t>
  </si>
  <si>
    <t>Прочие выплаты по обязательствам государства</t>
  </si>
  <si>
    <t>ОБРАЗОВАНИЕ</t>
  </si>
  <si>
    <t>Социальное обеспечение населения</t>
  </si>
  <si>
    <t>Социальная помощь</t>
  </si>
  <si>
    <t>092 03 05</t>
  </si>
  <si>
    <t>Муниципальный Совет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</si>
  <si>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</si>
  <si>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</si>
  <si>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</si>
  <si>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</si>
  <si>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</si>
  <si>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</si>
  <si>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</si>
  <si>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</si>
  <si>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</si>
  <si>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</si>
  <si>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</si>
  <si>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Целевая программа "Энергосбережение и повышение энергетической эффективности на территории муниципального образования "Мошинское" на 2011-2020 годы"</t>
  </si>
  <si>
    <t>795 02 01</t>
  </si>
  <si>
    <t>Образование</t>
  </si>
  <si>
    <t>Физическая культура и спорт</t>
  </si>
  <si>
    <t>Раз-дел</t>
  </si>
  <si>
    <t>Под-раз-дел</t>
  </si>
  <si>
    <t>Сумма,                                     тыс. рублей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</si>
  <si>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</si>
  <si>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</si>
  <si>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</si>
  <si>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</si>
  <si>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</si>
  <si>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Всего</t>
  </si>
  <si>
    <t xml:space="preserve">                                                                                          к решению сесии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</si>
  <si>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</si>
  <si>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</si>
  <si>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</si>
  <si>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</si>
  <si>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</si>
  <si>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</si>
  <si>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</si>
  <si>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</si>
  <si>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</si>
  <si>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</si>
  <si>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</si>
  <si>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</si>
  <si>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</si>
  <si>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</si>
  <si>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</si>
  <si>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</si>
  <si>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</si>
  <si>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главы муниципального образования "Мошинское"</t>
  </si>
  <si>
    <t>Обеспечение деятельности администрации муниципального образования "Мошинское"</t>
  </si>
  <si>
    <t>Обеспечение деятельности муниципального образования "Мошинское"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</si>
  <si>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</si>
  <si>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</si>
  <si>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</si>
  <si>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</si>
  <si>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Обеспечение деятельности муниципального Совета МО "Мошинское"</t>
  </si>
  <si>
    <t>Жилищно-коммунальное хозяйство</t>
  </si>
  <si>
    <t>610 00 00000</t>
  </si>
  <si>
    <t>620 00 00000</t>
  </si>
  <si>
    <t>620 00 80010</t>
  </si>
  <si>
    <t>610 00 80010</t>
  </si>
  <si>
    <t>640 00 88910</t>
  </si>
  <si>
    <t>640 00 00000</t>
  </si>
  <si>
    <t>620 00 78680</t>
  </si>
  <si>
    <t>Иные межбюджентые трансферты</t>
  </si>
  <si>
    <t>650 00 00000</t>
  </si>
  <si>
    <t>Резервные средства</t>
  </si>
  <si>
    <t>650 00 81400</t>
  </si>
  <si>
    <t>870</t>
  </si>
  <si>
    <t>620 00 51180</t>
  </si>
  <si>
    <t>700 00 00000</t>
  </si>
  <si>
    <t>700 00 83500</t>
  </si>
  <si>
    <t>700 00 83520</t>
  </si>
  <si>
    <t>040 00 00000</t>
  </si>
  <si>
    <t>730 00 00000</t>
  </si>
  <si>
    <t>730 00 86080</t>
  </si>
  <si>
    <t>630 00 00000</t>
  </si>
  <si>
    <t>630 00 80010</t>
  </si>
  <si>
    <t>010 00 81520</t>
  </si>
  <si>
    <t>020 00 00000</t>
  </si>
  <si>
    <t>020 00 85410</t>
  </si>
  <si>
    <t>030 00 00000</t>
  </si>
  <si>
    <t>030 00 84010</t>
  </si>
  <si>
    <t>иные бюджетные ассигнования</t>
  </si>
  <si>
    <t>Иные бюджетные ассигнования</t>
  </si>
  <si>
    <t>850</t>
  </si>
  <si>
    <t>Уплата налогов, сборов и иных платежей</t>
  </si>
  <si>
    <t>Функционирование высшего должностного лица субъекта РФ и муниципального образования</t>
  </si>
  <si>
    <t>Обеспечение деятельности контрольно-счетной палаты
муниципального образования МО «Мошинское»</t>
  </si>
  <si>
    <t>Закупка товаров, работ и услуг для обеспечения государственных (муниципальных) нужд</t>
  </si>
  <si>
    <t>Межбюджетные трансферты</t>
  </si>
  <si>
    <t xml:space="preserve">Пособие до трех лет </t>
  </si>
  <si>
    <t>Задолженность на 01.01.2018 год</t>
  </si>
  <si>
    <t>Потребность на 2017 год</t>
  </si>
  <si>
    <t>212 статья</t>
  </si>
  <si>
    <t>Проезд к месту отдыха</t>
  </si>
  <si>
    <t>суточные</t>
  </si>
  <si>
    <t>Проживание в общеж</t>
  </si>
  <si>
    <t>Всего</t>
  </si>
  <si>
    <t>222 статья</t>
  </si>
  <si>
    <t>Проезд в служебные командировки</t>
  </si>
  <si>
    <t>221 статья</t>
  </si>
  <si>
    <t>междугородняя электрическая  связь</t>
  </si>
  <si>
    <t>225 статья</t>
  </si>
  <si>
    <t>заправка картриджей</t>
  </si>
  <si>
    <t>Шиномонтаж</t>
  </si>
  <si>
    <t>Сотрудники(заправка картриджа)</t>
  </si>
  <si>
    <t>раздел 0104</t>
  </si>
  <si>
    <t>226 статья</t>
  </si>
  <si>
    <t>Учтено в бюджете</t>
  </si>
  <si>
    <t>приобретение лицензий</t>
  </si>
  <si>
    <t>предрейсовый осмотр</t>
  </si>
  <si>
    <t>обслуживание программы 1 С</t>
  </si>
  <si>
    <t xml:space="preserve">оформление технического паспорта </t>
  </si>
  <si>
    <t>на здание администрации</t>
  </si>
  <si>
    <t>290 статья</t>
  </si>
  <si>
    <t>зем налог</t>
  </si>
  <si>
    <t>транспорт. Налог</t>
  </si>
  <si>
    <t>налог на имущество</t>
  </si>
  <si>
    <t>310 статья</t>
  </si>
  <si>
    <t>приобретение принт</t>
  </si>
  <si>
    <t>приобретение ноутбука</t>
  </si>
  <si>
    <t>приобретение паяльной лампы</t>
  </si>
  <si>
    <t>340 статья</t>
  </si>
  <si>
    <t>223 статья</t>
  </si>
  <si>
    <t>электроэнергия</t>
  </si>
  <si>
    <t>теплоснабжение</t>
  </si>
  <si>
    <t>3000 кВт</t>
  </si>
  <si>
    <t>приобретение материалов</t>
  </si>
  <si>
    <t>Итого</t>
  </si>
  <si>
    <t>211 статья</t>
  </si>
  <si>
    <t>213 статья</t>
  </si>
  <si>
    <t>страховые взносы</t>
  </si>
  <si>
    <t>раздел 0102</t>
  </si>
  <si>
    <t>зар. Пл</t>
  </si>
  <si>
    <t>раздел 0103</t>
  </si>
  <si>
    <t>не учтено в буджете</t>
  </si>
  <si>
    <t>(административная комиссия)</t>
  </si>
  <si>
    <t>замена окон</t>
  </si>
  <si>
    <t>раздел 0113</t>
  </si>
  <si>
    <t>публикация в газете</t>
  </si>
  <si>
    <t>размещение информации на сайте</t>
  </si>
  <si>
    <t>340статья</t>
  </si>
  <si>
    <t>ТОС проекты</t>
  </si>
  <si>
    <t>раздел 0203</t>
  </si>
  <si>
    <t>Воинский учет</t>
  </si>
  <si>
    <t>раздел 0310</t>
  </si>
  <si>
    <t>обслуживание пожарной сигнализации</t>
  </si>
  <si>
    <t>расчистка подъздов к пож водоист</t>
  </si>
  <si>
    <t>Выделение участков из земель сельхозназначения бывшего хозяйства АО Мошинское</t>
  </si>
  <si>
    <t xml:space="preserve"> раздел 0412</t>
  </si>
  <si>
    <t xml:space="preserve"> раздел 0502</t>
  </si>
  <si>
    <t>кап ремонт теплосетей</t>
  </si>
  <si>
    <t>кап ремонт котла</t>
  </si>
  <si>
    <t>разработка схемы теплоснабжения муниципального образования «Мошинское;</t>
  </si>
  <si>
    <t>судебные издержки</t>
  </si>
  <si>
    <t>Фонд КАП ремонта</t>
  </si>
  <si>
    <t>разработка ген.плана</t>
  </si>
  <si>
    <t xml:space="preserve"> раздел 0503</t>
  </si>
  <si>
    <t>работы по обслуживание светильников</t>
  </si>
  <si>
    <t>уборка территории</t>
  </si>
  <si>
    <t>263 стат</t>
  </si>
  <si>
    <t>я</t>
  </si>
  <si>
    <t>262 статья</t>
  </si>
  <si>
    <t>раздел 0707</t>
  </si>
  <si>
    <t>раздел 1101</t>
  </si>
  <si>
    <t>раздел 0106</t>
  </si>
  <si>
    <t>раздел 0111</t>
  </si>
  <si>
    <t>стоимостб 1 Гкл</t>
  </si>
  <si>
    <t>260 статья</t>
  </si>
  <si>
    <t>проф обучение</t>
  </si>
  <si>
    <t>приобретение материалов (похоз. Кн</t>
  </si>
  <si>
    <t>Обеспечение пожарной безопасности</t>
  </si>
  <si>
    <t xml:space="preserve">Молодежная политика </t>
  </si>
  <si>
    <t>Молодежная политика</t>
  </si>
  <si>
    <t>Распределение расходов местного бюджета по ведомственной классификации расходов бюджета МО "Мошинское" на 2020 год</t>
  </si>
  <si>
    <t>Осуществление первичного воинского учета на территориях, где отсутствуют военные комиссариаты</t>
  </si>
  <si>
    <t>010 00 00000</t>
  </si>
  <si>
    <t xml:space="preserve">Муниципальная целевая программа
по обеспечению первичных мер пожарной безопасности
в МО «Мошинское» на 2020 г.
</t>
  </si>
  <si>
    <t>Обеспечение первичных мер пожарной безопасности на территории МО "Мошинское"</t>
  </si>
  <si>
    <t>Мероприятия по благоустройству территории поселения</t>
  </si>
  <si>
    <t xml:space="preserve">Муниципальная программа 
«Молодежь МО «Мошинское»  - 2020г.»
</t>
  </si>
  <si>
    <t xml:space="preserve">Муниципальная целевая программа 
«Развитие физической культуры и спорта в МО «Мошинское» 
на 2020 год
</t>
  </si>
  <si>
    <t>660 00 00000</t>
  </si>
  <si>
    <t>660 00 80540</t>
  </si>
  <si>
    <t>680 00 00000</t>
  </si>
  <si>
    <t>680 00 80470</t>
  </si>
  <si>
    <t>Передача полномочий контрольно-счетных органов по внешнему муниципальному финансовому контролю</t>
  </si>
  <si>
    <t xml:space="preserve">Муниципальная программа
«Развитие территориального общественного самоуправления в муниципальном образовании «Мошинское» на 2020 год.
</t>
  </si>
  <si>
    <t xml:space="preserve">                                                                                                                                                             Приложение № 2</t>
  </si>
  <si>
    <t xml:space="preserve">Распределение бюджетных ассигнований на 2020 год по разделам и 
подразделам классификации расходов бюджетов </t>
  </si>
  <si>
    <t>040 00 88420</t>
  </si>
  <si>
    <t>Развитие территориального общественного самоуправления на территории МО "Мошинское"</t>
  </si>
  <si>
    <t>Выплаты материальной помощи почетным жителям МО "Мошинское"</t>
  </si>
  <si>
    <t xml:space="preserve">Прочие мероприятия по благоустройству </t>
  </si>
  <si>
    <t>Обеспечение комплексного развития сельских территорий</t>
  </si>
  <si>
    <t>041 00 L5760</t>
  </si>
  <si>
    <t>Капитальные вложения в объекты государственной (муниципальной) собственности</t>
  </si>
  <si>
    <t>400</t>
  </si>
  <si>
    <t>Реализация государственных функцийв в области национальной экономики</t>
  </si>
  <si>
    <t>670 00 00000</t>
  </si>
  <si>
    <t>Мероприятия по землеустройству и землепользованию</t>
  </si>
  <si>
    <t>670 00 82920</t>
  </si>
  <si>
    <t>Бюджетные инвестиции</t>
  </si>
  <si>
    <t>410</t>
  </si>
  <si>
    <t xml:space="preserve">                                                                                          от 11 марта 2020 года  №122</t>
  </si>
  <si>
    <t xml:space="preserve">Приложение №3                                       к решению  сессии  муниципального Совета МО "Мошинское" от 11. 03.2020г.№122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</si>
</sst>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  <numFmt numFmtId="181" formatCode="_-* #,##0.0\ _₽_-;\-* #,##0.0\ _₽_-;_-* &quot;-&quot;?\ _₽_-;_-@_-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0"/>
      <color indexed="9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0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80" fontId="11" fillId="0" borderId="19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11" fillId="0" borderId="20" xfId="0" applyNumberFormat="1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1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center" wrapText="1"/>
    </xf>
    <xf numFmtId="0" fontId="4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justify"/>
    </xf>
    <xf numFmtId="0" fontId="5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justify" vertical="top" wrapText="1"/>
    </xf>
    <xf numFmtId="0" fontId="21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24" fillId="25" borderId="25" xfId="0" applyFont="1" applyFill="1" applyBorder="1" applyAlignment="1">
      <alignment/>
    </xf>
    <xf numFmtId="0" fontId="24" fillId="25" borderId="26" xfId="0" applyFont="1" applyFill="1" applyBorder="1" applyAlignment="1">
      <alignment/>
    </xf>
    <xf numFmtId="0" fontId="24" fillId="25" borderId="10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24" borderId="13" xfId="0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5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17" borderId="11" xfId="0" applyFill="1" applyBorder="1" applyAlignment="1">
      <alignment/>
    </xf>
    <xf numFmtId="0" fontId="0" fillId="24" borderId="15" xfId="0" applyFill="1" applyBorder="1" applyAlignment="1">
      <alignment/>
    </xf>
    <xf numFmtId="0" fontId="24" fillId="17" borderId="25" xfId="0" applyFont="1" applyFill="1" applyBorder="1" applyAlignment="1">
      <alignment/>
    </xf>
    <xf numFmtId="0" fontId="24" fillId="17" borderId="26" xfId="0" applyFont="1" applyFill="1" applyBorder="1" applyAlignment="1">
      <alignment/>
    </xf>
    <xf numFmtId="0" fontId="24" fillId="17" borderId="22" xfId="0" applyFont="1" applyFill="1" applyBorder="1" applyAlignment="1">
      <alignment/>
    </xf>
    <xf numFmtId="0" fontId="24" fillId="17" borderId="10" xfId="0" applyFont="1" applyFill="1" applyBorder="1" applyAlignment="1">
      <alignment/>
    </xf>
    <xf numFmtId="0" fontId="24" fillId="25" borderId="12" xfId="0" applyFont="1" applyFill="1" applyBorder="1" applyAlignment="1">
      <alignment/>
    </xf>
    <xf numFmtId="0" fontId="24" fillId="25" borderId="27" xfId="0" applyFont="1" applyFill="1" applyBorder="1" applyAlignment="1">
      <alignment/>
    </xf>
    <xf numFmtId="0" fontId="24" fillId="25" borderId="14" xfId="0" applyFont="1" applyFill="1" applyBorder="1" applyAlignment="1">
      <alignment/>
    </xf>
    <xf numFmtId="0" fontId="24" fillId="25" borderId="23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17" borderId="15" xfId="0" applyFill="1" applyBorder="1" applyAlignment="1">
      <alignment/>
    </xf>
    <xf numFmtId="0" fontId="0" fillId="17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3" xfId="0" applyBorder="1" applyAlignment="1">
      <alignment wrapText="1"/>
    </xf>
    <xf numFmtId="0" fontId="24" fillId="25" borderId="16" xfId="0" applyFont="1" applyFill="1" applyBorder="1" applyAlignment="1">
      <alignment/>
    </xf>
    <xf numFmtId="0" fontId="24" fillId="25" borderId="24" xfId="0" applyFont="1" applyFill="1" applyBorder="1" applyAlignment="1">
      <alignment/>
    </xf>
    <xf numFmtId="0" fontId="24" fillId="25" borderId="21" xfId="0" applyFont="1" applyFill="1" applyBorder="1" applyAlignment="1">
      <alignment/>
    </xf>
    <xf numFmtId="0" fontId="24" fillId="24" borderId="16" xfId="0" applyFont="1" applyFill="1" applyBorder="1" applyAlignment="1">
      <alignment/>
    </xf>
    <xf numFmtId="0" fontId="24" fillId="24" borderId="24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0" fontId="47" fillId="24" borderId="10" xfId="0" applyFont="1" applyFill="1" applyBorder="1" applyAlignment="1">
      <alignment/>
    </xf>
    <xf numFmtId="172" fontId="9" fillId="0" borderId="25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1" fontId="7" fillId="0" borderId="14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right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24" borderId="20" xfId="0" applyFont="1" applyFill="1" applyBorder="1" applyAlignment="1">
      <alignment horizontal="left" vertical="center" wrapText="1"/>
    </xf>
    <xf numFmtId="172" fontId="0" fillId="0" borderId="0" xfId="0" applyNumberFormat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1" fontId="5" fillId="24" borderId="1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2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49" fontId="19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F10" sqref="F10:F11"/>
    </sheetView>
  </sheetViews>
  <sheetFormatPr defaultColWidth="9.00390625" defaultRowHeight="12.75"/>
  <cols>
    <col min="1" max="1" width="64.75390625" style="50" customWidth="1"/>
    <col min="2" max="2" width="8.75390625" style="48" customWidth="1"/>
    <col min="3" max="3" width="5.75390625" style="48" customWidth="1"/>
    <col min="4" max="4" width="30.875" style="50" customWidth="1"/>
    <col min="5" max="5" width="9.125" style="50" customWidth="1"/>
    <col min="6" max="6" width="11.25390625" style="50" bestFit="1" customWidth="1"/>
    <col min="7" max="7" width="9.625" style="50" bestFit="1" customWidth="1"/>
    <col min="8" max="16384" width="9.125" style="50" customWidth="1"/>
  </cols>
  <sheetData>
    <row r="1" spans="1:4" ht="15.75">
      <c r="A1" s="199"/>
      <c r="B1" s="200"/>
      <c r="C1" s="200"/>
      <c r="D1" s="200"/>
    </row>
    <row r="2" spans="1:4" ht="15.75">
      <c r="A2" s="202" t="s">
        <v>220</v>
      </c>
      <c r="B2" s="204"/>
      <c r="C2" s="204"/>
      <c r="D2" s="204"/>
    </row>
    <row r="3" spans="1:4" ht="15.75">
      <c r="A3" s="202" t="s">
        <v>61</v>
      </c>
      <c r="B3" s="203"/>
      <c r="C3" s="203"/>
      <c r="D3" s="203"/>
    </row>
    <row r="4" spans="1:4" ht="15.75">
      <c r="A4" s="202" t="s">
        <v>236</v>
      </c>
      <c r="B4" s="204"/>
      <c r="C4" s="204"/>
      <c r="D4" s="204"/>
    </row>
    <row r="5" spans="1:4" ht="15.75">
      <c r="A5" s="51"/>
      <c r="B5" s="51"/>
      <c r="D5" s="49"/>
    </row>
    <row r="6" spans="1:6" ht="33" customHeight="1">
      <c r="A6" s="201" t="s">
        <v>221</v>
      </c>
      <c r="B6" s="201"/>
      <c r="C6" s="201"/>
      <c r="D6" s="201"/>
      <c r="E6" s="52"/>
      <c r="F6" s="52"/>
    </row>
    <row r="7" spans="1:6" ht="16.5" thickBot="1">
      <c r="A7" s="52"/>
      <c r="B7" s="52"/>
      <c r="C7" s="52"/>
      <c r="D7" s="95"/>
      <c r="E7" s="52"/>
      <c r="F7" s="52"/>
    </row>
    <row r="8" spans="1:4" ht="46.5" customHeight="1" thickBot="1">
      <c r="A8" s="53" t="s">
        <v>23</v>
      </c>
      <c r="B8" s="53" t="s">
        <v>52</v>
      </c>
      <c r="C8" s="53" t="s">
        <v>53</v>
      </c>
      <c r="D8" s="53" t="s">
        <v>54</v>
      </c>
    </row>
    <row r="9" spans="1:4" ht="16.5" thickBot="1">
      <c r="A9" s="54">
        <v>1</v>
      </c>
      <c r="B9" s="54">
        <v>2</v>
      </c>
      <c r="C9" s="54">
        <v>3</v>
      </c>
      <c r="D9" s="55" t="s">
        <v>55</v>
      </c>
    </row>
    <row r="10" spans="1:7" ht="18.75">
      <c r="A10" s="56" t="s">
        <v>18</v>
      </c>
      <c r="B10" s="57" t="s">
        <v>11</v>
      </c>
      <c r="C10" s="58"/>
      <c r="D10" s="76">
        <f>D11+D12+D13+D14+D15+D16</f>
        <v>5355.6</v>
      </c>
      <c r="G10" s="68"/>
    </row>
    <row r="11" spans="1:4" ht="31.5">
      <c r="A11" s="59" t="s">
        <v>56</v>
      </c>
      <c r="B11" s="60" t="s">
        <v>11</v>
      </c>
      <c r="C11" s="60" t="s">
        <v>12</v>
      </c>
      <c r="D11" s="77">
        <f>'прил 3 к реш уточ.'!G10</f>
        <v>733.6</v>
      </c>
    </row>
    <row r="12" spans="1:4" ht="47.25">
      <c r="A12" s="59" t="s">
        <v>57</v>
      </c>
      <c r="B12" s="60" t="s">
        <v>11</v>
      </c>
      <c r="C12" s="60" t="s">
        <v>15</v>
      </c>
      <c r="D12" s="77">
        <f>'прил 3 к реш уточ.'!G105</f>
        <v>175.6</v>
      </c>
    </row>
    <row r="13" spans="1:6" ht="47.25">
      <c r="A13" s="59" t="s">
        <v>58</v>
      </c>
      <c r="B13" s="60" t="s">
        <v>11</v>
      </c>
      <c r="C13" s="60" t="s">
        <v>16</v>
      </c>
      <c r="D13" s="77">
        <f>'прил 3 к реш уточ.'!G15</f>
        <v>2348</v>
      </c>
      <c r="F13" s="68"/>
    </row>
    <row r="14" spans="1:4" ht="46.5" customHeight="1">
      <c r="A14" s="61" t="s">
        <v>59</v>
      </c>
      <c r="B14" s="60" t="s">
        <v>11</v>
      </c>
      <c r="C14" s="60" t="s">
        <v>47</v>
      </c>
      <c r="D14" s="77">
        <f>'прил 3 к реш уточ.'!G110</f>
        <v>45.3</v>
      </c>
    </row>
    <row r="15" spans="1:4" ht="18.75">
      <c r="A15" s="59" t="s">
        <v>1</v>
      </c>
      <c r="B15" s="60" t="s">
        <v>11</v>
      </c>
      <c r="C15" s="60" t="s">
        <v>41</v>
      </c>
      <c r="D15" s="77">
        <f>'прил 3 к реш уточ.'!G27</f>
        <v>20</v>
      </c>
    </row>
    <row r="16" spans="1:4" ht="18.75">
      <c r="A16" s="59" t="s">
        <v>17</v>
      </c>
      <c r="B16" s="60" t="s">
        <v>11</v>
      </c>
      <c r="C16" s="60" t="s">
        <v>43</v>
      </c>
      <c r="D16" s="77">
        <f>'прил 3 к реш уточ.'!G32</f>
        <v>2033.1</v>
      </c>
    </row>
    <row r="17" spans="1:4" s="64" customFormat="1" ht="18.75">
      <c r="A17" s="62" t="s">
        <v>37</v>
      </c>
      <c r="B17" s="63" t="s">
        <v>12</v>
      </c>
      <c r="C17" s="63"/>
      <c r="D17" s="78">
        <f>D18</f>
        <v>387.90000000000003</v>
      </c>
    </row>
    <row r="18" spans="1:4" ht="18.75">
      <c r="A18" s="59" t="s">
        <v>38</v>
      </c>
      <c r="B18" s="60" t="s">
        <v>12</v>
      </c>
      <c r="C18" s="60" t="s">
        <v>15</v>
      </c>
      <c r="D18" s="77">
        <f>'прил 3 к реш уточ.'!G46</f>
        <v>387.90000000000003</v>
      </c>
    </row>
    <row r="19" spans="1:4" ht="31.5">
      <c r="A19" s="65" t="s">
        <v>46</v>
      </c>
      <c r="B19" s="63" t="s">
        <v>15</v>
      </c>
      <c r="C19" s="60"/>
      <c r="D19" s="78">
        <f>'прил 3 к реш уточ.'!G54</f>
        <v>206.5</v>
      </c>
    </row>
    <row r="20" spans="1:4" ht="18.75">
      <c r="A20" s="61" t="s">
        <v>203</v>
      </c>
      <c r="B20" s="60" t="s">
        <v>15</v>
      </c>
      <c r="C20" s="60" t="s">
        <v>22</v>
      </c>
      <c r="D20" s="77">
        <f>'прил 3 к реш уточ.'!G55</f>
        <v>206.5</v>
      </c>
    </row>
    <row r="21" spans="1:4" ht="18.75">
      <c r="A21" s="62" t="s">
        <v>30</v>
      </c>
      <c r="B21" s="63" t="s">
        <v>16</v>
      </c>
      <c r="C21" s="60"/>
      <c r="D21" s="78">
        <f>'прил 3 к реш уточ.'!G60</f>
        <v>0</v>
      </c>
    </row>
    <row r="22" spans="1:4" ht="18.75">
      <c r="A22" s="59" t="s">
        <v>42</v>
      </c>
      <c r="B22" s="60" t="s">
        <v>16</v>
      </c>
      <c r="C22" s="60" t="s">
        <v>27</v>
      </c>
      <c r="D22" s="77">
        <f>'прил 3 к реш уточ.'!G60</f>
        <v>0</v>
      </c>
    </row>
    <row r="23" spans="1:4" ht="18.75">
      <c r="A23" s="59" t="s">
        <v>87</v>
      </c>
      <c r="B23" s="60" t="s">
        <v>13</v>
      </c>
      <c r="C23" s="60"/>
      <c r="D23" s="77">
        <f>'прил 3 к реш уточ.'!G66</f>
        <v>575</v>
      </c>
    </row>
    <row r="24" spans="1:4" ht="18.75">
      <c r="A24" s="59" t="s">
        <v>25</v>
      </c>
      <c r="B24" s="60" t="s">
        <v>13</v>
      </c>
      <c r="C24" s="60" t="s">
        <v>15</v>
      </c>
      <c r="D24" s="77">
        <f>'прил 3 к реш уточ.'!G67</f>
        <v>575</v>
      </c>
    </row>
    <row r="25" spans="1:4" ht="18.75">
      <c r="A25" s="56" t="s">
        <v>50</v>
      </c>
      <c r="B25" s="63" t="s">
        <v>10</v>
      </c>
      <c r="C25" s="60"/>
      <c r="D25" s="78">
        <f>SUM(D26:D26)</f>
        <v>50</v>
      </c>
    </row>
    <row r="26" spans="1:4" ht="18.75">
      <c r="A26" s="186" t="s">
        <v>204</v>
      </c>
      <c r="B26" s="60" t="s">
        <v>10</v>
      </c>
      <c r="C26" s="60" t="s">
        <v>10</v>
      </c>
      <c r="D26" s="77">
        <f>'прил 3 к реш уточ.'!G81</f>
        <v>50</v>
      </c>
    </row>
    <row r="27" spans="1:4" ht="18.75">
      <c r="A27" s="62" t="s">
        <v>21</v>
      </c>
      <c r="B27" s="63" t="s">
        <v>22</v>
      </c>
      <c r="C27" s="60"/>
      <c r="D27" s="78">
        <f>SUM(D28:D29)</f>
        <v>90.5</v>
      </c>
    </row>
    <row r="28" spans="1:4" ht="18.75">
      <c r="A28" s="59" t="s">
        <v>45</v>
      </c>
      <c r="B28" s="60" t="s">
        <v>22</v>
      </c>
      <c r="C28" s="60" t="s">
        <v>11</v>
      </c>
      <c r="D28" s="77">
        <f>'прил 3 к реш уточ.'!G88</f>
        <v>86.5</v>
      </c>
    </row>
    <row r="29" spans="1:4" ht="18.75">
      <c r="A29" s="59" t="s">
        <v>33</v>
      </c>
      <c r="B29" s="60" t="s">
        <v>22</v>
      </c>
      <c r="C29" s="60" t="s">
        <v>15</v>
      </c>
      <c r="D29" s="77">
        <f>'прил 3 к реш уточ.'!G93</f>
        <v>4</v>
      </c>
    </row>
    <row r="30" spans="1:4" ht="18.75">
      <c r="A30" s="62" t="s">
        <v>51</v>
      </c>
      <c r="B30" s="63" t="s">
        <v>41</v>
      </c>
      <c r="C30" s="63"/>
      <c r="D30" s="78">
        <f>'прил 3 к реш уточ.'!G98</f>
        <v>30</v>
      </c>
    </row>
    <row r="31" spans="1:4" ht="19.5" thickBot="1">
      <c r="A31" s="59" t="s">
        <v>44</v>
      </c>
      <c r="B31" s="60" t="s">
        <v>41</v>
      </c>
      <c r="C31" s="60" t="s">
        <v>11</v>
      </c>
      <c r="D31" s="77">
        <f>D30</f>
        <v>30</v>
      </c>
    </row>
    <row r="32" spans="1:4" ht="19.5" thickBot="1">
      <c r="A32" s="66" t="s">
        <v>60</v>
      </c>
      <c r="B32" s="67"/>
      <c r="C32" s="67"/>
      <c r="D32" s="79">
        <f>D10+D17+D19+D21+D25+D27+D30+D23</f>
        <v>6695.5</v>
      </c>
    </row>
    <row r="36" ht="15.75">
      <c r="D36" s="68"/>
    </row>
  </sheetData>
  <sheetProtection/>
  <mergeCells count="5">
    <mergeCell ref="A1:D1"/>
    <mergeCell ref="A6:D6"/>
    <mergeCell ref="A3:D3"/>
    <mergeCell ref="A4:D4"/>
    <mergeCell ref="A2:D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view="pageBreakPreview" zoomScale="75" zoomScaleSheetLayoutView="75" zoomScalePageLayoutView="0" workbookViewId="0" topLeftCell="A1">
      <selection activeCell="J7" sqref="J7:J9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6.00390625" style="185" customWidth="1"/>
    <col min="9" max="9" width="20.125" style="0" customWidth="1"/>
    <col min="10" max="10" width="12.75390625" style="0" customWidth="1"/>
  </cols>
  <sheetData>
    <row r="1" spans="1:7" ht="69" customHeight="1">
      <c r="A1" s="107"/>
      <c r="B1" s="1"/>
      <c r="C1" s="1"/>
      <c r="D1" s="2"/>
      <c r="E1" s="6"/>
      <c r="F1" s="208" t="s">
        <v>237</v>
      </c>
      <c r="G1" s="208"/>
    </row>
    <row r="2" spans="1:7" ht="30.75" customHeight="1">
      <c r="A2" s="207" t="s">
        <v>206</v>
      </c>
      <c r="B2" s="207"/>
      <c r="C2" s="207"/>
      <c r="D2" s="207"/>
      <c r="E2" s="207"/>
      <c r="F2" s="207"/>
      <c r="G2" s="207"/>
    </row>
    <row r="3" spans="1:7" ht="6.75" customHeight="1">
      <c r="A3" s="3"/>
      <c r="B3" s="3"/>
      <c r="C3" s="3"/>
      <c r="D3" s="3"/>
      <c r="E3" s="3"/>
      <c r="F3" s="3"/>
      <c r="G3" s="178"/>
    </row>
    <row r="4" spans="1:7" ht="15.75">
      <c r="A4" s="31"/>
      <c r="B4" s="33"/>
      <c r="C4" s="33"/>
      <c r="D4" s="37" t="s">
        <v>0</v>
      </c>
      <c r="E4" s="37" t="s">
        <v>5</v>
      </c>
      <c r="F4" s="41" t="s">
        <v>7</v>
      </c>
      <c r="G4" s="179" t="s">
        <v>19</v>
      </c>
    </row>
    <row r="5" spans="1:7" ht="15.75">
      <c r="A5" s="32" t="s">
        <v>23</v>
      </c>
      <c r="B5" s="34" t="s">
        <v>2</v>
      </c>
      <c r="C5" s="30" t="s">
        <v>24</v>
      </c>
      <c r="D5" s="34" t="s">
        <v>3</v>
      </c>
      <c r="E5" s="34" t="s">
        <v>6</v>
      </c>
      <c r="F5" s="42" t="s">
        <v>8</v>
      </c>
      <c r="G5" s="180" t="s">
        <v>20</v>
      </c>
    </row>
    <row r="6" spans="1:7" ht="15.75">
      <c r="A6" s="32"/>
      <c r="B6" s="35"/>
      <c r="C6" s="36" t="s">
        <v>9</v>
      </c>
      <c r="D6" s="38" t="s">
        <v>4</v>
      </c>
      <c r="E6" s="39" t="s">
        <v>9</v>
      </c>
      <c r="F6" s="40"/>
      <c r="G6" s="144"/>
    </row>
    <row r="7" spans="1:7" ht="21" customHeight="1">
      <c r="A7" s="110" t="s">
        <v>29</v>
      </c>
      <c r="B7" s="82">
        <v>344</v>
      </c>
      <c r="C7" s="24"/>
      <c r="D7" s="24"/>
      <c r="E7" s="24"/>
      <c r="F7" s="24"/>
      <c r="G7" s="181">
        <f>G9+G46+G54+G81+G87+G98+G66+G60</f>
        <v>6474.6</v>
      </c>
    </row>
    <row r="8" spans="1:7" ht="1.5" customHeight="1" hidden="1">
      <c r="A8" s="110"/>
      <c r="B8" s="83"/>
      <c r="C8" s="4"/>
      <c r="D8" s="5"/>
      <c r="E8" s="5"/>
      <c r="F8" s="5"/>
      <c r="G8" s="182"/>
    </row>
    <row r="9" spans="1:9" ht="15.75" customHeight="1">
      <c r="A9" s="111" t="s">
        <v>18</v>
      </c>
      <c r="B9" s="84"/>
      <c r="C9" s="7" t="s">
        <v>11</v>
      </c>
      <c r="D9" s="7"/>
      <c r="E9" s="18"/>
      <c r="F9" s="18"/>
      <c r="G9" s="15">
        <f>G32+G27+G15+G12</f>
        <v>5134.700000000001</v>
      </c>
      <c r="H9" s="97"/>
      <c r="I9" s="97"/>
    </row>
    <row r="10" spans="1:7" ht="26.25" customHeight="1">
      <c r="A10" s="112" t="s">
        <v>118</v>
      </c>
      <c r="B10" s="85"/>
      <c r="C10" s="13" t="s">
        <v>11</v>
      </c>
      <c r="D10" s="13" t="s">
        <v>12</v>
      </c>
      <c r="E10" s="19"/>
      <c r="F10" s="19"/>
      <c r="G10" s="15">
        <f>G11</f>
        <v>733.6</v>
      </c>
    </row>
    <row r="11" spans="1:7" ht="27.75" customHeight="1">
      <c r="A11" s="113" t="s">
        <v>79</v>
      </c>
      <c r="B11" s="46"/>
      <c r="C11" s="9" t="s">
        <v>11</v>
      </c>
      <c r="D11" s="9" t="s">
        <v>12</v>
      </c>
      <c r="E11" s="10" t="s">
        <v>88</v>
      </c>
      <c r="F11" s="10"/>
      <c r="G11" s="73">
        <f>G12</f>
        <v>733.6</v>
      </c>
    </row>
    <row r="12" spans="1:7" ht="42.75" customHeight="1">
      <c r="A12" s="114" t="s">
        <v>77</v>
      </c>
      <c r="B12" s="46"/>
      <c r="C12" s="44" t="s">
        <v>11</v>
      </c>
      <c r="D12" s="44" t="s">
        <v>12</v>
      </c>
      <c r="E12" s="102">
        <v>6100080010</v>
      </c>
      <c r="F12" s="45"/>
      <c r="G12" s="74">
        <f>G14</f>
        <v>733.6</v>
      </c>
    </row>
    <row r="13" spans="1:7" ht="42" customHeight="1">
      <c r="A13" s="115" t="s">
        <v>62</v>
      </c>
      <c r="B13" s="47"/>
      <c r="C13" s="9" t="s">
        <v>11</v>
      </c>
      <c r="D13" s="9" t="s">
        <v>12</v>
      </c>
      <c r="E13" s="102">
        <v>6100080010</v>
      </c>
      <c r="F13" s="10">
        <v>100</v>
      </c>
      <c r="G13" s="73">
        <f>G14</f>
        <v>733.6</v>
      </c>
    </row>
    <row r="14" spans="1:7" ht="29.25" customHeight="1">
      <c r="A14" s="116" t="s">
        <v>67</v>
      </c>
      <c r="B14" s="47"/>
      <c r="C14" s="9" t="s">
        <v>11</v>
      </c>
      <c r="D14" s="9" t="s">
        <v>12</v>
      </c>
      <c r="E14" s="102" t="s">
        <v>91</v>
      </c>
      <c r="F14" s="10">
        <v>120</v>
      </c>
      <c r="G14" s="73">
        <v>733.6</v>
      </c>
    </row>
    <row r="15" spans="1:9" ht="40.5" customHeight="1">
      <c r="A15" s="112" t="s">
        <v>58</v>
      </c>
      <c r="B15" s="80"/>
      <c r="C15" s="13" t="s">
        <v>11</v>
      </c>
      <c r="D15" s="13" t="s">
        <v>16</v>
      </c>
      <c r="E15" s="13"/>
      <c r="F15" s="13"/>
      <c r="G15" s="15">
        <f>G16</f>
        <v>2348</v>
      </c>
      <c r="H15" s="97"/>
      <c r="I15" s="97"/>
    </row>
    <row r="16" spans="1:7" ht="30.75" customHeight="1">
      <c r="A16" s="117" t="s">
        <v>80</v>
      </c>
      <c r="B16" s="80"/>
      <c r="C16" s="9" t="s">
        <v>11</v>
      </c>
      <c r="D16" s="9" t="s">
        <v>16</v>
      </c>
      <c r="E16" s="9" t="s">
        <v>89</v>
      </c>
      <c r="F16" s="13"/>
      <c r="G16" s="15">
        <f>G17+G24</f>
        <v>2348</v>
      </c>
    </row>
    <row r="17" spans="1:9" ht="29.25" customHeight="1">
      <c r="A17" s="117" t="s">
        <v>77</v>
      </c>
      <c r="B17" s="81"/>
      <c r="C17" s="9" t="s">
        <v>11</v>
      </c>
      <c r="D17" s="9" t="s">
        <v>16</v>
      </c>
      <c r="E17" s="9" t="s">
        <v>90</v>
      </c>
      <c r="F17" s="9"/>
      <c r="G17" s="75">
        <f>G18+G20+G22</f>
        <v>2285.5</v>
      </c>
      <c r="H17" s="209"/>
      <c r="I17" s="205"/>
    </row>
    <row r="18" spans="1:9" ht="41.25" customHeight="1">
      <c r="A18" s="115" t="s">
        <v>62</v>
      </c>
      <c r="B18" s="46"/>
      <c r="C18" s="9" t="s">
        <v>11</v>
      </c>
      <c r="D18" s="9" t="s">
        <v>16</v>
      </c>
      <c r="E18" s="9" t="s">
        <v>90</v>
      </c>
      <c r="F18" s="9" t="s">
        <v>63</v>
      </c>
      <c r="G18" s="75">
        <f>G19</f>
        <v>1638.8</v>
      </c>
      <c r="H18" s="209"/>
      <c r="I18" s="205"/>
    </row>
    <row r="19" spans="1:9" ht="20.25" customHeight="1">
      <c r="A19" s="116" t="s">
        <v>67</v>
      </c>
      <c r="B19" s="46"/>
      <c r="C19" s="9" t="s">
        <v>11</v>
      </c>
      <c r="D19" s="9" t="s">
        <v>16</v>
      </c>
      <c r="E19" s="9" t="s">
        <v>90</v>
      </c>
      <c r="F19" s="9" t="s">
        <v>71</v>
      </c>
      <c r="G19" s="75">
        <v>1638.8</v>
      </c>
      <c r="H19" s="71"/>
      <c r="I19" s="71"/>
    </row>
    <row r="20" spans="1:9" ht="33" customHeight="1">
      <c r="A20" s="114" t="s">
        <v>120</v>
      </c>
      <c r="B20" s="46"/>
      <c r="C20" s="9" t="s">
        <v>11</v>
      </c>
      <c r="D20" s="9" t="s">
        <v>16</v>
      </c>
      <c r="E20" s="9" t="s">
        <v>90</v>
      </c>
      <c r="F20" s="9" t="s">
        <v>64</v>
      </c>
      <c r="G20" s="75">
        <f>G21</f>
        <v>616.6</v>
      </c>
      <c r="H20" s="71"/>
      <c r="I20" s="71"/>
    </row>
    <row r="21" spans="1:9" ht="38.25" customHeight="1">
      <c r="A21" s="114" t="s">
        <v>66</v>
      </c>
      <c r="B21" s="46"/>
      <c r="C21" s="9" t="s">
        <v>11</v>
      </c>
      <c r="D21" s="9" t="s">
        <v>16</v>
      </c>
      <c r="E21" s="9" t="s">
        <v>90</v>
      </c>
      <c r="F21" s="9" t="s">
        <v>65</v>
      </c>
      <c r="G21" s="75">
        <v>616.6</v>
      </c>
      <c r="H21" s="71"/>
      <c r="I21" s="108"/>
    </row>
    <row r="22" spans="1:9" ht="29.25" customHeight="1">
      <c r="A22" s="114" t="s">
        <v>115</v>
      </c>
      <c r="B22" s="101"/>
      <c r="C22" s="9" t="s">
        <v>11</v>
      </c>
      <c r="D22" s="9" t="s">
        <v>16</v>
      </c>
      <c r="E22" s="9" t="s">
        <v>90</v>
      </c>
      <c r="F22" s="9" t="s">
        <v>69</v>
      </c>
      <c r="G22" s="75">
        <f>G23</f>
        <v>30.1</v>
      </c>
      <c r="H22" s="71"/>
      <c r="I22" s="108"/>
    </row>
    <row r="23" spans="1:9" ht="30" customHeight="1">
      <c r="A23" s="118" t="s">
        <v>117</v>
      </c>
      <c r="B23" s="101"/>
      <c r="C23" s="9" t="s">
        <v>11</v>
      </c>
      <c r="D23" s="9" t="s">
        <v>16</v>
      </c>
      <c r="E23" s="9" t="s">
        <v>90</v>
      </c>
      <c r="F23" s="9" t="s">
        <v>116</v>
      </c>
      <c r="G23" s="75">
        <v>30.1</v>
      </c>
      <c r="H23" s="71"/>
      <c r="I23" s="71"/>
    </row>
    <row r="24" spans="1:10" s="20" customFormat="1" ht="28.5" customHeight="1">
      <c r="A24" s="114" t="s">
        <v>40</v>
      </c>
      <c r="B24" s="25"/>
      <c r="C24" s="9" t="s">
        <v>11</v>
      </c>
      <c r="D24" s="9" t="s">
        <v>16</v>
      </c>
      <c r="E24" s="9" t="s">
        <v>94</v>
      </c>
      <c r="F24" s="11"/>
      <c r="G24" s="73">
        <v>62.5</v>
      </c>
      <c r="H24" s="70"/>
      <c r="J24" s="187"/>
    </row>
    <row r="25" spans="1:8" s="20" customFormat="1" ht="28.5" customHeight="1">
      <c r="A25" s="114" t="s">
        <v>120</v>
      </c>
      <c r="B25" s="25"/>
      <c r="C25" s="9" t="s">
        <v>11</v>
      </c>
      <c r="D25" s="9" t="s">
        <v>16</v>
      </c>
      <c r="E25" s="9" t="s">
        <v>94</v>
      </c>
      <c r="F25" s="17">
        <v>200</v>
      </c>
      <c r="G25" s="73">
        <v>62.5</v>
      </c>
      <c r="H25" s="70"/>
    </row>
    <row r="26" spans="1:9" s="20" customFormat="1" ht="33" customHeight="1">
      <c r="A26" s="114" t="s">
        <v>66</v>
      </c>
      <c r="B26" s="26"/>
      <c r="C26" s="9" t="s">
        <v>11</v>
      </c>
      <c r="D26" s="9" t="s">
        <v>16</v>
      </c>
      <c r="E26" s="9" t="s">
        <v>94</v>
      </c>
      <c r="F26" s="17">
        <v>240</v>
      </c>
      <c r="G26" s="73">
        <v>62.5</v>
      </c>
      <c r="I26" s="106"/>
    </row>
    <row r="27" spans="1:7" ht="15.75" customHeight="1">
      <c r="A27" s="119" t="s">
        <v>1</v>
      </c>
      <c r="B27" s="88"/>
      <c r="C27" s="13" t="s">
        <v>11</v>
      </c>
      <c r="D27" s="13" t="s">
        <v>41</v>
      </c>
      <c r="E27" s="13"/>
      <c r="F27" s="13"/>
      <c r="G27" s="15">
        <v>20</v>
      </c>
    </row>
    <row r="28" spans="1:7" ht="21" customHeight="1">
      <c r="A28" s="120" t="s">
        <v>70</v>
      </c>
      <c r="B28" s="46"/>
      <c r="C28" s="9" t="s">
        <v>11</v>
      </c>
      <c r="D28" s="9" t="s">
        <v>41</v>
      </c>
      <c r="E28" s="10" t="s">
        <v>96</v>
      </c>
      <c r="F28" s="9"/>
      <c r="G28" s="73">
        <f>G30</f>
        <v>20</v>
      </c>
    </row>
    <row r="29" spans="1:7" ht="21" customHeight="1">
      <c r="A29" s="120" t="s">
        <v>70</v>
      </c>
      <c r="B29" s="46"/>
      <c r="C29" s="9" t="s">
        <v>11</v>
      </c>
      <c r="D29" s="9" t="s">
        <v>41</v>
      </c>
      <c r="E29" s="10" t="s">
        <v>98</v>
      </c>
      <c r="F29" s="9"/>
      <c r="G29" s="73">
        <v>20</v>
      </c>
    </row>
    <row r="30" spans="1:7" ht="18.75" customHeight="1">
      <c r="A30" s="121" t="s">
        <v>114</v>
      </c>
      <c r="B30" s="46"/>
      <c r="C30" s="9" t="s">
        <v>11</v>
      </c>
      <c r="D30" s="9" t="s">
        <v>41</v>
      </c>
      <c r="E30" s="10" t="s">
        <v>98</v>
      </c>
      <c r="F30" s="9" t="s">
        <v>69</v>
      </c>
      <c r="G30" s="73">
        <v>20</v>
      </c>
    </row>
    <row r="31" spans="1:7" ht="18.75" customHeight="1">
      <c r="A31" s="121" t="s">
        <v>97</v>
      </c>
      <c r="B31" s="46"/>
      <c r="C31" s="9" t="s">
        <v>11</v>
      </c>
      <c r="D31" s="9" t="s">
        <v>41</v>
      </c>
      <c r="E31" s="10" t="s">
        <v>98</v>
      </c>
      <c r="F31" s="9" t="s">
        <v>99</v>
      </c>
      <c r="G31" s="73">
        <v>20</v>
      </c>
    </row>
    <row r="32" spans="1:8" ht="18" customHeight="1">
      <c r="A32" s="119" t="s">
        <v>17</v>
      </c>
      <c r="B32" s="85"/>
      <c r="C32" s="13" t="s">
        <v>11</v>
      </c>
      <c r="D32" s="13" t="s">
        <v>43</v>
      </c>
      <c r="E32" s="13"/>
      <c r="F32" s="13" t="s">
        <v>9</v>
      </c>
      <c r="G32" s="15">
        <f>G33+G39</f>
        <v>2033.1</v>
      </c>
      <c r="H32" s="97"/>
    </row>
    <row r="33" spans="1:7" ht="28.5" customHeight="1">
      <c r="A33" s="194" t="s">
        <v>39</v>
      </c>
      <c r="B33" s="46"/>
      <c r="C33" s="9" t="s">
        <v>11</v>
      </c>
      <c r="D33" s="9" t="s">
        <v>43</v>
      </c>
      <c r="E33" s="9" t="s">
        <v>216</v>
      </c>
      <c r="F33" s="9"/>
      <c r="G33" s="73">
        <f>G34</f>
        <v>73.1</v>
      </c>
    </row>
    <row r="34" spans="1:10" ht="27" customHeight="1">
      <c r="A34" s="195" t="s">
        <v>68</v>
      </c>
      <c r="B34" s="46"/>
      <c r="C34" s="9" t="s">
        <v>11</v>
      </c>
      <c r="D34" s="9" t="s">
        <v>43</v>
      </c>
      <c r="E34" s="9" t="s">
        <v>217</v>
      </c>
      <c r="F34" s="9"/>
      <c r="G34" s="73">
        <f>G37</f>
        <v>73.1</v>
      </c>
      <c r="H34" s="205"/>
      <c r="I34" s="205"/>
      <c r="J34" s="205"/>
    </row>
    <row r="35" spans="1:10" ht="0.75" customHeight="1" hidden="1">
      <c r="A35" s="114" t="s">
        <v>31</v>
      </c>
      <c r="B35" s="46"/>
      <c r="C35" s="9" t="s">
        <v>11</v>
      </c>
      <c r="D35" s="9" t="s">
        <v>43</v>
      </c>
      <c r="E35" s="72" t="s">
        <v>35</v>
      </c>
      <c r="F35" s="9"/>
      <c r="G35" s="177" t="e">
        <f>#REF!</f>
        <v>#REF!</v>
      </c>
      <c r="H35" s="205"/>
      <c r="I35" s="205"/>
      <c r="J35" s="205"/>
    </row>
    <row r="36" spans="1:10" ht="0.75" customHeight="1" hidden="1">
      <c r="A36" s="114"/>
      <c r="B36" s="46"/>
      <c r="C36" s="9"/>
      <c r="D36" s="9"/>
      <c r="E36" s="72"/>
      <c r="F36" s="9"/>
      <c r="G36" s="177"/>
      <c r="H36" s="205"/>
      <c r="I36" s="205"/>
      <c r="J36" s="205"/>
    </row>
    <row r="37" spans="1:10" ht="25.5" customHeight="1">
      <c r="A37" s="114" t="s">
        <v>120</v>
      </c>
      <c r="B37" s="46"/>
      <c r="C37" s="9" t="s">
        <v>11</v>
      </c>
      <c r="D37" s="9" t="s">
        <v>43</v>
      </c>
      <c r="E37" s="72" t="s">
        <v>217</v>
      </c>
      <c r="F37" s="9" t="s">
        <v>64</v>
      </c>
      <c r="G37" s="73">
        <f>G38</f>
        <v>73.1</v>
      </c>
      <c r="H37" s="205"/>
      <c r="I37" s="205"/>
      <c r="J37" s="205"/>
    </row>
    <row r="38" spans="1:10" ht="30" customHeight="1">
      <c r="A38" s="114" t="s">
        <v>66</v>
      </c>
      <c r="B38" s="89"/>
      <c r="C38" s="9" t="s">
        <v>11</v>
      </c>
      <c r="D38" s="9" t="s">
        <v>43</v>
      </c>
      <c r="E38" s="72" t="s">
        <v>217</v>
      </c>
      <c r="F38" s="9" t="s">
        <v>65</v>
      </c>
      <c r="G38" s="73">
        <v>73.1</v>
      </c>
      <c r="H38" s="205"/>
      <c r="I38" s="205"/>
      <c r="J38" s="205"/>
    </row>
    <row r="39" spans="1:10" ht="46.5" customHeight="1">
      <c r="A39" s="193" t="s">
        <v>219</v>
      </c>
      <c r="B39" s="47"/>
      <c r="C39" s="9" t="s">
        <v>11</v>
      </c>
      <c r="D39" s="9" t="s">
        <v>43</v>
      </c>
      <c r="E39" s="9" t="s">
        <v>104</v>
      </c>
      <c r="F39" s="9"/>
      <c r="G39" s="73">
        <f>G45+G42</f>
        <v>1960</v>
      </c>
      <c r="H39" s="71"/>
      <c r="I39" s="71"/>
      <c r="J39" s="71"/>
    </row>
    <row r="40" spans="1:10" ht="30.75" customHeight="1">
      <c r="A40" s="193" t="s">
        <v>226</v>
      </c>
      <c r="B40" s="47"/>
      <c r="C40" s="9" t="s">
        <v>11</v>
      </c>
      <c r="D40" s="9" t="s">
        <v>43</v>
      </c>
      <c r="E40" s="9" t="s">
        <v>227</v>
      </c>
      <c r="F40" s="9"/>
      <c r="G40" s="73">
        <v>1950</v>
      </c>
      <c r="H40" s="71"/>
      <c r="I40" s="71"/>
      <c r="J40" s="71"/>
    </row>
    <row r="41" spans="1:10" ht="30.75" customHeight="1">
      <c r="A41" s="114" t="s">
        <v>120</v>
      </c>
      <c r="B41" s="47"/>
      <c r="C41" s="9" t="s">
        <v>11</v>
      </c>
      <c r="D41" s="9" t="s">
        <v>43</v>
      </c>
      <c r="E41" s="9" t="s">
        <v>227</v>
      </c>
      <c r="F41" s="9" t="s">
        <v>64</v>
      </c>
      <c r="G41" s="73">
        <v>1950</v>
      </c>
      <c r="H41" s="71"/>
      <c r="I41" s="71"/>
      <c r="J41" s="71"/>
    </row>
    <row r="42" spans="1:10" ht="30.75" customHeight="1">
      <c r="A42" s="114" t="s">
        <v>66</v>
      </c>
      <c r="B42" s="47"/>
      <c r="C42" s="9" t="s">
        <v>11</v>
      </c>
      <c r="D42" s="9" t="s">
        <v>43</v>
      </c>
      <c r="E42" s="9" t="s">
        <v>227</v>
      </c>
      <c r="F42" s="9" t="s">
        <v>65</v>
      </c>
      <c r="G42" s="73">
        <v>1950</v>
      </c>
      <c r="H42" s="71"/>
      <c r="I42" s="71"/>
      <c r="J42" s="71"/>
    </row>
    <row r="43" spans="1:8" ht="28.5" customHeight="1">
      <c r="A43" s="114" t="s">
        <v>223</v>
      </c>
      <c r="B43" s="27"/>
      <c r="C43" s="21" t="s">
        <v>11</v>
      </c>
      <c r="D43" s="22">
        <v>13</v>
      </c>
      <c r="E43" s="21" t="s">
        <v>222</v>
      </c>
      <c r="F43" s="9"/>
      <c r="G43" s="75">
        <f>G44</f>
        <v>10</v>
      </c>
      <c r="H43" s="206"/>
    </row>
    <row r="44" spans="1:8" ht="26.25" customHeight="1">
      <c r="A44" s="114" t="s">
        <v>120</v>
      </c>
      <c r="B44" s="28"/>
      <c r="C44" s="21" t="s">
        <v>11</v>
      </c>
      <c r="D44" s="22">
        <v>13</v>
      </c>
      <c r="E44" s="21" t="s">
        <v>222</v>
      </c>
      <c r="F44" s="9" t="s">
        <v>64</v>
      </c>
      <c r="G44" s="75">
        <f>G45</f>
        <v>10</v>
      </c>
      <c r="H44" s="206"/>
    </row>
    <row r="45" spans="1:8" ht="33" customHeight="1">
      <c r="A45" s="114" t="s">
        <v>66</v>
      </c>
      <c r="B45" s="29"/>
      <c r="C45" s="9" t="s">
        <v>11</v>
      </c>
      <c r="D45" s="9" t="s">
        <v>43</v>
      </c>
      <c r="E45" s="21" t="s">
        <v>222</v>
      </c>
      <c r="F45" s="9" t="s">
        <v>65</v>
      </c>
      <c r="G45" s="75">
        <v>10</v>
      </c>
      <c r="H45" s="206"/>
    </row>
    <row r="46" spans="1:7" ht="18.75" customHeight="1">
      <c r="A46" s="111" t="s">
        <v>37</v>
      </c>
      <c r="B46" s="90"/>
      <c r="C46" s="8" t="s">
        <v>12</v>
      </c>
      <c r="D46" s="8"/>
      <c r="E46" s="8"/>
      <c r="F46" s="8"/>
      <c r="G46" s="15">
        <f>G47</f>
        <v>387.90000000000003</v>
      </c>
    </row>
    <row r="47" spans="1:7" ht="23.25" customHeight="1">
      <c r="A47" s="119" t="s">
        <v>38</v>
      </c>
      <c r="B47" s="91"/>
      <c r="C47" s="13" t="s">
        <v>12</v>
      </c>
      <c r="D47" s="13" t="s">
        <v>15</v>
      </c>
      <c r="E47" s="13"/>
      <c r="F47" s="13"/>
      <c r="G47" s="15">
        <f>G48</f>
        <v>387.90000000000003</v>
      </c>
    </row>
    <row r="48" spans="1:7" ht="23.25" customHeight="1">
      <c r="A48" s="120" t="s">
        <v>81</v>
      </c>
      <c r="B48" s="46"/>
      <c r="C48" s="9" t="s">
        <v>12</v>
      </c>
      <c r="D48" s="9" t="s">
        <v>15</v>
      </c>
      <c r="E48" s="9" t="s">
        <v>89</v>
      </c>
      <c r="F48" s="9"/>
      <c r="G48" s="73">
        <f>G50+G52</f>
        <v>387.90000000000003</v>
      </c>
    </row>
    <row r="49" spans="1:7" ht="43.5" customHeight="1">
      <c r="A49" s="120" t="s">
        <v>207</v>
      </c>
      <c r="B49" s="46"/>
      <c r="C49" s="9" t="s">
        <v>12</v>
      </c>
      <c r="D49" s="9" t="s">
        <v>15</v>
      </c>
      <c r="E49" s="9" t="s">
        <v>100</v>
      </c>
      <c r="F49" s="9"/>
      <c r="G49" s="73">
        <v>387.9</v>
      </c>
    </row>
    <row r="50" spans="1:7" ht="44.25" customHeight="1">
      <c r="A50" s="115" t="s">
        <v>62</v>
      </c>
      <c r="B50" s="46"/>
      <c r="C50" s="9" t="s">
        <v>12</v>
      </c>
      <c r="D50" s="9" t="s">
        <v>15</v>
      </c>
      <c r="E50" s="9" t="s">
        <v>100</v>
      </c>
      <c r="F50" s="9" t="s">
        <v>63</v>
      </c>
      <c r="G50" s="73">
        <f>G51</f>
        <v>352.3</v>
      </c>
    </row>
    <row r="51" spans="1:7" ht="25.5" customHeight="1">
      <c r="A51" s="114" t="s">
        <v>67</v>
      </c>
      <c r="B51" s="46"/>
      <c r="C51" s="9" t="s">
        <v>12</v>
      </c>
      <c r="D51" s="9" t="s">
        <v>15</v>
      </c>
      <c r="E51" s="9" t="s">
        <v>100</v>
      </c>
      <c r="F51" s="9" t="s">
        <v>71</v>
      </c>
      <c r="G51" s="73">
        <v>352.3</v>
      </c>
    </row>
    <row r="52" spans="1:7" ht="32.25" customHeight="1">
      <c r="A52" s="114" t="s">
        <v>120</v>
      </c>
      <c r="B52" s="46"/>
      <c r="C52" s="9" t="s">
        <v>12</v>
      </c>
      <c r="D52" s="9" t="s">
        <v>15</v>
      </c>
      <c r="E52" s="9" t="s">
        <v>100</v>
      </c>
      <c r="F52" s="9" t="s">
        <v>64</v>
      </c>
      <c r="G52" s="73">
        <f>G53</f>
        <v>35.6</v>
      </c>
    </row>
    <row r="53" spans="1:7" ht="30.75" customHeight="1">
      <c r="A53" s="114" t="s">
        <v>66</v>
      </c>
      <c r="B53" s="89"/>
      <c r="C53" s="9" t="s">
        <v>12</v>
      </c>
      <c r="D53" s="9" t="s">
        <v>15</v>
      </c>
      <c r="E53" s="9" t="s">
        <v>100</v>
      </c>
      <c r="F53" s="9" t="s">
        <v>65</v>
      </c>
      <c r="G53" s="73">
        <v>35.6</v>
      </c>
    </row>
    <row r="54" spans="1:7" ht="39" customHeight="1">
      <c r="A54" s="111" t="s">
        <v>46</v>
      </c>
      <c r="B54" s="92"/>
      <c r="C54" s="8" t="s">
        <v>15</v>
      </c>
      <c r="D54" s="8"/>
      <c r="E54" s="8"/>
      <c r="F54" s="8"/>
      <c r="G54" s="15">
        <f>G55</f>
        <v>206.5</v>
      </c>
    </row>
    <row r="55" spans="1:7" ht="36" customHeight="1">
      <c r="A55" s="119" t="s">
        <v>203</v>
      </c>
      <c r="B55" s="91"/>
      <c r="C55" s="13" t="s">
        <v>15</v>
      </c>
      <c r="D55" s="13" t="s">
        <v>22</v>
      </c>
      <c r="E55" s="13"/>
      <c r="F55" s="13"/>
      <c r="G55" s="15">
        <f>G56</f>
        <v>206.5</v>
      </c>
    </row>
    <row r="56" spans="1:7" ht="48.75" customHeight="1">
      <c r="A56" s="120" t="s">
        <v>209</v>
      </c>
      <c r="B56" s="89"/>
      <c r="C56" s="9" t="s">
        <v>15</v>
      </c>
      <c r="D56" s="9" t="s">
        <v>22</v>
      </c>
      <c r="E56" s="9" t="s">
        <v>208</v>
      </c>
      <c r="F56" s="9"/>
      <c r="G56" s="73">
        <f>G58</f>
        <v>206.5</v>
      </c>
    </row>
    <row r="57" spans="1:7" ht="41.25" customHeight="1">
      <c r="A57" s="120" t="s">
        <v>210</v>
      </c>
      <c r="B57" s="89"/>
      <c r="C57" s="9" t="s">
        <v>15</v>
      </c>
      <c r="D57" s="9" t="s">
        <v>22</v>
      </c>
      <c r="E57" s="9" t="s">
        <v>109</v>
      </c>
      <c r="F57" s="9"/>
      <c r="G57" s="73">
        <v>206.5</v>
      </c>
    </row>
    <row r="58" spans="1:7" ht="28.5" customHeight="1">
      <c r="A58" s="114" t="s">
        <v>120</v>
      </c>
      <c r="B58" s="89"/>
      <c r="C58" s="9" t="s">
        <v>15</v>
      </c>
      <c r="D58" s="9" t="s">
        <v>22</v>
      </c>
      <c r="E58" s="9" t="s">
        <v>109</v>
      </c>
      <c r="F58" s="9" t="s">
        <v>64</v>
      </c>
      <c r="G58" s="73">
        <f>G59</f>
        <v>206.5</v>
      </c>
    </row>
    <row r="59" spans="1:7" ht="27.75" customHeight="1">
      <c r="A59" s="114" t="s">
        <v>66</v>
      </c>
      <c r="B59" s="89"/>
      <c r="C59" s="9" t="s">
        <v>15</v>
      </c>
      <c r="D59" s="9" t="s">
        <v>22</v>
      </c>
      <c r="E59" s="9" t="s">
        <v>109</v>
      </c>
      <c r="F59" s="9" t="s">
        <v>65</v>
      </c>
      <c r="G59" s="73">
        <v>206.5</v>
      </c>
    </row>
    <row r="60" spans="1:7" ht="27.75" customHeight="1">
      <c r="A60" s="197" t="s">
        <v>30</v>
      </c>
      <c r="B60" s="89"/>
      <c r="C60" s="13" t="s">
        <v>16</v>
      </c>
      <c r="D60" s="9"/>
      <c r="E60" s="9"/>
      <c r="F60" s="9"/>
      <c r="G60" s="15">
        <f>G65</f>
        <v>0</v>
      </c>
    </row>
    <row r="61" spans="1:7" ht="22.5" customHeight="1">
      <c r="A61" s="114" t="s">
        <v>42</v>
      </c>
      <c r="B61" s="91"/>
      <c r="C61" s="9" t="s">
        <v>16</v>
      </c>
      <c r="D61" s="9" t="s">
        <v>27</v>
      </c>
      <c r="E61" s="9"/>
      <c r="F61" s="198"/>
      <c r="G61" s="73">
        <f>G62</f>
        <v>0</v>
      </c>
    </row>
    <row r="62" spans="1:7" ht="27" customHeight="1">
      <c r="A62" s="114" t="s">
        <v>230</v>
      </c>
      <c r="B62" s="91"/>
      <c r="C62" s="9" t="s">
        <v>16</v>
      </c>
      <c r="D62" s="9" t="s">
        <v>27</v>
      </c>
      <c r="E62" s="9" t="s">
        <v>231</v>
      </c>
      <c r="F62" s="198"/>
      <c r="G62" s="73">
        <f>G63</f>
        <v>0</v>
      </c>
    </row>
    <row r="63" spans="1:7" ht="26.25" customHeight="1">
      <c r="A63" s="114" t="s">
        <v>232</v>
      </c>
      <c r="B63" s="91"/>
      <c r="C63" s="9" t="s">
        <v>16</v>
      </c>
      <c r="D63" s="9" t="s">
        <v>27</v>
      </c>
      <c r="E63" s="9" t="s">
        <v>233</v>
      </c>
      <c r="F63" s="16"/>
      <c r="G63" s="73">
        <f>G64</f>
        <v>0</v>
      </c>
    </row>
    <row r="64" spans="1:7" ht="26.25" customHeight="1">
      <c r="A64" s="114" t="s">
        <v>120</v>
      </c>
      <c r="B64" s="91"/>
      <c r="C64" s="9" t="s">
        <v>16</v>
      </c>
      <c r="D64" s="9" t="s">
        <v>27</v>
      </c>
      <c r="E64" s="9" t="s">
        <v>233</v>
      </c>
      <c r="F64" s="16" t="s">
        <v>64</v>
      </c>
      <c r="G64" s="73">
        <f>G65</f>
        <v>0</v>
      </c>
    </row>
    <row r="65" spans="1:7" ht="33" customHeight="1">
      <c r="A65" s="114" t="s">
        <v>66</v>
      </c>
      <c r="B65" s="91"/>
      <c r="C65" s="9" t="s">
        <v>16</v>
      </c>
      <c r="D65" s="9" t="s">
        <v>27</v>
      </c>
      <c r="E65" s="9" t="s">
        <v>233</v>
      </c>
      <c r="F65" s="16" t="s">
        <v>65</v>
      </c>
      <c r="G65" s="73">
        <v>0</v>
      </c>
    </row>
    <row r="66" spans="1:7" ht="33" customHeight="1">
      <c r="A66" s="123" t="s">
        <v>87</v>
      </c>
      <c r="B66" s="91"/>
      <c r="C66" s="9" t="s">
        <v>13</v>
      </c>
      <c r="D66" s="9"/>
      <c r="E66" s="9"/>
      <c r="F66" s="16"/>
      <c r="G66" s="15">
        <f>G67</f>
        <v>575</v>
      </c>
    </row>
    <row r="67" spans="1:7" ht="18" customHeight="1">
      <c r="A67" s="114" t="s">
        <v>25</v>
      </c>
      <c r="B67" s="85"/>
      <c r="C67" s="9" t="s">
        <v>13</v>
      </c>
      <c r="D67" s="9" t="s">
        <v>15</v>
      </c>
      <c r="E67" s="9"/>
      <c r="F67" s="9"/>
      <c r="G67" s="73">
        <f>G68</f>
        <v>575</v>
      </c>
    </row>
    <row r="68" spans="1:7" ht="18.75" customHeight="1">
      <c r="A68" s="114" t="s">
        <v>211</v>
      </c>
      <c r="B68" s="46"/>
      <c r="C68" s="9" t="s">
        <v>13</v>
      </c>
      <c r="D68" s="9" t="s">
        <v>15</v>
      </c>
      <c r="E68" s="9" t="s">
        <v>101</v>
      </c>
      <c r="F68" s="9"/>
      <c r="G68" s="73">
        <f>G71+G76+G74</f>
        <v>575</v>
      </c>
    </row>
    <row r="69" spans="1:7" ht="15" customHeight="1" hidden="1">
      <c r="A69" s="119" t="s">
        <v>26</v>
      </c>
      <c r="B69" s="46"/>
      <c r="C69" s="13" t="s">
        <v>13</v>
      </c>
      <c r="D69" s="13" t="s">
        <v>15</v>
      </c>
      <c r="E69" s="13" t="s">
        <v>28</v>
      </c>
      <c r="F69" s="13"/>
      <c r="G69" s="15">
        <v>233.3</v>
      </c>
    </row>
    <row r="70" spans="1:7" ht="69.75" customHeight="1" hidden="1">
      <c r="A70" s="120" t="s">
        <v>48</v>
      </c>
      <c r="B70" s="89"/>
      <c r="C70" s="9" t="s">
        <v>13</v>
      </c>
      <c r="D70" s="9" t="s">
        <v>15</v>
      </c>
      <c r="E70" s="9" t="s">
        <v>49</v>
      </c>
      <c r="F70" s="12"/>
      <c r="G70" s="73">
        <v>0</v>
      </c>
    </row>
    <row r="71" spans="1:7" ht="15.75" customHeight="1">
      <c r="A71" s="114" t="s">
        <v>82</v>
      </c>
      <c r="B71" s="46"/>
      <c r="C71" s="9" t="s">
        <v>13</v>
      </c>
      <c r="D71" s="9" t="s">
        <v>15</v>
      </c>
      <c r="E71" s="9" t="s">
        <v>102</v>
      </c>
      <c r="F71" s="9"/>
      <c r="G71" s="73">
        <f>G73</f>
        <v>339</v>
      </c>
    </row>
    <row r="72" spans="1:7" ht="28.5" customHeight="1">
      <c r="A72" s="114" t="s">
        <v>120</v>
      </c>
      <c r="B72" s="46"/>
      <c r="C72" s="9" t="s">
        <v>13</v>
      </c>
      <c r="D72" s="9" t="s">
        <v>15</v>
      </c>
      <c r="E72" s="9" t="s">
        <v>102</v>
      </c>
      <c r="F72" s="9" t="s">
        <v>64</v>
      </c>
      <c r="G72" s="73">
        <f>G73</f>
        <v>339</v>
      </c>
    </row>
    <row r="73" spans="1:7" ht="30.75" customHeight="1">
      <c r="A73" s="114" t="s">
        <v>66</v>
      </c>
      <c r="B73" s="89"/>
      <c r="C73" s="9" t="s">
        <v>13</v>
      </c>
      <c r="D73" s="9" t="s">
        <v>15</v>
      </c>
      <c r="E73" s="9" t="s">
        <v>102</v>
      </c>
      <c r="F73" s="9" t="s">
        <v>65</v>
      </c>
      <c r="G73" s="73">
        <v>339</v>
      </c>
    </row>
    <row r="74" spans="1:7" ht="30.75" customHeight="1">
      <c r="A74" s="114" t="s">
        <v>228</v>
      </c>
      <c r="B74" s="89"/>
      <c r="C74" s="9" t="s">
        <v>13</v>
      </c>
      <c r="D74" s="9" t="s">
        <v>15</v>
      </c>
      <c r="E74" s="9" t="s">
        <v>102</v>
      </c>
      <c r="F74" s="9" t="s">
        <v>229</v>
      </c>
      <c r="G74" s="73">
        <v>115</v>
      </c>
    </row>
    <row r="75" spans="1:7" ht="30.75" customHeight="1">
      <c r="A75" s="114" t="s">
        <v>234</v>
      </c>
      <c r="B75" s="89"/>
      <c r="C75" s="9" t="s">
        <v>13</v>
      </c>
      <c r="D75" s="9" t="s">
        <v>15</v>
      </c>
      <c r="E75" s="9" t="s">
        <v>102</v>
      </c>
      <c r="F75" s="9" t="s">
        <v>235</v>
      </c>
      <c r="G75" s="73">
        <v>115</v>
      </c>
    </row>
    <row r="76" spans="1:7" ht="24.75" customHeight="1">
      <c r="A76" s="114" t="s">
        <v>225</v>
      </c>
      <c r="B76" s="46"/>
      <c r="C76" s="9" t="s">
        <v>13</v>
      </c>
      <c r="D76" s="9" t="s">
        <v>15</v>
      </c>
      <c r="E76" s="9" t="s">
        <v>103</v>
      </c>
      <c r="F76" s="9"/>
      <c r="G76" s="73">
        <f>G77</f>
        <v>121</v>
      </c>
    </row>
    <row r="77" spans="1:7" ht="24.75" customHeight="1">
      <c r="A77" s="114" t="s">
        <v>120</v>
      </c>
      <c r="B77" s="46"/>
      <c r="C77" s="9" t="s">
        <v>13</v>
      </c>
      <c r="D77" s="9" t="s">
        <v>15</v>
      </c>
      <c r="E77" s="9" t="s">
        <v>103</v>
      </c>
      <c r="F77" s="9" t="s">
        <v>64</v>
      </c>
      <c r="G77" s="73">
        <f>G78</f>
        <v>121</v>
      </c>
    </row>
    <row r="78" spans="1:7" ht="36.75" customHeight="1">
      <c r="A78" s="114" t="s">
        <v>66</v>
      </c>
      <c r="B78" s="46"/>
      <c r="C78" s="9" t="s">
        <v>13</v>
      </c>
      <c r="D78" s="9" t="s">
        <v>15</v>
      </c>
      <c r="E78" s="9" t="s">
        <v>103</v>
      </c>
      <c r="F78" s="9" t="s">
        <v>65</v>
      </c>
      <c r="G78" s="73">
        <v>121</v>
      </c>
    </row>
    <row r="79" spans="1:7" ht="0.75" customHeight="1" hidden="1">
      <c r="A79" s="124" t="s">
        <v>32</v>
      </c>
      <c r="B79" s="46"/>
      <c r="C79" s="14" t="s">
        <v>10</v>
      </c>
      <c r="D79" s="14"/>
      <c r="E79" s="14"/>
      <c r="F79" s="14"/>
      <c r="G79" s="15">
        <f>G80</f>
        <v>50</v>
      </c>
    </row>
    <row r="80" spans="1:7" ht="18.75" hidden="1">
      <c r="A80" s="111" t="s">
        <v>14</v>
      </c>
      <c r="B80" s="46"/>
      <c r="C80" s="8" t="s">
        <v>10</v>
      </c>
      <c r="D80" s="8"/>
      <c r="E80" s="8"/>
      <c r="F80" s="8"/>
      <c r="G80" s="15">
        <f>G83</f>
        <v>50</v>
      </c>
    </row>
    <row r="81" spans="1:7" ht="18.75">
      <c r="A81" s="125" t="s">
        <v>50</v>
      </c>
      <c r="B81" s="46"/>
      <c r="C81" s="8" t="s">
        <v>10</v>
      </c>
      <c r="D81" s="8"/>
      <c r="E81" s="8"/>
      <c r="F81" s="8"/>
      <c r="G81" s="15">
        <f>G82</f>
        <v>50</v>
      </c>
    </row>
    <row r="82" spans="1:7" ht="18.75">
      <c r="A82" s="113" t="s">
        <v>205</v>
      </c>
      <c r="B82" s="46"/>
      <c r="C82" s="196" t="s">
        <v>10</v>
      </c>
      <c r="D82" s="196" t="s">
        <v>10</v>
      </c>
      <c r="E82" s="196"/>
      <c r="F82" s="196"/>
      <c r="G82" s="73">
        <f>G83</f>
        <v>50</v>
      </c>
    </row>
    <row r="83" spans="1:9" ht="32.25" customHeight="1">
      <c r="A83" s="114" t="s">
        <v>212</v>
      </c>
      <c r="B83" s="46"/>
      <c r="C83" s="9" t="s">
        <v>10</v>
      </c>
      <c r="D83" s="9" t="s">
        <v>10</v>
      </c>
      <c r="E83" s="9" t="s">
        <v>112</v>
      </c>
      <c r="F83" s="9"/>
      <c r="G83" s="73">
        <f>G84</f>
        <v>50</v>
      </c>
      <c r="I83" s="69"/>
    </row>
    <row r="84" spans="1:7" ht="18.75">
      <c r="A84" s="114" t="s">
        <v>83</v>
      </c>
      <c r="B84" s="46"/>
      <c r="C84" s="9" t="s">
        <v>10</v>
      </c>
      <c r="D84" s="9" t="s">
        <v>10</v>
      </c>
      <c r="E84" s="9" t="s">
        <v>113</v>
      </c>
      <c r="F84" s="9"/>
      <c r="G84" s="73">
        <f>G86</f>
        <v>50</v>
      </c>
    </row>
    <row r="85" spans="1:7" ht="25.5">
      <c r="A85" s="114" t="s">
        <v>120</v>
      </c>
      <c r="B85" s="46"/>
      <c r="C85" s="9" t="s">
        <v>10</v>
      </c>
      <c r="D85" s="9" t="s">
        <v>10</v>
      </c>
      <c r="E85" s="9" t="s">
        <v>113</v>
      </c>
      <c r="F85" s="9" t="s">
        <v>64</v>
      </c>
      <c r="G85" s="73">
        <f>G86</f>
        <v>50</v>
      </c>
    </row>
    <row r="86" spans="1:7" ht="28.5" customHeight="1">
      <c r="A86" s="114" t="s">
        <v>66</v>
      </c>
      <c r="B86" s="89"/>
      <c r="C86" s="9" t="s">
        <v>10</v>
      </c>
      <c r="D86" s="9" t="s">
        <v>10</v>
      </c>
      <c r="E86" s="9" t="s">
        <v>113</v>
      </c>
      <c r="F86" s="9" t="s">
        <v>65</v>
      </c>
      <c r="G86" s="73">
        <v>50</v>
      </c>
    </row>
    <row r="87" spans="1:7" ht="17.25" customHeight="1">
      <c r="A87" s="126" t="s">
        <v>21</v>
      </c>
      <c r="B87" s="89"/>
      <c r="C87" s="98" t="s">
        <v>22</v>
      </c>
      <c r="D87" s="99"/>
      <c r="E87" s="99"/>
      <c r="F87" s="99"/>
      <c r="G87" s="73">
        <f>G88+G93</f>
        <v>90.5</v>
      </c>
    </row>
    <row r="88" spans="1:7" ht="16.5" customHeight="1">
      <c r="A88" s="115" t="s">
        <v>45</v>
      </c>
      <c r="B88" s="89"/>
      <c r="C88" s="9" t="s">
        <v>22</v>
      </c>
      <c r="D88" s="9" t="s">
        <v>11</v>
      </c>
      <c r="E88" s="9"/>
      <c r="F88" s="9"/>
      <c r="G88" s="73">
        <f>G89</f>
        <v>86.5</v>
      </c>
    </row>
    <row r="89" spans="1:7" ht="32.25" customHeight="1">
      <c r="A89" s="117" t="s">
        <v>75</v>
      </c>
      <c r="B89" s="89"/>
      <c r="C89" s="9" t="s">
        <v>22</v>
      </c>
      <c r="D89" s="9" t="s">
        <v>11</v>
      </c>
      <c r="E89" s="9" t="s">
        <v>214</v>
      </c>
      <c r="F89" s="9"/>
      <c r="G89" s="73">
        <f>G90</f>
        <v>86.5</v>
      </c>
    </row>
    <row r="90" spans="1:7" ht="36" customHeight="1">
      <c r="A90" s="117" t="s">
        <v>85</v>
      </c>
      <c r="B90" s="89"/>
      <c r="C90" s="9" t="s">
        <v>22</v>
      </c>
      <c r="D90" s="9" t="s">
        <v>11</v>
      </c>
      <c r="E90" s="9" t="s">
        <v>215</v>
      </c>
      <c r="F90" s="9"/>
      <c r="G90" s="73">
        <f>G91</f>
        <v>86.5</v>
      </c>
    </row>
    <row r="91" spans="1:7" ht="19.5" customHeight="1">
      <c r="A91" s="122" t="s">
        <v>72</v>
      </c>
      <c r="B91" s="89"/>
      <c r="C91" s="9" t="s">
        <v>22</v>
      </c>
      <c r="D91" s="9" t="s">
        <v>11</v>
      </c>
      <c r="E91" s="9" t="s">
        <v>215</v>
      </c>
      <c r="F91" s="9" t="s">
        <v>76</v>
      </c>
      <c r="G91" s="73">
        <f>G92</f>
        <v>86.5</v>
      </c>
    </row>
    <row r="92" spans="1:7" ht="28.5" customHeight="1">
      <c r="A92" s="122" t="s">
        <v>73</v>
      </c>
      <c r="B92" s="89"/>
      <c r="C92" s="9" t="s">
        <v>22</v>
      </c>
      <c r="D92" s="9" t="s">
        <v>11</v>
      </c>
      <c r="E92" s="9" t="s">
        <v>215</v>
      </c>
      <c r="F92" s="9" t="s">
        <v>74</v>
      </c>
      <c r="G92" s="73">
        <v>86.5</v>
      </c>
    </row>
    <row r="93" spans="1:7" ht="23.25" customHeight="1">
      <c r="A93" s="127" t="s">
        <v>33</v>
      </c>
      <c r="B93" s="89"/>
      <c r="C93" s="13" t="s">
        <v>22</v>
      </c>
      <c r="D93" s="13" t="s">
        <v>15</v>
      </c>
      <c r="E93" s="9"/>
      <c r="F93" s="9"/>
      <c r="G93" s="73">
        <f>G94</f>
        <v>4</v>
      </c>
    </row>
    <row r="94" spans="1:7" ht="23.25" customHeight="1">
      <c r="A94" s="122" t="s">
        <v>34</v>
      </c>
      <c r="B94" s="89"/>
      <c r="C94" s="9" t="s">
        <v>22</v>
      </c>
      <c r="D94" s="9" t="s">
        <v>15</v>
      </c>
      <c r="E94" s="9" t="s">
        <v>105</v>
      </c>
      <c r="F94" s="9"/>
      <c r="G94" s="73">
        <f>G95</f>
        <v>4</v>
      </c>
    </row>
    <row r="95" spans="1:7" ht="18" customHeight="1">
      <c r="A95" s="122" t="s">
        <v>224</v>
      </c>
      <c r="B95" s="89"/>
      <c r="C95" s="9" t="s">
        <v>22</v>
      </c>
      <c r="D95" s="9" t="s">
        <v>15</v>
      </c>
      <c r="E95" s="9" t="s">
        <v>106</v>
      </c>
      <c r="F95" s="9"/>
      <c r="G95" s="73">
        <f>G96</f>
        <v>4</v>
      </c>
    </row>
    <row r="96" spans="1:7" ht="23.25" customHeight="1">
      <c r="A96" s="122" t="s">
        <v>72</v>
      </c>
      <c r="B96" s="89"/>
      <c r="C96" s="9" t="s">
        <v>22</v>
      </c>
      <c r="D96" s="9" t="s">
        <v>15</v>
      </c>
      <c r="E96" s="9" t="s">
        <v>106</v>
      </c>
      <c r="F96" s="9" t="s">
        <v>76</v>
      </c>
      <c r="G96" s="73">
        <f>G97</f>
        <v>4</v>
      </c>
    </row>
    <row r="97" spans="1:7" ht="30" customHeight="1">
      <c r="A97" s="122" t="s">
        <v>73</v>
      </c>
      <c r="B97" s="89"/>
      <c r="C97" s="9" t="s">
        <v>22</v>
      </c>
      <c r="D97" s="9" t="s">
        <v>15</v>
      </c>
      <c r="E97" s="9" t="s">
        <v>106</v>
      </c>
      <c r="F97" s="9" t="s">
        <v>74</v>
      </c>
      <c r="G97" s="73">
        <v>4</v>
      </c>
    </row>
    <row r="98" spans="1:7" ht="18.75">
      <c r="A98" s="126" t="s">
        <v>51</v>
      </c>
      <c r="B98" s="90"/>
      <c r="C98" s="8" t="s">
        <v>41</v>
      </c>
      <c r="D98" s="8"/>
      <c r="E98" s="8"/>
      <c r="F98" s="8"/>
      <c r="G98" s="15">
        <f>G99</f>
        <v>30</v>
      </c>
    </row>
    <row r="99" spans="1:7" ht="20.25" customHeight="1">
      <c r="A99" s="119" t="s">
        <v>44</v>
      </c>
      <c r="B99" s="85"/>
      <c r="C99" s="13" t="s">
        <v>41</v>
      </c>
      <c r="D99" s="13" t="s">
        <v>11</v>
      </c>
      <c r="E99" s="13"/>
      <c r="F99" s="13"/>
      <c r="G99" s="15">
        <f>G100</f>
        <v>30</v>
      </c>
    </row>
    <row r="100" spans="1:7" ht="42" customHeight="1">
      <c r="A100" s="114" t="s">
        <v>213</v>
      </c>
      <c r="B100" s="85"/>
      <c r="C100" s="9" t="s">
        <v>41</v>
      </c>
      <c r="D100" s="9" t="s">
        <v>11</v>
      </c>
      <c r="E100" s="9" t="s">
        <v>110</v>
      </c>
      <c r="F100" s="9"/>
      <c r="G100" s="73">
        <f>G101</f>
        <v>30</v>
      </c>
    </row>
    <row r="101" spans="1:7" ht="21.75" customHeight="1">
      <c r="A101" s="114" t="s">
        <v>84</v>
      </c>
      <c r="B101" s="46"/>
      <c r="C101" s="9" t="s">
        <v>41</v>
      </c>
      <c r="D101" s="9" t="s">
        <v>11</v>
      </c>
      <c r="E101" s="9" t="s">
        <v>111</v>
      </c>
      <c r="F101" s="9"/>
      <c r="G101" s="73">
        <f>G103</f>
        <v>30</v>
      </c>
    </row>
    <row r="102" spans="1:7" ht="27" customHeight="1">
      <c r="A102" s="114" t="s">
        <v>120</v>
      </c>
      <c r="B102" s="46"/>
      <c r="C102" s="9" t="s">
        <v>41</v>
      </c>
      <c r="D102" s="9" t="s">
        <v>11</v>
      </c>
      <c r="E102" s="9" t="s">
        <v>111</v>
      </c>
      <c r="F102" s="9" t="s">
        <v>64</v>
      </c>
      <c r="G102" s="73">
        <v>30</v>
      </c>
    </row>
    <row r="103" spans="1:7" ht="28.5" customHeight="1">
      <c r="A103" s="114" t="s">
        <v>66</v>
      </c>
      <c r="B103" s="46"/>
      <c r="C103" s="9" t="s">
        <v>41</v>
      </c>
      <c r="D103" s="9" t="s">
        <v>11</v>
      </c>
      <c r="E103" s="9" t="s">
        <v>111</v>
      </c>
      <c r="F103" s="9" t="s">
        <v>65</v>
      </c>
      <c r="G103" s="73">
        <v>30</v>
      </c>
    </row>
    <row r="104" spans="1:9" ht="23.25" customHeight="1">
      <c r="A104" s="128" t="s">
        <v>36</v>
      </c>
      <c r="B104" s="93">
        <v>345</v>
      </c>
      <c r="C104" s="23" t="s">
        <v>11</v>
      </c>
      <c r="D104" s="23"/>
      <c r="E104" s="23"/>
      <c r="F104" s="23"/>
      <c r="G104" s="183">
        <f>G105+G110</f>
        <v>220.89999999999998</v>
      </c>
      <c r="I104" s="97"/>
    </row>
    <row r="105" spans="1:7" ht="50.25" customHeight="1">
      <c r="A105" s="119" t="s">
        <v>57</v>
      </c>
      <c r="B105" s="94"/>
      <c r="C105" s="13" t="s">
        <v>11</v>
      </c>
      <c r="D105" s="13" t="s">
        <v>15</v>
      </c>
      <c r="E105" s="13"/>
      <c r="F105" s="13"/>
      <c r="G105" s="15">
        <f>G106</f>
        <v>175.6</v>
      </c>
    </row>
    <row r="106" spans="1:7" ht="22.5" customHeight="1">
      <c r="A106" s="122" t="s">
        <v>86</v>
      </c>
      <c r="B106" s="90"/>
      <c r="C106" s="9" t="s">
        <v>11</v>
      </c>
      <c r="D106" s="9" t="s">
        <v>15</v>
      </c>
      <c r="E106" s="9" t="s">
        <v>107</v>
      </c>
      <c r="F106" s="9"/>
      <c r="G106" s="73">
        <f>G108</f>
        <v>175.6</v>
      </c>
    </row>
    <row r="107" spans="1:7" ht="30" customHeight="1">
      <c r="A107" s="122" t="s">
        <v>77</v>
      </c>
      <c r="B107" s="90"/>
      <c r="C107" s="9" t="s">
        <v>11</v>
      </c>
      <c r="D107" s="9" t="s">
        <v>15</v>
      </c>
      <c r="E107" s="9" t="s">
        <v>108</v>
      </c>
      <c r="F107" s="9"/>
      <c r="G107" s="73">
        <v>175.6</v>
      </c>
    </row>
    <row r="108" spans="1:7" ht="45" customHeight="1">
      <c r="A108" s="114" t="s">
        <v>78</v>
      </c>
      <c r="B108" s="90"/>
      <c r="C108" s="9" t="s">
        <v>11</v>
      </c>
      <c r="D108" s="9" t="s">
        <v>15</v>
      </c>
      <c r="E108" s="9" t="s">
        <v>108</v>
      </c>
      <c r="F108" s="9" t="s">
        <v>63</v>
      </c>
      <c r="G108" s="73">
        <f>G109</f>
        <v>175.6</v>
      </c>
    </row>
    <row r="109" spans="1:7" ht="26.25" customHeight="1">
      <c r="A109" s="114" t="s">
        <v>67</v>
      </c>
      <c r="B109" s="90"/>
      <c r="C109" s="9" t="s">
        <v>11</v>
      </c>
      <c r="D109" s="9" t="s">
        <v>15</v>
      </c>
      <c r="E109" s="9" t="s">
        <v>108</v>
      </c>
      <c r="F109" s="9" t="s">
        <v>71</v>
      </c>
      <c r="G109" s="73">
        <v>175.6</v>
      </c>
    </row>
    <row r="110" spans="1:7" ht="26.25" customHeight="1">
      <c r="A110" s="112" t="s">
        <v>59</v>
      </c>
      <c r="B110" s="86"/>
      <c r="C110" s="103" t="s">
        <v>11</v>
      </c>
      <c r="D110" s="103" t="s">
        <v>47</v>
      </c>
      <c r="E110" s="103"/>
      <c r="F110" s="104"/>
      <c r="G110" s="15">
        <f>G113</f>
        <v>45.3</v>
      </c>
    </row>
    <row r="111" spans="1:7" ht="26.25" customHeight="1">
      <c r="A111" s="114" t="s">
        <v>119</v>
      </c>
      <c r="B111" s="87"/>
      <c r="C111" s="100" t="s">
        <v>11</v>
      </c>
      <c r="D111" s="100" t="s">
        <v>47</v>
      </c>
      <c r="E111" s="100" t="s">
        <v>93</v>
      </c>
      <c r="F111" s="105"/>
      <c r="G111" s="73">
        <v>45.3</v>
      </c>
    </row>
    <row r="112" spans="1:7" ht="26.25" customHeight="1">
      <c r="A112" s="114" t="s">
        <v>218</v>
      </c>
      <c r="B112" s="87"/>
      <c r="C112" s="100" t="s">
        <v>11</v>
      </c>
      <c r="D112" s="100" t="s">
        <v>47</v>
      </c>
      <c r="E112" s="100" t="s">
        <v>92</v>
      </c>
      <c r="F112" s="105"/>
      <c r="G112" s="73">
        <v>45.3</v>
      </c>
    </row>
    <row r="113" spans="1:7" ht="26.25" customHeight="1">
      <c r="A113" s="114" t="s">
        <v>121</v>
      </c>
      <c r="B113" s="87"/>
      <c r="C113" s="100" t="s">
        <v>11</v>
      </c>
      <c r="D113" s="100" t="s">
        <v>47</v>
      </c>
      <c r="E113" s="100" t="s">
        <v>92</v>
      </c>
      <c r="F113" s="105">
        <v>500</v>
      </c>
      <c r="G113" s="73">
        <v>45.3</v>
      </c>
    </row>
    <row r="114" spans="1:10" ht="18" customHeight="1">
      <c r="A114" s="188" t="s">
        <v>95</v>
      </c>
      <c r="B114" s="87"/>
      <c r="C114" s="189" t="s">
        <v>11</v>
      </c>
      <c r="D114" s="189" t="s">
        <v>47</v>
      </c>
      <c r="E114" s="189" t="s">
        <v>92</v>
      </c>
      <c r="F114" s="190">
        <v>540</v>
      </c>
      <c r="G114" s="74">
        <v>45.3</v>
      </c>
      <c r="H114" s="109"/>
      <c r="I114" s="97"/>
      <c r="J114" s="97"/>
    </row>
    <row r="115" spans="1:9" ht="30.75" customHeight="1">
      <c r="A115" s="191" t="s">
        <v>160</v>
      </c>
      <c r="B115" s="192"/>
      <c r="C115" s="152"/>
      <c r="D115" s="152"/>
      <c r="E115" s="152"/>
      <c r="F115" s="152"/>
      <c r="G115" s="15">
        <f>G104+G7</f>
        <v>6695.5</v>
      </c>
      <c r="H115" s="97"/>
      <c r="I115" s="97"/>
    </row>
    <row r="116" spans="6:7" ht="16.5" customHeight="1">
      <c r="F116" s="69"/>
      <c r="G116" s="96"/>
    </row>
    <row r="117" spans="6:9" ht="25.5" customHeight="1">
      <c r="F117" s="69"/>
      <c r="G117" s="184"/>
      <c r="I117" s="97"/>
    </row>
    <row r="118" spans="6:9" ht="18.75" customHeight="1">
      <c r="F118" s="69"/>
      <c r="G118" s="96"/>
      <c r="I118" s="97"/>
    </row>
    <row r="119" ht="20.25" customHeight="1"/>
    <row r="120" ht="17.25" customHeight="1"/>
    <row r="121" ht="15.75" customHeight="1"/>
    <row r="122" ht="18.75" customHeight="1"/>
    <row r="123" ht="39.75" customHeight="1"/>
    <row r="124" ht="18.75" customHeight="1"/>
    <row r="125" ht="17.25" customHeight="1"/>
    <row r="126" ht="24.75" customHeight="1"/>
    <row r="127" ht="31.5" customHeight="1"/>
    <row r="128" ht="27" customHeight="1"/>
    <row r="129" ht="21" customHeight="1"/>
    <row r="130" ht="48" customHeight="1"/>
    <row r="131" ht="25.5" customHeight="1"/>
    <row r="132" ht="24" customHeight="1"/>
    <row r="133" ht="31.5" customHeight="1"/>
    <row r="134" ht="37.5" customHeight="1"/>
    <row r="135" ht="30.75" customHeight="1"/>
    <row r="136" ht="35.25" customHeight="1"/>
    <row r="137" ht="26.25" customHeight="1"/>
    <row r="142" ht="27.75" customHeight="1"/>
  </sheetData>
  <sheetProtection/>
  <mergeCells count="5">
    <mergeCell ref="H34:J38"/>
    <mergeCell ref="H43:H45"/>
    <mergeCell ref="A2:G2"/>
    <mergeCell ref="F1:G1"/>
    <mergeCell ref="H17:I18"/>
  </mergeCells>
  <printOptions horizontalCentered="1"/>
  <pageMargins left="0.77" right="0" top="0" bottom="0" header="0" footer="0"/>
  <pageSetup fitToHeight="5" fitToWidth="1" horizontalDpi="600" verticalDpi="600" orientation="portrait" paperSize="9" scale="49" r:id="rId1"/>
  <rowBreaks count="3" manualBreakCount="3">
    <brk id="45" max="10" man="1"/>
    <brk id="78" max="10" man="1"/>
    <brk id="1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52"/>
  <sheetViews>
    <sheetView zoomScalePageLayoutView="0" workbookViewId="0" topLeftCell="A497">
      <selection activeCell="A529" sqref="A529:I552"/>
    </sheetView>
  </sheetViews>
  <sheetFormatPr defaultColWidth="9.00390625" defaultRowHeight="12.75"/>
  <cols>
    <col min="1" max="1" width="22.25390625" style="0" customWidth="1"/>
    <col min="3" max="3" width="11.875" style="0" customWidth="1"/>
    <col min="5" max="5" width="7.375" style="0" customWidth="1"/>
    <col min="6" max="6" width="10.25390625" style="0" customWidth="1"/>
    <col min="7" max="7" width="11.00390625" style="0" customWidth="1"/>
    <col min="8" max="8" width="14.125" style="0" customWidth="1"/>
    <col min="9" max="9" width="10.25390625" style="0" customWidth="1"/>
  </cols>
  <sheetData>
    <row r="1" ht="12.75">
      <c r="B1" t="s">
        <v>138</v>
      </c>
    </row>
    <row r="3" spans="1:9" ht="25.5">
      <c r="A3" t="s">
        <v>123</v>
      </c>
      <c r="D3" t="s">
        <v>124</v>
      </c>
      <c r="G3" t="s">
        <v>129</v>
      </c>
      <c r="H3" t="s">
        <v>140</v>
      </c>
      <c r="I3" s="164" t="s">
        <v>167</v>
      </c>
    </row>
    <row r="4" spans="1:9" ht="34.5" customHeight="1">
      <c r="A4" s="136" t="s">
        <v>161</v>
      </c>
      <c r="B4" s="137"/>
      <c r="C4" s="138"/>
      <c r="D4" s="137" t="s">
        <v>161</v>
      </c>
      <c r="E4" s="137"/>
      <c r="F4" s="138">
        <f>F5</f>
        <v>1250000</v>
      </c>
      <c r="G4" s="139">
        <f>F4</f>
        <v>1250000</v>
      </c>
      <c r="H4" s="149">
        <f>G4</f>
        <v>1250000</v>
      </c>
      <c r="I4" s="152">
        <f>G4-H4</f>
        <v>0</v>
      </c>
    </row>
    <row r="5" spans="1:9" ht="12.75">
      <c r="A5" s="132"/>
      <c r="B5" s="133"/>
      <c r="C5" s="43"/>
      <c r="D5" s="133"/>
      <c r="E5" s="133"/>
      <c r="F5" s="155">
        <v>1250000</v>
      </c>
      <c r="G5" s="134"/>
      <c r="H5" s="135"/>
      <c r="I5" s="152"/>
    </row>
    <row r="6" spans="1:9" ht="12.75">
      <c r="A6" s="136" t="s">
        <v>162</v>
      </c>
      <c r="B6" s="137"/>
      <c r="C6" s="138"/>
      <c r="D6" s="137" t="s">
        <v>162</v>
      </c>
      <c r="E6" s="137"/>
      <c r="F6" s="138">
        <f>F7</f>
        <v>370000</v>
      </c>
      <c r="G6" s="139">
        <f>F6</f>
        <v>370000</v>
      </c>
      <c r="H6" s="149">
        <f>G6</f>
        <v>370000</v>
      </c>
      <c r="I6" s="152">
        <f>G6-H6</f>
        <v>0</v>
      </c>
    </row>
    <row r="7" spans="1:9" ht="12.75">
      <c r="A7" s="132" t="s">
        <v>163</v>
      </c>
      <c r="B7" s="133"/>
      <c r="C7" s="43"/>
      <c r="D7" s="133" t="s">
        <v>163</v>
      </c>
      <c r="E7" s="133"/>
      <c r="F7" s="155">
        <v>370000</v>
      </c>
      <c r="G7" s="134"/>
      <c r="H7" s="135"/>
      <c r="I7" s="152"/>
    </row>
    <row r="8" spans="1:9" ht="12.75">
      <c r="A8" s="136" t="s">
        <v>125</v>
      </c>
      <c r="B8" s="137"/>
      <c r="C8" s="138">
        <f>C9+C10+C11+C12</f>
        <v>0</v>
      </c>
      <c r="D8" s="137" t="s">
        <v>125</v>
      </c>
      <c r="E8" s="137"/>
      <c r="F8" s="138">
        <f>F9+F10+F11+F12</f>
        <v>14560</v>
      </c>
      <c r="G8" s="139">
        <f>C8+F8</f>
        <v>14560</v>
      </c>
      <c r="H8" s="149">
        <f>G8</f>
        <v>14560</v>
      </c>
      <c r="I8" s="152">
        <f>G8-H8</f>
        <v>0</v>
      </c>
    </row>
    <row r="9" spans="1:9" ht="12.75">
      <c r="A9" s="129" t="s">
        <v>122</v>
      </c>
      <c r="B9" s="130"/>
      <c r="C9" s="135"/>
      <c r="D9" s="130"/>
      <c r="E9" s="130"/>
      <c r="F9" s="135">
        <v>60</v>
      </c>
      <c r="G9" s="131"/>
      <c r="H9" s="129"/>
      <c r="I9" s="142"/>
    </row>
    <row r="10" spans="1:9" ht="12.75">
      <c r="A10" s="129" t="s">
        <v>127</v>
      </c>
      <c r="B10" s="130"/>
      <c r="C10" s="135"/>
      <c r="D10" s="130"/>
      <c r="E10" s="130"/>
      <c r="F10" s="135">
        <v>500</v>
      </c>
      <c r="G10" s="131"/>
      <c r="H10" s="129"/>
      <c r="I10" s="135"/>
    </row>
    <row r="11" spans="1:9" ht="12.75">
      <c r="A11" s="129" t="s">
        <v>126</v>
      </c>
      <c r="B11" s="130"/>
      <c r="C11" s="135"/>
      <c r="D11" s="130"/>
      <c r="E11" s="130"/>
      <c r="F11" s="135">
        <v>10000</v>
      </c>
      <c r="G11" s="131"/>
      <c r="H11" s="129"/>
      <c r="I11" s="135"/>
    </row>
    <row r="12" spans="1:9" ht="12.75">
      <c r="A12" s="132" t="s">
        <v>128</v>
      </c>
      <c r="B12" s="133"/>
      <c r="C12" s="43"/>
      <c r="D12" s="133"/>
      <c r="E12" s="133"/>
      <c r="F12" s="43">
        <v>4000</v>
      </c>
      <c r="G12" s="134"/>
      <c r="H12" s="129"/>
      <c r="I12" s="43"/>
    </row>
    <row r="13" spans="1:9" ht="12.75">
      <c r="A13" s="160" t="s">
        <v>130</v>
      </c>
      <c r="B13" s="161"/>
      <c r="C13" s="162">
        <f>C14</f>
        <v>0</v>
      </c>
      <c r="D13" s="161" t="s">
        <v>130</v>
      </c>
      <c r="E13" s="161"/>
      <c r="F13" s="162">
        <f>F14</f>
        <v>5000</v>
      </c>
      <c r="G13" s="163">
        <f>C13+F13</f>
        <v>5000</v>
      </c>
      <c r="H13" s="143">
        <f>G13</f>
        <v>5000</v>
      </c>
      <c r="I13" s="152">
        <f>G13-H13</f>
        <v>0</v>
      </c>
    </row>
    <row r="14" spans="1:9" ht="12.75">
      <c r="A14" s="153" t="s">
        <v>131</v>
      </c>
      <c r="B14" s="152"/>
      <c r="C14" s="152"/>
      <c r="D14" s="152"/>
      <c r="E14" s="152"/>
      <c r="F14" s="152">
        <v>5000</v>
      </c>
      <c r="G14" s="152"/>
      <c r="H14" s="152"/>
      <c r="I14" s="152"/>
    </row>
    <row r="15" spans="1:9" ht="12.75">
      <c r="A15" s="138" t="s">
        <v>132</v>
      </c>
      <c r="B15" s="138"/>
      <c r="C15" s="138"/>
      <c r="D15" s="138" t="s">
        <v>132</v>
      </c>
      <c r="E15" s="138"/>
      <c r="F15" s="138">
        <v>600</v>
      </c>
      <c r="G15" s="138">
        <f>C15+F15</f>
        <v>600</v>
      </c>
      <c r="H15" s="149">
        <f>G15</f>
        <v>600</v>
      </c>
      <c r="I15" s="152">
        <f>G15-H15</f>
        <v>0</v>
      </c>
    </row>
    <row r="16" spans="1:9" ht="12.75">
      <c r="A16" s="140" t="s">
        <v>133</v>
      </c>
      <c r="B16" s="130"/>
      <c r="C16" s="135"/>
      <c r="D16" s="130"/>
      <c r="E16" s="130"/>
      <c r="F16" s="150">
        <v>600</v>
      </c>
      <c r="G16" s="131"/>
      <c r="H16" s="135"/>
      <c r="I16" s="152"/>
    </row>
    <row r="17" spans="1:9" ht="12.75">
      <c r="A17" s="146" t="s">
        <v>155</v>
      </c>
      <c r="B17" s="147"/>
      <c r="C17" s="149">
        <f>C18+C19+C20</f>
        <v>0</v>
      </c>
      <c r="D17" s="147" t="s">
        <v>155</v>
      </c>
      <c r="E17" s="147"/>
      <c r="F17" s="149">
        <f>F18+F19+F20</f>
        <v>294000</v>
      </c>
      <c r="G17" s="148">
        <f>C17+F17</f>
        <v>294000</v>
      </c>
      <c r="H17" s="149">
        <f>G17</f>
        <v>294000</v>
      </c>
      <c r="I17" s="152">
        <f>G17-H17</f>
        <v>0</v>
      </c>
    </row>
    <row r="18" spans="1:9" ht="12.75">
      <c r="A18" s="140" t="s">
        <v>156</v>
      </c>
      <c r="B18" s="130" t="s">
        <v>158</v>
      </c>
      <c r="C18" s="135"/>
      <c r="D18" s="130"/>
      <c r="E18" s="130"/>
      <c r="F18" s="150">
        <v>22000</v>
      </c>
      <c r="G18" s="131"/>
      <c r="H18" s="129"/>
      <c r="I18" s="142"/>
    </row>
    <row r="19" spans="1:9" ht="12.75">
      <c r="A19" s="140" t="s">
        <v>157</v>
      </c>
      <c r="B19" s="130">
        <v>58.616</v>
      </c>
      <c r="C19" s="167"/>
      <c r="D19" s="130"/>
      <c r="E19" s="130"/>
      <c r="F19" s="150">
        <v>272000</v>
      </c>
      <c r="G19" s="131"/>
      <c r="H19" s="129"/>
      <c r="I19" s="135"/>
    </row>
    <row r="20" spans="1:9" ht="12.75">
      <c r="A20" s="141" t="s">
        <v>199</v>
      </c>
      <c r="B20" s="133">
        <v>4629.73</v>
      </c>
      <c r="C20" s="43"/>
      <c r="D20" s="133"/>
      <c r="E20" s="133"/>
      <c r="F20" s="144"/>
      <c r="G20" s="134"/>
      <c r="H20" s="129"/>
      <c r="I20" s="43"/>
    </row>
    <row r="21" spans="1:9" ht="12.75">
      <c r="A21" s="146" t="s">
        <v>134</v>
      </c>
      <c r="B21" s="147"/>
      <c r="C21" s="149">
        <f>C22+C23+C24+C25</f>
        <v>26804.5</v>
      </c>
      <c r="D21" s="146" t="s">
        <v>134</v>
      </c>
      <c r="E21" s="147"/>
      <c r="F21" s="149">
        <f>F22+F23+F24+F25</f>
        <v>3000</v>
      </c>
      <c r="G21" s="148">
        <f>C21+F21</f>
        <v>29804.5</v>
      </c>
      <c r="H21" s="149">
        <f>H22+H23+H24+H25</f>
        <v>13140</v>
      </c>
      <c r="I21" s="152">
        <f>G21-H21</f>
        <v>16664.5</v>
      </c>
    </row>
    <row r="22" spans="1:9" ht="12.75">
      <c r="A22" s="140"/>
      <c r="B22" s="130"/>
      <c r="C22" s="135"/>
      <c r="D22" s="129"/>
      <c r="E22" s="130"/>
      <c r="F22" s="135"/>
      <c r="G22" s="131"/>
      <c r="H22" s="129"/>
      <c r="I22" s="142"/>
    </row>
    <row r="23" spans="1:9" ht="12.75">
      <c r="A23" s="145" t="s">
        <v>135</v>
      </c>
      <c r="B23" s="130"/>
      <c r="C23" s="135">
        <v>26664.5</v>
      </c>
      <c r="D23" s="129"/>
      <c r="E23" s="130"/>
      <c r="F23" s="150">
        <v>3000</v>
      </c>
      <c r="G23" s="131">
        <f>C23+F23</f>
        <v>29664.5</v>
      </c>
      <c r="H23" s="129">
        <v>13000</v>
      </c>
      <c r="I23" s="135"/>
    </row>
    <row r="24" spans="1:9" ht="12.75">
      <c r="A24" s="129" t="s">
        <v>136</v>
      </c>
      <c r="B24" s="130"/>
      <c r="C24" s="135">
        <v>140</v>
      </c>
      <c r="D24" s="129"/>
      <c r="E24" s="130"/>
      <c r="F24" s="135"/>
      <c r="G24" s="131">
        <f>C24+F24</f>
        <v>140</v>
      </c>
      <c r="H24" s="129">
        <v>140</v>
      </c>
      <c r="I24" s="135"/>
    </row>
    <row r="25" spans="1:9" ht="12.75">
      <c r="A25" s="132"/>
      <c r="B25" s="133"/>
      <c r="C25" s="43"/>
      <c r="D25" s="132"/>
      <c r="E25" s="133"/>
      <c r="F25" s="43"/>
      <c r="G25" s="134"/>
      <c r="H25" s="129"/>
      <c r="I25" s="43"/>
    </row>
    <row r="26" spans="1:9" ht="12.75">
      <c r="A26" s="136" t="s">
        <v>139</v>
      </c>
      <c r="B26" s="137"/>
      <c r="C26" s="138">
        <f>C28+C29+C30+C31+C32</f>
        <v>51538</v>
      </c>
      <c r="D26" s="137" t="s">
        <v>139</v>
      </c>
      <c r="E26" s="137"/>
      <c r="F26" s="138">
        <f>F28+F29+F30+F31+F32+F27</f>
        <v>47000</v>
      </c>
      <c r="G26" s="139">
        <f>F26+C26</f>
        <v>98538</v>
      </c>
      <c r="H26" s="149">
        <f>H27+H28+H29+H30+H31+H32</f>
        <v>67000</v>
      </c>
      <c r="I26" s="152">
        <f>G26-H26</f>
        <v>31538</v>
      </c>
    </row>
    <row r="27" spans="1:9" ht="12.75">
      <c r="A27" s="129" t="s">
        <v>201</v>
      </c>
      <c r="B27" s="130"/>
      <c r="C27" s="135"/>
      <c r="D27" s="130"/>
      <c r="E27" s="130"/>
      <c r="F27" s="135">
        <v>10000</v>
      </c>
      <c r="G27" s="139">
        <f>F27+C27</f>
        <v>10000</v>
      </c>
      <c r="H27" s="129">
        <v>10000</v>
      </c>
      <c r="I27" s="142"/>
    </row>
    <row r="28" spans="1:9" ht="12.75">
      <c r="A28" s="129" t="s">
        <v>141</v>
      </c>
      <c r="B28" s="130"/>
      <c r="C28" s="135">
        <v>30680</v>
      </c>
      <c r="D28" s="130"/>
      <c r="E28" s="130"/>
      <c r="F28" s="135">
        <v>5000</v>
      </c>
      <c r="G28" s="131">
        <f>C28+F28</f>
        <v>35680</v>
      </c>
      <c r="H28" s="129">
        <v>15000</v>
      </c>
      <c r="I28" s="135"/>
    </row>
    <row r="29" spans="1:9" ht="12.75">
      <c r="A29" s="129" t="s">
        <v>142</v>
      </c>
      <c r="B29" s="130"/>
      <c r="C29" s="135">
        <v>20858</v>
      </c>
      <c r="D29" s="130"/>
      <c r="E29" s="130"/>
      <c r="F29" s="135"/>
      <c r="G29" s="131"/>
      <c r="H29" s="129">
        <v>10000</v>
      </c>
      <c r="I29" s="135"/>
    </row>
    <row r="30" spans="1:9" ht="12.75">
      <c r="A30" s="129" t="s">
        <v>143</v>
      </c>
      <c r="B30" s="130"/>
      <c r="C30" s="135"/>
      <c r="D30" s="130"/>
      <c r="E30" s="130"/>
      <c r="F30" s="135">
        <v>2000</v>
      </c>
      <c r="G30" s="139">
        <v>2000</v>
      </c>
      <c r="H30" s="129">
        <v>2000</v>
      </c>
      <c r="I30" s="135"/>
    </row>
    <row r="31" spans="1:9" ht="12.75">
      <c r="A31" s="129" t="s">
        <v>144</v>
      </c>
      <c r="B31" s="130"/>
      <c r="C31" s="135"/>
      <c r="D31" s="130"/>
      <c r="E31" s="130"/>
      <c r="F31" s="135"/>
      <c r="G31" s="131"/>
      <c r="H31" s="129"/>
      <c r="I31" s="135"/>
    </row>
    <row r="32" spans="1:9" ht="12.75">
      <c r="A32" s="132" t="s">
        <v>145</v>
      </c>
      <c r="B32" s="133"/>
      <c r="C32" s="43"/>
      <c r="D32" s="133"/>
      <c r="E32" s="133"/>
      <c r="F32" s="43">
        <v>30000</v>
      </c>
      <c r="G32" s="139">
        <f>F32+C32</f>
        <v>30000</v>
      </c>
      <c r="H32" s="129">
        <v>30000</v>
      </c>
      <c r="I32" s="43"/>
    </row>
    <row r="33" spans="1:9" ht="12.75">
      <c r="A33" s="136" t="s">
        <v>146</v>
      </c>
      <c r="B33" s="137"/>
      <c r="C33" s="138">
        <v>0</v>
      </c>
      <c r="D33" s="137" t="s">
        <v>146</v>
      </c>
      <c r="E33" s="137"/>
      <c r="F33" s="138">
        <f>F34+F35+F36</f>
        <v>39644</v>
      </c>
      <c r="G33" s="139">
        <f>C33+F33</f>
        <v>39644</v>
      </c>
      <c r="H33" s="149">
        <f>G33</f>
        <v>39644</v>
      </c>
      <c r="I33" s="152">
        <f>G33-H33</f>
        <v>0</v>
      </c>
    </row>
    <row r="34" spans="1:9" ht="12.75">
      <c r="A34" s="140" t="s">
        <v>147</v>
      </c>
      <c r="B34" s="130"/>
      <c r="C34" s="135"/>
      <c r="D34" s="130"/>
      <c r="E34" s="130"/>
      <c r="F34" s="135">
        <v>9844</v>
      </c>
      <c r="G34" s="131"/>
      <c r="H34" s="129"/>
      <c r="I34" s="142"/>
    </row>
    <row r="35" spans="1:9" ht="12.75">
      <c r="A35" s="140" t="s">
        <v>148</v>
      </c>
      <c r="B35" s="130"/>
      <c r="C35" s="135" t="s">
        <v>9</v>
      </c>
      <c r="D35" s="130"/>
      <c r="E35" s="130"/>
      <c r="F35" s="135">
        <v>26800</v>
      </c>
      <c r="G35" s="131"/>
      <c r="H35" s="129"/>
      <c r="I35" s="135"/>
    </row>
    <row r="36" spans="1:9" ht="12.75">
      <c r="A36" s="141" t="s">
        <v>149</v>
      </c>
      <c r="B36" s="133"/>
      <c r="C36" s="43"/>
      <c r="D36" s="133"/>
      <c r="E36" s="133"/>
      <c r="F36" s="43">
        <v>3000</v>
      </c>
      <c r="G36" s="134"/>
      <c r="H36" s="129"/>
      <c r="I36" s="43"/>
    </row>
    <row r="37" spans="1:9" ht="12.75">
      <c r="A37" s="136" t="s">
        <v>150</v>
      </c>
      <c r="B37" s="137"/>
      <c r="C37" s="138">
        <f>C38+C39+C40</f>
        <v>5915</v>
      </c>
      <c r="D37" s="137" t="s">
        <v>150</v>
      </c>
      <c r="E37" s="137"/>
      <c r="F37" s="138">
        <f>F38+F39+F40</f>
        <v>25000</v>
      </c>
      <c r="G37" s="139">
        <f>C37+F37</f>
        <v>30915</v>
      </c>
      <c r="H37" s="149">
        <f>G37</f>
        <v>30915</v>
      </c>
      <c r="I37" s="152">
        <f>G37-H37</f>
        <v>0</v>
      </c>
    </row>
    <row r="38" spans="1:9" ht="12.75">
      <c r="A38" s="140" t="s">
        <v>151</v>
      </c>
      <c r="B38" s="130"/>
      <c r="C38" s="135">
        <v>5915</v>
      </c>
      <c r="D38" s="130"/>
      <c r="E38" s="130"/>
      <c r="F38" s="135"/>
      <c r="G38" s="131"/>
      <c r="H38" s="129"/>
      <c r="I38" s="142"/>
    </row>
    <row r="39" spans="1:9" ht="12.75">
      <c r="A39" s="140" t="s">
        <v>152</v>
      </c>
      <c r="B39" s="130"/>
      <c r="C39" s="135"/>
      <c r="D39" s="130"/>
      <c r="E39" s="130"/>
      <c r="F39" s="135">
        <v>25000</v>
      </c>
      <c r="G39" s="131"/>
      <c r="H39" s="129"/>
      <c r="I39" s="135"/>
    </row>
    <row r="40" spans="1:9" ht="12.75">
      <c r="A40" s="141" t="s">
        <v>153</v>
      </c>
      <c r="B40" s="133"/>
      <c r="C40" s="43"/>
      <c r="D40" s="133"/>
      <c r="E40" s="133"/>
      <c r="F40" s="43"/>
      <c r="G40" s="134"/>
      <c r="H40" s="129"/>
      <c r="I40" s="43"/>
    </row>
    <row r="41" spans="1:9" ht="12.75">
      <c r="A41" s="136" t="s">
        <v>154</v>
      </c>
      <c r="B41" s="137"/>
      <c r="C41" s="138">
        <f>C42</f>
        <v>18589</v>
      </c>
      <c r="D41" s="137"/>
      <c r="E41" s="137"/>
      <c r="F41" s="138">
        <f>F42</f>
        <v>15800</v>
      </c>
      <c r="G41" s="139">
        <f>C41+F41</f>
        <v>34389</v>
      </c>
      <c r="H41" s="149">
        <f>G41</f>
        <v>34389</v>
      </c>
      <c r="I41" s="152">
        <f>G41-H41</f>
        <v>0</v>
      </c>
    </row>
    <row r="42" spans="1:9" ht="12.75">
      <c r="A42" s="141" t="s">
        <v>159</v>
      </c>
      <c r="B42" s="133"/>
      <c r="C42" s="152">
        <v>18589</v>
      </c>
      <c r="D42" s="133"/>
      <c r="E42" s="133"/>
      <c r="F42" s="152">
        <v>15800</v>
      </c>
      <c r="G42" s="134"/>
      <c r="H42" s="43"/>
      <c r="I42" s="152"/>
    </row>
    <row r="43" spans="1:9" ht="12.75">
      <c r="A43" s="156" t="s">
        <v>160</v>
      </c>
      <c r="B43" s="157"/>
      <c r="C43" s="159">
        <f>C41+C37+C33+C26+C21+C17+C15+C13+C8+C6+C4</f>
        <v>102846.5</v>
      </c>
      <c r="D43" s="157"/>
      <c r="E43" s="157"/>
      <c r="F43" s="159">
        <f>F41+F37+F33+F26+F21+F17+F15+F13+F8+F6+F4</f>
        <v>2064604</v>
      </c>
      <c r="G43" s="158">
        <f>C43+F43</f>
        <v>2167450.5</v>
      </c>
      <c r="H43" s="158">
        <f>H41+H37+H33+H26+H21+H17+H15+H13+H8+H6+H4</f>
        <v>2119248</v>
      </c>
      <c r="I43" s="166">
        <f>G43-H43</f>
        <v>48202.5</v>
      </c>
    </row>
    <row r="46" spans="2:4" ht="12.75">
      <c r="B46" t="s">
        <v>138</v>
      </c>
      <c r="D46" t="s">
        <v>168</v>
      </c>
    </row>
    <row r="48" spans="1:9" ht="25.5">
      <c r="A48" t="s">
        <v>123</v>
      </c>
      <c r="D48" t="s">
        <v>124</v>
      </c>
      <c r="G48" t="s">
        <v>129</v>
      </c>
      <c r="H48" t="s">
        <v>140</v>
      </c>
      <c r="I48" s="164" t="s">
        <v>167</v>
      </c>
    </row>
    <row r="49" spans="1:9" ht="12.75">
      <c r="A49" s="136" t="s">
        <v>161</v>
      </c>
      <c r="B49" s="137"/>
      <c r="C49" s="138"/>
      <c r="D49" s="137" t="s">
        <v>161</v>
      </c>
      <c r="E49" s="137"/>
      <c r="F49" s="138">
        <f>F50</f>
        <v>0</v>
      </c>
      <c r="G49" s="139">
        <f>F49</f>
        <v>0</v>
      </c>
      <c r="H49" s="143">
        <f>G49</f>
        <v>0</v>
      </c>
      <c r="I49" s="152">
        <f>G49-H49</f>
        <v>0</v>
      </c>
    </row>
    <row r="50" spans="1:9" ht="12.75">
      <c r="A50" s="132"/>
      <c r="B50" s="133"/>
      <c r="C50" s="43"/>
      <c r="D50" s="133"/>
      <c r="E50" s="133"/>
      <c r="F50" s="155"/>
      <c r="G50" s="134"/>
      <c r="H50" s="135"/>
      <c r="I50" s="152"/>
    </row>
    <row r="51" spans="1:9" ht="12.75">
      <c r="A51" s="136" t="s">
        <v>162</v>
      </c>
      <c r="B51" s="137"/>
      <c r="C51" s="138"/>
      <c r="D51" s="137" t="s">
        <v>162</v>
      </c>
      <c r="E51" s="137"/>
      <c r="F51" s="138">
        <f>F52</f>
        <v>0</v>
      </c>
      <c r="G51" s="139">
        <f>F51</f>
        <v>0</v>
      </c>
      <c r="H51" s="143">
        <f>G51</f>
        <v>0</v>
      </c>
      <c r="I51" s="152">
        <f>G51-H51</f>
        <v>0</v>
      </c>
    </row>
    <row r="52" spans="1:9" ht="12.75">
      <c r="A52" s="132" t="s">
        <v>163</v>
      </c>
      <c r="B52" s="133"/>
      <c r="C52" s="43"/>
      <c r="D52" s="133" t="s">
        <v>163</v>
      </c>
      <c r="E52" s="133"/>
      <c r="F52" s="155"/>
      <c r="G52" s="134"/>
      <c r="H52" s="135"/>
      <c r="I52" s="152"/>
    </row>
    <row r="53" spans="1:9" ht="12.75">
      <c r="A53" s="136" t="s">
        <v>125</v>
      </c>
      <c r="B53" s="137"/>
      <c r="C53" s="138">
        <f>C54+C55+C56+C57</f>
        <v>0</v>
      </c>
      <c r="D53" s="137" t="s">
        <v>125</v>
      </c>
      <c r="E53" s="137"/>
      <c r="F53" s="138">
        <f>F54+F55+F56+F57</f>
        <v>0</v>
      </c>
      <c r="G53" s="139">
        <f>C53+F53</f>
        <v>0</v>
      </c>
      <c r="H53" s="149"/>
      <c r="I53" s="152">
        <f>G53-H53</f>
        <v>0</v>
      </c>
    </row>
    <row r="54" spans="1:9" ht="12.75">
      <c r="A54" s="129" t="s">
        <v>122</v>
      </c>
      <c r="B54" s="130"/>
      <c r="C54" s="135"/>
      <c r="D54" s="130"/>
      <c r="E54" s="130"/>
      <c r="F54" s="135"/>
      <c r="G54" s="131"/>
      <c r="H54" s="129"/>
      <c r="I54" s="142"/>
    </row>
    <row r="55" spans="1:9" ht="12.75">
      <c r="A55" s="129" t="s">
        <v>127</v>
      </c>
      <c r="B55" s="130"/>
      <c r="C55" s="135"/>
      <c r="D55" s="130"/>
      <c r="E55" s="130"/>
      <c r="F55" s="135"/>
      <c r="G55" s="131"/>
      <c r="H55" s="129"/>
      <c r="I55" s="135"/>
    </row>
    <row r="56" spans="1:9" ht="12.75">
      <c r="A56" s="129" t="s">
        <v>126</v>
      </c>
      <c r="B56" s="130"/>
      <c r="C56" s="135"/>
      <c r="D56" s="130"/>
      <c r="E56" s="130"/>
      <c r="F56" s="135"/>
      <c r="G56" s="131"/>
      <c r="H56" s="129"/>
      <c r="I56" s="135"/>
    </row>
    <row r="57" spans="1:9" ht="12.75">
      <c r="A57" s="132" t="s">
        <v>128</v>
      </c>
      <c r="B57" s="133"/>
      <c r="C57" s="43"/>
      <c r="D57" s="133"/>
      <c r="E57" s="133"/>
      <c r="F57" s="43"/>
      <c r="G57" s="134"/>
      <c r="H57" s="129"/>
      <c r="I57" s="43"/>
    </row>
    <row r="58" spans="1:9" ht="12.75">
      <c r="A58" s="160" t="s">
        <v>130</v>
      </c>
      <c r="B58" s="161"/>
      <c r="C58" s="162">
        <f>C59</f>
        <v>0</v>
      </c>
      <c r="D58" s="161" t="s">
        <v>130</v>
      </c>
      <c r="E58" s="161"/>
      <c r="F58" s="162">
        <f>F59</f>
        <v>6000</v>
      </c>
      <c r="G58" s="163">
        <f>F58</f>
        <v>6000</v>
      </c>
      <c r="H58" s="143">
        <f>G58</f>
        <v>6000</v>
      </c>
      <c r="I58" s="152">
        <f>G58-H58</f>
        <v>0</v>
      </c>
    </row>
    <row r="59" spans="1:9" ht="12.75">
      <c r="A59" s="153" t="s">
        <v>131</v>
      </c>
      <c r="B59" s="152"/>
      <c r="C59" s="152"/>
      <c r="D59" s="152"/>
      <c r="E59" s="152"/>
      <c r="F59" s="152">
        <v>6000</v>
      </c>
      <c r="G59" s="152">
        <v>0</v>
      </c>
      <c r="H59" s="152"/>
      <c r="I59" s="152"/>
    </row>
    <row r="60" spans="1:9" ht="12.75">
      <c r="A60" s="138" t="s">
        <v>132</v>
      </c>
      <c r="B60" s="138"/>
      <c r="C60" s="138"/>
      <c r="D60" s="138" t="s">
        <v>132</v>
      </c>
      <c r="E60" s="138"/>
      <c r="F60" s="138">
        <f>F61</f>
        <v>8600</v>
      </c>
      <c r="G60" s="138">
        <f>C60+F60</f>
        <v>8600</v>
      </c>
      <c r="H60" s="149">
        <f>G60</f>
        <v>8600</v>
      </c>
      <c r="I60" s="152">
        <f>G60-H60</f>
        <v>0</v>
      </c>
    </row>
    <row r="61" spans="1:9" ht="12.75">
      <c r="A61" s="140" t="s">
        <v>133</v>
      </c>
      <c r="B61" s="130"/>
      <c r="C61" s="135"/>
      <c r="D61" s="130"/>
      <c r="E61" s="130"/>
      <c r="F61" s="150">
        <v>8600</v>
      </c>
      <c r="G61" s="131"/>
      <c r="H61" s="135"/>
      <c r="I61" s="152"/>
    </row>
    <row r="62" spans="1:9" ht="12.75">
      <c r="A62" s="146" t="s">
        <v>155</v>
      </c>
      <c r="B62" s="147"/>
      <c r="C62" s="149">
        <f>C63+C64+C65</f>
        <v>0</v>
      </c>
      <c r="D62" s="147" t="s">
        <v>155</v>
      </c>
      <c r="E62" s="147"/>
      <c r="F62" s="149">
        <f>F63+F64+F65</f>
        <v>14500</v>
      </c>
      <c r="G62" s="148">
        <f>C62+F62</f>
        <v>14500</v>
      </c>
      <c r="H62" s="149">
        <f>G62</f>
        <v>14500</v>
      </c>
      <c r="I62" s="152">
        <f>G62-H62</f>
        <v>0</v>
      </c>
    </row>
    <row r="63" spans="1:9" ht="12.75">
      <c r="A63" s="140" t="s">
        <v>156</v>
      </c>
      <c r="B63" s="130" t="s">
        <v>158</v>
      </c>
      <c r="C63" s="135"/>
      <c r="D63" s="130"/>
      <c r="E63" s="130"/>
      <c r="F63" s="150">
        <v>13100</v>
      </c>
      <c r="G63" s="131"/>
      <c r="H63" s="129"/>
      <c r="I63" s="142"/>
    </row>
    <row r="64" spans="1:9" ht="12.75">
      <c r="A64" s="140" t="s">
        <v>157</v>
      </c>
      <c r="B64" s="130"/>
      <c r="C64" s="167"/>
      <c r="D64" s="130"/>
      <c r="E64" s="130"/>
      <c r="F64" s="150">
        <v>1400</v>
      </c>
      <c r="G64" s="131"/>
      <c r="H64" s="129"/>
      <c r="I64" s="135"/>
    </row>
    <row r="65" spans="1:9" ht="12.75">
      <c r="A65" s="141"/>
      <c r="B65" s="133"/>
      <c r="C65" s="43"/>
      <c r="D65" s="133"/>
      <c r="E65" s="133"/>
      <c r="F65" s="144"/>
      <c r="G65" s="134"/>
      <c r="H65" s="129"/>
      <c r="I65" s="43"/>
    </row>
    <row r="66" spans="1:9" ht="12.75">
      <c r="A66" s="146" t="s">
        <v>134</v>
      </c>
      <c r="B66" s="147"/>
      <c r="C66" s="149">
        <f>C67+C68+C69+C70</f>
        <v>0</v>
      </c>
      <c r="D66" s="146" t="s">
        <v>134</v>
      </c>
      <c r="E66" s="147"/>
      <c r="F66" s="149">
        <f>F67+F68+F69+F70</f>
        <v>28880</v>
      </c>
      <c r="G66" s="148">
        <f>C66+F66</f>
        <v>28880</v>
      </c>
      <c r="H66" s="149">
        <f>G66</f>
        <v>28880</v>
      </c>
      <c r="I66" s="152">
        <f>G66-H66</f>
        <v>0</v>
      </c>
    </row>
    <row r="67" spans="1:9" ht="12.75">
      <c r="A67" s="140" t="s">
        <v>169</v>
      </c>
      <c r="B67" s="130"/>
      <c r="C67" s="135"/>
      <c r="D67" s="129"/>
      <c r="E67" s="130"/>
      <c r="F67" s="135">
        <v>28200</v>
      </c>
      <c r="G67" s="131"/>
      <c r="H67" s="129"/>
      <c r="I67" s="142"/>
    </row>
    <row r="68" spans="1:9" ht="12.75">
      <c r="A68" s="145" t="s">
        <v>135</v>
      </c>
      <c r="B68" s="130"/>
      <c r="C68" s="135"/>
      <c r="D68" s="129"/>
      <c r="E68" s="130"/>
      <c r="F68" s="150">
        <v>680</v>
      </c>
      <c r="G68" s="131"/>
      <c r="H68" s="129"/>
      <c r="I68" s="135"/>
    </row>
    <row r="69" spans="1:9" ht="12.75">
      <c r="A69" s="129" t="s">
        <v>136</v>
      </c>
      <c r="B69" s="130"/>
      <c r="C69" s="135"/>
      <c r="D69" s="129"/>
      <c r="E69" s="130"/>
      <c r="F69" s="135"/>
      <c r="G69" s="131"/>
      <c r="H69" s="129"/>
      <c r="I69" s="135"/>
    </row>
    <row r="70" spans="1:9" ht="12.75">
      <c r="A70" s="132" t="s">
        <v>137</v>
      </c>
      <c r="B70" s="133"/>
      <c r="C70" s="43"/>
      <c r="D70" s="132"/>
      <c r="E70" s="133"/>
      <c r="F70" s="43"/>
      <c r="G70" s="134"/>
      <c r="H70" s="129"/>
      <c r="I70" s="43"/>
    </row>
    <row r="71" spans="1:9" ht="12.75">
      <c r="A71" s="136" t="s">
        <v>139</v>
      </c>
      <c r="B71" s="137"/>
      <c r="C71" s="138">
        <f>C73+C74+C75+C76+C77</f>
        <v>0</v>
      </c>
      <c r="D71" s="137" t="s">
        <v>139</v>
      </c>
      <c r="E71" s="137"/>
      <c r="F71" s="138">
        <f>F73+F74+F75+F76+F77</f>
        <v>0</v>
      </c>
      <c r="G71" s="139">
        <f>F71+C71</f>
        <v>0</v>
      </c>
      <c r="H71" s="149">
        <f>G71</f>
        <v>0</v>
      </c>
      <c r="I71" s="152">
        <f>G71-H71</f>
        <v>0</v>
      </c>
    </row>
    <row r="72" spans="1:9" ht="12.75">
      <c r="A72" s="129" t="s">
        <v>169</v>
      </c>
      <c r="B72" s="130"/>
      <c r="C72" s="135"/>
      <c r="D72" s="130"/>
      <c r="E72" s="130"/>
      <c r="F72" s="135"/>
      <c r="G72" s="131"/>
      <c r="H72" s="129"/>
      <c r="I72" s="142"/>
    </row>
    <row r="73" spans="1:9" ht="12.75">
      <c r="A73" s="129" t="s">
        <v>141</v>
      </c>
      <c r="B73" s="130"/>
      <c r="C73" s="135"/>
      <c r="D73" s="130"/>
      <c r="E73" s="130"/>
      <c r="F73" s="135"/>
      <c r="G73" s="131"/>
      <c r="H73" s="129"/>
      <c r="I73" s="135"/>
    </row>
    <row r="74" spans="1:9" ht="12.75">
      <c r="A74" s="129" t="s">
        <v>142</v>
      </c>
      <c r="B74" s="130"/>
      <c r="C74" s="135"/>
      <c r="D74" s="130"/>
      <c r="E74" s="130"/>
      <c r="F74" s="135"/>
      <c r="G74" s="131"/>
      <c r="H74" s="129"/>
      <c r="I74" s="135"/>
    </row>
    <row r="75" spans="1:9" ht="12.75">
      <c r="A75" s="129" t="s">
        <v>143</v>
      </c>
      <c r="B75" s="130"/>
      <c r="C75" s="135"/>
      <c r="D75" s="130"/>
      <c r="E75" s="130"/>
      <c r="F75" s="135"/>
      <c r="G75" s="131"/>
      <c r="H75" s="129"/>
      <c r="I75" s="135"/>
    </row>
    <row r="76" spans="1:9" ht="12.75">
      <c r="A76" s="129" t="s">
        <v>144</v>
      </c>
      <c r="B76" s="130"/>
      <c r="C76" s="135"/>
      <c r="D76" s="130"/>
      <c r="E76" s="130"/>
      <c r="F76" s="135"/>
      <c r="G76" s="131"/>
      <c r="H76" s="129"/>
      <c r="I76" s="135"/>
    </row>
    <row r="77" spans="1:9" ht="12.75">
      <c r="A77" s="132" t="s">
        <v>145</v>
      </c>
      <c r="B77" s="133"/>
      <c r="C77" s="43"/>
      <c r="D77" s="133"/>
      <c r="E77" s="133"/>
      <c r="F77" s="43"/>
      <c r="G77" s="134"/>
      <c r="H77" s="129"/>
      <c r="I77" s="43"/>
    </row>
    <row r="78" spans="1:9" ht="12.75">
      <c r="A78" s="136" t="s">
        <v>146</v>
      </c>
      <c r="B78" s="137"/>
      <c r="C78" s="138">
        <v>0</v>
      </c>
      <c r="D78" s="137" t="s">
        <v>146</v>
      </c>
      <c r="E78" s="137"/>
      <c r="F78" s="138">
        <f>F79+F80+F81</f>
        <v>0</v>
      </c>
      <c r="G78" s="139">
        <f>C78+F78</f>
        <v>0</v>
      </c>
      <c r="H78" s="149">
        <f>G78</f>
        <v>0</v>
      </c>
      <c r="I78" s="152">
        <f>G78-H78</f>
        <v>0</v>
      </c>
    </row>
    <row r="79" spans="1:9" ht="12.75">
      <c r="A79" s="140" t="s">
        <v>147</v>
      </c>
      <c r="B79" s="130"/>
      <c r="C79" s="135"/>
      <c r="D79" s="130"/>
      <c r="E79" s="130"/>
      <c r="F79" s="135"/>
      <c r="G79" s="131"/>
      <c r="H79" s="129"/>
      <c r="I79" s="142"/>
    </row>
    <row r="80" spans="1:9" ht="12.75">
      <c r="A80" s="140" t="s">
        <v>148</v>
      </c>
      <c r="B80" s="130"/>
      <c r="C80" s="135" t="s">
        <v>9</v>
      </c>
      <c r="D80" s="130"/>
      <c r="E80" s="130"/>
      <c r="F80" s="135"/>
      <c r="G80" s="131"/>
      <c r="H80" s="129"/>
      <c r="I80" s="135"/>
    </row>
    <row r="81" spans="1:9" ht="12.75">
      <c r="A81" s="141" t="s">
        <v>149</v>
      </c>
      <c r="B81" s="133"/>
      <c r="C81" s="43"/>
      <c r="D81" s="133"/>
      <c r="E81" s="133"/>
      <c r="F81" s="43"/>
      <c r="G81" s="134"/>
      <c r="H81" s="129"/>
      <c r="I81" s="43"/>
    </row>
    <row r="82" spans="1:9" ht="12.75">
      <c r="A82" s="136" t="s">
        <v>150</v>
      </c>
      <c r="B82" s="137"/>
      <c r="C82" s="138">
        <f>C83+C84+C85</f>
        <v>0</v>
      </c>
      <c r="D82" s="137" t="s">
        <v>150</v>
      </c>
      <c r="E82" s="137"/>
      <c r="F82" s="138">
        <f>F83+F84+F85</f>
        <v>0</v>
      </c>
      <c r="G82" s="139">
        <f>C82+F82</f>
        <v>0</v>
      </c>
      <c r="H82" s="149">
        <f>G82</f>
        <v>0</v>
      </c>
      <c r="I82" s="152">
        <f>G82-H82</f>
        <v>0</v>
      </c>
    </row>
    <row r="83" spans="1:9" ht="12.75">
      <c r="A83" s="140"/>
      <c r="B83" s="130"/>
      <c r="C83" s="135"/>
      <c r="D83" s="130"/>
      <c r="E83" s="130"/>
      <c r="F83" s="135"/>
      <c r="G83" s="131"/>
      <c r="H83" s="129"/>
      <c r="I83" s="142"/>
    </row>
    <row r="84" spans="1:9" ht="12.75">
      <c r="A84" s="140"/>
      <c r="B84" s="130"/>
      <c r="C84" s="135"/>
      <c r="D84" s="130"/>
      <c r="E84" s="130"/>
      <c r="F84" s="135"/>
      <c r="G84" s="131"/>
      <c r="H84" s="129"/>
      <c r="I84" s="135"/>
    </row>
    <row r="85" spans="1:9" ht="12.75">
      <c r="A85" s="141"/>
      <c r="B85" s="133"/>
      <c r="C85" s="43"/>
      <c r="D85" s="133"/>
      <c r="E85" s="133"/>
      <c r="F85" s="43"/>
      <c r="G85" s="134"/>
      <c r="H85" s="129"/>
      <c r="I85" s="43"/>
    </row>
    <row r="86" spans="1:9" ht="12.75">
      <c r="A86" s="136" t="s">
        <v>154</v>
      </c>
      <c r="B86" s="137"/>
      <c r="C86" s="138">
        <f>C87</f>
        <v>0</v>
      </c>
      <c r="D86" s="137"/>
      <c r="E86" s="137"/>
      <c r="F86" s="138">
        <f>F87</f>
        <v>4520</v>
      </c>
      <c r="G86" s="139">
        <f>C86+F86</f>
        <v>4520</v>
      </c>
      <c r="H86" s="149">
        <f>G86</f>
        <v>4520</v>
      </c>
      <c r="I86" s="152">
        <f>G86-H86</f>
        <v>0</v>
      </c>
    </row>
    <row r="87" spans="1:9" ht="12.75">
      <c r="A87" s="141" t="s">
        <v>159</v>
      </c>
      <c r="B87" s="133"/>
      <c r="C87" s="152"/>
      <c r="D87" s="133"/>
      <c r="E87" s="133"/>
      <c r="F87" s="152">
        <v>4520</v>
      </c>
      <c r="G87" s="134"/>
      <c r="H87" s="43"/>
      <c r="I87" s="152"/>
    </row>
    <row r="88" spans="1:9" ht="12.75">
      <c r="A88" s="156" t="s">
        <v>160</v>
      </c>
      <c r="B88" s="157"/>
      <c r="C88" s="159">
        <f>C86+C82+C78+C71+C66+C62+C60+C58+C53+C51+C49</f>
        <v>0</v>
      </c>
      <c r="D88" s="157"/>
      <c r="E88" s="157"/>
      <c r="F88" s="159">
        <f>F86+F82+F78+F71+F66+F62+F60+F58+F53+F51+F49</f>
        <v>62500</v>
      </c>
      <c r="G88" s="158">
        <f>C88+F88</f>
        <v>62500</v>
      </c>
      <c r="H88" s="158">
        <f>H86+H82+H78+H71+H66+H62+H60+H58+H53+H51+H49</f>
        <v>62500</v>
      </c>
      <c r="I88" s="166">
        <f>G88-H88</f>
        <v>0</v>
      </c>
    </row>
    <row r="92" ht="12.75">
      <c r="B92" t="s">
        <v>164</v>
      </c>
    </row>
    <row r="94" spans="1:8" ht="24.75" customHeight="1">
      <c r="A94" t="s">
        <v>123</v>
      </c>
      <c r="D94" t="s">
        <v>124</v>
      </c>
      <c r="G94" t="s">
        <v>129</v>
      </c>
      <c r="H94" t="s">
        <v>140</v>
      </c>
    </row>
    <row r="95" spans="1:9" ht="12.75">
      <c r="A95" s="136" t="s">
        <v>161</v>
      </c>
      <c r="B95" s="137"/>
      <c r="C95" s="138"/>
      <c r="D95" s="137" t="s">
        <v>161</v>
      </c>
      <c r="E95" s="137"/>
      <c r="F95" s="138">
        <f>F96</f>
        <v>408000</v>
      </c>
      <c r="G95" s="139">
        <f>F95</f>
        <v>408000</v>
      </c>
      <c r="H95" s="149">
        <f>G95</f>
        <v>408000</v>
      </c>
      <c r="I95" s="149">
        <f>G95-H95</f>
        <v>0</v>
      </c>
    </row>
    <row r="96" spans="1:9" ht="12.75">
      <c r="A96" s="132"/>
      <c r="B96" s="133"/>
      <c r="C96" s="43"/>
      <c r="D96" s="133" t="s">
        <v>165</v>
      </c>
      <c r="E96" s="133"/>
      <c r="F96" s="155">
        <v>408000</v>
      </c>
      <c r="G96" s="134"/>
      <c r="H96" s="135"/>
      <c r="I96" s="135">
        <f>G96-H96</f>
        <v>0</v>
      </c>
    </row>
    <row r="97" spans="1:9" ht="12.75">
      <c r="A97" s="136" t="s">
        <v>162</v>
      </c>
      <c r="B97" s="137"/>
      <c r="C97" s="138"/>
      <c r="D97" s="137" t="s">
        <v>162</v>
      </c>
      <c r="E97" s="137"/>
      <c r="F97" s="138">
        <f>F98</f>
        <v>123216</v>
      </c>
      <c r="G97" s="139">
        <f>F97</f>
        <v>123216</v>
      </c>
      <c r="H97" s="149">
        <f>G97</f>
        <v>123216</v>
      </c>
      <c r="I97" s="149">
        <f aca="true" t="shared" si="0" ref="I97:I134">G97-H97</f>
        <v>0</v>
      </c>
    </row>
    <row r="98" spans="1:9" ht="12.75">
      <c r="A98" s="132" t="s">
        <v>163</v>
      </c>
      <c r="B98" s="133"/>
      <c r="C98" s="43"/>
      <c r="D98" s="133" t="s">
        <v>163</v>
      </c>
      <c r="E98" s="133"/>
      <c r="F98" s="155">
        <v>123216</v>
      </c>
      <c r="G98" s="134"/>
      <c r="H98" s="135"/>
      <c r="I98" s="135">
        <f t="shared" si="0"/>
        <v>0</v>
      </c>
    </row>
    <row r="99" spans="1:9" ht="12.75">
      <c r="A99" s="136" t="s">
        <v>125</v>
      </c>
      <c r="B99" s="137"/>
      <c r="C99" s="138">
        <f>C100+C101+C102+C103</f>
        <v>0</v>
      </c>
      <c r="D99" s="137" t="s">
        <v>125</v>
      </c>
      <c r="E99" s="137"/>
      <c r="F99" s="138">
        <f>F100+F101+F102+F103</f>
        <v>10500</v>
      </c>
      <c r="G99" s="139">
        <f>C99+F99</f>
        <v>10500</v>
      </c>
      <c r="H99" s="149">
        <f>G99</f>
        <v>10500</v>
      </c>
      <c r="I99" s="149">
        <f t="shared" si="0"/>
        <v>0</v>
      </c>
    </row>
    <row r="100" spans="1:9" ht="12.75">
      <c r="A100" s="129" t="s">
        <v>122</v>
      </c>
      <c r="B100" s="130"/>
      <c r="C100" s="135"/>
      <c r="D100" s="130"/>
      <c r="E100" s="130"/>
      <c r="F100" s="135"/>
      <c r="G100" s="131"/>
      <c r="H100" s="135"/>
      <c r="I100" s="135">
        <f t="shared" si="0"/>
        <v>0</v>
      </c>
    </row>
    <row r="101" spans="1:9" ht="12.75">
      <c r="A101" s="129" t="s">
        <v>127</v>
      </c>
      <c r="B101" s="130"/>
      <c r="C101" s="135"/>
      <c r="D101" s="130"/>
      <c r="E101" s="130"/>
      <c r="F101" s="135">
        <v>500</v>
      </c>
      <c r="G101" s="131"/>
      <c r="H101" s="135"/>
      <c r="I101" s="135">
        <f t="shared" si="0"/>
        <v>0</v>
      </c>
    </row>
    <row r="102" spans="1:9" ht="12.75">
      <c r="A102" s="129" t="s">
        <v>126</v>
      </c>
      <c r="B102" s="130"/>
      <c r="C102" s="135"/>
      <c r="D102" s="130"/>
      <c r="E102" s="130"/>
      <c r="F102" s="135"/>
      <c r="G102" s="131"/>
      <c r="H102" s="135"/>
      <c r="I102" s="135">
        <f t="shared" si="0"/>
        <v>0</v>
      </c>
    </row>
    <row r="103" spans="1:9" ht="12.75">
      <c r="A103" s="132" t="s">
        <v>128</v>
      </c>
      <c r="B103" s="133"/>
      <c r="C103" s="43"/>
      <c r="D103" s="133"/>
      <c r="E103" s="133"/>
      <c r="F103" s="43">
        <v>10000</v>
      </c>
      <c r="G103" s="134"/>
      <c r="H103" s="135"/>
      <c r="I103" s="135">
        <f t="shared" si="0"/>
        <v>0</v>
      </c>
    </row>
    <row r="104" spans="1:9" ht="12.75">
      <c r="A104" s="138" t="s">
        <v>130</v>
      </c>
      <c r="B104" s="138"/>
      <c r="C104" s="138">
        <f>C105</f>
        <v>0</v>
      </c>
      <c r="D104" s="138" t="s">
        <v>130</v>
      </c>
      <c r="E104" s="138"/>
      <c r="F104" s="138">
        <f>F105</f>
        <v>4000</v>
      </c>
      <c r="G104" s="138">
        <f>C104+F104</f>
        <v>4000</v>
      </c>
      <c r="H104" s="149">
        <f>G104</f>
        <v>4000</v>
      </c>
      <c r="I104" s="149">
        <f t="shared" si="0"/>
        <v>0</v>
      </c>
    </row>
    <row r="105" spans="1:9" ht="12.75">
      <c r="A105" s="141" t="s">
        <v>131</v>
      </c>
      <c r="B105" s="133"/>
      <c r="C105" s="43"/>
      <c r="D105" s="133"/>
      <c r="E105" s="133"/>
      <c r="F105" s="43">
        <v>4000</v>
      </c>
      <c r="G105" s="134"/>
      <c r="H105" s="135"/>
      <c r="I105" s="135">
        <f t="shared" si="0"/>
        <v>0</v>
      </c>
    </row>
    <row r="106" spans="1:9" ht="12.75">
      <c r="A106" s="138" t="s">
        <v>132</v>
      </c>
      <c r="B106" s="138"/>
      <c r="C106" s="138"/>
      <c r="D106" s="138" t="s">
        <v>132</v>
      </c>
      <c r="E106" s="138"/>
      <c r="F106" s="138">
        <f>F107</f>
        <v>0</v>
      </c>
      <c r="G106" s="138">
        <f>C106+F106</f>
        <v>0</v>
      </c>
      <c r="H106" s="149">
        <f>G106</f>
        <v>0</v>
      </c>
      <c r="I106" s="149">
        <f t="shared" si="0"/>
        <v>0</v>
      </c>
    </row>
    <row r="107" spans="1:9" ht="12.75">
      <c r="A107" s="140" t="s">
        <v>133</v>
      </c>
      <c r="B107" s="130"/>
      <c r="C107" s="135"/>
      <c r="D107" s="130"/>
      <c r="E107" s="130"/>
      <c r="F107" s="150"/>
      <c r="G107" s="131"/>
      <c r="H107" s="135"/>
      <c r="I107" s="135">
        <f t="shared" si="0"/>
        <v>0</v>
      </c>
    </row>
    <row r="108" spans="1:9" ht="12.75">
      <c r="A108" s="146" t="s">
        <v>155</v>
      </c>
      <c r="B108" s="147"/>
      <c r="C108" s="149">
        <f>C109+C110+C111</f>
        <v>0</v>
      </c>
      <c r="D108" s="147" t="s">
        <v>155</v>
      </c>
      <c r="E108" s="147"/>
      <c r="F108" s="149">
        <f>F109+F110+F111</f>
        <v>0</v>
      </c>
      <c r="G108" s="148">
        <f>C108+F108</f>
        <v>0</v>
      </c>
      <c r="H108" s="149">
        <f>G108</f>
        <v>0</v>
      </c>
      <c r="I108" s="149">
        <f t="shared" si="0"/>
        <v>0</v>
      </c>
    </row>
    <row r="109" spans="1:9" ht="12.75">
      <c r="A109" s="140" t="s">
        <v>156</v>
      </c>
      <c r="B109" s="130" t="s">
        <v>158</v>
      </c>
      <c r="C109" s="135"/>
      <c r="D109" s="130"/>
      <c r="E109" s="130"/>
      <c r="F109" s="150"/>
      <c r="G109" s="131"/>
      <c r="H109" s="135"/>
      <c r="I109" s="135">
        <f t="shared" si="0"/>
        <v>0</v>
      </c>
    </row>
    <row r="110" spans="1:9" ht="12.75">
      <c r="A110" s="140" t="s">
        <v>157</v>
      </c>
      <c r="B110" s="130"/>
      <c r="C110" s="154"/>
      <c r="D110" s="130"/>
      <c r="E110" s="130"/>
      <c r="F110" s="150"/>
      <c r="G110" s="131"/>
      <c r="H110" s="135"/>
      <c r="I110" s="135">
        <f t="shared" si="0"/>
        <v>0</v>
      </c>
    </row>
    <row r="111" spans="1:9" ht="12.75">
      <c r="A111" s="141"/>
      <c r="B111" s="133"/>
      <c r="C111" s="43"/>
      <c r="D111" s="133"/>
      <c r="E111" s="133"/>
      <c r="F111" s="144"/>
      <c r="G111" s="134"/>
      <c r="H111" s="135"/>
      <c r="I111" s="135">
        <f t="shared" si="0"/>
        <v>0</v>
      </c>
    </row>
    <row r="112" spans="1:9" ht="12.75">
      <c r="A112" s="146" t="s">
        <v>134</v>
      </c>
      <c r="B112" s="147"/>
      <c r="C112" s="149">
        <f>C113+C114+C115+C116</f>
        <v>0</v>
      </c>
      <c r="D112" s="146" t="s">
        <v>134</v>
      </c>
      <c r="E112" s="147"/>
      <c r="F112" s="149">
        <f>F113+F114+F115+F116</f>
        <v>0</v>
      </c>
      <c r="G112" s="148">
        <f>C112+F112</f>
        <v>0</v>
      </c>
      <c r="H112" s="149">
        <f>G112</f>
        <v>0</v>
      </c>
      <c r="I112" s="149">
        <f t="shared" si="0"/>
        <v>0</v>
      </c>
    </row>
    <row r="113" spans="1:9" ht="12.75">
      <c r="A113" s="140"/>
      <c r="B113" s="130"/>
      <c r="C113" s="135"/>
      <c r="D113" s="129"/>
      <c r="E113" s="130"/>
      <c r="F113" s="135"/>
      <c r="G113" s="131"/>
      <c r="H113" s="135"/>
      <c r="I113" s="135">
        <f t="shared" si="0"/>
        <v>0</v>
      </c>
    </row>
    <row r="114" spans="1:9" ht="12.75">
      <c r="A114" s="145" t="s">
        <v>135</v>
      </c>
      <c r="B114" s="130"/>
      <c r="C114" s="135"/>
      <c r="D114" s="129"/>
      <c r="E114" s="130"/>
      <c r="F114" s="150"/>
      <c r="G114" s="131"/>
      <c r="H114" s="135"/>
      <c r="I114" s="135">
        <f t="shared" si="0"/>
        <v>0</v>
      </c>
    </row>
    <row r="115" spans="1:9" ht="12.75">
      <c r="A115" s="129" t="s">
        <v>136</v>
      </c>
      <c r="B115" s="130"/>
      <c r="C115" s="135"/>
      <c r="D115" s="129"/>
      <c r="E115" s="130"/>
      <c r="F115" s="135"/>
      <c r="G115" s="131"/>
      <c r="H115" s="135"/>
      <c r="I115" s="135">
        <f t="shared" si="0"/>
        <v>0</v>
      </c>
    </row>
    <row r="116" spans="1:9" ht="12.75">
      <c r="A116" s="132" t="s">
        <v>137</v>
      </c>
      <c r="B116" s="133"/>
      <c r="C116" s="43"/>
      <c r="D116" s="132"/>
      <c r="E116" s="133"/>
      <c r="F116" s="43"/>
      <c r="G116" s="134"/>
      <c r="H116" s="135"/>
      <c r="I116" s="135">
        <f t="shared" si="0"/>
        <v>0</v>
      </c>
    </row>
    <row r="117" spans="1:9" ht="12.75">
      <c r="A117" s="136" t="s">
        <v>139</v>
      </c>
      <c r="B117" s="137"/>
      <c r="C117" s="138">
        <f>C119+C120+C121+C122+C123</f>
        <v>0</v>
      </c>
      <c r="D117" s="137" t="s">
        <v>139</v>
      </c>
      <c r="E117" s="137"/>
      <c r="F117" s="138">
        <f>F119+F120+F121+F122+F123</f>
        <v>0</v>
      </c>
      <c r="G117" s="139">
        <f>F117+C117</f>
        <v>0</v>
      </c>
      <c r="H117" s="149">
        <f>G117</f>
        <v>0</v>
      </c>
      <c r="I117" s="149">
        <f t="shared" si="0"/>
        <v>0</v>
      </c>
    </row>
    <row r="118" spans="1:9" ht="12.75">
      <c r="A118" s="129"/>
      <c r="B118" s="130"/>
      <c r="C118" s="135"/>
      <c r="D118" s="130"/>
      <c r="E118" s="130"/>
      <c r="F118" s="135"/>
      <c r="G118" s="131"/>
      <c r="H118" s="135"/>
      <c r="I118" s="135">
        <f t="shared" si="0"/>
        <v>0</v>
      </c>
    </row>
    <row r="119" spans="1:9" ht="12.75">
      <c r="A119" s="129" t="s">
        <v>141</v>
      </c>
      <c r="B119" s="130"/>
      <c r="C119" s="135"/>
      <c r="D119" s="130"/>
      <c r="E119" s="130"/>
      <c r="F119" s="135"/>
      <c r="G119" s="131"/>
      <c r="H119" s="135"/>
      <c r="I119" s="135">
        <f t="shared" si="0"/>
        <v>0</v>
      </c>
    </row>
    <row r="120" spans="1:9" ht="12.75">
      <c r="A120" s="129" t="s">
        <v>142</v>
      </c>
      <c r="B120" s="130"/>
      <c r="C120" s="135"/>
      <c r="D120" s="130"/>
      <c r="E120" s="130"/>
      <c r="F120" s="135"/>
      <c r="G120" s="131"/>
      <c r="H120" s="135"/>
      <c r="I120" s="135">
        <f t="shared" si="0"/>
        <v>0</v>
      </c>
    </row>
    <row r="121" spans="1:9" ht="12.75">
      <c r="A121" s="129" t="s">
        <v>143</v>
      </c>
      <c r="B121" s="130"/>
      <c r="C121" s="135"/>
      <c r="D121" s="130"/>
      <c r="E121" s="130"/>
      <c r="F121" s="135"/>
      <c r="G121" s="131"/>
      <c r="H121" s="135"/>
      <c r="I121" s="135">
        <f t="shared" si="0"/>
        <v>0</v>
      </c>
    </row>
    <row r="122" spans="1:9" ht="12.75">
      <c r="A122" s="129" t="s">
        <v>144</v>
      </c>
      <c r="B122" s="130"/>
      <c r="C122" s="135"/>
      <c r="D122" s="130"/>
      <c r="E122" s="130"/>
      <c r="F122" s="135"/>
      <c r="G122" s="131"/>
      <c r="H122" s="135"/>
      <c r="I122" s="135">
        <f t="shared" si="0"/>
        <v>0</v>
      </c>
    </row>
    <row r="123" spans="1:9" ht="12.75">
      <c r="A123" s="132" t="s">
        <v>145</v>
      </c>
      <c r="B123" s="133"/>
      <c r="C123" s="43"/>
      <c r="D123" s="133"/>
      <c r="E123" s="133"/>
      <c r="F123" s="43"/>
      <c r="G123" s="134"/>
      <c r="H123" s="135"/>
      <c r="I123" s="135">
        <f t="shared" si="0"/>
        <v>0</v>
      </c>
    </row>
    <row r="124" spans="1:9" ht="12.75">
      <c r="A124" s="136" t="s">
        <v>146</v>
      </c>
      <c r="B124" s="137"/>
      <c r="C124" s="138">
        <v>0</v>
      </c>
      <c r="D124" s="137" t="s">
        <v>146</v>
      </c>
      <c r="E124" s="137"/>
      <c r="F124" s="138">
        <f>F125+F126+F127</f>
        <v>0</v>
      </c>
      <c r="G124" s="139">
        <f>C124+F124</f>
        <v>0</v>
      </c>
      <c r="H124" s="149">
        <f>G124</f>
        <v>0</v>
      </c>
      <c r="I124" s="149">
        <f t="shared" si="0"/>
        <v>0</v>
      </c>
    </row>
    <row r="125" spans="1:9" ht="12.75">
      <c r="A125" s="140" t="s">
        <v>147</v>
      </c>
      <c r="B125" s="130"/>
      <c r="C125" s="135"/>
      <c r="D125" s="130"/>
      <c r="E125" s="130"/>
      <c r="F125" s="135"/>
      <c r="G125" s="131"/>
      <c r="H125" s="135"/>
      <c r="I125" s="135">
        <f t="shared" si="0"/>
        <v>0</v>
      </c>
    </row>
    <row r="126" spans="1:9" ht="12.75">
      <c r="A126" s="140" t="s">
        <v>148</v>
      </c>
      <c r="B126" s="130"/>
      <c r="C126" s="135" t="s">
        <v>9</v>
      </c>
      <c r="D126" s="130"/>
      <c r="E126" s="130"/>
      <c r="F126" s="135"/>
      <c r="G126" s="131"/>
      <c r="H126" s="135"/>
      <c r="I126" s="135">
        <f t="shared" si="0"/>
        <v>0</v>
      </c>
    </row>
    <row r="127" spans="1:9" ht="12.75">
      <c r="A127" s="141" t="s">
        <v>149</v>
      </c>
      <c r="B127" s="133"/>
      <c r="C127" s="43"/>
      <c r="D127" s="133"/>
      <c r="E127" s="133"/>
      <c r="F127" s="43"/>
      <c r="G127" s="134"/>
      <c r="H127" s="135"/>
      <c r="I127" s="135">
        <f t="shared" si="0"/>
        <v>0</v>
      </c>
    </row>
    <row r="128" spans="1:9" ht="12.75">
      <c r="A128" s="136" t="s">
        <v>150</v>
      </c>
      <c r="B128" s="137"/>
      <c r="C128" s="138">
        <f>C129+C130+C131</f>
        <v>0</v>
      </c>
      <c r="D128" s="137" t="s">
        <v>150</v>
      </c>
      <c r="E128" s="137"/>
      <c r="F128" s="138">
        <f>F129+F130+F131</f>
        <v>0</v>
      </c>
      <c r="G128" s="139">
        <f>C128+F128</f>
        <v>0</v>
      </c>
      <c r="H128" s="149">
        <f>G128</f>
        <v>0</v>
      </c>
      <c r="I128" s="149">
        <f t="shared" si="0"/>
        <v>0</v>
      </c>
    </row>
    <row r="129" spans="1:9" ht="12.75">
      <c r="A129" s="140" t="s">
        <v>151</v>
      </c>
      <c r="B129" s="130"/>
      <c r="C129" s="135"/>
      <c r="D129" s="130"/>
      <c r="E129" s="130"/>
      <c r="F129" s="135"/>
      <c r="G129" s="131"/>
      <c r="H129" s="135"/>
      <c r="I129" s="135">
        <f t="shared" si="0"/>
        <v>0</v>
      </c>
    </row>
    <row r="130" spans="1:9" ht="12.75">
      <c r="A130" s="140" t="s">
        <v>152</v>
      </c>
      <c r="B130" s="130"/>
      <c r="C130" s="135"/>
      <c r="D130" s="130"/>
      <c r="E130" s="130"/>
      <c r="F130" s="135"/>
      <c r="G130" s="131"/>
      <c r="H130" s="135"/>
      <c r="I130" s="135">
        <f t="shared" si="0"/>
        <v>0</v>
      </c>
    </row>
    <row r="131" spans="1:9" ht="12.75">
      <c r="A131" s="141" t="s">
        <v>153</v>
      </c>
      <c r="B131" s="133"/>
      <c r="C131" s="43"/>
      <c r="D131" s="133"/>
      <c r="E131" s="133"/>
      <c r="F131" s="43"/>
      <c r="G131" s="134"/>
      <c r="H131" s="135"/>
      <c r="I131" s="135">
        <f t="shared" si="0"/>
        <v>0</v>
      </c>
    </row>
    <row r="132" spans="1:9" ht="12.75">
      <c r="A132" s="136" t="s">
        <v>154</v>
      </c>
      <c r="B132" s="137"/>
      <c r="C132" s="138">
        <f>C133</f>
        <v>0</v>
      </c>
      <c r="D132" s="137"/>
      <c r="E132" s="137"/>
      <c r="F132" s="138">
        <f>F133</f>
        <v>0</v>
      </c>
      <c r="G132" s="139">
        <f>C132+F132</f>
        <v>0</v>
      </c>
      <c r="H132" s="149">
        <f>G132</f>
        <v>0</v>
      </c>
      <c r="I132" s="149">
        <f t="shared" si="0"/>
        <v>0</v>
      </c>
    </row>
    <row r="133" spans="1:9" ht="12.75">
      <c r="A133" s="141" t="s">
        <v>159</v>
      </c>
      <c r="B133" s="133"/>
      <c r="C133" s="152"/>
      <c r="D133" s="133"/>
      <c r="E133" s="133"/>
      <c r="F133" s="152"/>
      <c r="G133" s="134"/>
      <c r="H133" s="43"/>
      <c r="I133" s="135">
        <f t="shared" si="0"/>
        <v>0</v>
      </c>
    </row>
    <row r="134" spans="1:9" ht="12.75">
      <c r="A134" s="156" t="s">
        <v>160</v>
      </c>
      <c r="B134" s="157"/>
      <c r="C134" s="159">
        <f>C132+C128+C124+C117+C112+C108+C106+C104+C99+C97+C95</f>
        <v>0</v>
      </c>
      <c r="D134" s="157"/>
      <c r="E134" s="157"/>
      <c r="F134" s="159">
        <f>F132+F128+F124+F117+F112+F108+F106+F104+F99+F97+F95</f>
        <v>545716</v>
      </c>
      <c r="G134" s="158">
        <f>C134+F134</f>
        <v>545716</v>
      </c>
      <c r="H134" s="158">
        <f>H132+H128+H124+H117+H112+H108+H106+H104+H99+H97+H95</f>
        <v>545716</v>
      </c>
      <c r="I134" s="165">
        <f t="shared" si="0"/>
        <v>0</v>
      </c>
    </row>
    <row r="137" ht="12.75">
      <c r="B137" t="s">
        <v>166</v>
      </c>
    </row>
    <row r="139" spans="1:8" ht="12.75">
      <c r="A139" t="s">
        <v>123</v>
      </c>
      <c r="D139" t="s">
        <v>124</v>
      </c>
      <c r="G139" t="s">
        <v>129</v>
      </c>
      <c r="H139" t="s">
        <v>140</v>
      </c>
    </row>
    <row r="140" spans="1:9" ht="12.75">
      <c r="A140" s="136" t="s">
        <v>161</v>
      </c>
      <c r="B140" s="137"/>
      <c r="C140" s="138"/>
      <c r="D140" s="137" t="s">
        <v>161</v>
      </c>
      <c r="E140" s="137"/>
      <c r="F140" s="138">
        <f>F141</f>
        <v>94000</v>
      </c>
      <c r="G140" s="139">
        <f>F140</f>
        <v>94000</v>
      </c>
      <c r="H140" s="149">
        <f>G140</f>
        <v>94000</v>
      </c>
      <c r="I140" s="149">
        <f aca="true" t="shared" si="1" ref="I140:I179">G140-H140</f>
        <v>0</v>
      </c>
    </row>
    <row r="141" spans="1:9" ht="12.75">
      <c r="A141" s="132"/>
      <c r="B141" s="133"/>
      <c r="C141" s="43"/>
      <c r="D141" s="133" t="s">
        <v>165</v>
      </c>
      <c r="E141" s="133"/>
      <c r="F141" s="155">
        <v>94000</v>
      </c>
      <c r="G141" s="134"/>
      <c r="H141" s="135"/>
      <c r="I141" s="135">
        <f t="shared" si="1"/>
        <v>0</v>
      </c>
    </row>
    <row r="142" spans="1:9" ht="12.75">
      <c r="A142" s="136" t="s">
        <v>162</v>
      </c>
      <c r="B142" s="137"/>
      <c r="C142" s="138"/>
      <c r="D142" s="137" t="s">
        <v>162</v>
      </c>
      <c r="E142" s="137"/>
      <c r="F142" s="138">
        <f>F143</f>
        <v>27900</v>
      </c>
      <c r="G142" s="139">
        <f>F142</f>
        <v>27900</v>
      </c>
      <c r="H142" s="149">
        <f>G142</f>
        <v>27900</v>
      </c>
      <c r="I142" s="149">
        <f t="shared" si="1"/>
        <v>0</v>
      </c>
    </row>
    <row r="143" spans="1:9" ht="12.75">
      <c r="A143" s="132" t="s">
        <v>163</v>
      </c>
      <c r="B143" s="133"/>
      <c r="C143" s="43"/>
      <c r="D143" s="133" t="s">
        <v>163</v>
      </c>
      <c r="E143" s="133"/>
      <c r="F143" s="155">
        <v>27900</v>
      </c>
      <c r="G143" s="134"/>
      <c r="H143" s="135"/>
      <c r="I143" s="135">
        <f t="shared" si="1"/>
        <v>0</v>
      </c>
    </row>
    <row r="144" spans="1:9" ht="12.75">
      <c r="A144" s="136" t="s">
        <v>125</v>
      </c>
      <c r="B144" s="137"/>
      <c r="C144" s="138">
        <f>C145+C146+C147+C148</f>
        <v>0</v>
      </c>
      <c r="D144" s="137" t="s">
        <v>125</v>
      </c>
      <c r="E144" s="137"/>
      <c r="F144" s="138">
        <f>F145+F146+F147+F148</f>
        <v>8400</v>
      </c>
      <c r="G144" s="139">
        <f>C144+F144</f>
        <v>8400</v>
      </c>
      <c r="H144" s="149">
        <f>G144</f>
        <v>8400</v>
      </c>
      <c r="I144" s="149">
        <f t="shared" si="1"/>
        <v>0</v>
      </c>
    </row>
    <row r="145" spans="1:9" ht="12.75">
      <c r="A145" s="129" t="s">
        <v>122</v>
      </c>
      <c r="B145" s="130"/>
      <c r="C145" s="135"/>
      <c r="D145" s="130"/>
      <c r="E145" s="130"/>
      <c r="F145" s="135"/>
      <c r="G145" s="131"/>
      <c r="H145" s="135"/>
      <c r="I145" s="135">
        <f t="shared" si="1"/>
        <v>0</v>
      </c>
    </row>
    <row r="146" spans="1:9" ht="12.75">
      <c r="A146" s="129" t="s">
        <v>127</v>
      </c>
      <c r="B146" s="130"/>
      <c r="C146" s="135"/>
      <c r="D146" s="130"/>
      <c r="E146" s="130"/>
      <c r="F146" s="135"/>
      <c r="G146" s="131"/>
      <c r="H146" s="135"/>
      <c r="I146" s="135">
        <f t="shared" si="1"/>
        <v>0</v>
      </c>
    </row>
    <row r="147" spans="1:9" ht="12.75">
      <c r="A147" s="129" t="s">
        <v>126</v>
      </c>
      <c r="B147" s="130"/>
      <c r="C147" s="135"/>
      <c r="D147" s="130"/>
      <c r="E147" s="130"/>
      <c r="F147" s="135">
        <v>5000</v>
      </c>
      <c r="G147" s="131"/>
      <c r="H147" s="135"/>
      <c r="I147" s="135">
        <f t="shared" si="1"/>
        <v>0</v>
      </c>
    </row>
    <row r="148" spans="1:9" ht="12.75">
      <c r="A148" s="132" t="s">
        <v>128</v>
      </c>
      <c r="B148" s="133"/>
      <c r="C148" s="43"/>
      <c r="D148" s="133"/>
      <c r="E148" s="133"/>
      <c r="F148" s="43">
        <v>3400</v>
      </c>
      <c r="G148" s="134"/>
      <c r="H148" s="135"/>
      <c r="I148" s="135">
        <f t="shared" si="1"/>
        <v>0</v>
      </c>
    </row>
    <row r="149" spans="1:9" ht="12.75">
      <c r="A149" s="138" t="s">
        <v>130</v>
      </c>
      <c r="B149" s="138"/>
      <c r="C149" s="138">
        <f>C150</f>
        <v>0</v>
      </c>
      <c r="D149" s="138" t="s">
        <v>130</v>
      </c>
      <c r="E149" s="138"/>
      <c r="F149" s="138">
        <f>F150</f>
        <v>4000</v>
      </c>
      <c r="G149" s="138">
        <f>C149+F149</f>
        <v>4000</v>
      </c>
      <c r="H149" s="149">
        <f>G149</f>
        <v>4000</v>
      </c>
      <c r="I149" s="149">
        <f t="shared" si="1"/>
        <v>0</v>
      </c>
    </row>
    <row r="150" spans="1:9" ht="12.75">
      <c r="A150" s="141" t="s">
        <v>131</v>
      </c>
      <c r="B150" s="133"/>
      <c r="C150" s="43"/>
      <c r="D150" s="133"/>
      <c r="E150" s="133"/>
      <c r="F150" s="43">
        <v>4000</v>
      </c>
      <c r="G150" s="134"/>
      <c r="H150" s="135"/>
      <c r="I150" s="135">
        <f t="shared" si="1"/>
        <v>0</v>
      </c>
    </row>
    <row r="151" spans="1:9" ht="12.75">
      <c r="A151" s="138" t="s">
        <v>132</v>
      </c>
      <c r="B151" s="138"/>
      <c r="C151" s="138"/>
      <c r="D151" s="138" t="s">
        <v>132</v>
      </c>
      <c r="E151" s="138"/>
      <c r="F151" s="138">
        <f>F152</f>
        <v>0</v>
      </c>
      <c r="G151" s="138">
        <f>C151+F151</f>
        <v>0</v>
      </c>
      <c r="H151" s="149">
        <f>G151</f>
        <v>0</v>
      </c>
      <c r="I151" s="149">
        <f t="shared" si="1"/>
        <v>0</v>
      </c>
    </row>
    <row r="152" spans="1:9" ht="12.75">
      <c r="A152" s="140" t="s">
        <v>133</v>
      </c>
      <c r="B152" s="130"/>
      <c r="C152" s="135"/>
      <c r="D152" s="130"/>
      <c r="E152" s="130"/>
      <c r="F152" s="150"/>
      <c r="G152" s="131"/>
      <c r="H152" s="135"/>
      <c r="I152" s="135">
        <f t="shared" si="1"/>
        <v>0</v>
      </c>
    </row>
    <row r="153" spans="1:9" ht="12.75">
      <c r="A153" s="146" t="s">
        <v>155</v>
      </c>
      <c r="B153" s="147"/>
      <c r="C153" s="149">
        <f>C154+C155+C156</f>
        <v>0</v>
      </c>
      <c r="D153" s="147" t="s">
        <v>155</v>
      </c>
      <c r="E153" s="147"/>
      <c r="F153" s="149">
        <f>F154+F155+F156</f>
        <v>0</v>
      </c>
      <c r="G153" s="148">
        <f>C153+F153</f>
        <v>0</v>
      </c>
      <c r="H153" s="149">
        <f>G153</f>
        <v>0</v>
      </c>
      <c r="I153" s="149">
        <f t="shared" si="1"/>
        <v>0</v>
      </c>
    </row>
    <row r="154" spans="1:9" ht="12.75">
      <c r="A154" s="140" t="s">
        <v>156</v>
      </c>
      <c r="B154" s="130" t="s">
        <v>158</v>
      </c>
      <c r="C154" s="135"/>
      <c r="D154" s="130"/>
      <c r="E154" s="130"/>
      <c r="F154" s="150"/>
      <c r="G154" s="131"/>
      <c r="H154" s="135"/>
      <c r="I154" s="135">
        <f t="shared" si="1"/>
        <v>0</v>
      </c>
    </row>
    <row r="155" spans="1:9" ht="12.75">
      <c r="A155" s="140" t="s">
        <v>157</v>
      </c>
      <c r="B155" s="130"/>
      <c r="C155" s="167"/>
      <c r="D155" s="130"/>
      <c r="E155" s="130"/>
      <c r="F155" s="150"/>
      <c r="G155" s="131"/>
      <c r="H155" s="135"/>
      <c r="I155" s="135">
        <f t="shared" si="1"/>
        <v>0</v>
      </c>
    </row>
    <row r="156" spans="1:9" ht="12.75">
      <c r="A156" s="141"/>
      <c r="B156" s="133"/>
      <c r="C156" s="43"/>
      <c r="D156" s="133"/>
      <c r="E156" s="133"/>
      <c r="F156" s="144"/>
      <c r="G156" s="134"/>
      <c r="H156" s="135"/>
      <c r="I156" s="135">
        <f t="shared" si="1"/>
        <v>0</v>
      </c>
    </row>
    <row r="157" spans="1:9" ht="12.75">
      <c r="A157" s="146" t="s">
        <v>134</v>
      </c>
      <c r="B157" s="147"/>
      <c r="C157" s="149">
        <f>C158+C159+C160+C161</f>
        <v>0</v>
      </c>
      <c r="D157" s="146" t="s">
        <v>134</v>
      </c>
      <c r="E157" s="147"/>
      <c r="F157" s="149">
        <f>F158+F159+F160+F161</f>
        <v>0</v>
      </c>
      <c r="G157" s="148">
        <f>C157+F157</f>
        <v>0</v>
      </c>
      <c r="H157" s="149">
        <f>G157</f>
        <v>0</v>
      </c>
      <c r="I157" s="149">
        <f t="shared" si="1"/>
        <v>0</v>
      </c>
    </row>
    <row r="158" spans="1:9" ht="12.75">
      <c r="A158" s="140"/>
      <c r="B158" s="130"/>
      <c r="C158" s="135"/>
      <c r="D158" s="129"/>
      <c r="E158" s="130"/>
      <c r="F158" s="135"/>
      <c r="G158" s="131"/>
      <c r="H158" s="135"/>
      <c r="I158" s="135">
        <f t="shared" si="1"/>
        <v>0</v>
      </c>
    </row>
    <row r="159" spans="1:9" ht="12.75">
      <c r="A159" s="145" t="s">
        <v>135</v>
      </c>
      <c r="B159" s="130"/>
      <c r="C159" s="135"/>
      <c r="D159" s="129"/>
      <c r="E159" s="130"/>
      <c r="F159" s="150"/>
      <c r="G159" s="131"/>
      <c r="H159" s="135"/>
      <c r="I159" s="135">
        <f t="shared" si="1"/>
        <v>0</v>
      </c>
    </row>
    <row r="160" spans="1:9" ht="12.75">
      <c r="A160" s="129" t="s">
        <v>136</v>
      </c>
      <c r="B160" s="130"/>
      <c r="C160" s="135"/>
      <c r="D160" s="129"/>
      <c r="E160" s="130"/>
      <c r="F160" s="135"/>
      <c r="G160" s="131"/>
      <c r="H160" s="135"/>
      <c r="I160" s="135">
        <f t="shared" si="1"/>
        <v>0</v>
      </c>
    </row>
    <row r="161" spans="1:9" ht="12.75">
      <c r="A161" s="132" t="s">
        <v>137</v>
      </c>
      <c r="B161" s="133"/>
      <c r="C161" s="43"/>
      <c r="D161" s="132"/>
      <c r="E161" s="133"/>
      <c r="F161" s="43"/>
      <c r="G161" s="134"/>
      <c r="H161" s="135"/>
      <c r="I161" s="135">
        <f t="shared" si="1"/>
        <v>0</v>
      </c>
    </row>
    <row r="162" spans="1:9" ht="12.75">
      <c r="A162" s="136" t="s">
        <v>139</v>
      </c>
      <c r="B162" s="137"/>
      <c r="C162" s="138">
        <f>C164+C165+C166+C167+C168</f>
        <v>0</v>
      </c>
      <c r="D162" s="137" t="s">
        <v>139</v>
      </c>
      <c r="E162" s="137"/>
      <c r="F162" s="138">
        <f>F164+F165+F166+F167+F168</f>
        <v>0</v>
      </c>
      <c r="G162" s="139">
        <f>F162+C162</f>
        <v>0</v>
      </c>
      <c r="H162" s="149">
        <f>G162</f>
        <v>0</v>
      </c>
      <c r="I162" s="149">
        <f t="shared" si="1"/>
        <v>0</v>
      </c>
    </row>
    <row r="163" spans="1:9" ht="12.75">
      <c r="A163" s="129"/>
      <c r="B163" s="130"/>
      <c r="C163" s="135"/>
      <c r="D163" s="130"/>
      <c r="E163" s="130"/>
      <c r="F163" s="135"/>
      <c r="G163" s="131"/>
      <c r="H163" s="135"/>
      <c r="I163" s="135">
        <f t="shared" si="1"/>
        <v>0</v>
      </c>
    </row>
    <row r="164" spans="1:9" ht="12.75">
      <c r="A164" s="129" t="s">
        <v>141</v>
      </c>
      <c r="B164" s="130"/>
      <c r="C164" s="135"/>
      <c r="D164" s="130"/>
      <c r="E164" s="130"/>
      <c r="F164" s="135"/>
      <c r="G164" s="131"/>
      <c r="H164" s="135"/>
      <c r="I164" s="135">
        <f t="shared" si="1"/>
        <v>0</v>
      </c>
    </row>
    <row r="165" spans="1:9" ht="12.75">
      <c r="A165" s="129" t="s">
        <v>142</v>
      </c>
      <c r="B165" s="130"/>
      <c r="C165" s="135"/>
      <c r="D165" s="130"/>
      <c r="E165" s="130"/>
      <c r="F165" s="135"/>
      <c r="G165" s="131"/>
      <c r="H165" s="135"/>
      <c r="I165" s="135">
        <f t="shared" si="1"/>
        <v>0</v>
      </c>
    </row>
    <row r="166" spans="1:9" ht="12.75">
      <c r="A166" s="129" t="s">
        <v>143</v>
      </c>
      <c r="B166" s="130"/>
      <c r="C166" s="135"/>
      <c r="D166" s="130"/>
      <c r="E166" s="130"/>
      <c r="F166" s="135"/>
      <c r="G166" s="131"/>
      <c r="H166" s="135"/>
      <c r="I166" s="135">
        <f t="shared" si="1"/>
        <v>0</v>
      </c>
    </row>
    <row r="167" spans="1:9" ht="12.75">
      <c r="A167" s="129" t="s">
        <v>144</v>
      </c>
      <c r="B167" s="130"/>
      <c r="C167" s="135"/>
      <c r="D167" s="130"/>
      <c r="E167" s="130"/>
      <c r="F167" s="135"/>
      <c r="G167" s="131"/>
      <c r="H167" s="135"/>
      <c r="I167" s="135">
        <f t="shared" si="1"/>
        <v>0</v>
      </c>
    </row>
    <row r="168" spans="1:9" ht="12.75">
      <c r="A168" s="132" t="s">
        <v>145</v>
      </c>
      <c r="B168" s="133"/>
      <c r="C168" s="43"/>
      <c r="D168" s="133"/>
      <c r="E168" s="133"/>
      <c r="F168" s="43"/>
      <c r="G168" s="134"/>
      <c r="H168" s="135"/>
      <c r="I168" s="135">
        <f t="shared" si="1"/>
        <v>0</v>
      </c>
    </row>
    <row r="169" spans="1:9" ht="12.75">
      <c r="A169" s="136" t="s">
        <v>146</v>
      </c>
      <c r="B169" s="137"/>
      <c r="C169" s="138">
        <v>0</v>
      </c>
      <c r="D169" s="137" t="s">
        <v>146</v>
      </c>
      <c r="E169" s="137"/>
      <c r="F169" s="138">
        <f>F170+F171+F172</f>
        <v>0</v>
      </c>
      <c r="G169" s="139">
        <f>C169+F169</f>
        <v>0</v>
      </c>
      <c r="H169" s="149">
        <f>G169</f>
        <v>0</v>
      </c>
      <c r="I169" s="149">
        <f t="shared" si="1"/>
        <v>0</v>
      </c>
    </row>
    <row r="170" spans="1:9" ht="12.75">
      <c r="A170" s="140" t="s">
        <v>147</v>
      </c>
      <c r="B170" s="130"/>
      <c r="C170" s="135"/>
      <c r="D170" s="130"/>
      <c r="E170" s="130"/>
      <c r="F170" s="135"/>
      <c r="G170" s="131"/>
      <c r="H170" s="135"/>
      <c r="I170" s="135">
        <f t="shared" si="1"/>
        <v>0</v>
      </c>
    </row>
    <row r="171" spans="1:9" ht="12.75">
      <c r="A171" s="140" t="s">
        <v>148</v>
      </c>
      <c r="B171" s="130"/>
      <c r="C171" s="135" t="s">
        <v>9</v>
      </c>
      <c r="D171" s="130"/>
      <c r="E171" s="130"/>
      <c r="F171" s="135"/>
      <c r="G171" s="131"/>
      <c r="H171" s="135"/>
      <c r="I171" s="135">
        <f t="shared" si="1"/>
        <v>0</v>
      </c>
    </row>
    <row r="172" spans="1:9" ht="12.75">
      <c r="A172" s="141" t="s">
        <v>149</v>
      </c>
      <c r="B172" s="133"/>
      <c r="C172" s="43"/>
      <c r="D172" s="133"/>
      <c r="E172" s="133"/>
      <c r="F172" s="43"/>
      <c r="G172" s="134"/>
      <c r="H172" s="135"/>
      <c r="I172" s="135">
        <f t="shared" si="1"/>
        <v>0</v>
      </c>
    </row>
    <row r="173" spans="1:9" ht="12.75">
      <c r="A173" s="136" t="s">
        <v>150</v>
      </c>
      <c r="B173" s="137"/>
      <c r="C173" s="138">
        <f>C174+C175+C176</f>
        <v>0</v>
      </c>
      <c r="D173" s="137" t="s">
        <v>150</v>
      </c>
      <c r="E173" s="137"/>
      <c r="F173" s="138">
        <f>F174+F175+F176</f>
        <v>0</v>
      </c>
      <c r="G173" s="139">
        <f>C173+F173</f>
        <v>0</v>
      </c>
      <c r="H173" s="149">
        <f>G173</f>
        <v>0</v>
      </c>
      <c r="I173" s="149">
        <f t="shared" si="1"/>
        <v>0</v>
      </c>
    </row>
    <row r="174" spans="1:9" ht="12.75">
      <c r="A174" s="140" t="s">
        <v>151</v>
      </c>
      <c r="B174" s="130"/>
      <c r="C174" s="135"/>
      <c r="D174" s="130"/>
      <c r="E174" s="130"/>
      <c r="F174" s="135"/>
      <c r="G174" s="131"/>
      <c r="H174" s="135"/>
      <c r="I174" s="135">
        <f t="shared" si="1"/>
        <v>0</v>
      </c>
    </row>
    <row r="175" spans="1:9" ht="12.75">
      <c r="A175" s="140" t="s">
        <v>152</v>
      </c>
      <c r="B175" s="130"/>
      <c r="C175" s="135"/>
      <c r="D175" s="130"/>
      <c r="E175" s="130"/>
      <c r="F175" s="135"/>
      <c r="G175" s="131"/>
      <c r="H175" s="135"/>
      <c r="I175" s="135">
        <f t="shared" si="1"/>
        <v>0</v>
      </c>
    </row>
    <row r="176" spans="1:9" ht="12.75">
      <c r="A176" s="141" t="s">
        <v>153</v>
      </c>
      <c r="B176" s="133"/>
      <c r="C176" s="43"/>
      <c r="D176" s="133"/>
      <c r="E176" s="133"/>
      <c r="F176" s="43"/>
      <c r="G176" s="134"/>
      <c r="H176" s="135"/>
      <c r="I176" s="135">
        <f t="shared" si="1"/>
        <v>0</v>
      </c>
    </row>
    <row r="177" spans="1:9" ht="12.75">
      <c r="A177" s="136" t="s">
        <v>154</v>
      </c>
      <c r="B177" s="137"/>
      <c r="C177" s="138">
        <f>C178</f>
        <v>0</v>
      </c>
      <c r="D177" s="137"/>
      <c r="E177" s="137"/>
      <c r="F177" s="138">
        <f>F178</f>
        <v>0</v>
      </c>
      <c r="G177" s="139">
        <f>C177+F177</f>
        <v>0</v>
      </c>
      <c r="H177" s="149">
        <f>G177</f>
        <v>0</v>
      </c>
      <c r="I177" s="149">
        <f t="shared" si="1"/>
        <v>0</v>
      </c>
    </row>
    <row r="178" spans="1:9" ht="12.75">
      <c r="A178" s="141" t="s">
        <v>159</v>
      </c>
      <c r="B178" s="133"/>
      <c r="C178" s="152"/>
      <c r="D178" s="133"/>
      <c r="E178" s="133"/>
      <c r="F178" s="152"/>
      <c r="G178" s="134"/>
      <c r="H178" s="43"/>
      <c r="I178" s="135">
        <f t="shared" si="1"/>
        <v>0</v>
      </c>
    </row>
    <row r="179" spans="1:9" ht="12.75">
      <c r="A179" s="156" t="s">
        <v>160</v>
      </c>
      <c r="B179" s="157"/>
      <c r="C179" s="159">
        <f>C177+C173+C169+C162+C157+C153+C151+C149+C144+C142+C140</f>
        <v>0</v>
      </c>
      <c r="D179" s="157"/>
      <c r="E179" s="157"/>
      <c r="F179" s="159">
        <f>F177+F173+F169+F162+F157+F153+F151+F149+F144+F142+F140</f>
        <v>134300</v>
      </c>
      <c r="G179" s="158">
        <f>C179+F179</f>
        <v>134300</v>
      </c>
      <c r="H179" s="158">
        <f>H177+H173+H169+H162+H157+H153+H151+H149+H144+H142+H140</f>
        <v>134300</v>
      </c>
      <c r="I179" s="165">
        <f t="shared" si="1"/>
        <v>0</v>
      </c>
    </row>
    <row r="182" ht="12.75">
      <c r="B182" t="s">
        <v>170</v>
      </c>
    </row>
    <row r="184" spans="1:8" ht="12.75">
      <c r="A184" t="s">
        <v>123</v>
      </c>
      <c r="D184" t="s">
        <v>124</v>
      </c>
      <c r="G184" t="s">
        <v>129</v>
      </c>
      <c r="H184" t="s">
        <v>140</v>
      </c>
    </row>
    <row r="185" spans="1:9" ht="12.75">
      <c r="A185" s="136" t="s">
        <v>161</v>
      </c>
      <c r="B185" s="137"/>
      <c r="C185" s="138"/>
      <c r="D185" s="137" t="s">
        <v>161</v>
      </c>
      <c r="E185" s="137"/>
      <c r="F185" s="138">
        <f>F186</f>
        <v>0</v>
      </c>
      <c r="G185" s="139">
        <f>F185</f>
        <v>0</v>
      </c>
      <c r="H185" s="149">
        <v>0</v>
      </c>
      <c r="I185" s="149">
        <f aca="true" t="shared" si="2" ref="I185:I224">G185-H185</f>
        <v>0</v>
      </c>
    </row>
    <row r="186" spans="1:9" ht="12.75">
      <c r="A186" s="132"/>
      <c r="B186" s="133"/>
      <c r="C186" s="43"/>
      <c r="D186" s="133" t="s">
        <v>165</v>
      </c>
      <c r="E186" s="133"/>
      <c r="F186" s="155"/>
      <c r="G186" s="134"/>
      <c r="H186" s="135"/>
      <c r="I186" s="135">
        <f t="shared" si="2"/>
        <v>0</v>
      </c>
    </row>
    <row r="187" spans="1:9" ht="12.75">
      <c r="A187" s="136" t="s">
        <v>162</v>
      </c>
      <c r="B187" s="137"/>
      <c r="C187" s="138"/>
      <c r="D187" s="137" t="s">
        <v>162</v>
      </c>
      <c r="E187" s="137"/>
      <c r="F187" s="138">
        <f>F188</f>
        <v>0</v>
      </c>
      <c r="G187" s="139">
        <f>F187</f>
        <v>0</v>
      </c>
      <c r="H187" s="149">
        <v>0</v>
      </c>
      <c r="I187" s="149">
        <f t="shared" si="2"/>
        <v>0</v>
      </c>
    </row>
    <row r="188" spans="1:9" ht="12.75">
      <c r="A188" s="132" t="s">
        <v>163</v>
      </c>
      <c r="B188" s="133"/>
      <c r="C188" s="43"/>
      <c r="D188" s="133" t="s">
        <v>163</v>
      </c>
      <c r="E188" s="133"/>
      <c r="F188" s="155"/>
      <c r="G188" s="134"/>
      <c r="H188" s="135"/>
      <c r="I188" s="135">
        <f t="shared" si="2"/>
        <v>0</v>
      </c>
    </row>
    <row r="189" spans="1:9" ht="12.75">
      <c r="A189" s="136" t="s">
        <v>125</v>
      </c>
      <c r="B189" s="137"/>
      <c r="C189" s="138">
        <f>C190+C191+C192+C193</f>
        <v>0</v>
      </c>
      <c r="D189" s="137" t="s">
        <v>125</v>
      </c>
      <c r="E189" s="137"/>
      <c r="F189" s="138">
        <f>F190+F191+F192+F193</f>
        <v>0</v>
      </c>
      <c r="G189" s="139">
        <f>C189+F189</f>
        <v>0</v>
      </c>
      <c r="H189" s="149">
        <v>0</v>
      </c>
      <c r="I189" s="149">
        <f t="shared" si="2"/>
        <v>0</v>
      </c>
    </row>
    <row r="190" spans="1:9" ht="12.75">
      <c r="A190" s="129" t="s">
        <v>122</v>
      </c>
      <c r="B190" s="130"/>
      <c r="C190" s="135"/>
      <c r="D190" s="130"/>
      <c r="E190" s="130"/>
      <c r="F190" s="135"/>
      <c r="G190" s="131"/>
      <c r="H190" s="135"/>
      <c r="I190" s="135">
        <f t="shared" si="2"/>
        <v>0</v>
      </c>
    </row>
    <row r="191" spans="1:9" ht="12.75">
      <c r="A191" s="129" t="s">
        <v>127</v>
      </c>
      <c r="B191" s="130"/>
      <c r="C191" s="135"/>
      <c r="D191" s="130"/>
      <c r="E191" s="130"/>
      <c r="F191" s="135"/>
      <c r="G191" s="131"/>
      <c r="H191" s="135"/>
      <c r="I191" s="135">
        <f t="shared" si="2"/>
        <v>0</v>
      </c>
    </row>
    <row r="192" spans="1:9" ht="12.75">
      <c r="A192" s="129" t="s">
        <v>126</v>
      </c>
      <c r="B192" s="130"/>
      <c r="C192" s="135"/>
      <c r="D192" s="130"/>
      <c r="E192" s="130"/>
      <c r="F192" s="135"/>
      <c r="G192" s="131"/>
      <c r="H192" s="135"/>
      <c r="I192" s="135">
        <f t="shared" si="2"/>
        <v>0</v>
      </c>
    </row>
    <row r="193" spans="1:9" ht="12.75">
      <c r="A193" s="132" t="s">
        <v>128</v>
      </c>
      <c r="B193" s="133"/>
      <c r="C193" s="43"/>
      <c r="D193" s="133"/>
      <c r="E193" s="133"/>
      <c r="F193" s="43"/>
      <c r="G193" s="134"/>
      <c r="H193" s="135"/>
      <c r="I193" s="135">
        <f t="shared" si="2"/>
        <v>0</v>
      </c>
    </row>
    <row r="194" spans="1:9" ht="12.75">
      <c r="A194" s="138" t="s">
        <v>130</v>
      </c>
      <c r="B194" s="138"/>
      <c r="C194" s="138">
        <f>C195</f>
        <v>0</v>
      </c>
      <c r="D194" s="138" t="s">
        <v>130</v>
      </c>
      <c r="E194" s="138"/>
      <c r="F194" s="138">
        <f>F195</f>
        <v>0</v>
      </c>
      <c r="G194" s="138">
        <f>C194+F194</f>
        <v>0</v>
      </c>
      <c r="H194" s="149">
        <f>G194</f>
        <v>0</v>
      </c>
      <c r="I194" s="149">
        <f t="shared" si="2"/>
        <v>0</v>
      </c>
    </row>
    <row r="195" spans="1:9" ht="12.75">
      <c r="A195" s="141" t="s">
        <v>131</v>
      </c>
      <c r="B195" s="133"/>
      <c r="C195" s="43"/>
      <c r="D195" s="133"/>
      <c r="E195" s="133"/>
      <c r="F195" s="43"/>
      <c r="G195" s="134"/>
      <c r="H195" s="135"/>
      <c r="I195" s="135">
        <f t="shared" si="2"/>
        <v>0</v>
      </c>
    </row>
    <row r="196" spans="1:9" ht="12.75">
      <c r="A196" s="138" t="s">
        <v>132</v>
      </c>
      <c r="B196" s="138"/>
      <c r="C196" s="138"/>
      <c r="D196" s="138" t="s">
        <v>132</v>
      </c>
      <c r="E196" s="138"/>
      <c r="F196" s="138">
        <f>F197</f>
        <v>0</v>
      </c>
      <c r="G196" s="138">
        <f>C196+F196</f>
        <v>0</v>
      </c>
      <c r="H196" s="149">
        <f>G196</f>
        <v>0</v>
      </c>
      <c r="I196" s="149">
        <f t="shared" si="2"/>
        <v>0</v>
      </c>
    </row>
    <row r="197" spans="1:9" ht="12.75">
      <c r="A197" s="140" t="s">
        <v>133</v>
      </c>
      <c r="B197" s="130"/>
      <c r="C197" s="135"/>
      <c r="D197" s="130"/>
      <c r="E197" s="130"/>
      <c r="F197" s="150"/>
      <c r="G197" s="131"/>
      <c r="H197" s="135"/>
      <c r="I197" s="135">
        <f t="shared" si="2"/>
        <v>0</v>
      </c>
    </row>
    <row r="198" spans="1:9" ht="12.75">
      <c r="A198" s="146" t="s">
        <v>155</v>
      </c>
      <c r="B198" s="147"/>
      <c r="C198" s="149">
        <f>C199+C200+C201</f>
        <v>0</v>
      </c>
      <c r="D198" s="147" t="s">
        <v>155</v>
      </c>
      <c r="E198" s="147"/>
      <c r="F198" s="149">
        <f>F199+F200+F201</f>
        <v>0</v>
      </c>
      <c r="G198" s="148">
        <f>C198+F198</f>
        <v>0</v>
      </c>
      <c r="H198" s="149">
        <f>G198</f>
        <v>0</v>
      </c>
      <c r="I198" s="149">
        <f t="shared" si="2"/>
        <v>0</v>
      </c>
    </row>
    <row r="199" spans="1:9" ht="12.75">
      <c r="A199" s="140" t="s">
        <v>156</v>
      </c>
      <c r="B199" s="130" t="s">
        <v>158</v>
      </c>
      <c r="C199" s="135"/>
      <c r="D199" s="130"/>
      <c r="E199" s="130"/>
      <c r="F199" s="150"/>
      <c r="G199" s="131"/>
      <c r="H199" s="135"/>
      <c r="I199" s="135">
        <f t="shared" si="2"/>
        <v>0</v>
      </c>
    </row>
    <row r="200" spans="1:9" ht="12.75">
      <c r="A200" s="140" t="s">
        <v>157</v>
      </c>
      <c r="B200" s="130"/>
      <c r="C200" s="176"/>
      <c r="D200" s="130"/>
      <c r="E200" s="130"/>
      <c r="F200" s="150"/>
      <c r="G200" s="131"/>
      <c r="H200" s="135"/>
      <c r="I200" s="135">
        <f t="shared" si="2"/>
        <v>0</v>
      </c>
    </row>
    <row r="201" spans="1:9" ht="12.75">
      <c r="A201" s="141"/>
      <c r="B201" s="133"/>
      <c r="C201" s="43"/>
      <c r="D201" s="133"/>
      <c r="E201" s="133"/>
      <c r="F201" s="144"/>
      <c r="G201" s="134"/>
      <c r="H201" s="135"/>
      <c r="I201" s="135">
        <f t="shared" si="2"/>
        <v>0</v>
      </c>
    </row>
    <row r="202" spans="1:9" ht="12.75">
      <c r="A202" s="146" t="s">
        <v>134</v>
      </c>
      <c r="B202" s="147"/>
      <c r="C202" s="149">
        <f>C203+C204+C205+C206</f>
        <v>0</v>
      </c>
      <c r="D202" s="146" t="s">
        <v>134</v>
      </c>
      <c r="E202" s="147"/>
      <c r="F202" s="149">
        <f>F203+F204+F205+F206</f>
        <v>0</v>
      </c>
      <c r="G202" s="148">
        <f>C202+F202</f>
        <v>0</v>
      </c>
      <c r="H202" s="149">
        <f>G202</f>
        <v>0</v>
      </c>
      <c r="I202" s="149">
        <f t="shared" si="2"/>
        <v>0</v>
      </c>
    </row>
    <row r="203" spans="1:9" ht="12.75">
      <c r="A203" s="140"/>
      <c r="B203" s="130"/>
      <c r="C203" s="135"/>
      <c r="D203" s="129"/>
      <c r="E203" s="130"/>
      <c r="F203" s="135"/>
      <c r="G203" s="131"/>
      <c r="H203" s="135"/>
      <c r="I203" s="135">
        <f t="shared" si="2"/>
        <v>0</v>
      </c>
    </row>
    <row r="204" spans="1:9" ht="12.75">
      <c r="A204" s="145" t="s">
        <v>135</v>
      </c>
      <c r="B204" s="130"/>
      <c r="C204" s="135"/>
      <c r="D204" s="129"/>
      <c r="E204" s="130"/>
      <c r="F204" s="150"/>
      <c r="G204" s="131"/>
      <c r="H204" s="135"/>
      <c r="I204" s="135">
        <f t="shared" si="2"/>
        <v>0</v>
      </c>
    </row>
    <row r="205" spans="1:9" ht="12.75">
      <c r="A205" s="129" t="s">
        <v>136</v>
      </c>
      <c r="B205" s="130"/>
      <c r="C205" s="135"/>
      <c r="D205" s="129"/>
      <c r="E205" s="130"/>
      <c r="F205" s="135"/>
      <c r="G205" s="131"/>
      <c r="H205" s="135"/>
      <c r="I205" s="135">
        <f t="shared" si="2"/>
        <v>0</v>
      </c>
    </row>
    <row r="206" spans="1:9" ht="12.75">
      <c r="A206" s="132" t="s">
        <v>137</v>
      </c>
      <c r="B206" s="133"/>
      <c r="C206" s="43"/>
      <c r="D206" s="132"/>
      <c r="E206" s="133"/>
      <c r="F206" s="43"/>
      <c r="G206" s="134"/>
      <c r="H206" s="135"/>
      <c r="I206" s="135">
        <f t="shared" si="2"/>
        <v>0</v>
      </c>
    </row>
    <row r="207" spans="1:9" ht="12.75">
      <c r="A207" s="136" t="s">
        <v>139</v>
      </c>
      <c r="B207" s="137"/>
      <c r="C207" s="138">
        <f>C209+C210+C211+C212+C213</f>
        <v>98127.9</v>
      </c>
      <c r="D207" s="137" t="s">
        <v>139</v>
      </c>
      <c r="E207" s="137"/>
      <c r="F207" s="138">
        <f>F209+F210+F211+F212+F213</f>
        <v>33100</v>
      </c>
      <c r="G207" s="139">
        <f>F207+C207</f>
        <v>131227.9</v>
      </c>
      <c r="H207" s="149">
        <f>G207</f>
        <v>131227.9</v>
      </c>
      <c r="I207" s="149">
        <f t="shared" si="2"/>
        <v>0</v>
      </c>
    </row>
    <row r="208" spans="1:9" ht="12.75">
      <c r="A208" s="129"/>
      <c r="B208" s="130"/>
      <c r="C208" s="135"/>
      <c r="D208" s="130"/>
      <c r="E208" s="130"/>
      <c r="F208" s="135"/>
      <c r="G208" s="131"/>
      <c r="H208" s="135"/>
      <c r="I208" s="135">
        <f t="shared" si="2"/>
        <v>0</v>
      </c>
    </row>
    <row r="209" spans="1:9" ht="12.75">
      <c r="A209" s="129" t="s">
        <v>171</v>
      </c>
      <c r="B209" s="130"/>
      <c r="C209" s="135">
        <v>87427.9</v>
      </c>
      <c r="D209" s="130"/>
      <c r="E209" s="130"/>
      <c r="F209" s="135">
        <v>22400</v>
      </c>
      <c r="G209" s="131"/>
      <c r="H209" s="135"/>
      <c r="I209" s="135">
        <f t="shared" si="2"/>
        <v>0</v>
      </c>
    </row>
    <row r="210" spans="1:9" ht="12.75">
      <c r="A210" s="129" t="s">
        <v>172</v>
      </c>
      <c r="B210" s="130"/>
      <c r="C210" s="135">
        <v>10700</v>
      </c>
      <c r="D210" s="130"/>
      <c r="E210" s="130"/>
      <c r="F210" s="135">
        <v>10700</v>
      </c>
      <c r="G210" s="131"/>
      <c r="H210" s="135"/>
      <c r="I210" s="135">
        <f t="shared" si="2"/>
        <v>0</v>
      </c>
    </row>
    <row r="211" spans="1:9" ht="12.75">
      <c r="A211" s="129"/>
      <c r="B211" s="130"/>
      <c r="C211" s="135"/>
      <c r="D211" s="130"/>
      <c r="E211" s="130"/>
      <c r="F211" s="135"/>
      <c r="G211" s="131"/>
      <c r="H211" s="135"/>
      <c r="I211" s="135">
        <f t="shared" si="2"/>
        <v>0</v>
      </c>
    </row>
    <row r="212" spans="1:9" ht="12.75">
      <c r="A212" s="129"/>
      <c r="B212" s="130"/>
      <c r="C212" s="135"/>
      <c r="D212" s="130"/>
      <c r="E212" s="130"/>
      <c r="F212" s="135"/>
      <c r="G212" s="131"/>
      <c r="H212" s="135"/>
      <c r="I212" s="135">
        <f t="shared" si="2"/>
        <v>0</v>
      </c>
    </row>
    <row r="213" spans="1:9" ht="12.75">
      <c r="A213" s="132"/>
      <c r="B213" s="133"/>
      <c r="C213" s="43"/>
      <c r="D213" s="133"/>
      <c r="E213" s="133"/>
      <c r="F213" s="43"/>
      <c r="G213" s="134"/>
      <c r="H213" s="135"/>
      <c r="I213" s="135">
        <f t="shared" si="2"/>
        <v>0</v>
      </c>
    </row>
    <row r="214" spans="1:9" ht="12.75">
      <c r="A214" s="136" t="s">
        <v>146</v>
      </c>
      <c r="B214" s="137"/>
      <c r="C214" s="138">
        <f>C215</f>
        <v>0</v>
      </c>
      <c r="D214" s="137" t="s">
        <v>146</v>
      </c>
      <c r="E214" s="137"/>
      <c r="F214" s="138">
        <f>F215+F216+F217</f>
        <v>0</v>
      </c>
      <c r="G214" s="139">
        <f>C214+F214</f>
        <v>0</v>
      </c>
      <c r="H214" s="149">
        <f>G214</f>
        <v>0</v>
      </c>
      <c r="I214" s="149">
        <f t="shared" si="2"/>
        <v>0</v>
      </c>
    </row>
    <row r="215" spans="1:9" ht="12.75">
      <c r="A215" s="140" t="s">
        <v>186</v>
      </c>
      <c r="B215" s="130"/>
      <c r="C215" s="135"/>
      <c r="D215" s="130"/>
      <c r="E215" s="130"/>
      <c r="F215" s="135"/>
      <c r="G215" s="131"/>
      <c r="H215" s="135"/>
      <c r="I215" s="135">
        <f t="shared" si="2"/>
        <v>0</v>
      </c>
    </row>
    <row r="216" spans="1:9" ht="12.75">
      <c r="A216" s="140" t="s">
        <v>148</v>
      </c>
      <c r="B216" s="130"/>
      <c r="C216" s="135" t="s">
        <v>9</v>
      </c>
      <c r="D216" s="130"/>
      <c r="E216" s="130"/>
      <c r="F216" s="135"/>
      <c r="G216" s="131"/>
      <c r="H216" s="135"/>
      <c r="I216" s="135">
        <f t="shared" si="2"/>
        <v>0</v>
      </c>
    </row>
    <row r="217" spans="1:9" ht="12.75">
      <c r="A217" s="141" t="s">
        <v>149</v>
      </c>
      <c r="B217" s="133"/>
      <c r="C217" s="43"/>
      <c r="D217" s="133"/>
      <c r="E217" s="133"/>
      <c r="F217" s="43"/>
      <c r="G217" s="134"/>
      <c r="H217" s="135"/>
      <c r="I217" s="135">
        <f t="shared" si="2"/>
        <v>0</v>
      </c>
    </row>
    <row r="218" spans="1:9" ht="12.75">
      <c r="A218" s="136" t="s">
        <v>150</v>
      </c>
      <c r="B218" s="137"/>
      <c r="C218" s="138">
        <f>C219+C220+C221</f>
        <v>0</v>
      </c>
      <c r="D218" s="137" t="s">
        <v>150</v>
      </c>
      <c r="E218" s="137"/>
      <c r="F218" s="138">
        <f>F219+F220+F221</f>
        <v>0</v>
      </c>
      <c r="G218" s="139">
        <f>C218+F218</f>
        <v>0</v>
      </c>
      <c r="H218" s="149">
        <f>G218</f>
        <v>0</v>
      </c>
      <c r="I218" s="149">
        <f t="shared" si="2"/>
        <v>0</v>
      </c>
    </row>
    <row r="219" spans="1:9" ht="12.75">
      <c r="A219" s="140" t="s">
        <v>151</v>
      </c>
      <c r="B219" s="130"/>
      <c r="C219" s="135"/>
      <c r="D219" s="130"/>
      <c r="E219" s="130"/>
      <c r="F219" s="135"/>
      <c r="G219" s="131"/>
      <c r="H219" s="135"/>
      <c r="I219" s="135">
        <f t="shared" si="2"/>
        <v>0</v>
      </c>
    </row>
    <row r="220" spans="1:9" ht="12.75">
      <c r="A220" s="140" t="s">
        <v>152</v>
      </c>
      <c r="B220" s="130"/>
      <c r="C220" s="135"/>
      <c r="D220" s="130"/>
      <c r="E220" s="130"/>
      <c r="F220" s="135"/>
      <c r="G220" s="131"/>
      <c r="H220" s="135"/>
      <c r="I220" s="135">
        <f t="shared" si="2"/>
        <v>0</v>
      </c>
    </row>
    <row r="221" spans="1:9" ht="12.75">
      <c r="A221" s="141" t="s">
        <v>153</v>
      </c>
      <c r="B221" s="133"/>
      <c r="C221" s="43"/>
      <c r="D221" s="133"/>
      <c r="E221" s="133"/>
      <c r="F221" s="43"/>
      <c r="G221" s="134"/>
      <c r="H221" s="135"/>
      <c r="I221" s="135">
        <f t="shared" si="2"/>
        <v>0</v>
      </c>
    </row>
    <row r="222" spans="1:9" ht="12.75">
      <c r="A222" s="136" t="s">
        <v>154</v>
      </c>
      <c r="B222" s="137"/>
      <c r="C222" s="138">
        <f>C223</f>
        <v>0</v>
      </c>
      <c r="D222" s="137"/>
      <c r="E222" s="137"/>
      <c r="F222" s="138">
        <v>11550</v>
      </c>
      <c r="G222" s="139">
        <f>C222+F222</f>
        <v>11550</v>
      </c>
      <c r="H222" s="149">
        <f>G222</f>
        <v>11550</v>
      </c>
      <c r="I222" s="149">
        <f t="shared" si="2"/>
        <v>0</v>
      </c>
    </row>
    <row r="223" spans="1:9" ht="12.75">
      <c r="A223" s="141" t="s">
        <v>202</v>
      </c>
      <c r="B223" s="133"/>
      <c r="C223" s="152"/>
      <c r="D223" s="133"/>
      <c r="E223" s="133"/>
      <c r="F223" s="152">
        <v>11550</v>
      </c>
      <c r="G223" s="134">
        <v>11550</v>
      </c>
      <c r="H223" s="43">
        <v>11550</v>
      </c>
      <c r="I223" s="135">
        <f t="shared" si="2"/>
        <v>0</v>
      </c>
    </row>
    <row r="224" spans="1:9" ht="12.75">
      <c r="A224" s="156" t="s">
        <v>160</v>
      </c>
      <c r="B224" s="157"/>
      <c r="C224" s="159">
        <f>C222+C218+C214+C207+C202+C198+C196+C194+C189+C187+C185</f>
        <v>98127.9</v>
      </c>
      <c r="D224" s="157"/>
      <c r="E224" s="157"/>
      <c r="F224" s="159">
        <f>F222+F218+F214+F207+F202+F198+F196+F194+F189+F187+F185</f>
        <v>44650</v>
      </c>
      <c r="G224" s="158">
        <f>C224+F224</f>
        <v>142777.9</v>
      </c>
      <c r="H224" s="158">
        <f>H222+H218+H214+H207+H202+H198+H196+H194+H189+H187+H185</f>
        <v>142777.9</v>
      </c>
      <c r="I224" s="165">
        <f t="shared" si="2"/>
        <v>0</v>
      </c>
    </row>
    <row r="227" spans="2:4" ht="12.75">
      <c r="B227" t="s">
        <v>170</v>
      </c>
      <c r="D227" t="s">
        <v>174</v>
      </c>
    </row>
    <row r="229" spans="1:8" ht="12.75">
      <c r="A229" t="s">
        <v>123</v>
      </c>
      <c r="D229" t="s">
        <v>124</v>
      </c>
      <c r="G229" t="s">
        <v>129</v>
      </c>
      <c r="H229" t="s">
        <v>140</v>
      </c>
    </row>
    <row r="230" spans="1:9" ht="12.75">
      <c r="A230" s="136" t="s">
        <v>161</v>
      </c>
      <c r="B230" s="137"/>
      <c r="C230" s="138"/>
      <c r="D230" s="137" t="s">
        <v>161</v>
      </c>
      <c r="E230" s="137"/>
      <c r="F230" s="138">
        <f>F231</f>
        <v>0</v>
      </c>
      <c r="G230" s="139">
        <f>F230</f>
        <v>0</v>
      </c>
      <c r="H230" s="149">
        <v>0</v>
      </c>
      <c r="I230" s="149">
        <f aca="true" t="shared" si="3" ref="I230:I269">G230-H230</f>
        <v>0</v>
      </c>
    </row>
    <row r="231" spans="1:9" ht="12.75">
      <c r="A231" s="132"/>
      <c r="B231" s="133"/>
      <c r="C231" s="43"/>
      <c r="D231" s="133" t="s">
        <v>165</v>
      </c>
      <c r="E231" s="133"/>
      <c r="F231" s="155"/>
      <c r="G231" s="134"/>
      <c r="H231" s="135"/>
      <c r="I231" s="135">
        <f t="shared" si="3"/>
        <v>0</v>
      </c>
    </row>
    <row r="232" spans="1:9" ht="12.75">
      <c r="A232" s="136" t="s">
        <v>162</v>
      </c>
      <c r="B232" s="137"/>
      <c r="C232" s="138"/>
      <c r="D232" s="137" t="s">
        <v>162</v>
      </c>
      <c r="E232" s="137"/>
      <c r="F232" s="138">
        <f>F233</f>
        <v>0</v>
      </c>
      <c r="G232" s="139">
        <f>F232</f>
        <v>0</v>
      </c>
      <c r="H232" s="149">
        <v>0</v>
      </c>
      <c r="I232" s="149">
        <f t="shared" si="3"/>
        <v>0</v>
      </c>
    </row>
    <row r="233" spans="1:9" ht="12.75">
      <c r="A233" s="132" t="s">
        <v>163</v>
      </c>
      <c r="B233" s="133"/>
      <c r="C233" s="43"/>
      <c r="D233" s="133" t="s">
        <v>163</v>
      </c>
      <c r="E233" s="133"/>
      <c r="F233" s="155"/>
      <c r="G233" s="134"/>
      <c r="H233" s="135"/>
      <c r="I233" s="135">
        <f t="shared" si="3"/>
        <v>0</v>
      </c>
    </row>
    <row r="234" spans="1:9" ht="12.75">
      <c r="A234" s="136" t="s">
        <v>125</v>
      </c>
      <c r="B234" s="137"/>
      <c r="C234" s="138">
        <f>C235+C236+C237+C238</f>
        <v>0</v>
      </c>
      <c r="D234" s="137" t="s">
        <v>125</v>
      </c>
      <c r="E234" s="137"/>
      <c r="F234" s="138">
        <f>F235+F236+F237+F238</f>
        <v>0</v>
      </c>
      <c r="G234" s="139">
        <f>C234+F234</f>
        <v>0</v>
      </c>
      <c r="H234" s="149">
        <v>0</v>
      </c>
      <c r="I234" s="149">
        <f t="shared" si="3"/>
        <v>0</v>
      </c>
    </row>
    <row r="235" spans="1:9" ht="12.75">
      <c r="A235" s="129" t="s">
        <v>122</v>
      </c>
      <c r="B235" s="130"/>
      <c r="C235" s="135"/>
      <c r="D235" s="130"/>
      <c r="E235" s="130"/>
      <c r="F235" s="135"/>
      <c r="G235" s="131"/>
      <c r="H235" s="135"/>
      <c r="I235" s="135">
        <f t="shared" si="3"/>
        <v>0</v>
      </c>
    </row>
    <row r="236" spans="1:9" ht="12.75">
      <c r="A236" s="129" t="s">
        <v>127</v>
      </c>
      <c r="B236" s="130"/>
      <c r="C236" s="135"/>
      <c r="D236" s="130"/>
      <c r="E236" s="130"/>
      <c r="F236" s="135"/>
      <c r="G236" s="131"/>
      <c r="H236" s="135"/>
      <c r="I236" s="135">
        <f t="shared" si="3"/>
        <v>0</v>
      </c>
    </row>
    <row r="237" spans="1:9" ht="12.75">
      <c r="A237" s="129" t="s">
        <v>126</v>
      </c>
      <c r="B237" s="130"/>
      <c r="C237" s="135"/>
      <c r="D237" s="130"/>
      <c r="E237" s="130"/>
      <c r="F237" s="135"/>
      <c r="G237" s="131"/>
      <c r="H237" s="135"/>
      <c r="I237" s="135">
        <f t="shared" si="3"/>
        <v>0</v>
      </c>
    </row>
    <row r="238" spans="1:9" ht="12.75">
      <c r="A238" s="132" t="s">
        <v>128</v>
      </c>
      <c r="B238" s="133"/>
      <c r="C238" s="43"/>
      <c r="D238" s="133"/>
      <c r="E238" s="133"/>
      <c r="F238" s="43"/>
      <c r="G238" s="134"/>
      <c r="H238" s="135"/>
      <c r="I238" s="135">
        <f t="shared" si="3"/>
        <v>0</v>
      </c>
    </row>
    <row r="239" spans="1:9" ht="12.75">
      <c r="A239" s="138" t="s">
        <v>130</v>
      </c>
      <c r="B239" s="138"/>
      <c r="C239" s="138">
        <f>C240</f>
        <v>0</v>
      </c>
      <c r="D239" s="138" t="s">
        <v>130</v>
      </c>
      <c r="E239" s="138"/>
      <c r="F239" s="138">
        <f>F240</f>
        <v>0</v>
      </c>
      <c r="G239" s="138">
        <f>C239+F239</f>
        <v>0</v>
      </c>
      <c r="H239" s="149">
        <f>G239</f>
        <v>0</v>
      </c>
      <c r="I239" s="149">
        <f t="shared" si="3"/>
        <v>0</v>
      </c>
    </row>
    <row r="240" spans="1:9" ht="12.75">
      <c r="A240" s="141" t="s">
        <v>131</v>
      </c>
      <c r="B240" s="133"/>
      <c r="C240" s="43"/>
      <c r="D240" s="133"/>
      <c r="E240" s="133"/>
      <c r="F240" s="43"/>
      <c r="G240" s="134"/>
      <c r="H240" s="135"/>
      <c r="I240" s="135">
        <f t="shared" si="3"/>
        <v>0</v>
      </c>
    </row>
    <row r="241" spans="1:9" ht="12.75">
      <c r="A241" s="138" t="s">
        <v>132</v>
      </c>
      <c r="B241" s="138"/>
      <c r="C241" s="138"/>
      <c r="D241" s="138" t="s">
        <v>132</v>
      </c>
      <c r="E241" s="138"/>
      <c r="F241" s="138">
        <f>F242</f>
        <v>0</v>
      </c>
      <c r="G241" s="138">
        <f>C241+F241</f>
        <v>0</v>
      </c>
      <c r="H241" s="149">
        <f>G241</f>
        <v>0</v>
      </c>
      <c r="I241" s="149">
        <f t="shared" si="3"/>
        <v>0</v>
      </c>
    </row>
    <row r="242" spans="1:9" ht="12.75">
      <c r="A242" s="140" t="s">
        <v>133</v>
      </c>
      <c r="B242" s="130"/>
      <c r="C242" s="135"/>
      <c r="D242" s="130"/>
      <c r="E242" s="130"/>
      <c r="F242" s="150"/>
      <c r="G242" s="131"/>
      <c r="H242" s="135"/>
      <c r="I242" s="135">
        <f t="shared" si="3"/>
        <v>0</v>
      </c>
    </row>
    <row r="243" spans="1:9" ht="12.75">
      <c r="A243" s="146" t="s">
        <v>155</v>
      </c>
      <c r="B243" s="147"/>
      <c r="C243" s="149">
        <f>C244+C245+C246</f>
        <v>0</v>
      </c>
      <c r="D243" s="147" t="s">
        <v>155</v>
      </c>
      <c r="E243" s="147"/>
      <c r="F243" s="149">
        <f>F244+F245+F246</f>
        <v>0</v>
      </c>
      <c r="G243" s="148">
        <f>C243+F243</f>
        <v>0</v>
      </c>
      <c r="H243" s="149">
        <f>G243</f>
        <v>0</v>
      </c>
      <c r="I243" s="149">
        <f t="shared" si="3"/>
        <v>0</v>
      </c>
    </row>
    <row r="244" spans="1:9" ht="12.75">
      <c r="A244" s="140" t="s">
        <v>156</v>
      </c>
      <c r="B244" s="130" t="s">
        <v>158</v>
      </c>
      <c r="C244" s="142"/>
      <c r="D244" s="130"/>
      <c r="E244" s="130"/>
      <c r="F244" s="150"/>
      <c r="G244" s="131"/>
      <c r="H244" s="135"/>
      <c r="I244" s="135">
        <f t="shared" si="3"/>
        <v>0</v>
      </c>
    </row>
    <row r="245" spans="1:9" ht="12.75">
      <c r="A245" s="140" t="s">
        <v>157</v>
      </c>
      <c r="B245" s="130"/>
      <c r="C245" s="167"/>
      <c r="D245" s="130"/>
      <c r="E245" s="130"/>
      <c r="F245" s="150"/>
      <c r="G245" s="131"/>
      <c r="H245" s="135"/>
      <c r="I245" s="135">
        <f t="shared" si="3"/>
        <v>0</v>
      </c>
    </row>
    <row r="246" spans="1:9" ht="12.75">
      <c r="A246" s="141"/>
      <c r="B246" s="133"/>
      <c r="C246" s="43"/>
      <c r="D246" s="133"/>
      <c r="E246" s="133"/>
      <c r="F246" s="144"/>
      <c r="G246" s="134"/>
      <c r="H246" s="135"/>
      <c r="I246" s="135">
        <f t="shared" si="3"/>
        <v>0</v>
      </c>
    </row>
    <row r="247" spans="1:9" ht="12.75">
      <c r="A247" s="146" t="s">
        <v>134</v>
      </c>
      <c r="B247" s="147"/>
      <c r="C247" s="149">
        <f>C248+C249+C250+C251</f>
        <v>0</v>
      </c>
      <c r="D247" s="146" t="s">
        <v>134</v>
      </c>
      <c r="E247" s="147"/>
      <c r="F247" s="149">
        <f>F248+F249+F250+F251</f>
        <v>0</v>
      </c>
      <c r="G247" s="148">
        <f>C247+F247</f>
        <v>0</v>
      </c>
      <c r="H247" s="149">
        <f>G247</f>
        <v>0</v>
      </c>
      <c r="I247" s="149">
        <f t="shared" si="3"/>
        <v>0</v>
      </c>
    </row>
    <row r="248" spans="1:9" ht="12.75">
      <c r="A248" s="140"/>
      <c r="B248" s="130"/>
      <c r="C248" s="135"/>
      <c r="D248" s="129"/>
      <c r="E248" s="130"/>
      <c r="F248" s="135"/>
      <c r="G248" s="131"/>
      <c r="H248" s="135"/>
      <c r="I248" s="135">
        <f t="shared" si="3"/>
        <v>0</v>
      </c>
    </row>
    <row r="249" spans="1:9" ht="12.75">
      <c r="A249" s="145" t="s">
        <v>135</v>
      </c>
      <c r="B249" s="130"/>
      <c r="C249" s="135"/>
      <c r="D249" s="129"/>
      <c r="E249" s="130"/>
      <c r="F249" s="150"/>
      <c r="G249" s="131"/>
      <c r="H249" s="135"/>
      <c r="I249" s="135">
        <f t="shared" si="3"/>
        <v>0</v>
      </c>
    </row>
    <row r="250" spans="1:9" ht="12.75">
      <c r="A250" s="129" t="s">
        <v>136</v>
      </c>
      <c r="B250" s="130"/>
      <c r="C250" s="135"/>
      <c r="D250" s="129"/>
      <c r="E250" s="130"/>
      <c r="F250" s="135"/>
      <c r="G250" s="131"/>
      <c r="H250" s="135"/>
      <c r="I250" s="135">
        <f t="shared" si="3"/>
        <v>0</v>
      </c>
    </row>
    <row r="251" spans="1:9" ht="12.75">
      <c r="A251" s="132" t="s">
        <v>137</v>
      </c>
      <c r="B251" s="133"/>
      <c r="C251" s="43"/>
      <c r="D251" s="132"/>
      <c r="E251" s="133"/>
      <c r="F251" s="43"/>
      <c r="G251" s="134"/>
      <c r="H251" s="135"/>
      <c r="I251" s="135">
        <f t="shared" si="3"/>
        <v>0</v>
      </c>
    </row>
    <row r="252" spans="1:9" ht="12.75">
      <c r="A252" s="136" t="s">
        <v>139</v>
      </c>
      <c r="B252" s="137"/>
      <c r="C252" s="138">
        <f>C254+C255+C256+C257+C258</f>
        <v>0</v>
      </c>
      <c r="D252" s="137" t="s">
        <v>139</v>
      </c>
      <c r="E252" s="137"/>
      <c r="F252" s="138">
        <f>F254+F255+F256+F257+F258</f>
        <v>0</v>
      </c>
      <c r="G252" s="139">
        <f>F252+C252</f>
        <v>0</v>
      </c>
      <c r="H252" s="149">
        <f>G252</f>
        <v>0</v>
      </c>
      <c r="I252" s="149">
        <f t="shared" si="3"/>
        <v>0</v>
      </c>
    </row>
    <row r="253" spans="1:9" ht="12.75">
      <c r="A253" s="129"/>
      <c r="B253" s="130"/>
      <c r="C253" s="135"/>
      <c r="D253" s="130"/>
      <c r="E253" s="130"/>
      <c r="F253" s="135"/>
      <c r="G253" s="131"/>
      <c r="H253" s="135"/>
      <c r="I253" s="135">
        <f t="shared" si="3"/>
        <v>0</v>
      </c>
    </row>
    <row r="254" spans="1:9" ht="12.75">
      <c r="A254" s="129" t="s">
        <v>171</v>
      </c>
      <c r="B254" s="130"/>
      <c r="C254" s="135"/>
      <c r="D254" s="130"/>
      <c r="E254" s="130"/>
      <c r="F254" s="135"/>
      <c r="G254" s="131"/>
      <c r="H254" s="135"/>
      <c r="I254" s="135">
        <f t="shared" si="3"/>
        <v>0</v>
      </c>
    </row>
    <row r="255" spans="1:9" ht="12.75">
      <c r="A255" s="129" t="s">
        <v>172</v>
      </c>
      <c r="B255" s="130"/>
      <c r="C255" s="135"/>
      <c r="D255" s="130"/>
      <c r="E255" s="130"/>
      <c r="F255" s="135"/>
      <c r="G255" s="131"/>
      <c r="H255" s="135"/>
      <c r="I255" s="135">
        <f t="shared" si="3"/>
        <v>0</v>
      </c>
    </row>
    <row r="256" spans="1:9" ht="12.75">
      <c r="A256" s="129"/>
      <c r="B256" s="130"/>
      <c r="C256" s="135"/>
      <c r="D256" s="130"/>
      <c r="E256" s="130"/>
      <c r="F256" s="135"/>
      <c r="G256" s="131"/>
      <c r="H256" s="135"/>
      <c r="I256" s="135">
        <f t="shared" si="3"/>
        <v>0</v>
      </c>
    </row>
    <row r="257" spans="1:9" ht="12.75">
      <c r="A257" s="129"/>
      <c r="B257" s="130"/>
      <c r="C257" s="135"/>
      <c r="D257" s="130"/>
      <c r="E257" s="130"/>
      <c r="F257" s="135"/>
      <c r="G257" s="131"/>
      <c r="H257" s="135"/>
      <c r="I257" s="135">
        <f t="shared" si="3"/>
        <v>0</v>
      </c>
    </row>
    <row r="258" spans="1:9" ht="12.75">
      <c r="A258" s="132"/>
      <c r="B258" s="133"/>
      <c r="C258" s="43"/>
      <c r="D258" s="133"/>
      <c r="E258" s="133"/>
      <c r="F258" s="43"/>
      <c r="G258" s="134"/>
      <c r="H258" s="135"/>
      <c r="I258" s="135">
        <f t="shared" si="3"/>
        <v>0</v>
      </c>
    </row>
    <row r="259" spans="1:9" ht="12.75">
      <c r="A259" s="136" t="s">
        <v>146</v>
      </c>
      <c r="B259" s="137"/>
      <c r="C259" s="138">
        <f>C260</f>
        <v>0</v>
      </c>
      <c r="D259" s="137" t="s">
        <v>146</v>
      </c>
      <c r="E259" s="137"/>
      <c r="F259" s="138">
        <f>F260+F261+F262</f>
        <v>0</v>
      </c>
      <c r="G259" s="139">
        <f>C259+F259</f>
        <v>0</v>
      </c>
      <c r="H259" s="149">
        <f>G259</f>
        <v>0</v>
      </c>
      <c r="I259" s="149">
        <f t="shared" si="3"/>
        <v>0</v>
      </c>
    </row>
    <row r="260" spans="1:9" ht="12.75">
      <c r="A260" s="140"/>
      <c r="B260" s="130"/>
      <c r="C260" s="135"/>
      <c r="D260" s="130"/>
      <c r="E260" s="130"/>
      <c r="F260" s="135"/>
      <c r="G260" s="131"/>
      <c r="H260" s="135"/>
      <c r="I260" s="135">
        <f t="shared" si="3"/>
        <v>0</v>
      </c>
    </row>
    <row r="261" spans="1:9" ht="12.75">
      <c r="A261" s="140"/>
      <c r="B261" s="130"/>
      <c r="C261" s="135" t="s">
        <v>9</v>
      </c>
      <c r="D261" s="130"/>
      <c r="E261" s="130"/>
      <c r="F261" s="135"/>
      <c r="G261" s="131"/>
      <c r="H261" s="135"/>
      <c r="I261" s="135">
        <f t="shared" si="3"/>
        <v>0</v>
      </c>
    </row>
    <row r="262" spans="1:9" ht="12.75">
      <c r="A262" s="141"/>
      <c r="B262" s="133"/>
      <c r="C262" s="43"/>
      <c r="D262" s="133"/>
      <c r="E262" s="133"/>
      <c r="F262" s="43"/>
      <c r="G262" s="134"/>
      <c r="H262" s="135"/>
      <c r="I262" s="135">
        <f t="shared" si="3"/>
        <v>0</v>
      </c>
    </row>
    <row r="263" spans="1:9" ht="12.75">
      <c r="A263" s="136" t="s">
        <v>150</v>
      </c>
      <c r="B263" s="137"/>
      <c r="C263" s="138">
        <f>C264+C265+C266</f>
        <v>0</v>
      </c>
      <c r="D263" s="137" t="s">
        <v>150</v>
      </c>
      <c r="E263" s="137"/>
      <c r="F263" s="138">
        <f>F264+F265+F266</f>
        <v>0</v>
      </c>
      <c r="G263" s="139">
        <f>C263+F263</f>
        <v>0</v>
      </c>
      <c r="H263" s="149">
        <f>G263</f>
        <v>0</v>
      </c>
      <c r="I263" s="149">
        <f t="shared" si="3"/>
        <v>0</v>
      </c>
    </row>
    <row r="264" spans="1:9" ht="12.75">
      <c r="A264" s="140"/>
      <c r="B264" s="130"/>
      <c r="C264" s="135"/>
      <c r="D264" s="130"/>
      <c r="E264" s="130"/>
      <c r="F264" s="135"/>
      <c r="G264" s="131"/>
      <c r="H264" s="135"/>
      <c r="I264" s="135">
        <f t="shared" si="3"/>
        <v>0</v>
      </c>
    </row>
    <row r="265" spans="1:9" ht="12.75">
      <c r="A265" s="140"/>
      <c r="B265" s="130"/>
      <c r="C265" s="135"/>
      <c r="D265" s="130"/>
      <c r="E265" s="130"/>
      <c r="F265" s="135"/>
      <c r="G265" s="131"/>
      <c r="H265" s="135"/>
      <c r="I265" s="135">
        <f t="shared" si="3"/>
        <v>0</v>
      </c>
    </row>
    <row r="266" spans="1:9" ht="12.75">
      <c r="A266" s="141" t="s">
        <v>153</v>
      </c>
      <c r="B266" s="133"/>
      <c r="C266" s="43"/>
      <c r="D266" s="133"/>
      <c r="E266" s="133"/>
      <c r="F266" s="43"/>
      <c r="G266" s="134"/>
      <c r="H266" s="135"/>
      <c r="I266" s="135">
        <f t="shared" si="3"/>
        <v>0</v>
      </c>
    </row>
    <row r="267" spans="1:9" ht="12.75">
      <c r="A267" s="136" t="s">
        <v>154</v>
      </c>
      <c r="B267" s="137"/>
      <c r="C267" s="138">
        <f>C268</f>
        <v>0</v>
      </c>
      <c r="D267" s="137" t="s">
        <v>173</v>
      </c>
      <c r="E267" s="137"/>
      <c r="F267" s="138">
        <f>F268</f>
        <v>128300</v>
      </c>
      <c r="G267" s="139">
        <f>C267+F267</f>
        <v>128300</v>
      </c>
      <c r="H267" s="149">
        <f>G267</f>
        <v>128300</v>
      </c>
      <c r="I267" s="149">
        <f t="shared" si="3"/>
        <v>0</v>
      </c>
    </row>
    <row r="268" spans="1:9" ht="12.75">
      <c r="A268" s="141" t="s">
        <v>159</v>
      </c>
      <c r="B268" s="133"/>
      <c r="C268" s="152"/>
      <c r="D268" s="133"/>
      <c r="E268" s="133"/>
      <c r="F268" s="152">
        <v>128300</v>
      </c>
      <c r="G268" s="134">
        <v>128300</v>
      </c>
      <c r="H268" s="43"/>
      <c r="I268" s="135">
        <v>0</v>
      </c>
    </row>
    <row r="269" spans="1:9" ht="12.75">
      <c r="A269" s="156" t="s">
        <v>160</v>
      </c>
      <c r="B269" s="157"/>
      <c r="C269" s="159">
        <f>C267+C263+C259+C252+C247+C243+C241+C239+C234+C232+C230</f>
        <v>0</v>
      </c>
      <c r="D269" s="157"/>
      <c r="E269" s="157"/>
      <c r="F269" s="159">
        <f>F267+F263+F259+F252+F247+F243+F241+F239+F234+F232+F230</f>
        <v>128300</v>
      </c>
      <c r="G269" s="158">
        <f>C269+F269</f>
        <v>128300</v>
      </c>
      <c r="H269" s="158">
        <f>H267+H263+H259+H252+H247+H243+H241+H239+H234+H232+H230</f>
        <v>128300</v>
      </c>
      <c r="I269" s="165">
        <f t="shared" si="3"/>
        <v>0</v>
      </c>
    </row>
    <row r="272" spans="2:4" ht="12.75">
      <c r="B272" t="s">
        <v>175</v>
      </c>
      <c r="D272" t="s">
        <v>176</v>
      </c>
    </row>
    <row r="274" spans="1:8" ht="12.75">
      <c r="A274" t="s">
        <v>123</v>
      </c>
      <c r="D274" t="s">
        <v>124</v>
      </c>
      <c r="G274" t="s">
        <v>129</v>
      </c>
      <c r="H274" t="s">
        <v>140</v>
      </c>
    </row>
    <row r="275" spans="1:9" ht="12.75">
      <c r="A275" s="136" t="s">
        <v>161</v>
      </c>
      <c r="B275" s="137"/>
      <c r="C275" s="138"/>
      <c r="D275" s="137" t="s">
        <v>161</v>
      </c>
      <c r="E275" s="137"/>
      <c r="F275" s="138">
        <f>F276</f>
        <v>203792.88</v>
      </c>
      <c r="G275" s="139">
        <f>F275</f>
        <v>203792.88</v>
      </c>
      <c r="H275" s="149">
        <f>G275</f>
        <v>203792.88</v>
      </c>
      <c r="I275" s="149">
        <f aca="true" t="shared" si="4" ref="I275:I312">G275-H275</f>
        <v>0</v>
      </c>
    </row>
    <row r="276" spans="1:9" ht="12.75">
      <c r="A276" s="132"/>
      <c r="B276" s="133"/>
      <c r="C276" s="43"/>
      <c r="D276" s="133" t="s">
        <v>165</v>
      </c>
      <c r="E276" s="133"/>
      <c r="F276" s="155">
        <v>203792.88</v>
      </c>
      <c r="G276" s="134"/>
      <c r="H276" s="135"/>
      <c r="I276" s="135">
        <f t="shared" si="4"/>
        <v>0</v>
      </c>
    </row>
    <row r="277" spans="1:9" ht="12.75">
      <c r="A277" s="136" t="s">
        <v>162</v>
      </c>
      <c r="B277" s="137"/>
      <c r="C277" s="138"/>
      <c r="D277" s="137" t="s">
        <v>162</v>
      </c>
      <c r="E277" s="137"/>
      <c r="F277" s="138">
        <f>F278</f>
        <v>60631.3</v>
      </c>
      <c r="G277" s="139">
        <f>F277</f>
        <v>60631.3</v>
      </c>
      <c r="H277" s="149">
        <f>G277</f>
        <v>60631.3</v>
      </c>
      <c r="I277" s="149">
        <f t="shared" si="4"/>
        <v>0</v>
      </c>
    </row>
    <row r="278" spans="1:9" ht="12.75">
      <c r="A278" s="132" t="s">
        <v>163</v>
      </c>
      <c r="B278" s="133"/>
      <c r="C278" s="43"/>
      <c r="D278" s="133" t="s">
        <v>163</v>
      </c>
      <c r="E278" s="133"/>
      <c r="F278" s="155">
        <v>60631.3</v>
      </c>
      <c r="G278" s="134"/>
      <c r="H278" s="135"/>
      <c r="I278" s="135">
        <f t="shared" si="4"/>
        <v>0</v>
      </c>
    </row>
    <row r="279" spans="1:9" ht="12.75">
      <c r="A279" s="136" t="s">
        <v>125</v>
      </c>
      <c r="B279" s="137"/>
      <c r="C279" s="138">
        <f>C280+C281+C282+C283</f>
        <v>0</v>
      </c>
      <c r="D279" s="137" t="s">
        <v>125</v>
      </c>
      <c r="E279" s="137"/>
      <c r="F279" s="138">
        <f>F280+F281+F282+F283</f>
        <v>0</v>
      </c>
      <c r="G279" s="139">
        <f>C279+F279</f>
        <v>0</v>
      </c>
      <c r="H279" s="149">
        <v>0</v>
      </c>
      <c r="I279" s="149">
        <f t="shared" si="4"/>
        <v>0</v>
      </c>
    </row>
    <row r="280" spans="1:9" ht="12.75">
      <c r="A280" s="129" t="s">
        <v>122</v>
      </c>
      <c r="B280" s="130"/>
      <c r="C280" s="135"/>
      <c r="D280" s="130"/>
      <c r="E280" s="130"/>
      <c r="F280" s="135"/>
      <c r="G280" s="131"/>
      <c r="H280" s="135"/>
      <c r="I280" s="135">
        <f t="shared" si="4"/>
        <v>0</v>
      </c>
    </row>
    <row r="281" spans="1:9" ht="12.75">
      <c r="A281" s="129" t="s">
        <v>127</v>
      </c>
      <c r="B281" s="130"/>
      <c r="C281" s="135"/>
      <c r="D281" s="130"/>
      <c r="E281" s="130"/>
      <c r="F281" s="135"/>
      <c r="G281" s="131"/>
      <c r="H281" s="135"/>
      <c r="I281" s="135">
        <f t="shared" si="4"/>
        <v>0</v>
      </c>
    </row>
    <row r="282" spans="1:9" ht="12.75">
      <c r="A282" s="129" t="s">
        <v>126</v>
      </c>
      <c r="B282" s="130"/>
      <c r="C282" s="135"/>
      <c r="D282" s="130"/>
      <c r="E282" s="130"/>
      <c r="F282" s="135"/>
      <c r="G282" s="131"/>
      <c r="H282" s="135"/>
      <c r="I282" s="135">
        <f t="shared" si="4"/>
        <v>0</v>
      </c>
    </row>
    <row r="283" spans="1:9" ht="12.75">
      <c r="A283" s="132" t="s">
        <v>128</v>
      </c>
      <c r="B283" s="133"/>
      <c r="C283" s="43"/>
      <c r="D283" s="133"/>
      <c r="E283" s="133"/>
      <c r="F283" s="43"/>
      <c r="G283" s="134"/>
      <c r="H283" s="135"/>
      <c r="I283" s="135">
        <f t="shared" si="4"/>
        <v>0</v>
      </c>
    </row>
    <row r="284" spans="1:9" ht="12.75">
      <c r="A284" s="138" t="s">
        <v>130</v>
      </c>
      <c r="B284" s="138"/>
      <c r="C284" s="138">
        <f>C285</f>
        <v>0</v>
      </c>
      <c r="D284" s="138" t="s">
        <v>130</v>
      </c>
      <c r="E284" s="138"/>
      <c r="F284" s="138">
        <f>F285</f>
        <v>0</v>
      </c>
      <c r="G284" s="138">
        <f>C284+F284</f>
        <v>0</v>
      </c>
      <c r="H284" s="149">
        <f>G284</f>
        <v>0</v>
      </c>
      <c r="I284" s="149">
        <f t="shared" si="4"/>
        <v>0</v>
      </c>
    </row>
    <row r="285" spans="1:9" ht="12.75">
      <c r="A285" s="141" t="s">
        <v>131</v>
      </c>
      <c r="B285" s="133"/>
      <c r="C285" s="43"/>
      <c r="D285" s="133"/>
      <c r="E285" s="133"/>
      <c r="F285" s="43"/>
      <c r="G285" s="134"/>
      <c r="H285" s="135"/>
      <c r="I285" s="135">
        <f t="shared" si="4"/>
        <v>0</v>
      </c>
    </row>
    <row r="286" spans="1:9" ht="12.75">
      <c r="A286" s="138" t="s">
        <v>132</v>
      </c>
      <c r="B286" s="138"/>
      <c r="C286" s="138"/>
      <c r="D286" s="138" t="s">
        <v>132</v>
      </c>
      <c r="E286" s="138"/>
      <c r="F286" s="138">
        <f>F287</f>
        <v>0</v>
      </c>
      <c r="G286" s="138">
        <f>C286+F286</f>
        <v>0</v>
      </c>
      <c r="H286" s="149">
        <f>G286</f>
        <v>0</v>
      </c>
      <c r="I286" s="149">
        <f t="shared" si="4"/>
        <v>0</v>
      </c>
    </row>
    <row r="287" spans="1:9" ht="12.75">
      <c r="A287" s="140" t="s">
        <v>133</v>
      </c>
      <c r="B287" s="130"/>
      <c r="C287" s="135"/>
      <c r="D287" s="130"/>
      <c r="E287" s="130"/>
      <c r="F287" s="150"/>
      <c r="G287" s="131"/>
      <c r="H287" s="135"/>
      <c r="I287" s="135">
        <f t="shared" si="4"/>
        <v>0</v>
      </c>
    </row>
    <row r="288" spans="1:9" ht="12.75">
      <c r="A288" s="146" t="s">
        <v>155</v>
      </c>
      <c r="B288" s="147"/>
      <c r="C288" s="149">
        <f>C289+C290+C291</f>
        <v>0</v>
      </c>
      <c r="D288" s="147" t="s">
        <v>155</v>
      </c>
      <c r="E288" s="147"/>
      <c r="F288" s="149">
        <f>F289+F290+F291</f>
        <v>15915.82</v>
      </c>
      <c r="G288" s="148">
        <f>C288+F288</f>
        <v>15915.82</v>
      </c>
      <c r="H288" s="149">
        <f>G288</f>
        <v>15915.82</v>
      </c>
      <c r="I288" s="149">
        <f t="shared" si="4"/>
        <v>0</v>
      </c>
    </row>
    <row r="289" spans="1:9" ht="12.75">
      <c r="A289" s="140" t="s">
        <v>156</v>
      </c>
      <c r="B289" s="130" t="s">
        <v>158</v>
      </c>
      <c r="C289" s="142"/>
      <c r="D289" s="130"/>
      <c r="E289" s="130"/>
      <c r="F289" s="150"/>
      <c r="G289" s="131"/>
      <c r="H289" s="135"/>
      <c r="I289" s="135">
        <f t="shared" si="4"/>
        <v>0</v>
      </c>
    </row>
    <row r="290" spans="1:9" ht="12.75">
      <c r="A290" s="140" t="s">
        <v>157</v>
      </c>
      <c r="B290" s="130"/>
      <c r="C290" s="167"/>
      <c r="D290" s="130"/>
      <c r="E290" s="130"/>
      <c r="F290" s="150">
        <v>15915.82</v>
      </c>
      <c r="G290" s="131"/>
      <c r="H290" s="135"/>
      <c r="I290" s="135">
        <f t="shared" si="4"/>
        <v>0</v>
      </c>
    </row>
    <row r="291" spans="1:9" ht="12.75">
      <c r="A291" s="141"/>
      <c r="B291" s="133"/>
      <c r="C291" s="43"/>
      <c r="D291" s="133"/>
      <c r="E291" s="133"/>
      <c r="F291" s="144"/>
      <c r="G291" s="134"/>
      <c r="H291" s="135"/>
      <c r="I291" s="135">
        <f t="shared" si="4"/>
        <v>0</v>
      </c>
    </row>
    <row r="292" spans="1:9" ht="12.75">
      <c r="A292" s="146" t="s">
        <v>134</v>
      </c>
      <c r="B292" s="147"/>
      <c r="C292" s="149">
        <f>C293+C294+C295+C296</f>
        <v>0</v>
      </c>
      <c r="D292" s="146" t="s">
        <v>134</v>
      </c>
      <c r="E292" s="147"/>
      <c r="F292" s="149">
        <f>F293+F294+F295+F296</f>
        <v>340</v>
      </c>
      <c r="G292" s="148">
        <f>C292+F292</f>
        <v>340</v>
      </c>
      <c r="H292" s="149">
        <f>G292</f>
        <v>340</v>
      </c>
      <c r="I292" s="149">
        <f t="shared" si="4"/>
        <v>0</v>
      </c>
    </row>
    <row r="293" spans="1:9" ht="12.75">
      <c r="A293" s="140"/>
      <c r="B293" s="130"/>
      <c r="C293" s="135"/>
      <c r="D293" s="129"/>
      <c r="E293" s="130"/>
      <c r="F293" s="135"/>
      <c r="G293" s="131"/>
      <c r="H293" s="135"/>
      <c r="I293" s="135">
        <f t="shared" si="4"/>
        <v>0</v>
      </c>
    </row>
    <row r="294" spans="1:9" ht="12.75">
      <c r="A294" s="145" t="s">
        <v>135</v>
      </c>
      <c r="B294" s="130"/>
      <c r="C294" s="135"/>
      <c r="D294" s="129"/>
      <c r="E294" s="130"/>
      <c r="F294" s="150">
        <v>340</v>
      </c>
      <c r="G294" s="131"/>
      <c r="H294" s="135"/>
      <c r="I294" s="135">
        <f t="shared" si="4"/>
        <v>0</v>
      </c>
    </row>
    <row r="295" spans="1:9" ht="12.75">
      <c r="A295" s="129" t="s">
        <v>136</v>
      </c>
      <c r="B295" s="130"/>
      <c r="C295" s="135"/>
      <c r="D295" s="129"/>
      <c r="E295" s="130"/>
      <c r="F295" s="135"/>
      <c r="G295" s="131"/>
      <c r="H295" s="135"/>
      <c r="I295" s="135">
        <f t="shared" si="4"/>
        <v>0</v>
      </c>
    </row>
    <row r="296" spans="1:9" ht="12.75">
      <c r="A296" s="132" t="s">
        <v>137</v>
      </c>
      <c r="B296" s="133"/>
      <c r="C296" s="43"/>
      <c r="D296" s="132"/>
      <c r="E296" s="133"/>
      <c r="F296" s="43"/>
      <c r="G296" s="134"/>
      <c r="H296" s="135"/>
      <c r="I296" s="135">
        <f t="shared" si="4"/>
        <v>0</v>
      </c>
    </row>
    <row r="297" spans="1:9" ht="12.75">
      <c r="A297" s="136" t="s">
        <v>139</v>
      </c>
      <c r="B297" s="137"/>
      <c r="C297" s="138">
        <f>C299+C300+C301+C302+C303</f>
        <v>0</v>
      </c>
      <c r="D297" s="137" t="s">
        <v>139</v>
      </c>
      <c r="E297" s="137"/>
      <c r="F297" s="138">
        <f>F299+F300+F301+F302+F303</f>
        <v>0</v>
      </c>
      <c r="G297" s="139">
        <f>F297+C297</f>
        <v>0</v>
      </c>
      <c r="H297" s="149">
        <f>G297</f>
        <v>0</v>
      </c>
      <c r="I297" s="149">
        <f t="shared" si="4"/>
        <v>0</v>
      </c>
    </row>
    <row r="298" spans="1:9" ht="12.75">
      <c r="A298" s="129"/>
      <c r="B298" s="130"/>
      <c r="C298" s="135"/>
      <c r="D298" s="130"/>
      <c r="E298" s="130"/>
      <c r="F298" s="135"/>
      <c r="G298" s="131"/>
      <c r="H298" s="135"/>
      <c r="I298" s="135">
        <f t="shared" si="4"/>
        <v>0</v>
      </c>
    </row>
    <row r="299" spans="1:9" ht="12.75">
      <c r="A299" s="129" t="s">
        <v>171</v>
      </c>
      <c r="B299" s="130"/>
      <c r="C299" s="135"/>
      <c r="D299" s="130"/>
      <c r="E299" s="130"/>
      <c r="F299" s="135"/>
      <c r="G299" s="131"/>
      <c r="H299" s="135"/>
      <c r="I299" s="135">
        <f t="shared" si="4"/>
        <v>0</v>
      </c>
    </row>
    <row r="300" spans="1:9" ht="12.75">
      <c r="A300" s="129" t="s">
        <v>172</v>
      </c>
      <c r="B300" s="130"/>
      <c r="C300" s="135"/>
      <c r="D300" s="130"/>
      <c r="E300" s="130"/>
      <c r="F300" s="135"/>
      <c r="G300" s="131"/>
      <c r="H300" s="135"/>
      <c r="I300" s="135">
        <f t="shared" si="4"/>
        <v>0</v>
      </c>
    </row>
    <row r="301" spans="1:9" ht="12.75">
      <c r="A301" s="129"/>
      <c r="B301" s="130"/>
      <c r="C301" s="135"/>
      <c r="D301" s="130"/>
      <c r="E301" s="130"/>
      <c r="F301" s="135"/>
      <c r="G301" s="131"/>
      <c r="H301" s="135"/>
      <c r="I301" s="135">
        <f t="shared" si="4"/>
        <v>0</v>
      </c>
    </row>
    <row r="302" spans="1:9" ht="12.75">
      <c r="A302" s="129"/>
      <c r="B302" s="130"/>
      <c r="C302" s="135"/>
      <c r="D302" s="130"/>
      <c r="E302" s="130"/>
      <c r="F302" s="135"/>
      <c r="G302" s="131"/>
      <c r="H302" s="135"/>
      <c r="I302" s="135">
        <f t="shared" si="4"/>
        <v>0</v>
      </c>
    </row>
    <row r="303" spans="1:9" ht="12.75">
      <c r="A303" s="132"/>
      <c r="B303" s="133"/>
      <c r="C303" s="43"/>
      <c r="D303" s="133"/>
      <c r="E303" s="133"/>
      <c r="F303" s="43"/>
      <c r="G303" s="134"/>
      <c r="H303" s="135"/>
      <c r="I303" s="135">
        <f t="shared" si="4"/>
        <v>0</v>
      </c>
    </row>
    <row r="304" spans="1:9" ht="12.75">
      <c r="A304" s="136" t="s">
        <v>146</v>
      </c>
      <c r="B304" s="137"/>
      <c r="C304" s="138">
        <v>0</v>
      </c>
      <c r="D304" s="137" t="s">
        <v>146</v>
      </c>
      <c r="E304" s="137"/>
      <c r="F304" s="138">
        <f>F305+F306+F307</f>
        <v>0</v>
      </c>
      <c r="G304" s="139">
        <f>C304+F304</f>
        <v>0</v>
      </c>
      <c r="H304" s="149">
        <f>G304</f>
        <v>0</v>
      </c>
      <c r="I304" s="149">
        <f t="shared" si="4"/>
        <v>0</v>
      </c>
    </row>
    <row r="305" spans="1:9" ht="12.75">
      <c r="A305" s="140" t="s">
        <v>147</v>
      </c>
      <c r="B305" s="130"/>
      <c r="C305" s="135"/>
      <c r="D305" s="130"/>
      <c r="E305" s="130"/>
      <c r="F305" s="135"/>
      <c r="G305" s="131"/>
      <c r="H305" s="135"/>
      <c r="I305" s="135">
        <f t="shared" si="4"/>
        <v>0</v>
      </c>
    </row>
    <row r="306" spans="1:9" ht="12.75">
      <c r="A306" s="140" t="s">
        <v>148</v>
      </c>
      <c r="B306" s="130"/>
      <c r="C306" s="135" t="s">
        <v>9</v>
      </c>
      <c r="D306" s="130"/>
      <c r="E306" s="130"/>
      <c r="F306" s="135"/>
      <c r="G306" s="131"/>
      <c r="H306" s="135"/>
      <c r="I306" s="135">
        <f t="shared" si="4"/>
        <v>0</v>
      </c>
    </row>
    <row r="307" spans="1:9" ht="12.75">
      <c r="A307" s="141" t="s">
        <v>149</v>
      </c>
      <c r="B307" s="133"/>
      <c r="C307" s="43"/>
      <c r="D307" s="133"/>
      <c r="E307" s="133"/>
      <c r="F307" s="43"/>
      <c r="G307" s="134"/>
      <c r="H307" s="135"/>
      <c r="I307" s="135">
        <f t="shared" si="4"/>
        <v>0</v>
      </c>
    </row>
    <row r="308" spans="1:9" ht="12.75">
      <c r="A308" s="136" t="s">
        <v>150</v>
      </c>
      <c r="B308" s="137"/>
      <c r="C308" s="138">
        <f>C309+C310+C311</f>
        <v>0</v>
      </c>
      <c r="D308" s="137" t="s">
        <v>150</v>
      </c>
      <c r="E308" s="137"/>
      <c r="F308" s="138">
        <f>F309+F310+F311</f>
        <v>0</v>
      </c>
      <c r="G308" s="139">
        <f>C308+F308</f>
        <v>0</v>
      </c>
      <c r="H308" s="149">
        <f>G308</f>
        <v>0</v>
      </c>
      <c r="I308" s="149">
        <f t="shared" si="4"/>
        <v>0</v>
      </c>
    </row>
    <row r="309" spans="1:9" ht="12.75">
      <c r="A309" s="140" t="s">
        <v>151</v>
      </c>
      <c r="B309" s="130"/>
      <c r="C309" s="135"/>
      <c r="D309" s="130"/>
      <c r="E309" s="130"/>
      <c r="F309" s="135"/>
      <c r="G309" s="131"/>
      <c r="H309" s="135"/>
      <c r="I309" s="135">
        <f t="shared" si="4"/>
        <v>0</v>
      </c>
    </row>
    <row r="310" spans="1:9" ht="12.75">
      <c r="A310" s="140" t="s">
        <v>152</v>
      </c>
      <c r="B310" s="130"/>
      <c r="C310" s="135"/>
      <c r="D310" s="130"/>
      <c r="E310" s="130"/>
      <c r="F310" s="135"/>
      <c r="G310" s="131"/>
      <c r="H310" s="135"/>
      <c r="I310" s="135">
        <f t="shared" si="4"/>
        <v>0</v>
      </c>
    </row>
    <row r="311" spans="1:9" ht="12.75">
      <c r="A311" s="141" t="s">
        <v>153</v>
      </c>
      <c r="B311" s="133"/>
      <c r="C311" s="43"/>
      <c r="D311" s="133"/>
      <c r="E311" s="133"/>
      <c r="F311" s="43"/>
      <c r="G311" s="134"/>
      <c r="H311" s="135"/>
      <c r="I311" s="135">
        <f t="shared" si="4"/>
        <v>0</v>
      </c>
    </row>
    <row r="312" spans="1:9" ht="12.75">
      <c r="A312" s="136" t="s">
        <v>154</v>
      </c>
      <c r="B312" s="137"/>
      <c r="C312" s="138">
        <f>C313</f>
        <v>0</v>
      </c>
      <c r="D312" s="137" t="s">
        <v>173</v>
      </c>
      <c r="E312" s="137"/>
      <c r="F312" s="138">
        <f>F313</f>
        <v>520</v>
      </c>
      <c r="G312" s="139">
        <f>C312+F312</f>
        <v>520</v>
      </c>
      <c r="H312" s="149">
        <f>G312</f>
        <v>520</v>
      </c>
      <c r="I312" s="149">
        <f t="shared" si="4"/>
        <v>0</v>
      </c>
    </row>
    <row r="313" spans="1:9" ht="12.75">
      <c r="A313" s="141" t="s">
        <v>159</v>
      </c>
      <c r="B313" s="133"/>
      <c r="C313" s="152"/>
      <c r="D313" s="133"/>
      <c r="E313" s="133"/>
      <c r="F313" s="152">
        <v>520</v>
      </c>
      <c r="G313" s="134">
        <v>520</v>
      </c>
      <c r="H313" s="43"/>
      <c r="I313" s="135">
        <v>0</v>
      </c>
    </row>
    <row r="314" spans="1:9" ht="12.75">
      <c r="A314" s="156" t="s">
        <v>160</v>
      </c>
      <c r="B314" s="157"/>
      <c r="C314" s="159">
        <f>C312+C308+C304+C297+C292+C288+C286+C284+C279+C277+C275</f>
        <v>0</v>
      </c>
      <c r="D314" s="157"/>
      <c r="E314" s="157"/>
      <c r="F314" s="159">
        <f>F312+F308+F304+F297+F292+F288+F286+F284+F279+F277+F275</f>
        <v>281200</v>
      </c>
      <c r="G314" s="158">
        <f>C314+F314</f>
        <v>281200</v>
      </c>
      <c r="H314" s="158">
        <f>H312+H308+H304+H297+H292+H288+H286+H284+H279+H277+H275</f>
        <v>281200</v>
      </c>
      <c r="I314" s="165">
        <f>G314-H314</f>
        <v>0</v>
      </c>
    </row>
    <row r="317" ht="12.75">
      <c r="B317" t="s">
        <v>177</v>
      </c>
    </row>
    <row r="319" spans="1:8" ht="12.75">
      <c r="A319" t="s">
        <v>123</v>
      </c>
      <c r="D319" t="s">
        <v>124</v>
      </c>
      <c r="G319" t="s">
        <v>129</v>
      </c>
      <c r="H319" t="s">
        <v>140</v>
      </c>
    </row>
    <row r="320" spans="1:9" ht="12.75">
      <c r="A320" s="136" t="s">
        <v>161</v>
      </c>
      <c r="B320" s="137"/>
      <c r="C320" s="138"/>
      <c r="D320" s="137" t="s">
        <v>161</v>
      </c>
      <c r="E320" s="137"/>
      <c r="F320" s="138">
        <f>F321</f>
        <v>0</v>
      </c>
      <c r="G320" s="139">
        <f>F320</f>
        <v>0</v>
      </c>
      <c r="H320" s="149">
        <f>G320</f>
        <v>0</v>
      </c>
      <c r="I320" s="149">
        <f aca="true" t="shared" si="5" ref="I320:I357">G320-H320</f>
        <v>0</v>
      </c>
    </row>
    <row r="321" spans="1:9" ht="12.75">
      <c r="A321" s="132"/>
      <c r="B321" s="133"/>
      <c r="C321" s="43"/>
      <c r="D321" s="133" t="s">
        <v>165</v>
      </c>
      <c r="E321" s="133"/>
      <c r="F321" s="155"/>
      <c r="G321" s="134"/>
      <c r="H321" s="135"/>
      <c r="I321" s="135">
        <f t="shared" si="5"/>
        <v>0</v>
      </c>
    </row>
    <row r="322" spans="1:9" ht="12.75">
      <c r="A322" s="136" t="s">
        <v>162</v>
      </c>
      <c r="B322" s="137"/>
      <c r="C322" s="138"/>
      <c r="D322" s="137" t="s">
        <v>162</v>
      </c>
      <c r="E322" s="137"/>
      <c r="F322" s="138">
        <f>F323</f>
        <v>0</v>
      </c>
      <c r="G322" s="139">
        <f>F322</f>
        <v>0</v>
      </c>
      <c r="H322" s="149">
        <f>G322</f>
        <v>0</v>
      </c>
      <c r="I322" s="149">
        <f t="shared" si="5"/>
        <v>0</v>
      </c>
    </row>
    <row r="323" spans="1:9" ht="12.75">
      <c r="A323" s="132" t="s">
        <v>163</v>
      </c>
      <c r="B323" s="133"/>
      <c r="C323" s="43"/>
      <c r="D323" s="133" t="s">
        <v>163</v>
      </c>
      <c r="E323" s="133"/>
      <c r="F323" s="155"/>
      <c r="G323" s="134"/>
      <c r="H323" s="135"/>
      <c r="I323" s="135">
        <f t="shared" si="5"/>
        <v>0</v>
      </c>
    </row>
    <row r="324" spans="1:9" ht="12.75">
      <c r="A324" s="136" t="s">
        <v>125</v>
      </c>
      <c r="B324" s="137"/>
      <c r="C324" s="138">
        <f>C325+C326+C327+C328</f>
        <v>0</v>
      </c>
      <c r="D324" s="137" t="s">
        <v>125</v>
      </c>
      <c r="E324" s="137"/>
      <c r="F324" s="138">
        <f>F325+F326+F327+F328</f>
        <v>0</v>
      </c>
      <c r="G324" s="139">
        <f>C324+F324</f>
        <v>0</v>
      </c>
      <c r="H324" s="149">
        <v>0</v>
      </c>
      <c r="I324" s="149">
        <f t="shared" si="5"/>
        <v>0</v>
      </c>
    </row>
    <row r="325" spans="1:9" ht="12.75">
      <c r="A325" s="129"/>
      <c r="B325" s="130"/>
      <c r="C325" s="135"/>
      <c r="D325" s="130"/>
      <c r="E325" s="130"/>
      <c r="F325" s="135"/>
      <c r="G325" s="131"/>
      <c r="H325" s="135"/>
      <c r="I325" s="135">
        <f t="shared" si="5"/>
        <v>0</v>
      </c>
    </row>
    <row r="326" spans="1:9" ht="12.75">
      <c r="A326" s="129"/>
      <c r="B326" s="130"/>
      <c r="C326" s="135"/>
      <c r="D326" s="130"/>
      <c r="E326" s="130"/>
      <c r="F326" s="135"/>
      <c r="G326" s="131"/>
      <c r="H326" s="135"/>
      <c r="I326" s="135">
        <f t="shared" si="5"/>
        <v>0</v>
      </c>
    </row>
    <row r="327" spans="1:9" ht="12.75">
      <c r="A327" s="129"/>
      <c r="B327" s="130"/>
      <c r="C327" s="135"/>
      <c r="D327" s="130"/>
      <c r="E327" s="130"/>
      <c r="F327" s="135"/>
      <c r="G327" s="131"/>
      <c r="H327" s="135"/>
      <c r="I327" s="135">
        <f t="shared" si="5"/>
        <v>0</v>
      </c>
    </row>
    <row r="328" spans="1:9" ht="12.75">
      <c r="A328" s="132"/>
      <c r="B328" s="133"/>
      <c r="C328" s="43"/>
      <c r="D328" s="133"/>
      <c r="E328" s="133"/>
      <c r="F328" s="43"/>
      <c r="G328" s="134"/>
      <c r="H328" s="135"/>
      <c r="I328" s="135">
        <f t="shared" si="5"/>
        <v>0</v>
      </c>
    </row>
    <row r="329" spans="1:9" ht="12.75">
      <c r="A329" s="138" t="s">
        <v>130</v>
      </c>
      <c r="B329" s="138"/>
      <c r="C329" s="138">
        <f>C330</f>
        <v>0</v>
      </c>
      <c r="D329" s="138" t="s">
        <v>130</v>
      </c>
      <c r="E329" s="138"/>
      <c r="F329" s="138">
        <f>F330</f>
        <v>0</v>
      </c>
      <c r="G329" s="138">
        <f>C329+F329</f>
        <v>0</v>
      </c>
      <c r="H329" s="149">
        <f>G329</f>
        <v>0</v>
      </c>
      <c r="I329" s="149">
        <f t="shared" si="5"/>
        <v>0</v>
      </c>
    </row>
    <row r="330" spans="1:9" ht="12.75">
      <c r="A330" s="141" t="s">
        <v>131</v>
      </c>
      <c r="B330" s="133"/>
      <c r="C330" s="43"/>
      <c r="D330" s="133"/>
      <c r="E330" s="133"/>
      <c r="F330" s="43"/>
      <c r="G330" s="134"/>
      <c r="H330" s="135"/>
      <c r="I330" s="135">
        <f t="shared" si="5"/>
        <v>0</v>
      </c>
    </row>
    <row r="331" spans="1:9" ht="12.75">
      <c r="A331" s="138" t="s">
        <v>132</v>
      </c>
      <c r="B331" s="138"/>
      <c r="C331" s="138"/>
      <c r="D331" s="138" t="s">
        <v>132</v>
      </c>
      <c r="E331" s="138"/>
      <c r="F331" s="138">
        <f>F332</f>
        <v>0</v>
      </c>
      <c r="G331" s="138">
        <f>C331+F331</f>
        <v>0</v>
      </c>
      <c r="H331" s="149">
        <f>G331</f>
        <v>0</v>
      </c>
      <c r="I331" s="149">
        <f t="shared" si="5"/>
        <v>0</v>
      </c>
    </row>
    <row r="332" spans="1:9" ht="12.75">
      <c r="A332" s="140" t="s">
        <v>133</v>
      </c>
      <c r="B332" s="130"/>
      <c r="C332" s="135"/>
      <c r="D332" s="130"/>
      <c r="E332" s="130"/>
      <c r="F332" s="150"/>
      <c r="G332" s="131"/>
      <c r="H332" s="135"/>
      <c r="I332" s="135">
        <f t="shared" si="5"/>
        <v>0</v>
      </c>
    </row>
    <row r="333" spans="1:9" ht="12.75">
      <c r="A333" s="146" t="s">
        <v>155</v>
      </c>
      <c r="B333" s="147"/>
      <c r="C333" s="149">
        <f>C334+C335+C336</f>
        <v>0</v>
      </c>
      <c r="D333" s="147" t="s">
        <v>155</v>
      </c>
      <c r="E333" s="147"/>
      <c r="F333" s="149">
        <f>F334+F335+F336</f>
        <v>0</v>
      </c>
      <c r="G333" s="148">
        <f>C333+F333</f>
        <v>0</v>
      </c>
      <c r="H333" s="149">
        <f>G333</f>
        <v>0</v>
      </c>
      <c r="I333" s="149">
        <f t="shared" si="5"/>
        <v>0</v>
      </c>
    </row>
    <row r="334" spans="1:9" ht="12.75">
      <c r="A334" s="140" t="s">
        <v>156</v>
      </c>
      <c r="B334" s="130" t="s">
        <v>158</v>
      </c>
      <c r="C334" s="142"/>
      <c r="D334" s="130"/>
      <c r="E334" s="130"/>
      <c r="F334" s="150"/>
      <c r="G334" s="131"/>
      <c r="H334" s="135"/>
      <c r="I334" s="135">
        <f t="shared" si="5"/>
        <v>0</v>
      </c>
    </row>
    <row r="335" spans="1:9" ht="12.75">
      <c r="A335" s="140" t="s">
        <v>157</v>
      </c>
      <c r="B335" s="130"/>
      <c r="C335" s="167"/>
      <c r="D335" s="130"/>
      <c r="E335" s="130"/>
      <c r="F335" s="150"/>
      <c r="G335" s="131"/>
      <c r="H335" s="135"/>
      <c r="I335" s="135">
        <f t="shared" si="5"/>
        <v>0</v>
      </c>
    </row>
    <row r="336" spans="1:9" ht="12.75">
      <c r="A336" s="141"/>
      <c r="B336" s="133"/>
      <c r="C336" s="43"/>
      <c r="D336" s="133"/>
      <c r="E336" s="133"/>
      <c r="F336" s="144"/>
      <c r="G336" s="134"/>
      <c r="H336" s="135"/>
      <c r="I336" s="135">
        <f t="shared" si="5"/>
        <v>0</v>
      </c>
    </row>
    <row r="337" spans="1:9" ht="12.75">
      <c r="A337" s="146" t="s">
        <v>134</v>
      </c>
      <c r="B337" s="147"/>
      <c r="C337" s="149">
        <f>C338+C339+C340+C341</f>
        <v>0</v>
      </c>
      <c r="D337" s="146" t="s">
        <v>134</v>
      </c>
      <c r="E337" s="147"/>
      <c r="F337" s="149">
        <f>F338+F339+F340+F341</f>
        <v>110000</v>
      </c>
      <c r="G337" s="148">
        <f>C337+F337</f>
        <v>110000</v>
      </c>
      <c r="H337" s="149">
        <f>G337</f>
        <v>110000</v>
      </c>
      <c r="I337" s="149">
        <f t="shared" si="5"/>
        <v>0</v>
      </c>
    </row>
    <row r="338" spans="1:9" ht="12.75">
      <c r="A338" s="140" t="s">
        <v>178</v>
      </c>
      <c r="B338" s="130"/>
      <c r="C338" s="135"/>
      <c r="D338" s="129"/>
      <c r="E338" s="130"/>
      <c r="F338" s="135">
        <v>8000</v>
      </c>
      <c r="G338" s="131"/>
      <c r="H338" s="135"/>
      <c r="I338" s="135">
        <f t="shared" si="5"/>
        <v>0</v>
      </c>
    </row>
    <row r="339" spans="1:9" ht="12.75">
      <c r="A339" s="145" t="s">
        <v>179</v>
      </c>
      <c r="B339" s="130"/>
      <c r="C339" s="135"/>
      <c r="D339" s="129"/>
      <c r="E339" s="130"/>
      <c r="F339" s="150">
        <v>102000</v>
      </c>
      <c r="G339" s="131"/>
      <c r="H339" s="135"/>
      <c r="I339" s="135">
        <f t="shared" si="5"/>
        <v>0</v>
      </c>
    </row>
    <row r="340" spans="1:9" ht="12.75">
      <c r="A340" s="129"/>
      <c r="B340" s="130"/>
      <c r="C340" s="135"/>
      <c r="D340" s="129"/>
      <c r="E340" s="130"/>
      <c r="F340" s="135"/>
      <c r="G340" s="131"/>
      <c r="H340" s="135"/>
      <c r="I340" s="135">
        <f t="shared" si="5"/>
        <v>0</v>
      </c>
    </row>
    <row r="341" spans="1:9" ht="12.75">
      <c r="A341" s="132"/>
      <c r="B341" s="133"/>
      <c r="C341" s="43"/>
      <c r="D341" s="132"/>
      <c r="E341" s="133"/>
      <c r="F341" s="43"/>
      <c r="G341" s="134"/>
      <c r="H341" s="135"/>
      <c r="I341" s="135">
        <f t="shared" si="5"/>
        <v>0</v>
      </c>
    </row>
    <row r="342" spans="1:9" ht="12.75">
      <c r="A342" s="136" t="s">
        <v>139</v>
      </c>
      <c r="B342" s="137"/>
      <c r="C342" s="138">
        <f>C344+C345+C346+C347+C348</f>
        <v>0</v>
      </c>
      <c r="D342" s="137" t="s">
        <v>139</v>
      </c>
      <c r="E342" s="137"/>
      <c r="F342" s="138">
        <f>F344+F345+F346+F347+F348</f>
        <v>0</v>
      </c>
      <c r="G342" s="139">
        <f>F342+C342</f>
        <v>0</v>
      </c>
      <c r="H342" s="149">
        <f>G342</f>
        <v>0</v>
      </c>
      <c r="I342" s="149">
        <f t="shared" si="5"/>
        <v>0</v>
      </c>
    </row>
    <row r="343" spans="1:9" ht="12.75">
      <c r="A343" s="129"/>
      <c r="B343" s="130"/>
      <c r="C343" s="135"/>
      <c r="D343" s="130"/>
      <c r="E343" s="130"/>
      <c r="F343" s="135"/>
      <c r="G343" s="131"/>
      <c r="H343" s="135"/>
      <c r="I343" s="135">
        <f t="shared" si="5"/>
        <v>0</v>
      </c>
    </row>
    <row r="344" spans="1:9" ht="12.75">
      <c r="A344" s="129"/>
      <c r="B344" s="130"/>
      <c r="C344" s="135"/>
      <c r="D344" s="130"/>
      <c r="E344" s="130"/>
      <c r="F344" s="135"/>
      <c r="G344" s="131"/>
      <c r="H344" s="135"/>
      <c r="I344" s="135">
        <f t="shared" si="5"/>
        <v>0</v>
      </c>
    </row>
    <row r="345" spans="1:9" ht="12.75">
      <c r="A345" s="129"/>
      <c r="B345" s="130"/>
      <c r="C345" s="135"/>
      <c r="D345" s="130"/>
      <c r="E345" s="130"/>
      <c r="F345" s="135"/>
      <c r="G345" s="131"/>
      <c r="H345" s="135"/>
      <c r="I345" s="135">
        <f t="shared" si="5"/>
        <v>0</v>
      </c>
    </row>
    <row r="346" spans="1:9" ht="12.75">
      <c r="A346" s="129"/>
      <c r="B346" s="130"/>
      <c r="C346" s="135"/>
      <c r="D346" s="130"/>
      <c r="E346" s="130"/>
      <c r="F346" s="135"/>
      <c r="G346" s="131"/>
      <c r="H346" s="135"/>
      <c r="I346" s="135">
        <f t="shared" si="5"/>
        <v>0</v>
      </c>
    </row>
    <row r="347" spans="1:9" ht="12.75">
      <c r="A347" s="129"/>
      <c r="B347" s="130"/>
      <c r="C347" s="135"/>
      <c r="D347" s="130"/>
      <c r="E347" s="130"/>
      <c r="F347" s="135"/>
      <c r="G347" s="131"/>
      <c r="H347" s="135"/>
      <c r="I347" s="135">
        <f t="shared" si="5"/>
        <v>0</v>
      </c>
    </row>
    <row r="348" spans="1:9" ht="12.75">
      <c r="A348" s="132"/>
      <c r="B348" s="133"/>
      <c r="C348" s="43"/>
      <c r="D348" s="133"/>
      <c r="E348" s="133"/>
      <c r="F348" s="43"/>
      <c r="G348" s="134"/>
      <c r="H348" s="135"/>
      <c r="I348" s="135">
        <f t="shared" si="5"/>
        <v>0</v>
      </c>
    </row>
    <row r="349" spans="1:9" ht="12.75">
      <c r="A349" s="136" t="s">
        <v>146</v>
      </c>
      <c r="B349" s="137"/>
      <c r="C349" s="138">
        <v>0</v>
      </c>
      <c r="D349" s="137" t="s">
        <v>146</v>
      </c>
      <c r="E349" s="137"/>
      <c r="F349" s="138">
        <f>F350+F351+F352</f>
        <v>0</v>
      </c>
      <c r="G349" s="139">
        <f>C349+F349</f>
        <v>0</v>
      </c>
      <c r="H349" s="149">
        <f>G349</f>
        <v>0</v>
      </c>
      <c r="I349" s="149">
        <f t="shared" si="5"/>
        <v>0</v>
      </c>
    </row>
    <row r="350" spans="1:9" ht="12.75">
      <c r="A350" s="140" t="s">
        <v>147</v>
      </c>
      <c r="B350" s="130"/>
      <c r="C350" s="135"/>
      <c r="D350" s="130"/>
      <c r="E350" s="130"/>
      <c r="F350" s="135"/>
      <c r="G350" s="131"/>
      <c r="H350" s="135"/>
      <c r="I350" s="135">
        <f t="shared" si="5"/>
        <v>0</v>
      </c>
    </row>
    <row r="351" spans="1:9" ht="12.75">
      <c r="A351" s="140" t="s">
        <v>148</v>
      </c>
      <c r="B351" s="130"/>
      <c r="C351" s="135" t="s">
        <v>9</v>
      </c>
      <c r="D351" s="130"/>
      <c r="E351" s="130"/>
      <c r="F351" s="135"/>
      <c r="G351" s="131"/>
      <c r="H351" s="135"/>
      <c r="I351" s="135">
        <f t="shared" si="5"/>
        <v>0</v>
      </c>
    </row>
    <row r="352" spans="1:9" ht="12.75">
      <c r="A352" s="141" t="s">
        <v>149</v>
      </c>
      <c r="B352" s="133"/>
      <c r="C352" s="43"/>
      <c r="D352" s="133"/>
      <c r="E352" s="133"/>
      <c r="F352" s="43"/>
      <c r="G352" s="134"/>
      <c r="H352" s="135"/>
      <c r="I352" s="135">
        <f t="shared" si="5"/>
        <v>0</v>
      </c>
    </row>
    <row r="353" spans="1:9" ht="12.75">
      <c r="A353" s="136" t="s">
        <v>150</v>
      </c>
      <c r="B353" s="137"/>
      <c r="C353" s="138">
        <f>C354+C355+C356</f>
        <v>0</v>
      </c>
      <c r="D353" s="137" t="s">
        <v>150</v>
      </c>
      <c r="E353" s="137"/>
      <c r="F353" s="138">
        <f>F354+F355+F356</f>
        <v>0</v>
      </c>
      <c r="G353" s="139">
        <f>C353+F353</f>
        <v>0</v>
      </c>
      <c r="H353" s="149">
        <f>G353</f>
        <v>0</v>
      </c>
      <c r="I353" s="149">
        <f t="shared" si="5"/>
        <v>0</v>
      </c>
    </row>
    <row r="354" spans="1:9" ht="12.75">
      <c r="A354" s="140"/>
      <c r="B354" s="130"/>
      <c r="C354" s="135"/>
      <c r="D354" s="130"/>
      <c r="E354" s="130"/>
      <c r="F354" s="135"/>
      <c r="G354" s="131"/>
      <c r="H354" s="135"/>
      <c r="I354" s="135">
        <f t="shared" si="5"/>
        <v>0</v>
      </c>
    </row>
    <row r="355" spans="1:9" ht="12.75">
      <c r="A355" s="140"/>
      <c r="B355" s="130"/>
      <c r="C355" s="135"/>
      <c r="D355" s="130"/>
      <c r="E355" s="130"/>
      <c r="F355" s="135"/>
      <c r="G355" s="131"/>
      <c r="H355" s="135"/>
      <c r="I355" s="135">
        <f t="shared" si="5"/>
        <v>0</v>
      </c>
    </row>
    <row r="356" spans="1:9" ht="12.75">
      <c r="A356" s="141"/>
      <c r="B356" s="133"/>
      <c r="C356" s="43"/>
      <c r="D356" s="133"/>
      <c r="E356" s="133"/>
      <c r="F356" s="43"/>
      <c r="G356" s="134"/>
      <c r="H356" s="135"/>
      <c r="I356" s="135">
        <f t="shared" si="5"/>
        <v>0</v>
      </c>
    </row>
    <row r="357" spans="1:9" ht="12.75">
      <c r="A357" s="136" t="s">
        <v>154</v>
      </c>
      <c r="B357" s="137"/>
      <c r="C357" s="138">
        <f>C358</f>
        <v>0</v>
      </c>
      <c r="D357" s="137" t="s">
        <v>173</v>
      </c>
      <c r="E357" s="137"/>
      <c r="F357" s="138">
        <f>F358</f>
        <v>0</v>
      </c>
      <c r="G357" s="139">
        <f>C357+F357</f>
        <v>0</v>
      </c>
      <c r="H357" s="149">
        <f>G357</f>
        <v>0</v>
      </c>
      <c r="I357" s="149">
        <f t="shared" si="5"/>
        <v>0</v>
      </c>
    </row>
    <row r="358" spans="1:9" ht="12.75">
      <c r="A358" s="141" t="s">
        <v>159</v>
      </c>
      <c r="B358" s="133"/>
      <c r="C358" s="152"/>
      <c r="D358" s="133"/>
      <c r="E358" s="133"/>
      <c r="F358" s="152"/>
      <c r="G358" s="134"/>
      <c r="H358" s="43"/>
      <c r="I358" s="135">
        <v>0</v>
      </c>
    </row>
    <row r="359" spans="1:9" ht="12.75">
      <c r="A359" s="156" t="s">
        <v>160</v>
      </c>
      <c r="B359" s="157"/>
      <c r="C359" s="159">
        <f>C357+C353+C349+C342+C337+C333+C331+C329+C324+C322+C320</f>
        <v>0</v>
      </c>
      <c r="D359" s="157"/>
      <c r="E359" s="157"/>
      <c r="F359" s="159">
        <f>F357+F353+F349+F342+F337+F333+F331+F329+F324+F322+F320</f>
        <v>110000</v>
      </c>
      <c r="G359" s="158">
        <f>C359+F359</f>
        <v>110000</v>
      </c>
      <c r="H359" s="158">
        <f>H357+H353+H349+H342+H337+H333+H331+H329+H324+H322+H320</f>
        <v>110000</v>
      </c>
      <c r="I359" s="165">
        <f>G359-H359</f>
        <v>0</v>
      </c>
    </row>
    <row r="361" ht="12.75">
      <c r="A361" t="s">
        <v>181</v>
      </c>
    </row>
    <row r="363" spans="1:8" ht="12.75">
      <c r="A363" t="s">
        <v>123</v>
      </c>
      <c r="D363" t="s">
        <v>124</v>
      </c>
      <c r="G363" t="s">
        <v>129</v>
      </c>
      <c r="H363" t="s">
        <v>140</v>
      </c>
    </row>
    <row r="364" spans="1:9" ht="12.75">
      <c r="A364" s="136" t="s">
        <v>161</v>
      </c>
      <c r="B364" s="137"/>
      <c r="C364" s="138"/>
      <c r="D364" s="137" t="s">
        <v>161</v>
      </c>
      <c r="E364" s="137"/>
      <c r="F364" s="138">
        <f>F365</f>
        <v>0</v>
      </c>
      <c r="G364" s="139">
        <f>F364</f>
        <v>0</v>
      </c>
      <c r="H364" s="149">
        <f>G364</f>
        <v>0</v>
      </c>
      <c r="I364" s="149">
        <f aca="true" t="shared" si="6" ref="I364:I397">G364-H364</f>
        <v>0</v>
      </c>
    </row>
    <row r="365" spans="1:9" ht="12.75">
      <c r="A365" s="132"/>
      <c r="B365" s="133"/>
      <c r="C365" s="43"/>
      <c r="D365" s="133" t="s">
        <v>165</v>
      </c>
      <c r="E365" s="133"/>
      <c r="F365" s="155"/>
      <c r="G365" s="134"/>
      <c r="H365" s="135"/>
      <c r="I365" s="135">
        <f t="shared" si="6"/>
        <v>0</v>
      </c>
    </row>
    <row r="366" spans="1:9" ht="12.75">
      <c r="A366" s="136" t="s">
        <v>162</v>
      </c>
      <c r="B366" s="137"/>
      <c r="C366" s="138"/>
      <c r="D366" s="137" t="s">
        <v>162</v>
      </c>
      <c r="E366" s="137"/>
      <c r="F366" s="138">
        <f>F367</f>
        <v>0</v>
      </c>
      <c r="G366" s="139">
        <f>F366</f>
        <v>0</v>
      </c>
      <c r="H366" s="149">
        <f>G366</f>
        <v>0</v>
      </c>
      <c r="I366" s="149">
        <f t="shared" si="6"/>
        <v>0</v>
      </c>
    </row>
    <row r="367" spans="1:9" ht="12.75">
      <c r="A367" s="132" t="s">
        <v>163</v>
      </c>
      <c r="B367" s="133"/>
      <c r="C367" s="43"/>
      <c r="D367" s="133" t="s">
        <v>163</v>
      </c>
      <c r="E367" s="133"/>
      <c r="F367" s="155"/>
      <c r="G367" s="134"/>
      <c r="H367" s="135"/>
      <c r="I367" s="135">
        <f t="shared" si="6"/>
        <v>0</v>
      </c>
    </row>
    <row r="368" spans="1:9" ht="12.75">
      <c r="A368" s="136" t="s">
        <v>125</v>
      </c>
      <c r="B368" s="137"/>
      <c r="C368" s="138">
        <f>C369+C370+C371+C372</f>
        <v>0</v>
      </c>
      <c r="D368" s="137" t="s">
        <v>125</v>
      </c>
      <c r="E368" s="137"/>
      <c r="F368" s="138">
        <f>F369+F370+F371+F372</f>
        <v>0</v>
      </c>
      <c r="G368" s="139">
        <f>C368+F368</f>
        <v>0</v>
      </c>
      <c r="H368" s="149">
        <v>0</v>
      </c>
      <c r="I368" s="149">
        <f t="shared" si="6"/>
        <v>0</v>
      </c>
    </row>
    <row r="369" spans="1:9" ht="12.75">
      <c r="A369" s="129"/>
      <c r="B369" s="130"/>
      <c r="C369" s="135"/>
      <c r="D369" s="130"/>
      <c r="E369" s="130"/>
      <c r="F369" s="135"/>
      <c r="G369" s="131"/>
      <c r="H369" s="135"/>
      <c r="I369" s="135">
        <f t="shared" si="6"/>
        <v>0</v>
      </c>
    </row>
    <row r="370" spans="1:9" ht="12.75">
      <c r="A370" s="129"/>
      <c r="B370" s="130"/>
      <c r="C370" s="135"/>
      <c r="D370" s="130"/>
      <c r="E370" s="130"/>
      <c r="F370" s="135"/>
      <c r="G370" s="131"/>
      <c r="H370" s="135"/>
      <c r="I370" s="135">
        <f t="shared" si="6"/>
        <v>0</v>
      </c>
    </row>
    <row r="371" spans="1:9" ht="12.75">
      <c r="A371" s="129"/>
      <c r="B371" s="130"/>
      <c r="C371" s="135"/>
      <c r="D371" s="130"/>
      <c r="E371" s="130"/>
      <c r="F371" s="135"/>
      <c r="G371" s="131"/>
      <c r="H371" s="135"/>
      <c r="I371" s="135">
        <f t="shared" si="6"/>
        <v>0</v>
      </c>
    </row>
    <row r="372" spans="1:9" ht="12.75">
      <c r="A372" s="132"/>
      <c r="B372" s="133"/>
      <c r="C372" s="43"/>
      <c r="D372" s="133"/>
      <c r="E372" s="133"/>
      <c r="F372" s="43"/>
      <c r="G372" s="134"/>
      <c r="H372" s="135"/>
      <c r="I372" s="135">
        <f t="shared" si="6"/>
        <v>0</v>
      </c>
    </row>
    <row r="373" spans="1:9" ht="12.75">
      <c r="A373" s="138" t="s">
        <v>130</v>
      </c>
      <c r="B373" s="138"/>
      <c r="C373" s="138">
        <f>C374</f>
        <v>0</v>
      </c>
      <c r="D373" s="138" t="s">
        <v>130</v>
      </c>
      <c r="E373" s="138"/>
      <c r="F373" s="138">
        <f>F374</f>
        <v>0</v>
      </c>
      <c r="G373" s="138">
        <f>C373+F373</f>
        <v>0</v>
      </c>
      <c r="H373" s="149">
        <f>G373</f>
        <v>0</v>
      </c>
      <c r="I373" s="149">
        <f t="shared" si="6"/>
        <v>0</v>
      </c>
    </row>
    <row r="374" spans="1:9" ht="12.75">
      <c r="A374" s="141" t="s">
        <v>131</v>
      </c>
      <c r="B374" s="133"/>
      <c r="C374" s="43"/>
      <c r="D374" s="133"/>
      <c r="E374" s="133"/>
      <c r="F374" s="43"/>
      <c r="G374" s="134"/>
      <c r="H374" s="135"/>
      <c r="I374" s="135">
        <f t="shared" si="6"/>
        <v>0</v>
      </c>
    </row>
    <row r="375" spans="1:9" ht="12.75">
      <c r="A375" s="138" t="s">
        <v>132</v>
      </c>
      <c r="B375" s="138"/>
      <c r="C375" s="138"/>
      <c r="D375" s="138" t="s">
        <v>132</v>
      </c>
      <c r="E375" s="138"/>
      <c r="F375" s="138">
        <f>F376</f>
        <v>0</v>
      </c>
      <c r="G375" s="138">
        <f>C375+F375</f>
        <v>0</v>
      </c>
      <c r="H375" s="149">
        <f>G375</f>
        <v>0</v>
      </c>
      <c r="I375" s="149">
        <f t="shared" si="6"/>
        <v>0</v>
      </c>
    </row>
    <row r="376" spans="1:9" ht="12.75">
      <c r="A376" s="140" t="s">
        <v>133</v>
      </c>
      <c r="B376" s="130"/>
      <c r="C376" s="135"/>
      <c r="D376" s="130"/>
      <c r="E376" s="130"/>
      <c r="F376" s="150"/>
      <c r="G376" s="131"/>
      <c r="H376" s="135"/>
      <c r="I376" s="135">
        <f t="shared" si="6"/>
        <v>0</v>
      </c>
    </row>
    <row r="377" spans="1:9" ht="12.75">
      <c r="A377" s="146" t="s">
        <v>155</v>
      </c>
      <c r="B377" s="147"/>
      <c r="C377" s="149">
        <f>C378+C379+C380</f>
        <v>0</v>
      </c>
      <c r="D377" s="147" t="s">
        <v>155</v>
      </c>
      <c r="E377" s="147"/>
      <c r="F377" s="149">
        <f>F378+F379+F380</f>
        <v>0</v>
      </c>
      <c r="G377" s="148">
        <f>C377+F377</f>
        <v>0</v>
      </c>
      <c r="H377" s="149">
        <f>G377</f>
        <v>0</v>
      </c>
      <c r="I377" s="149">
        <f t="shared" si="6"/>
        <v>0</v>
      </c>
    </row>
    <row r="378" spans="1:9" ht="12.75">
      <c r="A378" s="140" t="s">
        <v>156</v>
      </c>
      <c r="B378" s="130" t="s">
        <v>158</v>
      </c>
      <c r="C378" s="142"/>
      <c r="D378" s="130"/>
      <c r="E378" s="130"/>
      <c r="F378" s="150"/>
      <c r="G378" s="131"/>
      <c r="H378" s="135"/>
      <c r="I378" s="135">
        <f t="shared" si="6"/>
        <v>0</v>
      </c>
    </row>
    <row r="379" spans="1:9" ht="12.75">
      <c r="A379" s="140" t="s">
        <v>157</v>
      </c>
      <c r="B379" s="130"/>
      <c r="C379" s="167"/>
      <c r="D379" s="130"/>
      <c r="E379" s="130"/>
      <c r="F379" s="150"/>
      <c r="G379" s="131"/>
      <c r="H379" s="135"/>
      <c r="I379" s="135">
        <f t="shared" si="6"/>
        <v>0</v>
      </c>
    </row>
    <row r="380" spans="1:9" ht="12.75">
      <c r="A380" s="141"/>
      <c r="B380" s="133"/>
      <c r="C380" s="43"/>
      <c r="D380" s="133"/>
      <c r="E380" s="133"/>
      <c r="F380" s="144"/>
      <c r="G380" s="134"/>
      <c r="H380" s="135"/>
      <c r="I380" s="135">
        <f t="shared" si="6"/>
        <v>0</v>
      </c>
    </row>
    <row r="381" spans="1:9" ht="12.75">
      <c r="A381" s="146" t="s">
        <v>134</v>
      </c>
      <c r="B381" s="147"/>
      <c r="C381" s="149">
        <f>C382+C383+C384+C385</f>
        <v>0</v>
      </c>
      <c r="D381" s="146" t="s">
        <v>134</v>
      </c>
      <c r="E381" s="147"/>
      <c r="F381" s="149">
        <f>F382+F383+F384+F385</f>
        <v>0</v>
      </c>
      <c r="G381" s="148">
        <f>C381+F381</f>
        <v>0</v>
      </c>
      <c r="H381" s="149">
        <f>G381</f>
        <v>0</v>
      </c>
      <c r="I381" s="149">
        <f t="shared" si="6"/>
        <v>0</v>
      </c>
    </row>
    <row r="382" spans="1:9" ht="12.75">
      <c r="A382" s="140"/>
      <c r="B382" s="130"/>
      <c r="C382" s="135"/>
      <c r="D382" s="129"/>
      <c r="E382" s="130"/>
      <c r="F382" s="135"/>
      <c r="G382" s="131"/>
      <c r="H382" s="135"/>
      <c r="I382" s="135">
        <f t="shared" si="6"/>
        <v>0</v>
      </c>
    </row>
    <row r="383" spans="1:9" ht="12.75">
      <c r="A383" s="145"/>
      <c r="B383" s="130"/>
      <c r="C383" s="135"/>
      <c r="D383" s="129"/>
      <c r="E383" s="130"/>
      <c r="F383" s="150"/>
      <c r="G383" s="131"/>
      <c r="H383" s="135"/>
      <c r="I383" s="135">
        <f t="shared" si="6"/>
        <v>0</v>
      </c>
    </row>
    <row r="384" spans="1:9" ht="12.75">
      <c r="A384" s="129"/>
      <c r="B384" s="130"/>
      <c r="C384" s="135"/>
      <c r="D384" s="129"/>
      <c r="E384" s="130"/>
      <c r="F384" s="135"/>
      <c r="G384" s="131"/>
      <c r="H384" s="135"/>
      <c r="I384" s="135">
        <f t="shared" si="6"/>
        <v>0</v>
      </c>
    </row>
    <row r="385" spans="1:9" ht="12.75">
      <c r="A385" s="132"/>
      <c r="B385" s="133"/>
      <c r="C385" s="43"/>
      <c r="D385" s="132"/>
      <c r="E385" s="133"/>
      <c r="F385" s="43"/>
      <c r="G385" s="134"/>
      <c r="H385" s="135"/>
      <c r="I385" s="135">
        <f t="shared" si="6"/>
        <v>0</v>
      </c>
    </row>
    <row r="386" spans="1:9" ht="12.75">
      <c r="A386" s="136" t="s">
        <v>139</v>
      </c>
      <c r="B386" s="137"/>
      <c r="C386" s="138">
        <f>C387+C388</f>
        <v>50280</v>
      </c>
      <c r="D386" s="137" t="s">
        <v>139</v>
      </c>
      <c r="E386" s="137"/>
      <c r="F386" s="138">
        <f>F387</f>
        <v>99000</v>
      </c>
      <c r="G386" s="139">
        <f>C386+F386</f>
        <v>149280</v>
      </c>
      <c r="H386" s="149">
        <v>99000</v>
      </c>
      <c r="I386" s="149">
        <f t="shared" si="6"/>
        <v>50280</v>
      </c>
    </row>
    <row r="387" spans="1:9" ht="63.75">
      <c r="A387" s="168" t="s">
        <v>180</v>
      </c>
      <c r="B387" s="130"/>
      <c r="C387" s="135"/>
      <c r="D387" s="130"/>
      <c r="E387" s="130"/>
      <c r="F387" s="135">
        <v>99000</v>
      </c>
      <c r="G387" s="131"/>
      <c r="H387" s="135"/>
      <c r="I387" s="135">
        <f t="shared" si="6"/>
        <v>0</v>
      </c>
    </row>
    <row r="388" spans="1:9" ht="12.75">
      <c r="A388" s="132" t="s">
        <v>188</v>
      </c>
      <c r="B388" s="133"/>
      <c r="C388" s="43">
        <v>50280</v>
      </c>
      <c r="D388" s="133"/>
      <c r="E388" s="133"/>
      <c r="F388" s="43"/>
      <c r="G388" s="134"/>
      <c r="H388" s="135"/>
      <c r="I388" s="135">
        <f t="shared" si="6"/>
        <v>0</v>
      </c>
    </row>
    <row r="389" spans="1:9" ht="12.75">
      <c r="A389" s="136" t="s">
        <v>146</v>
      </c>
      <c r="B389" s="137"/>
      <c r="C389" s="138">
        <v>0</v>
      </c>
      <c r="D389" s="137" t="s">
        <v>146</v>
      </c>
      <c r="E389" s="137"/>
      <c r="F389" s="138">
        <f>F390+F391+F392</f>
        <v>0</v>
      </c>
      <c r="G389" s="139">
        <f>C389+F389</f>
        <v>0</v>
      </c>
      <c r="H389" s="149">
        <f>G389</f>
        <v>0</v>
      </c>
      <c r="I389" s="149">
        <f t="shared" si="6"/>
        <v>0</v>
      </c>
    </row>
    <row r="390" spans="1:9" ht="12.75">
      <c r="A390" s="140" t="s">
        <v>147</v>
      </c>
      <c r="B390" s="130"/>
      <c r="C390" s="135"/>
      <c r="D390" s="130"/>
      <c r="E390" s="130"/>
      <c r="F390" s="135"/>
      <c r="G390" s="131"/>
      <c r="H390" s="135"/>
      <c r="I390" s="135">
        <f t="shared" si="6"/>
        <v>0</v>
      </c>
    </row>
    <row r="391" spans="1:9" ht="12.75">
      <c r="A391" s="140" t="s">
        <v>148</v>
      </c>
      <c r="B391" s="130"/>
      <c r="C391" s="135" t="s">
        <v>9</v>
      </c>
      <c r="D391" s="130"/>
      <c r="E391" s="130"/>
      <c r="F391" s="135"/>
      <c r="G391" s="131"/>
      <c r="H391" s="135"/>
      <c r="I391" s="135">
        <f t="shared" si="6"/>
        <v>0</v>
      </c>
    </row>
    <row r="392" spans="1:9" ht="12.75">
      <c r="A392" s="141" t="s">
        <v>149</v>
      </c>
      <c r="B392" s="133"/>
      <c r="C392" s="43"/>
      <c r="D392" s="133"/>
      <c r="E392" s="133"/>
      <c r="F392" s="43"/>
      <c r="G392" s="134"/>
      <c r="H392" s="135"/>
      <c r="I392" s="135">
        <f t="shared" si="6"/>
        <v>0</v>
      </c>
    </row>
    <row r="393" spans="1:9" ht="12.75">
      <c r="A393" s="136" t="s">
        <v>150</v>
      </c>
      <c r="B393" s="137"/>
      <c r="C393" s="138">
        <f>C394+C395+C396</f>
        <v>0</v>
      </c>
      <c r="D393" s="137" t="s">
        <v>150</v>
      </c>
      <c r="E393" s="137"/>
      <c r="F393" s="138">
        <f>F394+F395+F396</f>
        <v>0</v>
      </c>
      <c r="G393" s="139">
        <f>C393+F393</f>
        <v>0</v>
      </c>
      <c r="H393" s="149">
        <f>G393</f>
        <v>0</v>
      </c>
      <c r="I393" s="149">
        <f t="shared" si="6"/>
        <v>0</v>
      </c>
    </row>
    <row r="394" spans="1:9" ht="12.75">
      <c r="A394" s="140"/>
      <c r="B394" s="130"/>
      <c r="C394" s="135"/>
      <c r="D394" s="130"/>
      <c r="E394" s="130"/>
      <c r="F394" s="135"/>
      <c r="G394" s="131"/>
      <c r="H394" s="135"/>
      <c r="I394" s="135">
        <f t="shared" si="6"/>
        <v>0</v>
      </c>
    </row>
    <row r="395" spans="1:9" ht="12.75">
      <c r="A395" s="140"/>
      <c r="B395" s="130"/>
      <c r="C395" s="135"/>
      <c r="D395" s="130"/>
      <c r="E395" s="130"/>
      <c r="F395" s="135"/>
      <c r="G395" s="131"/>
      <c r="H395" s="135"/>
      <c r="I395" s="135">
        <f t="shared" si="6"/>
        <v>0</v>
      </c>
    </row>
    <row r="396" spans="1:9" ht="12.75">
      <c r="A396" s="141"/>
      <c r="B396" s="133"/>
      <c r="C396" s="43"/>
      <c r="D396" s="133"/>
      <c r="E396" s="133"/>
      <c r="F396" s="43"/>
      <c r="G396" s="134"/>
      <c r="H396" s="135"/>
      <c r="I396" s="135">
        <f t="shared" si="6"/>
        <v>0</v>
      </c>
    </row>
    <row r="397" spans="1:9" ht="12.75">
      <c r="A397" s="136" t="s">
        <v>154</v>
      </c>
      <c r="B397" s="137"/>
      <c r="C397" s="138">
        <f>C398</f>
        <v>0</v>
      </c>
      <c r="D397" s="137" t="s">
        <v>173</v>
      </c>
      <c r="E397" s="137"/>
      <c r="F397" s="138">
        <f>F398</f>
        <v>0</v>
      </c>
      <c r="G397" s="139">
        <f>C397+F397</f>
        <v>0</v>
      </c>
      <c r="H397" s="149">
        <f>G397</f>
        <v>0</v>
      </c>
      <c r="I397" s="149">
        <f t="shared" si="6"/>
        <v>0</v>
      </c>
    </row>
    <row r="398" spans="1:9" ht="12.75">
      <c r="A398" s="141" t="s">
        <v>159</v>
      </c>
      <c r="B398" s="133"/>
      <c r="C398" s="152"/>
      <c r="D398" s="133"/>
      <c r="E398" s="133"/>
      <c r="F398" s="152"/>
      <c r="G398" s="134"/>
      <c r="H398" s="43"/>
      <c r="I398" s="135">
        <v>0</v>
      </c>
    </row>
    <row r="399" spans="1:9" ht="12.75">
      <c r="A399" s="156" t="s">
        <v>160</v>
      </c>
      <c r="B399" s="157"/>
      <c r="C399" s="159">
        <f>C397+C393+C389+C386+C381+C377+C375+C373+C368+C366+C364</f>
        <v>50280</v>
      </c>
      <c r="D399" s="157"/>
      <c r="E399" s="157"/>
      <c r="F399" s="159">
        <f>F397+F393+F389+F386+F381+F377+F375+F373+F368+F366+F364</f>
        <v>99000</v>
      </c>
      <c r="G399" s="159">
        <f>G397+G393+G389+G386+G381+G377+G375+G373+G368+G366+G364</f>
        <v>149280</v>
      </c>
      <c r="H399" s="158">
        <f>H397+H393+H389+H386+H381+H377+H375+H373+H368+H366+H364</f>
        <v>99000</v>
      </c>
      <c r="I399" s="165">
        <f>G399-H399</f>
        <v>50280</v>
      </c>
    </row>
    <row r="402" ht="12.75">
      <c r="A402" t="s">
        <v>182</v>
      </c>
    </row>
    <row r="404" spans="1:8" ht="12.75">
      <c r="A404" t="s">
        <v>123</v>
      </c>
      <c r="D404" t="s">
        <v>124</v>
      </c>
      <c r="G404" t="s">
        <v>129</v>
      </c>
      <c r="H404" t="s">
        <v>140</v>
      </c>
    </row>
    <row r="405" spans="1:9" ht="12.75">
      <c r="A405" s="136" t="s">
        <v>161</v>
      </c>
      <c r="B405" s="137"/>
      <c r="C405" s="138"/>
      <c r="D405" s="137" t="s">
        <v>161</v>
      </c>
      <c r="E405" s="137"/>
      <c r="F405" s="138">
        <f>F406</f>
        <v>0</v>
      </c>
      <c r="G405" s="139">
        <f>F405</f>
        <v>0</v>
      </c>
      <c r="H405" s="149">
        <f>G405</f>
        <v>0</v>
      </c>
      <c r="I405" s="149">
        <f aca="true" t="shared" si="7" ref="I405:I438">G405-H405</f>
        <v>0</v>
      </c>
    </row>
    <row r="406" spans="1:9" ht="12.75">
      <c r="A406" s="132"/>
      <c r="B406" s="133"/>
      <c r="C406" s="43"/>
      <c r="D406" s="133" t="s">
        <v>165</v>
      </c>
      <c r="E406" s="133"/>
      <c r="F406" s="155"/>
      <c r="G406" s="134"/>
      <c r="H406" s="135"/>
      <c r="I406" s="135">
        <f t="shared" si="7"/>
        <v>0</v>
      </c>
    </row>
    <row r="407" spans="1:9" ht="12.75">
      <c r="A407" s="136" t="s">
        <v>162</v>
      </c>
      <c r="B407" s="137"/>
      <c r="C407" s="138"/>
      <c r="D407" s="137" t="s">
        <v>162</v>
      </c>
      <c r="E407" s="137"/>
      <c r="F407" s="138">
        <f>F408</f>
        <v>0</v>
      </c>
      <c r="G407" s="139">
        <f>F407</f>
        <v>0</v>
      </c>
      <c r="H407" s="149">
        <f>G407</f>
        <v>0</v>
      </c>
      <c r="I407" s="149">
        <f t="shared" si="7"/>
        <v>0</v>
      </c>
    </row>
    <row r="408" spans="1:9" ht="12.75">
      <c r="A408" s="132" t="s">
        <v>163</v>
      </c>
      <c r="B408" s="133"/>
      <c r="C408" s="43"/>
      <c r="D408" s="133" t="s">
        <v>163</v>
      </c>
      <c r="E408" s="133"/>
      <c r="F408" s="155"/>
      <c r="G408" s="134"/>
      <c r="H408" s="135"/>
      <c r="I408" s="135">
        <f t="shared" si="7"/>
        <v>0</v>
      </c>
    </row>
    <row r="409" spans="1:9" ht="12.75">
      <c r="A409" s="136" t="s">
        <v>125</v>
      </c>
      <c r="B409" s="137"/>
      <c r="C409" s="138">
        <f>C410+C411+C412+C413</f>
        <v>0</v>
      </c>
      <c r="D409" s="137" t="s">
        <v>125</v>
      </c>
      <c r="E409" s="137"/>
      <c r="F409" s="138">
        <f>F410+F411+F412+F413</f>
        <v>0</v>
      </c>
      <c r="G409" s="139">
        <f>C409+F409</f>
        <v>0</v>
      </c>
      <c r="H409" s="149">
        <v>0</v>
      </c>
      <c r="I409" s="149">
        <f t="shared" si="7"/>
        <v>0</v>
      </c>
    </row>
    <row r="410" spans="1:9" ht="12.75">
      <c r="A410" s="129"/>
      <c r="B410" s="130"/>
      <c r="C410" s="135"/>
      <c r="D410" s="130"/>
      <c r="E410" s="130"/>
      <c r="F410" s="135"/>
      <c r="G410" s="131"/>
      <c r="H410" s="135"/>
      <c r="I410" s="135">
        <f t="shared" si="7"/>
        <v>0</v>
      </c>
    </row>
    <row r="411" spans="1:9" ht="12.75">
      <c r="A411" s="129"/>
      <c r="B411" s="130"/>
      <c r="C411" s="135"/>
      <c r="D411" s="130"/>
      <c r="E411" s="130"/>
      <c r="F411" s="135"/>
      <c r="G411" s="131"/>
      <c r="H411" s="135"/>
      <c r="I411" s="135">
        <f t="shared" si="7"/>
        <v>0</v>
      </c>
    </row>
    <row r="412" spans="1:9" ht="12.75">
      <c r="A412" s="129"/>
      <c r="B412" s="130"/>
      <c r="C412" s="135"/>
      <c r="D412" s="130"/>
      <c r="E412" s="130"/>
      <c r="F412" s="135"/>
      <c r="G412" s="131"/>
      <c r="H412" s="135"/>
      <c r="I412" s="135">
        <f t="shared" si="7"/>
        <v>0</v>
      </c>
    </row>
    <row r="413" spans="1:9" ht="12.75">
      <c r="A413" s="132"/>
      <c r="B413" s="133"/>
      <c r="C413" s="43"/>
      <c r="D413" s="133"/>
      <c r="E413" s="133"/>
      <c r="F413" s="43"/>
      <c r="G413" s="134"/>
      <c r="H413" s="135"/>
      <c r="I413" s="135">
        <f t="shared" si="7"/>
        <v>0</v>
      </c>
    </row>
    <row r="414" spans="1:9" ht="12.75">
      <c r="A414" s="138" t="s">
        <v>130</v>
      </c>
      <c r="B414" s="138"/>
      <c r="C414" s="138">
        <f>C415</f>
        <v>0</v>
      </c>
      <c r="D414" s="138" t="s">
        <v>130</v>
      </c>
      <c r="E414" s="138"/>
      <c r="F414" s="138">
        <f>F415</f>
        <v>0</v>
      </c>
      <c r="G414" s="138">
        <f>C414+F414</f>
        <v>0</v>
      </c>
      <c r="H414" s="149">
        <f>G414</f>
        <v>0</v>
      </c>
      <c r="I414" s="149">
        <f t="shared" si="7"/>
        <v>0</v>
      </c>
    </row>
    <row r="415" spans="1:9" ht="12.75">
      <c r="A415" s="141" t="s">
        <v>131</v>
      </c>
      <c r="B415" s="133"/>
      <c r="C415" s="43"/>
      <c r="D415" s="133"/>
      <c r="E415" s="133"/>
      <c r="F415" s="43"/>
      <c r="G415" s="134"/>
      <c r="H415" s="135"/>
      <c r="I415" s="135">
        <f t="shared" si="7"/>
        <v>0</v>
      </c>
    </row>
    <row r="416" spans="1:9" ht="12.75">
      <c r="A416" s="138" t="s">
        <v>132</v>
      </c>
      <c r="B416" s="138"/>
      <c r="C416" s="138"/>
      <c r="D416" s="138" t="s">
        <v>132</v>
      </c>
      <c r="E416" s="138"/>
      <c r="F416" s="138">
        <f>F417</f>
        <v>0</v>
      </c>
      <c r="G416" s="138">
        <f>C416+F416</f>
        <v>0</v>
      </c>
      <c r="H416" s="149">
        <f>G416</f>
        <v>0</v>
      </c>
      <c r="I416" s="149">
        <f t="shared" si="7"/>
        <v>0</v>
      </c>
    </row>
    <row r="417" spans="1:9" ht="12.75">
      <c r="A417" s="140" t="s">
        <v>133</v>
      </c>
      <c r="B417" s="130"/>
      <c r="C417" s="135"/>
      <c r="D417" s="130"/>
      <c r="E417" s="130"/>
      <c r="F417" s="150"/>
      <c r="G417" s="131"/>
      <c r="H417" s="135"/>
      <c r="I417" s="135">
        <f t="shared" si="7"/>
        <v>0</v>
      </c>
    </row>
    <row r="418" spans="1:9" ht="12.75">
      <c r="A418" s="146" t="s">
        <v>155</v>
      </c>
      <c r="B418" s="147"/>
      <c r="C418" s="149">
        <f>C419+C420+C421</f>
        <v>0</v>
      </c>
      <c r="D418" s="147" t="s">
        <v>155</v>
      </c>
      <c r="E418" s="147"/>
      <c r="F418" s="149">
        <f>F419+F420+F421</f>
        <v>0</v>
      </c>
      <c r="G418" s="148">
        <f>C418+F418</f>
        <v>0</v>
      </c>
      <c r="H418" s="149">
        <f>G418</f>
        <v>0</v>
      </c>
      <c r="I418" s="149">
        <f t="shared" si="7"/>
        <v>0</v>
      </c>
    </row>
    <row r="419" spans="1:9" ht="12.75">
      <c r="A419" s="140" t="s">
        <v>156</v>
      </c>
      <c r="B419" s="130" t="s">
        <v>158</v>
      </c>
      <c r="C419" s="142"/>
      <c r="D419" s="130"/>
      <c r="E419" s="130"/>
      <c r="F419" s="150"/>
      <c r="G419" s="131"/>
      <c r="H419" s="135"/>
      <c r="I419" s="135">
        <f t="shared" si="7"/>
        <v>0</v>
      </c>
    </row>
    <row r="420" spans="1:9" ht="12.75">
      <c r="A420" s="140" t="s">
        <v>157</v>
      </c>
      <c r="B420" s="130"/>
      <c r="C420" s="167"/>
      <c r="D420" s="130"/>
      <c r="E420" s="130"/>
      <c r="F420" s="150"/>
      <c r="G420" s="131"/>
      <c r="H420" s="135"/>
      <c r="I420" s="135">
        <f t="shared" si="7"/>
        <v>0</v>
      </c>
    </row>
    <row r="421" spans="1:9" ht="12.75">
      <c r="A421" s="141"/>
      <c r="B421" s="133"/>
      <c r="C421" s="43"/>
      <c r="D421" s="133"/>
      <c r="E421" s="133"/>
      <c r="F421" s="144"/>
      <c r="G421" s="134"/>
      <c r="H421" s="135"/>
      <c r="I421" s="135">
        <f t="shared" si="7"/>
        <v>0</v>
      </c>
    </row>
    <row r="422" spans="1:9" ht="12.75">
      <c r="A422" s="146" t="s">
        <v>134</v>
      </c>
      <c r="B422" s="147"/>
      <c r="C422" s="149">
        <f>C423+C424+C425+C426</f>
        <v>247503.61</v>
      </c>
      <c r="D422" s="146" t="s">
        <v>134</v>
      </c>
      <c r="E422" s="147"/>
      <c r="F422" s="149">
        <f>F423+F424+F425+F426</f>
        <v>0</v>
      </c>
      <c r="G422" s="148">
        <f>C422+F422</f>
        <v>247503.61</v>
      </c>
      <c r="H422" s="149">
        <v>0</v>
      </c>
      <c r="I422" s="149">
        <f t="shared" si="7"/>
        <v>247503.61</v>
      </c>
    </row>
    <row r="423" spans="1:9" ht="12.75">
      <c r="A423" s="140" t="s">
        <v>183</v>
      </c>
      <c r="B423" s="130"/>
      <c r="C423" s="135">
        <v>175697</v>
      </c>
      <c r="D423" s="129"/>
      <c r="E423" s="130"/>
      <c r="F423" s="135"/>
      <c r="G423" s="131"/>
      <c r="H423" s="135"/>
      <c r="I423" s="135">
        <f t="shared" si="7"/>
        <v>0</v>
      </c>
    </row>
    <row r="424" spans="1:9" ht="12.75">
      <c r="A424" s="145" t="s">
        <v>184</v>
      </c>
      <c r="B424" s="130"/>
      <c r="C424" s="135">
        <v>71806.61</v>
      </c>
      <c r="D424" s="129"/>
      <c r="E424" s="130"/>
      <c r="F424" s="150"/>
      <c r="G424" s="131"/>
      <c r="H424" s="135"/>
      <c r="I424" s="135">
        <f t="shared" si="7"/>
        <v>0</v>
      </c>
    </row>
    <row r="425" spans="1:9" ht="12.75">
      <c r="A425" s="168"/>
      <c r="B425" s="130"/>
      <c r="C425" s="135"/>
      <c r="D425" s="129"/>
      <c r="E425" s="130"/>
      <c r="F425" s="135"/>
      <c r="G425" s="131"/>
      <c r="H425" s="135"/>
      <c r="I425" s="135">
        <f t="shared" si="7"/>
        <v>0</v>
      </c>
    </row>
    <row r="426" spans="1:9" ht="12.75">
      <c r="A426" s="132" t="s">
        <v>187</v>
      </c>
      <c r="B426" s="133"/>
      <c r="C426" s="43"/>
      <c r="D426" s="132"/>
      <c r="E426" s="133"/>
      <c r="F426" s="43"/>
      <c r="G426" s="134"/>
      <c r="H426" s="135"/>
      <c r="I426" s="135">
        <f t="shared" si="7"/>
        <v>0</v>
      </c>
    </row>
    <row r="427" spans="1:9" ht="12.75">
      <c r="A427" s="136" t="s">
        <v>139</v>
      </c>
      <c r="B427" s="137"/>
      <c r="C427" s="138">
        <f>C428+C429</f>
        <v>0</v>
      </c>
      <c r="D427" s="137" t="s">
        <v>139</v>
      </c>
      <c r="E427" s="137"/>
      <c r="F427" s="138">
        <f>F428+F429</f>
        <v>0</v>
      </c>
      <c r="G427" s="148">
        <f>C427+F427</f>
        <v>0</v>
      </c>
      <c r="H427" s="149">
        <f>G427</f>
        <v>0</v>
      </c>
      <c r="I427" s="149">
        <f t="shared" si="7"/>
        <v>0</v>
      </c>
    </row>
    <row r="428" spans="1:9" ht="63.75">
      <c r="A428" s="168" t="s">
        <v>185</v>
      </c>
      <c r="B428" s="130"/>
      <c r="C428" s="135"/>
      <c r="D428" s="130"/>
      <c r="E428" s="130"/>
      <c r="F428" s="135"/>
      <c r="G428" s="131"/>
      <c r="H428" s="135"/>
      <c r="I428" s="135">
        <f t="shared" si="7"/>
        <v>0</v>
      </c>
    </row>
    <row r="429" spans="1:9" ht="12.75">
      <c r="A429" s="132"/>
      <c r="B429" s="133"/>
      <c r="C429" s="43"/>
      <c r="D429" s="133"/>
      <c r="E429" s="133"/>
      <c r="F429" s="43"/>
      <c r="G429" s="134"/>
      <c r="H429" s="135"/>
      <c r="I429" s="135">
        <f t="shared" si="7"/>
        <v>0</v>
      </c>
    </row>
    <row r="430" spans="1:9" ht="12.75">
      <c r="A430" s="136" t="s">
        <v>146</v>
      </c>
      <c r="B430" s="137"/>
      <c r="C430" s="138">
        <v>0</v>
      </c>
      <c r="D430" s="137" t="s">
        <v>146</v>
      </c>
      <c r="E430" s="137"/>
      <c r="F430" s="138">
        <f>F431+F432+F433</f>
        <v>0</v>
      </c>
      <c r="G430" s="139">
        <f>C430+F430</f>
        <v>0</v>
      </c>
      <c r="H430" s="149">
        <f>G430</f>
        <v>0</v>
      </c>
      <c r="I430" s="149">
        <f t="shared" si="7"/>
        <v>0</v>
      </c>
    </row>
    <row r="431" spans="1:9" ht="12.75">
      <c r="A431" s="140" t="s">
        <v>147</v>
      </c>
      <c r="B431" s="130"/>
      <c r="C431" s="135"/>
      <c r="D431" s="130"/>
      <c r="E431" s="130"/>
      <c r="F431" s="135"/>
      <c r="G431" s="131"/>
      <c r="H431" s="135"/>
      <c r="I431" s="135">
        <f t="shared" si="7"/>
        <v>0</v>
      </c>
    </row>
    <row r="432" spans="1:9" ht="12.75">
      <c r="A432" s="140" t="s">
        <v>148</v>
      </c>
      <c r="B432" s="130"/>
      <c r="C432" s="135" t="s">
        <v>9</v>
      </c>
      <c r="D432" s="130"/>
      <c r="E432" s="130"/>
      <c r="F432" s="135"/>
      <c r="G432" s="131"/>
      <c r="H432" s="135"/>
      <c r="I432" s="135">
        <f t="shared" si="7"/>
        <v>0</v>
      </c>
    </row>
    <row r="433" spans="1:9" ht="12.75">
      <c r="A433" s="141" t="s">
        <v>149</v>
      </c>
      <c r="B433" s="133"/>
      <c r="C433" s="43"/>
      <c r="D433" s="133"/>
      <c r="E433" s="133"/>
      <c r="F433" s="43"/>
      <c r="G433" s="134"/>
      <c r="H433" s="135"/>
      <c r="I433" s="135">
        <f t="shared" si="7"/>
        <v>0</v>
      </c>
    </row>
    <row r="434" spans="1:9" ht="12.75">
      <c r="A434" s="136" t="s">
        <v>150</v>
      </c>
      <c r="B434" s="137"/>
      <c r="C434" s="138">
        <f>C435+C436+C437</f>
        <v>0</v>
      </c>
      <c r="D434" s="137" t="s">
        <v>150</v>
      </c>
      <c r="E434" s="137"/>
      <c r="F434" s="138">
        <f>F435+F436+F437</f>
        <v>0</v>
      </c>
      <c r="G434" s="139">
        <f>C434+F434</f>
        <v>0</v>
      </c>
      <c r="H434" s="149">
        <f>G434</f>
        <v>0</v>
      </c>
      <c r="I434" s="149">
        <f t="shared" si="7"/>
        <v>0</v>
      </c>
    </row>
    <row r="435" spans="1:9" ht="12.75">
      <c r="A435" s="140"/>
      <c r="B435" s="130"/>
      <c r="C435" s="135"/>
      <c r="D435" s="130"/>
      <c r="E435" s="130"/>
      <c r="F435" s="135"/>
      <c r="G435" s="131"/>
      <c r="H435" s="135"/>
      <c r="I435" s="135">
        <f t="shared" si="7"/>
        <v>0</v>
      </c>
    </row>
    <row r="436" spans="1:9" ht="12.75">
      <c r="A436" s="140"/>
      <c r="B436" s="130"/>
      <c r="C436" s="135"/>
      <c r="D436" s="130"/>
      <c r="E436" s="130"/>
      <c r="F436" s="135"/>
      <c r="G436" s="131"/>
      <c r="H436" s="135"/>
      <c r="I436" s="135">
        <f t="shared" si="7"/>
        <v>0</v>
      </c>
    </row>
    <row r="437" spans="1:9" ht="12.75">
      <c r="A437" s="141"/>
      <c r="B437" s="133"/>
      <c r="C437" s="43"/>
      <c r="D437" s="133"/>
      <c r="E437" s="133"/>
      <c r="F437" s="43"/>
      <c r="G437" s="134"/>
      <c r="H437" s="135"/>
      <c r="I437" s="135">
        <f t="shared" si="7"/>
        <v>0</v>
      </c>
    </row>
    <row r="438" spans="1:9" ht="12.75">
      <c r="A438" s="136" t="s">
        <v>154</v>
      </c>
      <c r="B438" s="137"/>
      <c r="C438" s="138">
        <f>C439</f>
        <v>0</v>
      </c>
      <c r="D438" s="137" t="s">
        <v>173</v>
      </c>
      <c r="E438" s="137"/>
      <c r="F438" s="138">
        <f>F439</f>
        <v>0</v>
      </c>
      <c r="G438" s="139">
        <f>C438+F438</f>
        <v>0</v>
      </c>
      <c r="H438" s="149">
        <f>G438</f>
        <v>0</v>
      </c>
      <c r="I438" s="149">
        <f t="shared" si="7"/>
        <v>0</v>
      </c>
    </row>
    <row r="439" spans="1:9" ht="12.75">
      <c r="A439" s="141" t="s">
        <v>159</v>
      </c>
      <c r="B439" s="133"/>
      <c r="C439" s="152"/>
      <c r="D439" s="133"/>
      <c r="E439" s="133"/>
      <c r="F439" s="152"/>
      <c r="G439" s="134"/>
      <c r="H439" s="43"/>
      <c r="I439" s="135">
        <v>0</v>
      </c>
    </row>
    <row r="440" spans="1:9" ht="12.75">
      <c r="A440" s="156" t="s">
        <v>160</v>
      </c>
      <c r="B440" s="157"/>
      <c r="C440" s="159">
        <f>C438+C434+C430+C427+C422+C418+C416+C414+C409+C407+C405</f>
        <v>247503.61</v>
      </c>
      <c r="D440" s="157"/>
      <c r="E440" s="157"/>
      <c r="F440" s="159">
        <f>F438+F434+F430+F427+F422+F418+F416+F414+F409+F407+F405</f>
        <v>0</v>
      </c>
      <c r="G440" s="159">
        <f>G438+G434+G430+G427+G422+G418+G416+G414+G409+G407+G405</f>
        <v>247503.61</v>
      </c>
      <c r="H440" s="158">
        <f>H438+H434+H430+H427+H422+H418+H416+H414+H409+H407+H405</f>
        <v>0</v>
      </c>
      <c r="I440" s="165">
        <f>G440-H440</f>
        <v>247503.61</v>
      </c>
    </row>
    <row r="443" ht="12.75">
      <c r="A443" t="s">
        <v>189</v>
      </c>
    </row>
    <row r="445" spans="1:8" ht="12.75">
      <c r="A445" t="s">
        <v>123</v>
      </c>
      <c r="D445" t="s">
        <v>124</v>
      </c>
      <c r="G445" t="s">
        <v>129</v>
      </c>
      <c r="H445" t="s">
        <v>140</v>
      </c>
    </row>
    <row r="446" spans="1:9" ht="12.75">
      <c r="A446" s="136" t="s">
        <v>161</v>
      </c>
      <c r="B446" s="137"/>
      <c r="C446" s="138"/>
      <c r="D446" s="137" t="s">
        <v>161</v>
      </c>
      <c r="E446" s="137"/>
      <c r="F446" s="138">
        <f>F447</f>
        <v>0</v>
      </c>
      <c r="G446" s="139">
        <f>F446</f>
        <v>0</v>
      </c>
      <c r="H446" s="149">
        <f>G446</f>
        <v>0</v>
      </c>
      <c r="I446" s="149">
        <f aca="true" t="shared" si="8" ref="I446:I479">G446-H446</f>
        <v>0</v>
      </c>
    </row>
    <row r="447" spans="1:9" ht="12.75">
      <c r="A447" s="132"/>
      <c r="B447" s="133"/>
      <c r="C447" s="43"/>
      <c r="D447" s="133" t="s">
        <v>165</v>
      </c>
      <c r="E447" s="133"/>
      <c r="F447" s="155"/>
      <c r="G447" s="134"/>
      <c r="H447" s="135"/>
      <c r="I447" s="135">
        <f t="shared" si="8"/>
        <v>0</v>
      </c>
    </row>
    <row r="448" spans="1:9" ht="12.75">
      <c r="A448" s="136" t="s">
        <v>162</v>
      </c>
      <c r="B448" s="137"/>
      <c r="C448" s="138"/>
      <c r="D448" s="137" t="s">
        <v>162</v>
      </c>
      <c r="E448" s="137"/>
      <c r="F448" s="138">
        <f>F449</f>
        <v>0</v>
      </c>
      <c r="G448" s="139">
        <f>F448</f>
        <v>0</v>
      </c>
      <c r="H448" s="149">
        <f>G448</f>
        <v>0</v>
      </c>
      <c r="I448" s="149">
        <f t="shared" si="8"/>
        <v>0</v>
      </c>
    </row>
    <row r="449" spans="1:9" ht="12.75">
      <c r="A449" s="132" t="s">
        <v>163</v>
      </c>
      <c r="B449" s="133"/>
      <c r="C449" s="43"/>
      <c r="D449" s="133" t="s">
        <v>163</v>
      </c>
      <c r="E449" s="133"/>
      <c r="F449" s="155"/>
      <c r="G449" s="134"/>
      <c r="H449" s="135"/>
      <c r="I449" s="135">
        <f t="shared" si="8"/>
        <v>0</v>
      </c>
    </row>
    <row r="450" spans="1:9" ht="12.75">
      <c r="A450" s="136" t="s">
        <v>125</v>
      </c>
      <c r="B450" s="137"/>
      <c r="C450" s="138">
        <f>C451+C452+C453+C454</f>
        <v>0</v>
      </c>
      <c r="D450" s="137" t="s">
        <v>125</v>
      </c>
      <c r="E450" s="137"/>
      <c r="F450" s="138">
        <f>F451+F452+F453+F454</f>
        <v>0</v>
      </c>
      <c r="G450" s="139">
        <f>C450+F450</f>
        <v>0</v>
      </c>
      <c r="H450" s="149">
        <v>0</v>
      </c>
      <c r="I450" s="149">
        <f t="shared" si="8"/>
        <v>0</v>
      </c>
    </row>
    <row r="451" spans="1:9" ht="12.75">
      <c r="A451" s="129"/>
      <c r="B451" s="130"/>
      <c r="C451" s="135"/>
      <c r="D451" s="130"/>
      <c r="E451" s="130"/>
      <c r="F451" s="135"/>
      <c r="G451" s="131"/>
      <c r="H451" s="135"/>
      <c r="I451" s="135">
        <f t="shared" si="8"/>
        <v>0</v>
      </c>
    </row>
    <row r="452" spans="1:9" ht="12.75">
      <c r="A452" s="129"/>
      <c r="B452" s="130"/>
      <c r="C452" s="135"/>
      <c r="D452" s="130"/>
      <c r="E452" s="130"/>
      <c r="F452" s="135"/>
      <c r="G452" s="131"/>
      <c r="H452" s="135"/>
      <c r="I452" s="135">
        <f t="shared" si="8"/>
        <v>0</v>
      </c>
    </row>
    <row r="453" spans="1:9" ht="12.75">
      <c r="A453" s="129"/>
      <c r="B453" s="130"/>
      <c r="C453" s="135"/>
      <c r="D453" s="130"/>
      <c r="E453" s="130"/>
      <c r="F453" s="135"/>
      <c r="G453" s="131"/>
      <c r="H453" s="135"/>
      <c r="I453" s="135">
        <f t="shared" si="8"/>
        <v>0</v>
      </c>
    </row>
    <row r="454" spans="1:9" ht="12.75">
      <c r="A454" s="132"/>
      <c r="B454" s="133"/>
      <c r="C454" s="43"/>
      <c r="D454" s="133"/>
      <c r="E454" s="133"/>
      <c r="F454" s="43"/>
      <c r="G454" s="134"/>
      <c r="H454" s="135"/>
      <c r="I454" s="135">
        <f t="shared" si="8"/>
        <v>0</v>
      </c>
    </row>
    <row r="455" spans="1:9" ht="12.75">
      <c r="A455" s="138" t="s">
        <v>130</v>
      </c>
      <c r="B455" s="138"/>
      <c r="C455" s="138">
        <f>C456</f>
        <v>0</v>
      </c>
      <c r="D455" s="138" t="s">
        <v>130</v>
      </c>
      <c r="E455" s="138"/>
      <c r="F455" s="138">
        <f>F456</f>
        <v>0</v>
      </c>
      <c r="G455" s="138">
        <f>C455+F455</f>
        <v>0</v>
      </c>
      <c r="H455" s="149">
        <f>G455</f>
        <v>0</v>
      </c>
      <c r="I455" s="149">
        <f t="shared" si="8"/>
        <v>0</v>
      </c>
    </row>
    <row r="456" spans="1:9" ht="12.75">
      <c r="A456" s="141" t="s">
        <v>131</v>
      </c>
      <c r="B456" s="133"/>
      <c r="C456" s="43"/>
      <c r="D456" s="133"/>
      <c r="E456" s="133"/>
      <c r="F456" s="43"/>
      <c r="G456" s="134"/>
      <c r="H456" s="135"/>
      <c r="I456" s="135">
        <f t="shared" si="8"/>
        <v>0</v>
      </c>
    </row>
    <row r="457" spans="1:9" ht="12.75">
      <c r="A457" s="138" t="s">
        <v>132</v>
      </c>
      <c r="B457" s="138"/>
      <c r="C457" s="138"/>
      <c r="D457" s="138" t="s">
        <v>132</v>
      </c>
      <c r="E457" s="138"/>
      <c r="F457" s="138">
        <f>F458</f>
        <v>0</v>
      </c>
      <c r="G457" s="138">
        <f>C457+F457</f>
        <v>0</v>
      </c>
      <c r="H457" s="149">
        <f>G457</f>
        <v>0</v>
      </c>
      <c r="I457" s="149">
        <f t="shared" si="8"/>
        <v>0</v>
      </c>
    </row>
    <row r="458" spans="1:9" ht="12.75">
      <c r="A458" s="140" t="s">
        <v>133</v>
      </c>
      <c r="B458" s="130"/>
      <c r="C458" s="135"/>
      <c r="D458" s="130"/>
      <c r="E458" s="130"/>
      <c r="F458" s="150"/>
      <c r="G458" s="131"/>
      <c r="H458" s="135"/>
      <c r="I458" s="135">
        <f t="shared" si="8"/>
        <v>0</v>
      </c>
    </row>
    <row r="459" spans="1:9" ht="12.75">
      <c r="A459" s="146" t="s">
        <v>155</v>
      </c>
      <c r="B459" s="147"/>
      <c r="C459" s="149">
        <f>C460+C461+C462</f>
        <v>0</v>
      </c>
      <c r="D459" s="147" t="s">
        <v>155</v>
      </c>
      <c r="E459" s="147"/>
      <c r="F459" s="149">
        <f>F460+F461+F462</f>
        <v>206756</v>
      </c>
      <c r="G459" s="148">
        <f>C459+F459</f>
        <v>206756</v>
      </c>
      <c r="H459" s="149">
        <f>G459</f>
        <v>206756</v>
      </c>
      <c r="I459" s="149">
        <f t="shared" si="8"/>
        <v>0</v>
      </c>
    </row>
    <row r="460" spans="1:9" ht="12.75">
      <c r="A460" s="140" t="s">
        <v>156</v>
      </c>
      <c r="B460" s="130" t="s">
        <v>158</v>
      </c>
      <c r="C460" s="142"/>
      <c r="D460" s="130"/>
      <c r="E460" s="130"/>
      <c r="F460" s="150">
        <v>206756</v>
      </c>
      <c r="G460" s="131"/>
      <c r="H460" s="135"/>
      <c r="I460" s="135">
        <f t="shared" si="8"/>
        <v>0</v>
      </c>
    </row>
    <row r="461" spans="1:9" ht="12.75">
      <c r="A461" s="140" t="s">
        <v>157</v>
      </c>
      <c r="B461" s="130"/>
      <c r="C461" s="167"/>
      <c r="D461" s="130"/>
      <c r="E461" s="130"/>
      <c r="F461" s="150"/>
      <c r="G461" s="131"/>
      <c r="H461" s="135"/>
      <c r="I461" s="135">
        <f t="shared" si="8"/>
        <v>0</v>
      </c>
    </row>
    <row r="462" spans="1:9" ht="12.75">
      <c r="A462" s="141"/>
      <c r="B462" s="133"/>
      <c r="C462" s="43"/>
      <c r="D462" s="133"/>
      <c r="E462" s="133"/>
      <c r="F462" s="144"/>
      <c r="G462" s="134"/>
      <c r="H462" s="135"/>
      <c r="I462" s="135">
        <f t="shared" si="8"/>
        <v>0</v>
      </c>
    </row>
    <row r="463" spans="1:9" ht="12.75">
      <c r="A463" s="146" t="s">
        <v>134</v>
      </c>
      <c r="B463" s="147"/>
      <c r="C463" s="149">
        <f>C464+C465+C466+C467</f>
        <v>0</v>
      </c>
      <c r="D463" s="146" t="s">
        <v>134</v>
      </c>
      <c r="E463" s="147"/>
      <c r="F463" s="149">
        <f>F464+F465+F466+F467</f>
        <v>57500</v>
      </c>
      <c r="G463" s="148">
        <f>C463+F463</f>
        <v>57500</v>
      </c>
      <c r="H463" s="149">
        <v>57500</v>
      </c>
      <c r="I463" s="149">
        <f t="shared" si="8"/>
        <v>0</v>
      </c>
    </row>
    <row r="464" spans="1:9" ht="12.75">
      <c r="A464" s="140" t="s">
        <v>190</v>
      </c>
      <c r="B464" s="130"/>
      <c r="C464" s="135"/>
      <c r="D464" s="129"/>
      <c r="E464" s="130"/>
      <c r="F464" s="135">
        <v>57500</v>
      </c>
      <c r="G464" s="131"/>
      <c r="H464" s="135"/>
      <c r="I464" s="135">
        <f t="shared" si="8"/>
        <v>0</v>
      </c>
    </row>
    <row r="465" spans="1:9" ht="12.75">
      <c r="A465" s="145"/>
      <c r="B465" s="130"/>
      <c r="C465" s="135"/>
      <c r="D465" s="129"/>
      <c r="E465" s="130"/>
      <c r="F465" s="150"/>
      <c r="G465" s="131"/>
      <c r="H465" s="135"/>
      <c r="I465" s="135">
        <f t="shared" si="8"/>
        <v>0</v>
      </c>
    </row>
    <row r="466" spans="1:9" ht="12.75">
      <c r="A466" s="168"/>
      <c r="B466" s="130"/>
      <c r="C466" s="135"/>
      <c r="D466" s="129"/>
      <c r="E466" s="130"/>
      <c r="F466" s="135"/>
      <c r="G466" s="131"/>
      <c r="H466" s="135"/>
      <c r="I466" s="135">
        <f t="shared" si="8"/>
        <v>0</v>
      </c>
    </row>
    <row r="467" spans="1:9" ht="12.75">
      <c r="A467" s="132"/>
      <c r="B467" s="133"/>
      <c r="C467" s="43"/>
      <c r="D467" s="132"/>
      <c r="E467" s="133"/>
      <c r="F467" s="43"/>
      <c r="G467" s="134"/>
      <c r="H467" s="135"/>
      <c r="I467" s="135">
        <f t="shared" si="8"/>
        <v>0</v>
      </c>
    </row>
    <row r="468" spans="1:9" ht="12.75">
      <c r="A468" s="136" t="s">
        <v>139</v>
      </c>
      <c r="B468" s="137"/>
      <c r="C468" s="138">
        <f>C469+C470</f>
        <v>0</v>
      </c>
      <c r="D468" s="137" t="s">
        <v>139</v>
      </c>
      <c r="E468" s="137"/>
      <c r="F468" s="138">
        <f>F469+F470</f>
        <v>52800</v>
      </c>
      <c r="G468" s="139">
        <f>F468</f>
        <v>52800</v>
      </c>
      <c r="H468" s="149">
        <f>G468</f>
        <v>52800</v>
      </c>
      <c r="I468" s="149">
        <f t="shared" si="8"/>
        <v>0</v>
      </c>
    </row>
    <row r="469" spans="1:9" ht="12.75">
      <c r="A469" s="168" t="s">
        <v>191</v>
      </c>
      <c r="B469" s="130"/>
      <c r="C469" s="135"/>
      <c r="D469" s="130"/>
      <c r="E469" s="130"/>
      <c r="F469" s="135">
        <v>52800</v>
      </c>
      <c r="G469" s="131"/>
      <c r="H469" s="135"/>
      <c r="I469" s="135">
        <f t="shared" si="8"/>
        <v>0</v>
      </c>
    </row>
    <row r="470" spans="1:9" ht="12.75">
      <c r="A470" s="132"/>
      <c r="B470" s="133"/>
      <c r="C470" s="43"/>
      <c r="D470" s="133"/>
      <c r="E470" s="133"/>
      <c r="F470" s="43"/>
      <c r="G470" s="134"/>
      <c r="H470" s="135"/>
      <c r="I470" s="135">
        <f t="shared" si="8"/>
        <v>0</v>
      </c>
    </row>
    <row r="471" spans="1:9" ht="12.75">
      <c r="A471" s="136" t="s">
        <v>146</v>
      </c>
      <c r="B471" s="137"/>
      <c r="C471" s="138">
        <v>0</v>
      </c>
      <c r="D471" s="137" t="s">
        <v>146</v>
      </c>
      <c r="E471" s="137"/>
      <c r="F471" s="138">
        <f>F472+F473+F474</f>
        <v>0</v>
      </c>
      <c r="G471" s="139">
        <f>C471+F471</f>
        <v>0</v>
      </c>
      <c r="H471" s="149">
        <f>G471</f>
        <v>0</v>
      </c>
      <c r="I471" s="149">
        <f t="shared" si="8"/>
        <v>0</v>
      </c>
    </row>
    <row r="472" spans="1:9" ht="12.75">
      <c r="A472" s="140"/>
      <c r="B472" s="130"/>
      <c r="C472" s="135"/>
      <c r="D472" s="130"/>
      <c r="E472" s="130"/>
      <c r="F472" s="135"/>
      <c r="G472" s="131"/>
      <c r="H472" s="135"/>
      <c r="I472" s="135">
        <f t="shared" si="8"/>
        <v>0</v>
      </c>
    </row>
    <row r="473" spans="1:9" ht="12.75">
      <c r="A473" s="140" t="s">
        <v>148</v>
      </c>
      <c r="B473" s="130"/>
      <c r="C473" s="135" t="s">
        <v>9</v>
      </c>
      <c r="D473" s="130"/>
      <c r="E473" s="130"/>
      <c r="F473" s="135"/>
      <c r="G473" s="131"/>
      <c r="H473" s="135"/>
      <c r="I473" s="135">
        <f t="shared" si="8"/>
        <v>0</v>
      </c>
    </row>
    <row r="474" spans="1:9" ht="12.75">
      <c r="A474" s="141" t="s">
        <v>149</v>
      </c>
      <c r="B474" s="133"/>
      <c r="C474" s="43"/>
      <c r="D474" s="133"/>
      <c r="E474" s="133"/>
      <c r="F474" s="43"/>
      <c r="G474" s="134"/>
      <c r="H474" s="135"/>
      <c r="I474" s="135">
        <f t="shared" si="8"/>
        <v>0</v>
      </c>
    </row>
    <row r="475" spans="1:9" ht="12.75">
      <c r="A475" s="136" t="s">
        <v>150</v>
      </c>
      <c r="B475" s="137"/>
      <c r="C475" s="138">
        <f>C476+C477+C478</f>
        <v>0</v>
      </c>
      <c r="D475" s="137" t="s">
        <v>150</v>
      </c>
      <c r="E475" s="137"/>
      <c r="F475" s="138">
        <f>F476+F477+F478</f>
        <v>0</v>
      </c>
      <c r="G475" s="139">
        <f>C475+F475</f>
        <v>0</v>
      </c>
      <c r="H475" s="149">
        <f>G475</f>
        <v>0</v>
      </c>
      <c r="I475" s="149">
        <f t="shared" si="8"/>
        <v>0</v>
      </c>
    </row>
    <row r="476" spans="1:9" ht="12.75">
      <c r="A476" s="140"/>
      <c r="B476" s="130"/>
      <c r="C476" s="135"/>
      <c r="D476" s="130"/>
      <c r="E476" s="130"/>
      <c r="F476" s="135"/>
      <c r="G476" s="131"/>
      <c r="H476" s="135"/>
      <c r="I476" s="135">
        <f t="shared" si="8"/>
        <v>0</v>
      </c>
    </row>
    <row r="477" spans="1:9" ht="12.75">
      <c r="A477" s="140"/>
      <c r="B477" s="130"/>
      <c r="C477" s="135"/>
      <c r="D477" s="130"/>
      <c r="E477" s="130"/>
      <c r="F477" s="135"/>
      <c r="G477" s="131"/>
      <c r="H477" s="135"/>
      <c r="I477" s="135">
        <f t="shared" si="8"/>
        <v>0</v>
      </c>
    </row>
    <row r="478" spans="1:9" ht="12.75">
      <c r="A478" s="141"/>
      <c r="B478" s="133"/>
      <c r="C478" s="43"/>
      <c r="D478" s="133"/>
      <c r="E478" s="133"/>
      <c r="F478" s="43"/>
      <c r="G478" s="134"/>
      <c r="H478" s="135"/>
      <c r="I478" s="135">
        <f t="shared" si="8"/>
        <v>0</v>
      </c>
    </row>
    <row r="479" spans="1:9" ht="12.75">
      <c r="A479" s="136" t="s">
        <v>154</v>
      </c>
      <c r="B479" s="137"/>
      <c r="C479" s="138">
        <f>C480</f>
        <v>0</v>
      </c>
      <c r="D479" s="137" t="s">
        <v>173</v>
      </c>
      <c r="E479" s="137"/>
      <c r="F479" s="138">
        <f>F480</f>
        <v>59500</v>
      </c>
      <c r="G479" s="139">
        <f>C479+F479</f>
        <v>59500</v>
      </c>
      <c r="H479" s="149">
        <f>G479</f>
        <v>59500</v>
      </c>
      <c r="I479" s="149">
        <f t="shared" si="8"/>
        <v>0</v>
      </c>
    </row>
    <row r="480" spans="1:9" ht="12.75">
      <c r="A480" s="141" t="s">
        <v>159</v>
      </c>
      <c r="B480" s="133"/>
      <c r="C480" s="152"/>
      <c r="D480" s="133"/>
      <c r="E480" s="133"/>
      <c r="F480" s="152">
        <v>59500</v>
      </c>
      <c r="G480" s="134"/>
      <c r="H480" s="43"/>
      <c r="I480" s="135">
        <v>0</v>
      </c>
    </row>
    <row r="481" spans="1:9" ht="12.75">
      <c r="A481" s="156" t="s">
        <v>160</v>
      </c>
      <c r="B481" s="157"/>
      <c r="C481" s="159">
        <f>C479+C475+C471+C468+C463+C459+C457+C455+C450+C448+C446</f>
        <v>0</v>
      </c>
      <c r="D481" s="157"/>
      <c r="E481" s="157"/>
      <c r="F481" s="159">
        <f>F479+F475+F471+F468+F463+F459+F457+F455+F450+F448+F446</f>
        <v>376556</v>
      </c>
      <c r="G481" s="159">
        <f>G479+G475+G471+G468+G463+G459+G457+G455+G450+G448+G446</f>
        <v>376556</v>
      </c>
      <c r="H481" s="158">
        <f>H479+H475+H471+H468+H463+H459+H457+H455+H450+H448+H446</f>
        <v>376556</v>
      </c>
      <c r="I481" s="165">
        <f>G481-H481</f>
        <v>0</v>
      </c>
    </row>
    <row r="484" ht="12.75">
      <c r="A484">
        <v>1001</v>
      </c>
    </row>
    <row r="486" spans="1:8" ht="12.75">
      <c r="A486" t="s">
        <v>123</v>
      </c>
      <c r="D486" t="s">
        <v>124</v>
      </c>
      <c r="G486" t="s">
        <v>129</v>
      </c>
      <c r="H486" t="s">
        <v>140</v>
      </c>
    </row>
    <row r="487" spans="1:9" ht="12.75">
      <c r="A487" s="136" t="s">
        <v>161</v>
      </c>
      <c r="B487" s="137"/>
      <c r="C487" s="138"/>
      <c r="D487" s="137" t="s">
        <v>161</v>
      </c>
      <c r="E487" s="137"/>
      <c r="F487" s="138">
        <f>F488</f>
        <v>0</v>
      </c>
      <c r="G487" s="139">
        <f>F487</f>
        <v>0</v>
      </c>
      <c r="H487" s="149">
        <f>G487</f>
        <v>0</v>
      </c>
      <c r="I487" s="149">
        <f aca="true" t="shared" si="9" ref="I487:I519">G487-H487</f>
        <v>0</v>
      </c>
    </row>
    <row r="488" spans="1:9" ht="12.75">
      <c r="A488" s="132"/>
      <c r="B488" s="133"/>
      <c r="C488" s="43"/>
      <c r="D488" s="133" t="s">
        <v>165</v>
      </c>
      <c r="E488" s="133"/>
      <c r="F488" s="155"/>
      <c r="G488" s="134"/>
      <c r="H488" s="135"/>
      <c r="I488" s="135">
        <f t="shared" si="9"/>
        <v>0</v>
      </c>
    </row>
    <row r="489" spans="1:9" ht="12.75">
      <c r="A489" s="136" t="s">
        <v>162</v>
      </c>
      <c r="B489" s="137"/>
      <c r="C489" s="138"/>
      <c r="D489" s="137" t="s">
        <v>162</v>
      </c>
      <c r="E489" s="137"/>
      <c r="F489" s="138">
        <f>F490</f>
        <v>0</v>
      </c>
      <c r="G489" s="139">
        <f>F489</f>
        <v>0</v>
      </c>
      <c r="H489" s="149">
        <f>G489</f>
        <v>0</v>
      </c>
      <c r="I489" s="149">
        <f t="shared" si="9"/>
        <v>0</v>
      </c>
    </row>
    <row r="490" spans="1:9" ht="12.75">
      <c r="A490" s="132" t="s">
        <v>163</v>
      </c>
      <c r="B490" s="133"/>
      <c r="C490" s="43"/>
      <c r="D490" s="133" t="s">
        <v>163</v>
      </c>
      <c r="E490" s="133"/>
      <c r="F490" s="155"/>
      <c r="G490" s="134"/>
      <c r="H490" s="135"/>
      <c r="I490" s="135">
        <f t="shared" si="9"/>
        <v>0</v>
      </c>
    </row>
    <row r="491" spans="1:9" ht="12.75">
      <c r="A491" s="136" t="s">
        <v>125</v>
      </c>
      <c r="B491" s="137"/>
      <c r="C491" s="138">
        <f>C492+C493+C494+C495</f>
        <v>0</v>
      </c>
      <c r="D491" s="137" t="s">
        <v>125</v>
      </c>
      <c r="E491" s="137"/>
      <c r="F491" s="138">
        <f>F492+F493+F494+F495</f>
        <v>0</v>
      </c>
      <c r="G491" s="139">
        <f>C491+F491</f>
        <v>0</v>
      </c>
      <c r="H491" s="149">
        <v>0</v>
      </c>
      <c r="I491" s="149">
        <f t="shared" si="9"/>
        <v>0</v>
      </c>
    </row>
    <row r="492" spans="1:9" ht="12.75">
      <c r="A492" s="129"/>
      <c r="B492" s="130"/>
      <c r="C492" s="135"/>
      <c r="D492" s="130"/>
      <c r="E492" s="130"/>
      <c r="F492" s="135"/>
      <c r="G492" s="131"/>
      <c r="H492" s="135"/>
      <c r="I492" s="135">
        <f t="shared" si="9"/>
        <v>0</v>
      </c>
    </row>
    <row r="493" spans="1:9" ht="12.75">
      <c r="A493" s="129"/>
      <c r="B493" s="130"/>
      <c r="C493" s="135"/>
      <c r="D493" s="130"/>
      <c r="E493" s="130"/>
      <c r="F493" s="135"/>
      <c r="G493" s="131"/>
      <c r="H493" s="135"/>
      <c r="I493" s="135">
        <f t="shared" si="9"/>
        <v>0</v>
      </c>
    </row>
    <row r="494" spans="1:9" ht="12.75">
      <c r="A494" s="129"/>
      <c r="B494" s="130"/>
      <c r="C494" s="135"/>
      <c r="D494" s="130"/>
      <c r="E494" s="130"/>
      <c r="F494" s="135"/>
      <c r="G494" s="131"/>
      <c r="H494" s="135"/>
      <c r="I494" s="135">
        <f t="shared" si="9"/>
        <v>0</v>
      </c>
    </row>
    <row r="495" spans="1:9" ht="12.75">
      <c r="A495" s="132"/>
      <c r="B495" s="133"/>
      <c r="C495" s="43"/>
      <c r="D495" s="133"/>
      <c r="E495" s="133"/>
      <c r="F495" s="43"/>
      <c r="G495" s="134"/>
      <c r="H495" s="135"/>
      <c r="I495" s="135">
        <f t="shared" si="9"/>
        <v>0</v>
      </c>
    </row>
    <row r="496" spans="1:9" ht="12.75">
      <c r="A496" s="138" t="s">
        <v>130</v>
      </c>
      <c r="B496" s="138"/>
      <c r="C496" s="138">
        <f>C497</f>
        <v>0</v>
      </c>
      <c r="D496" s="138" t="s">
        <v>130</v>
      </c>
      <c r="E496" s="138"/>
      <c r="F496" s="138">
        <f>F497</f>
        <v>0</v>
      </c>
      <c r="G496" s="138">
        <f>C496+F496</f>
        <v>0</v>
      </c>
      <c r="H496" s="149">
        <f>G496</f>
        <v>0</v>
      </c>
      <c r="I496" s="149">
        <f t="shared" si="9"/>
        <v>0</v>
      </c>
    </row>
    <row r="497" spans="1:9" ht="12.75">
      <c r="A497" s="141" t="s">
        <v>131</v>
      </c>
      <c r="B497" s="133"/>
      <c r="C497" s="43"/>
      <c r="D497" s="133"/>
      <c r="E497" s="133"/>
      <c r="F497" s="43"/>
      <c r="G497" s="134"/>
      <c r="H497" s="135"/>
      <c r="I497" s="135">
        <f t="shared" si="9"/>
        <v>0</v>
      </c>
    </row>
    <row r="498" spans="1:9" ht="12.75">
      <c r="A498" s="138" t="s">
        <v>132</v>
      </c>
      <c r="B498" s="138"/>
      <c r="C498" s="138"/>
      <c r="D498" s="138" t="s">
        <v>132</v>
      </c>
      <c r="E498" s="138"/>
      <c r="F498" s="138">
        <f>F499</f>
        <v>0</v>
      </c>
      <c r="G498" s="138">
        <f>C498+F498</f>
        <v>0</v>
      </c>
      <c r="H498" s="149">
        <f>G498</f>
        <v>0</v>
      </c>
      <c r="I498" s="149">
        <f t="shared" si="9"/>
        <v>0</v>
      </c>
    </row>
    <row r="499" spans="1:9" ht="12.75">
      <c r="A499" s="140" t="s">
        <v>133</v>
      </c>
      <c r="B499" s="130"/>
      <c r="C499" s="135"/>
      <c r="D499" s="130"/>
      <c r="E499" s="130"/>
      <c r="F499" s="150"/>
      <c r="G499" s="131"/>
      <c r="H499" s="135"/>
      <c r="I499" s="135">
        <f t="shared" si="9"/>
        <v>0</v>
      </c>
    </row>
    <row r="500" spans="1:9" ht="12.75">
      <c r="A500" s="146" t="s">
        <v>155</v>
      </c>
      <c r="B500" s="147"/>
      <c r="C500" s="149">
        <f>C501+C502+C503</f>
        <v>0</v>
      </c>
      <c r="D500" s="147" t="s">
        <v>155</v>
      </c>
      <c r="E500" s="147"/>
      <c r="F500" s="149">
        <f>F501+F502+F503</f>
        <v>0</v>
      </c>
      <c r="G500" s="148">
        <f>C500+F500</f>
        <v>0</v>
      </c>
      <c r="H500" s="149">
        <f>G500</f>
        <v>0</v>
      </c>
      <c r="I500" s="149">
        <f t="shared" si="9"/>
        <v>0</v>
      </c>
    </row>
    <row r="501" spans="1:9" ht="12.75">
      <c r="A501" s="140" t="s">
        <v>156</v>
      </c>
      <c r="B501" s="130" t="s">
        <v>158</v>
      </c>
      <c r="C501" s="142"/>
      <c r="D501" s="130"/>
      <c r="E501" s="130"/>
      <c r="F501" s="150"/>
      <c r="G501" s="131"/>
      <c r="H501" s="135"/>
      <c r="I501" s="135">
        <f t="shared" si="9"/>
        <v>0</v>
      </c>
    </row>
    <row r="502" spans="1:9" ht="12.75">
      <c r="A502" s="140" t="s">
        <v>157</v>
      </c>
      <c r="B502" s="130"/>
      <c r="C502" s="167"/>
      <c r="D502" s="130"/>
      <c r="E502" s="130"/>
      <c r="F502" s="150"/>
      <c r="G502" s="131"/>
      <c r="H502" s="135"/>
      <c r="I502" s="135">
        <f t="shared" si="9"/>
        <v>0</v>
      </c>
    </row>
    <row r="503" spans="1:9" ht="12.75">
      <c r="A503" s="141"/>
      <c r="B503" s="133"/>
      <c r="C503" s="43"/>
      <c r="D503" s="133"/>
      <c r="E503" s="133"/>
      <c r="F503" s="144"/>
      <c r="G503" s="134"/>
      <c r="H503" s="135"/>
      <c r="I503" s="135">
        <f t="shared" si="9"/>
        <v>0</v>
      </c>
    </row>
    <row r="504" spans="1:9" ht="12.75">
      <c r="A504" s="146" t="s">
        <v>134</v>
      </c>
      <c r="B504" s="147"/>
      <c r="C504" s="149">
        <f>C505+C506+C507+C508</f>
        <v>0</v>
      </c>
      <c r="D504" s="146" t="s">
        <v>134</v>
      </c>
      <c r="E504" s="147"/>
      <c r="F504" s="149">
        <f>F505+F506+F507+F508</f>
        <v>0</v>
      </c>
      <c r="G504" s="148">
        <f>C504+F504</f>
        <v>0</v>
      </c>
      <c r="H504" s="149"/>
      <c r="I504" s="149">
        <f t="shared" si="9"/>
        <v>0</v>
      </c>
    </row>
    <row r="505" spans="1:9" ht="12.75">
      <c r="A505" s="140"/>
      <c r="B505" s="130"/>
      <c r="C505" s="135"/>
      <c r="D505" s="129"/>
      <c r="E505" s="130"/>
      <c r="F505" s="135"/>
      <c r="G505" s="131"/>
      <c r="H505" s="135"/>
      <c r="I505" s="135">
        <f t="shared" si="9"/>
        <v>0</v>
      </c>
    </row>
    <row r="506" spans="1:9" ht="12.75">
      <c r="A506" s="145"/>
      <c r="B506" s="130"/>
      <c r="C506" s="135"/>
      <c r="D506" s="129"/>
      <c r="E506" s="130"/>
      <c r="F506" s="150"/>
      <c r="G506" s="131"/>
      <c r="H506" s="135"/>
      <c r="I506" s="135">
        <f t="shared" si="9"/>
        <v>0</v>
      </c>
    </row>
    <row r="507" spans="1:9" ht="12.75">
      <c r="A507" s="168"/>
      <c r="B507" s="130"/>
      <c r="C507" s="135"/>
      <c r="D507" s="129"/>
      <c r="E507" s="130"/>
      <c r="F507" s="135"/>
      <c r="G507" s="131"/>
      <c r="H507" s="135"/>
      <c r="I507" s="135">
        <f t="shared" si="9"/>
        <v>0</v>
      </c>
    </row>
    <row r="508" spans="1:9" ht="12.75">
      <c r="A508" s="132"/>
      <c r="B508" s="133"/>
      <c r="C508" s="43"/>
      <c r="D508" s="132"/>
      <c r="E508" s="133"/>
      <c r="F508" s="43"/>
      <c r="G508" s="134"/>
      <c r="H508" s="135"/>
      <c r="I508" s="135">
        <f t="shared" si="9"/>
        <v>0</v>
      </c>
    </row>
    <row r="509" spans="1:9" ht="12.75">
      <c r="A509" s="136" t="s">
        <v>139</v>
      </c>
      <c r="B509" s="137"/>
      <c r="C509" s="138">
        <f>C510+C511</f>
        <v>0</v>
      </c>
      <c r="D509" s="137" t="s">
        <v>139</v>
      </c>
      <c r="E509" s="137"/>
      <c r="F509" s="138">
        <f>F510+F511</f>
        <v>0</v>
      </c>
      <c r="G509" s="139">
        <f>F509</f>
        <v>0</v>
      </c>
      <c r="H509" s="149">
        <f>G509</f>
        <v>0</v>
      </c>
      <c r="I509" s="149">
        <f t="shared" si="9"/>
        <v>0</v>
      </c>
    </row>
    <row r="510" spans="1:9" ht="12.75">
      <c r="A510" s="168"/>
      <c r="B510" s="130"/>
      <c r="C510" s="135"/>
      <c r="D510" s="130"/>
      <c r="E510" s="130"/>
      <c r="F510" s="135"/>
      <c r="G510" s="131"/>
      <c r="H510" s="135"/>
      <c r="I510" s="135">
        <f t="shared" si="9"/>
        <v>0</v>
      </c>
    </row>
    <row r="511" spans="1:9" ht="12.75">
      <c r="A511" s="132"/>
      <c r="B511" s="133"/>
      <c r="C511" s="43"/>
      <c r="D511" s="133"/>
      <c r="E511" s="133"/>
      <c r="F511" s="43"/>
      <c r="G511" s="134"/>
      <c r="H511" s="135"/>
      <c r="I511" s="135">
        <f t="shared" si="9"/>
        <v>0</v>
      </c>
    </row>
    <row r="512" spans="1:9" ht="12.75">
      <c r="A512" s="136" t="s">
        <v>146</v>
      </c>
      <c r="B512" s="137"/>
      <c r="C512" s="138">
        <v>0</v>
      </c>
      <c r="D512" s="137" t="s">
        <v>146</v>
      </c>
      <c r="E512" s="137"/>
      <c r="F512" s="138">
        <f>F513+F514+F515</f>
        <v>0</v>
      </c>
      <c r="G512" s="139">
        <f>C512+F512</f>
        <v>0</v>
      </c>
      <c r="H512" s="149">
        <f>G512</f>
        <v>0</v>
      </c>
      <c r="I512" s="149">
        <f t="shared" si="9"/>
        <v>0</v>
      </c>
    </row>
    <row r="513" spans="1:9" ht="12.75">
      <c r="A513" s="140"/>
      <c r="B513" s="130"/>
      <c r="C513" s="135"/>
      <c r="D513" s="130"/>
      <c r="E513" s="130"/>
      <c r="F513" s="135"/>
      <c r="G513" s="131"/>
      <c r="H513" s="135"/>
      <c r="I513" s="135">
        <f t="shared" si="9"/>
        <v>0</v>
      </c>
    </row>
    <row r="514" spans="1:9" ht="12.75">
      <c r="A514" s="140"/>
      <c r="B514" s="130"/>
      <c r="C514" s="135" t="s">
        <v>9</v>
      </c>
      <c r="D514" s="130"/>
      <c r="E514" s="130"/>
      <c r="F514" s="135"/>
      <c r="G514" s="131"/>
      <c r="H514" s="135"/>
      <c r="I514" s="135">
        <f t="shared" si="9"/>
        <v>0</v>
      </c>
    </row>
    <row r="515" spans="1:9" ht="12.75">
      <c r="A515" s="141"/>
      <c r="B515" s="133"/>
      <c r="C515" s="43"/>
      <c r="D515" s="133"/>
      <c r="E515" s="133"/>
      <c r="F515" s="43"/>
      <c r="G515" s="134"/>
      <c r="H515" s="135"/>
      <c r="I515" s="135">
        <f t="shared" si="9"/>
        <v>0</v>
      </c>
    </row>
    <row r="516" spans="1:9" ht="12.75">
      <c r="A516" s="136" t="s">
        <v>150</v>
      </c>
      <c r="B516" s="137"/>
      <c r="C516" s="138">
        <f>C517+C518+C519</f>
        <v>0</v>
      </c>
      <c r="D516" s="137" t="s">
        <v>150</v>
      </c>
      <c r="E516" s="137"/>
      <c r="F516" s="138">
        <f>F517+F518+F519</f>
        <v>0</v>
      </c>
      <c r="G516" s="139">
        <f>C516+F516</f>
        <v>0</v>
      </c>
      <c r="H516" s="149">
        <f>G516</f>
        <v>0</v>
      </c>
      <c r="I516" s="149">
        <f t="shared" si="9"/>
        <v>0</v>
      </c>
    </row>
    <row r="517" spans="1:9" ht="12.75">
      <c r="A517" s="140"/>
      <c r="B517" s="130"/>
      <c r="C517" s="135"/>
      <c r="D517" s="130"/>
      <c r="E517" s="130"/>
      <c r="F517" s="135"/>
      <c r="G517" s="131"/>
      <c r="H517" s="135"/>
      <c r="I517" s="135">
        <f t="shared" si="9"/>
        <v>0</v>
      </c>
    </row>
    <row r="518" spans="1:9" ht="12.75">
      <c r="A518" s="140"/>
      <c r="B518" s="130"/>
      <c r="C518" s="135"/>
      <c r="D518" s="130"/>
      <c r="E518" s="130"/>
      <c r="F518" s="135"/>
      <c r="G518" s="131"/>
      <c r="H518" s="135"/>
      <c r="I518" s="135">
        <f t="shared" si="9"/>
        <v>0</v>
      </c>
    </row>
    <row r="519" spans="1:9" ht="12.75">
      <c r="A519" s="141"/>
      <c r="B519" s="133"/>
      <c r="C519" s="43"/>
      <c r="D519" s="133"/>
      <c r="E519" s="133"/>
      <c r="F519" s="43"/>
      <c r="G519" s="134"/>
      <c r="H519" s="135"/>
      <c r="I519" s="135">
        <f t="shared" si="9"/>
        <v>0</v>
      </c>
    </row>
    <row r="520" spans="1:9" ht="12.75">
      <c r="A520" s="136" t="s">
        <v>200</v>
      </c>
      <c r="B520" s="137"/>
      <c r="C520" s="138">
        <f>C525</f>
        <v>0</v>
      </c>
      <c r="D520" s="137" t="s">
        <v>173</v>
      </c>
      <c r="E520" s="137"/>
      <c r="F520" s="138">
        <f>F525+F522</f>
        <v>95175.28</v>
      </c>
      <c r="G520" s="139">
        <f>C520+F520</f>
        <v>95175.28</v>
      </c>
      <c r="H520" s="149">
        <f>G520</f>
        <v>95175.28</v>
      </c>
      <c r="I520" s="149">
        <f>G520-H520</f>
        <v>0</v>
      </c>
    </row>
    <row r="521" spans="1:9" ht="12.75">
      <c r="A521" s="172"/>
      <c r="B521" s="173"/>
      <c r="C521" s="174"/>
      <c r="D521" s="173"/>
      <c r="E521" s="173"/>
      <c r="F521" s="174"/>
      <c r="G521" s="175"/>
      <c r="H521" s="155"/>
      <c r="I521" s="167"/>
    </row>
    <row r="522" spans="1:9" ht="12.75">
      <c r="A522" s="169" t="s">
        <v>194</v>
      </c>
      <c r="B522" s="170"/>
      <c r="C522" s="138"/>
      <c r="D522" s="170"/>
      <c r="E522" s="170"/>
      <c r="F522" s="138">
        <f>F523</f>
        <v>4000</v>
      </c>
      <c r="G522" s="171"/>
      <c r="H522" s="151"/>
      <c r="I522" s="143"/>
    </row>
    <row r="523" spans="1:9" ht="12.75">
      <c r="A523" s="141"/>
      <c r="B523" s="133"/>
      <c r="C523" s="152"/>
      <c r="D523" s="133"/>
      <c r="E523" s="133"/>
      <c r="F523" s="152">
        <v>4000</v>
      </c>
      <c r="G523" s="134"/>
      <c r="H523" s="43"/>
      <c r="I523" s="152">
        <v>0</v>
      </c>
    </row>
    <row r="524" spans="1:9" ht="12.75">
      <c r="A524" s="169" t="s">
        <v>192</v>
      </c>
      <c r="B524" s="170"/>
      <c r="C524" s="138"/>
      <c r="D524" s="170"/>
      <c r="E524" s="170"/>
      <c r="F524" s="138">
        <f>F525</f>
        <v>91175.28</v>
      </c>
      <c r="G524" s="171"/>
      <c r="H524" s="151"/>
      <c r="I524" s="151"/>
    </row>
    <row r="525" spans="1:9" ht="12.75">
      <c r="A525" s="141"/>
      <c r="B525" s="133"/>
      <c r="C525" s="152"/>
      <c r="D525" s="133"/>
      <c r="E525" s="133"/>
      <c r="F525" s="152">
        <v>91175.28</v>
      </c>
      <c r="G525" s="134"/>
      <c r="H525" s="43"/>
      <c r="I525" s="135">
        <v>0</v>
      </c>
    </row>
    <row r="526" spans="1:9" ht="12.75">
      <c r="A526" s="156" t="s">
        <v>193</v>
      </c>
      <c r="B526" s="157"/>
      <c r="C526" s="159">
        <f>C520+C516+C512+C509+C504+C500+C498+C496+C491+C489+C487</f>
        <v>0</v>
      </c>
      <c r="D526" s="157"/>
      <c r="E526" s="157"/>
      <c r="F526" s="159">
        <f>F520+F516+F512+F509+F504+F500+F498+F496+F491+F489+F487</f>
        <v>95175.28</v>
      </c>
      <c r="G526" s="159">
        <f>G520+G516+G512+G509+G504+G500+G498+G496+G491+G489+G487</f>
        <v>95175.28</v>
      </c>
      <c r="H526" s="158">
        <f>H520+H516+H512+H509+H504+H500+H498+H496+H491+H489+H487</f>
        <v>95175.28</v>
      </c>
      <c r="I526" s="165">
        <f>G526-H526</f>
        <v>0</v>
      </c>
    </row>
    <row r="529" ht="12.75">
      <c r="A529" t="s">
        <v>195</v>
      </c>
    </row>
    <row r="531" spans="1:8" ht="12.75">
      <c r="A531" t="s">
        <v>123</v>
      </c>
      <c r="D531" t="s">
        <v>124</v>
      </c>
      <c r="G531" t="s">
        <v>129</v>
      </c>
      <c r="H531" t="s">
        <v>140</v>
      </c>
    </row>
    <row r="532" spans="1:9" ht="12.75">
      <c r="A532" s="156" t="s">
        <v>146</v>
      </c>
      <c r="B532" s="157"/>
      <c r="C532" s="159"/>
      <c r="D532" s="157">
        <v>10000</v>
      </c>
      <c r="E532" s="157"/>
      <c r="F532" s="159">
        <v>10000</v>
      </c>
      <c r="G532" s="158">
        <f>F532</f>
        <v>10000</v>
      </c>
      <c r="H532" s="166">
        <f>G532</f>
        <v>10000</v>
      </c>
      <c r="I532" s="166">
        <f>G532-H532</f>
        <v>0</v>
      </c>
    </row>
    <row r="535" ht="12.75">
      <c r="A535" t="s">
        <v>196</v>
      </c>
    </row>
    <row r="537" spans="1:8" ht="12.75">
      <c r="A537" t="s">
        <v>123</v>
      </c>
      <c r="D537" t="s">
        <v>124</v>
      </c>
      <c r="G537" t="s">
        <v>129</v>
      </c>
      <c r="H537" t="s">
        <v>140</v>
      </c>
    </row>
    <row r="538" spans="1:9" ht="12.75">
      <c r="A538" s="156" t="s">
        <v>146</v>
      </c>
      <c r="B538" s="157"/>
      <c r="C538" s="159"/>
      <c r="D538" s="157">
        <v>10000</v>
      </c>
      <c r="E538" s="157"/>
      <c r="F538" s="159">
        <v>10000</v>
      </c>
      <c r="G538" s="158">
        <f>F538</f>
        <v>10000</v>
      </c>
      <c r="H538" s="166">
        <f>G538</f>
        <v>10000</v>
      </c>
      <c r="I538" s="166">
        <f>G538-H538</f>
        <v>0</v>
      </c>
    </row>
    <row r="541" ht="12.75">
      <c r="A541" t="s">
        <v>197</v>
      </c>
    </row>
    <row r="543" spans="1:8" ht="12.75">
      <c r="A543" t="s">
        <v>123</v>
      </c>
      <c r="D543" t="s">
        <v>124</v>
      </c>
      <c r="G543" t="s">
        <v>129</v>
      </c>
      <c r="H543" t="s">
        <v>140</v>
      </c>
    </row>
    <row r="544" spans="1:9" ht="12.75">
      <c r="A544" s="156" t="s">
        <v>146</v>
      </c>
      <c r="B544" s="157"/>
      <c r="C544" s="159"/>
      <c r="D544" s="157">
        <v>31800</v>
      </c>
      <c r="E544" s="157"/>
      <c r="F544" s="159">
        <v>31800</v>
      </c>
      <c r="G544" s="158">
        <f>F544</f>
        <v>31800</v>
      </c>
      <c r="H544" s="166">
        <f>G544</f>
        <v>31800</v>
      </c>
      <c r="I544" s="166">
        <f>G544-H544</f>
        <v>0</v>
      </c>
    </row>
    <row r="547" ht="12.75">
      <c r="A547" t="s">
        <v>198</v>
      </c>
    </row>
    <row r="549" spans="1:8" ht="12.75">
      <c r="A549" t="s">
        <v>123</v>
      </c>
      <c r="D549" t="s">
        <v>124</v>
      </c>
      <c r="G549" t="s">
        <v>129</v>
      </c>
      <c r="H549" t="s">
        <v>140</v>
      </c>
    </row>
    <row r="550" spans="1:9" ht="12.75">
      <c r="A550" s="156" t="s">
        <v>146</v>
      </c>
      <c r="B550" s="157"/>
      <c r="C550" s="159"/>
      <c r="D550" s="157">
        <v>20000</v>
      </c>
      <c r="E550" s="157"/>
      <c r="F550" s="159">
        <v>20000</v>
      </c>
      <c r="G550" s="158">
        <f>F550</f>
        <v>20000</v>
      </c>
      <c r="H550" s="166">
        <f>G550</f>
        <v>20000</v>
      </c>
      <c r="I550" s="166">
        <f>G550-H550</f>
        <v>0</v>
      </c>
    </row>
    <row r="552" spans="3:9" ht="12.75">
      <c r="C552">
        <f>C550+C544+C538+C532+C526+C481+C440+C399+C359+C314+C269+C224+C179+C134+C88+C43</f>
        <v>498758.01</v>
      </c>
      <c r="H552">
        <f>H550+H544+H538+H532+H526+H481+H440+H399+H359+H314+H269+H224+H179+H134+H88+H43</f>
        <v>4166573.1799999997</v>
      </c>
      <c r="I552">
        <f>I550+I544+I538+I532+I526+I481+I440+I399+I359+I314+I269+I224+I179+I134+I88+I43</f>
        <v>345986.11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Пользователь</cp:lastModifiedBy>
  <cp:lastPrinted>2020-03-11T11:46:33Z</cp:lastPrinted>
  <dcterms:created xsi:type="dcterms:W3CDTF">2002-03-12T05:39:02Z</dcterms:created>
  <dcterms:modified xsi:type="dcterms:W3CDTF">2020-03-11T11:50:12Z</dcterms:modified>
  <cp:category/>
  <cp:version/>
  <cp:contentType/>
  <cp:contentStatus/>
</cp:coreProperties>
</file>