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645" windowWidth="14805" windowHeight="4470"/>
  </bookViews>
  <sheets>
    <sheet name="Финансирование" sheetId="1" r:id="rId1"/>
  </sheets>
  <calcPr calcId="145621" refMode="R1C1"/>
</workbook>
</file>

<file path=xl/calcChain.xml><?xml version="1.0" encoding="utf-8"?>
<calcChain xmlns="http://schemas.openxmlformats.org/spreadsheetml/2006/main">
  <c r="Q32" i="1" l="1"/>
  <c r="N32" i="1"/>
  <c r="L32" i="1"/>
  <c r="I32" i="1"/>
  <c r="G32" i="1"/>
  <c r="D32" i="1"/>
  <c r="G36" i="1"/>
  <c r="D36" i="1"/>
  <c r="D41" i="1"/>
  <c r="G41" i="1"/>
  <c r="I38" i="1"/>
  <c r="G38" i="1"/>
  <c r="D38" i="1"/>
  <c r="Q25" i="1"/>
  <c r="P25" i="1"/>
  <c r="N25" i="1"/>
  <c r="L25" i="1"/>
  <c r="K25" i="1"/>
  <c r="I25" i="1"/>
  <c r="G25" i="1"/>
  <c r="F25" i="1"/>
  <c r="D25" i="1"/>
  <c r="Q19" i="1"/>
  <c r="P19" i="1"/>
  <c r="N19" i="1"/>
  <c r="L19" i="1"/>
  <c r="K19" i="1"/>
  <c r="I19" i="1"/>
  <c r="G19" i="1"/>
  <c r="F19" i="1"/>
  <c r="D19" i="1"/>
  <c r="Q13" i="1"/>
  <c r="P13" i="1"/>
  <c r="N13" i="1"/>
  <c r="N12" i="1" s="1"/>
  <c r="L13" i="1"/>
  <c r="K13" i="1"/>
  <c r="I13" i="1"/>
  <c r="G13" i="1"/>
  <c r="G12" i="1" s="1"/>
  <c r="F13" i="1"/>
  <c r="D13" i="1"/>
  <c r="S18" i="1"/>
  <c r="Q22" i="1"/>
  <c r="P22" i="1"/>
  <c r="N22" i="1"/>
  <c r="L22" i="1"/>
  <c r="K22" i="1"/>
  <c r="I22" i="1"/>
  <c r="G22" i="1"/>
  <c r="F22" i="1"/>
  <c r="D22" i="1"/>
  <c r="Q43" i="1"/>
  <c r="N43" i="1"/>
  <c r="G43" i="1"/>
  <c r="D43" i="1"/>
  <c r="S45" i="1"/>
  <c r="G8" i="1"/>
  <c r="N8" i="1"/>
  <c r="Q8" i="1"/>
  <c r="D8" i="1"/>
  <c r="S10" i="1"/>
  <c r="P12" i="1" l="1"/>
  <c r="I12" i="1"/>
  <c r="F12" i="1"/>
  <c r="L12" i="1"/>
  <c r="D12" i="1"/>
  <c r="K12" i="1"/>
  <c r="Q12" i="1"/>
  <c r="S28" i="1"/>
  <c r="S14" i="1"/>
  <c r="Q38" i="1" l="1"/>
  <c r="L38" i="1"/>
  <c r="G48" i="1" l="1"/>
  <c r="Q41" i="1" l="1"/>
  <c r="Q36" i="1"/>
  <c r="L36" i="1"/>
  <c r="L41" i="1"/>
  <c r="N41" i="1" l="1"/>
  <c r="N38" i="1"/>
  <c r="N36" i="1"/>
  <c r="I41" i="1"/>
  <c r="I36" i="1"/>
  <c r="S26" i="1"/>
  <c r="I48" i="1" l="1"/>
  <c r="N48" i="1"/>
  <c r="S19" i="1"/>
  <c r="Q48" i="1" l="1"/>
  <c r="P48" i="1"/>
  <c r="D48" i="1"/>
  <c r="L48" i="1"/>
  <c r="K48" i="1"/>
  <c r="F48" i="1"/>
  <c r="S46" i="1"/>
  <c r="S43" i="1"/>
  <c r="S41" i="1"/>
  <c r="S13" i="1"/>
  <c r="S47" i="1" l="1"/>
  <c r="S42" i="1"/>
  <c r="S44" i="1"/>
  <c r="S40" i="1" l="1"/>
  <c r="S39" i="1" l="1"/>
  <c r="S37" i="1"/>
  <c r="S38" i="1" l="1"/>
  <c r="S35" i="1"/>
  <c r="S36" i="1"/>
  <c r="V32" i="1" l="1"/>
  <c r="T32" i="1"/>
  <c r="S27" i="1"/>
  <c r="S29" i="1"/>
  <c r="S31" i="1"/>
  <c r="S32" i="1" l="1"/>
  <c r="S25" i="1" l="1"/>
  <c r="S24" i="1" l="1"/>
  <c r="S23" i="1"/>
  <c r="S22" i="1" l="1"/>
  <c r="S9" i="1" l="1"/>
  <c r="S11" i="1"/>
  <c r="S17" i="1"/>
  <c r="S12" i="1" l="1"/>
  <c r="S20" i="1"/>
  <c r="S8" i="1" l="1"/>
  <c r="S48" i="1" s="1"/>
</calcChain>
</file>

<file path=xl/sharedStrings.xml><?xml version="1.0" encoding="utf-8"?>
<sst xmlns="http://schemas.openxmlformats.org/spreadsheetml/2006/main" count="145" uniqueCount="98">
  <si>
    <t>№ п/п</t>
  </si>
  <si>
    <t xml:space="preserve">Наименования подпрограммы, мероприятия </t>
  </si>
  <si>
    <t xml:space="preserve">Участник </t>
  </si>
  <si>
    <t>Плановый объем финансирования</t>
  </si>
  <si>
    <t>(тыс. руб.)</t>
  </si>
  <si>
    <t>Федеральный бюджет</t>
  </si>
  <si>
    <t>прочие источники</t>
  </si>
  <si>
    <t>федеральный бюджет</t>
  </si>
  <si>
    <t>Всего</t>
  </si>
  <si>
    <t xml:space="preserve">Отчет о реализации муниципальных программ </t>
  </si>
  <si>
    <t>Итого</t>
  </si>
  <si>
    <t>Результат по итогам отчетного года</t>
  </si>
  <si>
    <t>областной бюджет            Ленинградской области</t>
  </si>
  <si>
    <t>бюджет</t>
  </si>
  <si>
    <t>разница</t>
  </si>
  <si>
    <t>Администрация муниципального образования Пчевское сельское поселение Киришского муниципального района Ленинградской области</t>
  </si>
  <si>
    <t>Администрация Пчевского сельского поселения</t>
  </si>
  <si>
    <t xml:space="preserve">Администрация муниципального образования Пчевское сельское поселение Киришского муниципального района Ленинградской области
</t>
  </si>
  <si>
    <t xml:space="preserve">Администрация Пчевского сельского поселения
</t>
  </si>
  <si>
    <t>2.1.</t>
  </si>
  <si>
    <t>2.2.</t>
  </si>
  <si>
    <t xml:space="preserve"> 2.2.1.</t>
  </si>
  <si>
    <t>2.1.2.</t>
  </si>
  <si>
    <t>2.1.3.</t>
  </si>
  <si>
    <t>2.1.4.</t>
  </si>
  <si>
    <t>2.1.5.</t>
  </si>
  <si>
    <t>Подпрограмма 2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</si>
  <si>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Подпрограмма 1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</si>
  <si>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</si>
  <si>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</si>
  <si>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</si>
  <si>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</si>
  <si>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</si>
  <si>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</si>
  <si>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</si>
  <si>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</si>
  <si>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</si>
  <si>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>6.1.</t>
  </si>
  <si>
    <t>7.1.</t>
  </si>
  <si>
    <t>7.</t>
  </si>
  <si>
    <t>6.</t>
  </si>
  <si>
    <t>7.2.</t>
  </si>
  <si>
    <t>8.</t>
  </si>
  <si>
    <t>8.1.</t>
  </si>
  <si>
    <t>9</t>
  </si>
  <si>
    <t>9.1.</t>
  </si>
  <si>
    <t>10</t>
  </si>
  <si>
    <t>10.1.</t>
  </si>
  <si>
    <t>Бюджет Пчевского сельского поселения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</si>
  <si>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  поселение "</t>
  </si>
  <si>
    <t>Муниципальная программа «Устойчивое общественное развитие в муниципальном образовании Пчевское сельское поселение»</t>
  </si>
  <si>
    <t>Муниципальная программа «Развитие физической культуры и спорта в муниципальном образовании Пчевское сельское поселение»</t>
  </si>
  <si>
    <t>Муниципальная программа «Развитие культуры в муниципальном образовании Пчевское сельское   поселение »</t>
  </si>
  <si>
    <t>Муниципальная программа «Безопасность на территории муниципального образования Пчевское сельское  поселение»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</si>
  <si>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поселение»</t>
  </si>
  <si>
    <t>Муниципальная программа "Благоустройство и санитарное содержание территории муниципального  образования Пчевское сельское поселение"</t>
  </si>
  <si>
    <t>Муниципальная программа «Развитие частей территории муниципального образования Пчевское сельское  поселение »</t>
  </si>
  <si>
    <t>1.1.</t>
  </si>
  <si>
    <t>1.2.</t>
  </si>
  <si>
    <t>1.3.</t>
  </si>
  <si>
    <t>Основное мероприятие 1.1. "Организация уличного освещения, техническое обслуживание и ремонт сетей инженерно-технического обеспечения электрической энергией"</t>
  </si>
  <si>
    <t>2.1.1.</t>
  </si>
  <si>
    <t>Основное мероприятие 2.2.1. "Поддержание и развитие существующей сети автомобильных дорог общего пользования местного значения в административном центре"</t>
  </si>
  <si>
    <t>Основное мероприятие 3.1. "Содержание автомобильных дорог общего пользования местного значения и искусственных сооружений на них"</t>
  </si>
  <si>
    <t>Основное мероприятие 3.2.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</si>
  <si>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Основное мероприятие 4.1. "Содержание гражданских захоронений, расположенных на территории муниципального образования"</t>
  </si>
  <si>
    <t>4.6.</t>
  </si>
  <si>
    <t>Основное мероприятие 4.3. "Благоустройство территории муниципального образования"</t>
  </si>
  <si>
    <t>Основное мероприятие 4.4. "Участие в организации по сбору (в том числе раздельному) и транспортировке твердых коммунальных отходов"</t>
  </si>
  <si>
    <t>Основное мероприятие 4.2. "Содержание воинских захоронений, расположенных на территории муниципального образования"</t>
  </si>
  <si>
    <t>Основное мероприятие 7.1. "Организация досуга и обеспечение населения муниципального образования услугами в сфере культуры"</t>
  </si>
  <si>
    <t>Основное мероприятие 7.2. "Организация библиотечного обслуживания населения, комплектование библиотечных фондов"</t>
  </si>
  <si>
    <t>Основное мероприятие 8.1. "Организация и проведение физкультурно-оздоровительных, спортивных мероприятий и соревнований"</t>
  </si>
  <si>
    <t>Основное мероприятие 9.1. "Обеспечение функционирования общественной бани"</t>
  </si>
  <si>
    <t>Основное мероприятие 10.1. "Уплата членских взносов в  Ассоциацию «Совет муниципальных образований Ленинградской области»"</t>
  </si>
  <si>
    <t>муниципального образования Пчевское сельское поселение Киришского муниципального района Ленинградской области за 2019 год</t>
  </si>
  <si>
    <t>на 2019 год (тыс. руб.)</t>
  </si>
  <si>
    <t>Фактический объем финансирования за 2019 год</t>
  </si>
  <si>
    <t>Выполнено на отчетную дату на 01.01.2020г.</t>
  </si>
  <si>
    <t>Основное мероприятие 1.2. "Содержание, техническое обслуживание и проведение мероприятий, направленных на повышение надежности и эффективности работы  объектов (сетей) водоснабжения и водоотведения"</t>
  </si>
  <si>
    <t>Основное мероприятие 1.3.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</si>
  <si>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>Муниципальная программа «Стимулирование экономического развития муниципального образования Пчевское сельское поселение»</t>
  </si>
  <si>
    <t>Основное мероприятие 9.2. "Регистрация права собственности и постановка на кадастровый учет земельных участков и объектов недвижимого имущества"</t>
  </si>
  <si>
    <t>9.2.</t>
  </si>
  <si>
    <t xml:space="preserve">Муниципальная программа «Развитие автомобильных дорог в муниципальном образовании Пчевское сельское поселение»
</t>
  </si>
  <si>
    <t>Основное мероприятие 2.1.1. "Организация водоснабжения в населенных пунктах"</t>
  </si>
  <si>
    <t>Основное мероприятие 2.1.2. "Поддержание и развитие существующей сети автомобильных дорог общего пользования местного значения в населенных пунктах"</t>
  </si>
  <si>
    <t>Основное мероприятие 2.1.3. "Благоустройство территории в населенных пунктах"</t>
  </si>
  <si>
    <t>Основное мероприятие 2.1.4. "Обеспечение первичных мер пожарной безопасности в населенных пунктах"</t>
  </si>
  <si>
    <t>Основное мероприятие 2.1.5. "Организация уличного освещения в населенных пунктах"</t>
  </si>
  <si>
    <t>2.2.2.</t>
  </si>
  <si>
    <t>Основное мероприятие 2.2.1. "Организация уличного освещения в административном центре"</t>
  </si>
  <si>
    <t>Основное мероприятие 4.5. "Борьба с борщевиком Сосновского"</t>
  </si>
  <si>
    <t>Основное мероприятие 4.6. "Обеспечение вывоза умерших граждан из внебольничных условий"</t>
  </si>
  <si>
    <t>Основное мероприятие 6.1.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</si>
  <si>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Основное мероприятие 5.1. "Обеспечение реализации функций в сфере управления муниципальным жилищным фондом"</t>
  </si>
  <si>
    <t>Основное мероприятие 5.2. "Обеспечение капитального ремонта общего имущества многоквартирных домов за счет взносов собственников муниципального жилого фонда"</t>
  </si>
  <si>
    <t>Основное мероприятие 5.3. "Обеспечение надлежащей эксплуатации жилищного фонда многоквартирных домов"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</si>
</sst>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5" fontId="8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Protection="1">
      <protection locked="0"/>
    </xf>
    <xf numFmtId="2" fontId="0" fillId="0" borderId="0" xfId="0" applyNumberFormat="1" applyProtection="1">
      <protection locked="0"/>
    </xf>
    <xf numFmtId="2" fontId="0" fillId="3" borderId="0" xfId="0" applyNumberFormat="1" applyFill="1" applyProtection="1">
      <protection locked="0"/>
    </xf>
    <xf numFmtId="2" fontId="0" fillId="0" borderId="0" xfId="0" applyNumberFormat="1" applyFill="1" applyProtection="1"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2" fontId="11" fillId="0" borderId="0" xfId="0" applyNumberFormat="1" applyFont="1" applyFill="1" applyProtection="1">
      <protection locked="0"/>
    </xf>
    <xf numFmtId="0" fontId="7" fillId="0" borderId="0" xfId="0" applyFont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9" fillId="3" borderId="1" xfId="0" applyNumberFormat="1" applyFont="1" applyFill="1" applyBorder="1" applyAlignment="1" applyProtection="1">
      <alignment horizontal="center" vertical="center" wrapText="1"/>
    </xf>
    <xf numFmtId="164" fontId="13" fillId="3" borderId="1" xfId="0" applyNumberFormat="1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4" xfId="0" applyNumberFormat="1" applyFont="1" applyFill="1" applyBorder="1" applyAlignment="1" applyProtection="1">
      <alignment horizontal="center" vertical="center" wrapText="1"/>
    </xf>
    <xf numFmtId="2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2" fontId="9" fillId="3" borderId="4" xfId="0" applyNumberFormat="1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center" wrapText="1"/>
    </xf>
    <xf numFmtId="164" fontId="14" fillId="3" borderId="1" xfId="0" applyNumberFormat="1" applyFont="1" applyFill="1" applyBorder="1" applyAlignment="1" applyProtection="1">
      <alignment horizontal="center" vertical="center" wrapText="1"/>
    </xf>
    <xf numFmtId="2" fontId="13" fillId="3" borderId="1" xfId="0" applyNumberFormat="1" applyFont="1" applyFill="1" applyBorder="1" applyAlignment="1" applyProtection="1">
      <alignment horizontal="center" vertical="center" wrapText="1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Protection="1">
      <protection locked="0"/>
    </xf>
    <xf numFmtId="164" fontId="17" fillId="0" borderId="0" xfId="0" applyNumberFormat="1" applyFont="1" applyFill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3"/>
  <sheetViews>
    <sheetView tabSelected="1" zoomScale="65" zoomScaleNormal="65" workbookViewId="0">
      <selection activeCell="C12" sqref="C12"/>
    </sheetView>
  </sheetViews>
  <sheetFormatPr defaultRowHeight="15" x14ac:dyDescent="0.25"/>
  <cols>
    <col min="1" max="1" width="8.42578125" style="1" customWidth="1"/>
    <col min="2" max="2" width="56.7109375" style="2" customWidth="1"/>
    <col min="3" max="3" width="28.5703125" style="2" customWidth="1"/>
    <col min="4" max="4" width="12.42578125" style="3" customWidth="1"/>
    <col min="5" max="5" width="11.42578125" style="3" customWidth="1"/>
    <col min="6" max="6" width="10.42578125" style="3" customWidth="1"/>
    <col min="7" max="7" width="9.7109375" style="3" bestFit="1" customWidth="1"/>
    <col min="8" max="8" width="9.5703125" style="3" customWidth="1"/>
    <col min="9" max="9" width="10.85546875" style="3" bestFit="1" customWidth="1"/>
    <col min="10" max="11" width="10.5703125" style="3" bestFit="1" customWidth="1"/>
    <col min="12" max="12" width="10.7109375" style="3" bestFit="1" customWidth="1"/>
    <col min="13" max="13" width="10" style="3" customWidth="1"/>
    <col min="14" max="14" width="11" style="3" customWidth="1"/>
    <col min="15" max="15" width="9.140625" style="3"/>
    <col min="16" max="16" width="10.7109375" style="3" customWidth="1"/>
    <col min="17" max="17" width="9.7109375" style="3" bestFit="1" customWidth="1"/>
    <col min="18" max="18" width="10" style="3" customWidth="1"/>
    <col min="19" max="19" width="22.28515625" style="4" customWidth="1"/>
    <col min="20" max="20" width="11.85546875" style="1" hidden="1" customWidth="1"/>
    <col min="21" max="24" width="0" style="1" hidden="1" customWidth="1"/>
    <col min="25" max="16384" width="9.140625" style="1"/>
  </cols>
  <sheetData>
    <row r="2" spans="1:26" ht="17.25" customHeight="1" x14ac:dyDescent="0.25">
      <c r="A2" s="65" t="s">
        <v>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6" ht="15.75" x14ac:dyDescent="0.25">
      <c r="A3" s="67" t="s">
        <v>75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5" spans="1:26" ht="16.5" customHeight="1" x14ac:dyDescent="0.25">
      <c r="A5" s="63" t="s">
        <v>0</v>
      </c>
      <c r="B5" s="68" t="s">
        <v>1</v>
      </c>
      <c r="C5" s="68" t="s">
        <v>2</v>
      </c>
      <c r="D5" s="69" t="s">
        <v>3</v>
      </c>
      <c r="E5" s="69"/>
      <c r="F5" s="69"/>
      <c r="G5" s="69"/>
      <c r="H5" s="69"/>
      <c r="I5" s="69" t="s">
        <v>77</v>
      </c>
      <c r="J5" s="69"/>
      <c r="K5" s="69"/>
      <c r="L5" s="69"/>
      <c r="M5" s="69"/>
      <c r="N5" s="63" t="s">
        <v>78</v>
      </c>
      <c r="O5" s="63"/>
      <c r="P5" s="63"/>
      <c r="Q5" s="63"/>
      <c r="R5" s="63"/>
      <c r="S5" s="64" t="s">
        <v>11</v>
      </c>
    </row>
    <row r="6" spans="1:26" x14ac:dyDescent="0.25">
      <c r="A6" s="63"/>
      <c r="B6" s="68"/>
      <c r="C6" s="68"/>
      <c r="D6" s="69" t="s">
        <v>76</v>
      </c>
      <c r="E6" s="69"/>
      <c r="F6" s="69"/>
      <c r="G6" s="69"/>
      <c r="H6" s="69"/>
      <c r="I6" s="69" t="s">
        <v>4</v>
      </c>
      <c r="J6" s="69"/>
      <c r="K6" s="69"/>
      <c r="L6" s="69"/>
      <c r="M6" s="69"/>
      <c r="N6" s="63" t="s">
        <v>4</v>
      </c>
      <c r="O6" s="63"/>
      <c r="P6" s="63"/>
      <c r="Q6" s="63"/>
      <c r="R6" s="63"/>
      <c r="S6" s="64"/>
    </row>
    <row r="7" spans="1:26" ht="111.75" customHeight="1" x14ac:dyDescent="0.25">
      <c r="A7" s="63"/>
      <c r="B7" s="68"/>
      <c r="C7" s="68"/>
      <c r="D7" s="9" t="s">
        <v>8</v>
      </c>
      <c r="E7" s="9" t="s">
        <v>5</v>
      </c>
      <c r="F7" s="9" t="s">
        <v>12</v>
      </c>
      <c r="G7" s="9" t="s">
        <v>48</v>
      </c>
      <c r="H7" s="9" t="s">
        <v>6</v>
      </c>
      <c r="I7" s="9" t="s">
        <v>8</v>
      </c>
      <c r="J7" s="9" t="s">
        <v>7</v>
      </c>
      <c r="K7" s="9" t="s">
        <v>12</v>
      </c>
      <c r="L7" s="9" t="s">
        <v>48</v>
      </c>
      <c r="M7" s="9" t="s">
        <v>6</v>
      </c>
      <c r="N7" s="9" t="s">
        <v>8</v>
      </c>
      <c r="O7" s="9" t="s">
        <v>7</v>
      </c>
      <c r="P7" s="9" t="s">
        <v>12</v>
      </c>
      <c r="Q7" s="9" t="s">
        <v>48</v>
      </c>
      <c r="R7" s="9" t="s">
        <v>6</v>
      </c>
      <c r="S7" s="64"/>
      <c r="U7" s="1" t="s">
        <v>13</v>
      </c>
      <c r="V7" s="1" t="s">
        <v>14</v>
      </c>
    </row>
    <row r="8" spans="1:26" ht="82.5" customHeight="1" x14ac:dyDescent="0.25">
      <c r="A8" s="15">
        <v>1</v>
      </c>
      <c r="B8" s="10" t="s">
        <v>49</v>
      </c>
      <c r="C8" s="12" t="s">
        <v>15</v>
      </c>
      <c r="D8" s="29">
        <f>SUM(D9:D11)</f>
        <v>3618.98</v>
      </c>
      <c r="E8" s="30"/>
      <c r="F8" s="30"/>
      <c r="G8" s="29">
        <f>SUM(G9:G11)</f>
        <v>3618.98</v>
      </c>
      <c r="H8" s="30"/>
      <c r="I8" s="29">
        <v>3224.45</v>
      </c>
      <c r="J8" s="30"/>
      <c r="K8" s="30"/>
      <c r="L8" s="30">
        <v>3224.45</v>
      </c>
      <c r="M8" s="30"/>
      <c r="N8" s="29">
        <f>SUM(N9:N11)</f>
        <v>3224.45</v>
      </c>
      <c r="O8" s="30"/>
      <c r="P8" s="30"/>
      <c r="Q8" s="30">
        <f>SUM(Q9:Q11)</f>
        <v>3224.45</v>
      </c>
      <c r="R8" s="30"/>
      <c r="S8" s="32">
        <f>N8/D8*100</f>
        <v>89.098309468413746</v>
      </c>
      <c r="U8" s="5"/>
      <c r="Z8" s="5"/>
    </row>
    <row r="9" spans="1:26" ht="45" customHeight="1" x14ac:dyDescent="0.25">
      <c r="A9" s="16" t="s">
        <v>57</v>
      </c>
      <c r="B9" s="50" t="s">
        <v>60</v>
      </c>
      <c r="C9" s="14" t="s">
        <v>16</v>
      </c>
      <c r="D9" s="35">
        <v>1911.73</v>
      </c>
      <c r="E9" s="33"/>
      <c r="F9" s="33"/>
      <c r="G9" s="35">
        <v>1911.73</v>
      </c>
      <c r="H9" s="33"/>
      <c r="I9" s="35">
        <v>1911.73</v>
      </c>
      <c r="J9" s="33"/>
      <c r="K9" s="33"/>
      <c r="L9" s="35">
        <v>1911.73</v>
      </c>
      <c r="M9" s="33"/>
      <c r="N9" s="35">
        <v>1911.65</v>
      </c>
      <c r="O9" s="33"/>
      <c r="P9" s="33"/>
      <c r="Q9" s="35">
        <v>1911.65</v>
      </c>
      <c r="R9" s="33"/>
      <c r="S9" s="34">
        <f t="shared" ref="S9:S24" si="0">N9/D9*100</f>
        <v>99.995815308647138</v>
      </c>
      <c r="U9" s="5"/>
      <c r="Z9" s="5"/>
    </row>
    <row r="10" spans="1:26" ht="57" customHeight="1" x14ac:dyDescent="0.25">
      <c r="A10" s="16" t="s">
        <v>58</v>
      </c>
      <c r="B10" s="50" t="s">
        <v>79</v>
      </c>
      <c r="C10" s="14" t="s">
        <v>16</v>
      </c>
      <c r="D10" s="35">
        <v>45.82</v>
      </c>
      <c r="E10" s="33"/>
      <c r="F10" s="33"/>
      <c r="G10" s="35">
        <v>45.82</v>
      </c>
      <c r="H10" s="33"/>
      <c r="I10" s="35">
        <v>45.82</v>
      </c>
      <c r="J10" s="33"/>
      <c r="K10" s="33"/>
      <c r="L10" s="35">
        <v>45.82</v>
      </c>
      <c r="M10" s="33"/>
      <c r="N10" s="35">
        <v>45.82</v>
      </c>
      <c r="O10" s="33"/>
      <c r="P10" s="33"/>
      <c r="Q10" s="35">
        <v>45.82</v>
      </c>
      <c r="R10" s="33"/>
      <c r="S10" s="34">
        <f t="shared" ref="S10" si="1">N10/D10*100</f>
        <v>100</v>
      </c>
      <c r="U10" s="5"/>
      <c r="Z10" s="5"/>
    </row>
    <row r="11" spans="1:26" ht="60" customHeight="1" x14ac:dyDescent="0.25">
      <c r="A11" s="16" t="s">
        <v>59</v>
      </c>
      <c r="B11" s="50" t="s">
        <v>80</v>
      </c>
      <c r="C11" s="14" t="s">
        <v>16</v>
      </c>
      <c r="D11" s="35">
        <v>1661.43</v>
      </c>
      <c r="E11" s="33"/>
      <c r="F11" s="36"/>
      <c r="G11" s="36">
        <v>1661.43</v>
      </c>
      <c r="H11" s="33"/>
      <c r="I11" s="35">
        <v>1266.98</v>
      </c>
      <c r="J11" s="33"/>
      <c r="K11" s="33"/>
      <c r="L11" s="35">
        <v>1266.98</v>
      </c>
      <c r="M11" s="33"/>
      <c r="N11" s="35">
        <v>1266.98</v>
      </c>
      <c r="O11" s="33"/>
      <c r="P11" s="33"/>
      <c r="Q11" s="35">
        <v>1266.98</v>
      </c>
      <c r="R11" s="33"/>
      <c r="S11" s="34">
        <f t="shared" si="0"/>
        <v>76.258403905069727</v>
      </c>
      <c r="U11" s="5"/>
      <c r="Z11" s="5"/>
    </row>
    <row r="12" spans="1:26" ht="97.5" customHeight="1" x14ac:dyDescent="0.25">
      <c r="A12" s="17">
        <v>2</v>
      </c>
      <c r="B12" s="51" t="s">
        <v>56</v>
      </c>
      <c r="C12" s="18" t="s">
        <v>17</v>
      </c>
      <c r="D12" s="29">
        <f>D13+D19</f>
        <v>4137.53</v>
      </c>
      <c r="E12" s="30"/>
      <c r="F12" s="29">
        <f t="shared" ref="F12:G12" si="2">F13+F19</f>
        <v>3528.8</v>
      </c>
      <c r="G12" s="29">
        <f t="shared" si="2"/>
        <v>608.73</v>
      </c>
      <c r="H12" s="30"/>
      <c r="I12" s="29">
        <f>I13+I19</f>
        <v>4137.53</v>
      </c>
      <c r="J12" s="30"/>
      <c r="K12" s="29">
        <f t="shared" ref="K12:L12" si="3">K13+K19</f>
        <v>3528.8</v>
      </c>
      <c r="L12" s="29">
        <f t="shared" si="3"/>
        <v>608.73</v>
      </c>
      <c r="M12" s="30"/>
      <c r="N12" s="29">
        <f>N13+N19</f>
        <v>4137.53</v>
      </c>
      <c r="O12" s="30"/>
      <c r="P12" s="29">
        <f t="shared" ref="P12:Q12" si="4">P13+P19</f>
        <v>3528.8</v>
      </c>
      <c r="Q12" s="29">
        <f t="shared" si="4"/>
        <v>608.73</v>
      </c>
      <c r="R12" s="30"/>
      <c r="S12" s="32">
        <f>N12/D12*100</f>
        <v>100</v>
      </c>
      <c r="T12" s="5"/>
      <c r="U12" s="6"/>
      <c r="Z12" s="5"/>
    </row>
    <row r="13" spans="1:26" ht="57" customHeight="1" x14ac:dyDescent="0.25">
      <c r="A13" s="13" t="s">
        <v>19</v>
      </c>
      <c r="B13" s="8" t="s">
        <v>27</v>
      </c>
      <c r="C13" s="19" t="s">
        <v>18</v>
      </c>
      <c r="D13" s="29">
        <f>SUM(D14:D18)</f>
        <v>3054.58</v>
      </c>
      <c r="E13" s="30"/>
      <c r="F13" s="29">
        <f t="shared" ref="F13:G13" si="5">SUM(F14:F18)</f>
        <v>2500</v>
      </c>
      <c r="G13" s="29">
        <f t="shared" si="5"/>
        <v>554.58000000000004</v>
      </c>
      <c r="H13" s="30"/>
      <c r="I13" s="29">
        <f>SUM(I14:I18)</f>
        <v>3054.58</v>
      </c>
      <c r="J13" s="30"/>
      <c r="K13" s="29">
        <f t="shared" ref="K13:L13" si="6">SUM(K14:K18)</f>
        <v>2500</v>
      </c>
      <c r="L13" s="29">
        <f t="shared" si="6"/>
        <v>554.58000000000004</v>
      </c>
      <c r="M13" s="30"/>
      <c r="N13" s="29">
        <f>SUM(N14:N18)</f>
        <v>3054.58</v>
      </c>
      <c r="O13" s="30"/>
      <c r="P13" s="29">
        <f t="shared" ref="P13:Q13" si="7">SUM(P14:P18)</f>
        <v>2500</v>
      </c>
      <c r="Q13" s="29">
        <f t="shared" si="7"/>
        <v>554.58000000000004</v>
      </c>
      <c r="R13" s="30"/>
      <c r="S13" s="32">
        <f>N13/D13*100</f>
        <v>100</v>
      </c>
      <c r="T13" s="5"/>
      <c r="U13" s="6"/>
      <c r="Z13" s="5"/>
    </row>
    <row r="14" spans="1:26" ht="38.25" customHeight="1" x14ac:dyDescent="0.25">
      <c r="A14" s="20" t="s">
        <v>61</v>
      </c>
      <c r="B14" s="50" t="s">
        <v>85</v>
      </c>
      <c r="C14" s="14" t="s">
        <v>18</v>
      </c>
      <c r="D14" s="35">
        <v>315.32</v>
      </c>
      <c r="E14" s="30"/>
      <c r="F14" s="38">
        <v>299.55</v>
      </c>
      <c r="G14" s="35">
        <v>15.77</v>
      </c>
      <c r="H14" s="30"/>
      <c r="I14" s="35">
        <v>315.32</v>
      </c>
      <c r="J14" s="30"/>
      <c r="K14" s="38">
        <v>299.55</v>
      </c>
      <c r="L14" s="35">
        <v>15.77</v>
      </c>
      <c r="M14" s="30"/>
      <c r="N14" s="35">
        <v>315.32</v>
      </c>
      <c r="O14" s="30"/>
      <c r="P14" s="38">
        <v>299.55</v>
      </c>
      <c r="Q14" s="35">
        <v>15.77</v>
      </c>
      <c r="R14" s="30"/>
      <c r="S14" s="32">
        <f>N14/D14*100</f>
        <v>100</v>
      </c>
      <c r="T14" s="5"/>
      <c r="U14" s="6"/>
      <c r="Z14" s="5"/>
    </row>
    <row r="15" spans="1:26" ht="46.5" customHeight="1" x14ac:dyDescent="0.25">
      <c r="A15" s="16" t="s">
        <v>22</v>
      </c>
      <c r="B15" s="50" t="s">
        <v>86</v>
      </c>
      <c r="C15" s="14" t="s">
        <v>18</v>
      </c>
      <c r="D15" s="35">
        <v>1871.02</v>
      </c>
      <c r="E15" s="33"/>
      <c r="F15" s="39">
        <v>1375.62</v>
      </c>
      <c r="G15" s="36">
        <v>495.4</v>
      </c>
      <c r="H15" s="33"/>
      <c r="I15" s="35">
        <v>1871.02</v>
      </c>
      <c r="J15" s="33"/>
      <c r="K15" s="39">
        <v>1375.62</v>
      </c>
      <c r="L15" s="36">
        <v>495.4</v>
      </c>
      <c r="M15" s="33"/>
      <c r="N15" s="35">
        <v>1871.02</v>
      </c>
      <c r="O15" s="33"/>
      <c r="P15" s="39">
        <v>1375.62</v>
      </c>
      <c r="Q15" s="36">
        <v>495.4</v>
      </c>
      <c r="R15" s="11"/>
      <c r="S15" s="32"/>
      <c r="T15" s="5"/>
      <c r="U15" s="6"/>
      <c r="Z15" s="5"/>
    </row>
    <row r="16" spans="1:26" ht="46.5" customHeight="1" x14ac:dyDescent="0.25">
      <c r="A16" s="16" t="s">
        <v>23</v>
      </c>
      <c r="B16" s="50" t="s">
        <v>87</v>
      </c>
      <c r="C16" s="14" t="s">
        <v>16</v>
      </c>
      <c r="D16" s="35">
        <v>326.83</v>
      </c>
      <c r="E16" s="33"/>
      <c r="F16" s="39">
        <v>310.49</v>
      </c>
      <c r="G16" s="36">
        <v>16.34</v>
      </c>
      <c r="H16" s="33"/>
      <c r="I16" s="35">
        <v>326.83</v>
      </c>
      <c r="J16" s="33"/>
      <c r="K16" s="39">
        <v>310.49</v>
      </c>
      <c r="L16" s="36">
        <v>16.34</v>
      </c>
      <c r="M16" s="33"/>
      <c r="N16" s="35">
        <v>326.83</v>
      </c>
      <c r="O16" s="33"/>
      <c r="P16" s="39">
        <v>310.49</v>
      </c>
      <c r="Q16" s="36">
        <v>16.34</v>
      </c>
      <c r="R16" s="11"/>
      <c r="S16" s="32"/>
      <c r="T16" s="5"/>
      <c r="U16" s="6"/>
      <c r="Z16" s="5"/>
    </row>
    <row r="17" spans="1:26" ht="40.5" customHeight="1" x14ac:dyDescent="0.25">
      <c r="A17" s="16" t="s">
        <v>24</v>
      </c>
      <c r="B17" s="50" t="s">
        <v>88</v>
      </c>
      <c r="C17" s="14" t="s">
        <v>18</v>
      </c>
      <c r="D17" s="35">
        <v>372</v>
      </c>
      <c r="E17" s="33"/>
      <c r="F17" s="39">
        <v>353.4</v>
      </c>
      <c r="G17" s="36">
        <v>18.600000000000001</v>
      </c>
      <c r="H17" s="33"/>
      <c r="I17" s="35">
        <v>372</v>
      </c>
      <c r="J17" s="33"/>
      <c r="K17" s="39">
        <v>353.4</v>
      </c>
      <c r="L17" s="36">
        <v>18.600000000000001</v>
      </c>
      <c r="M17" s="33"/>
      <c r="N17" s="35">
        <v>372</v>
      </c>
      <c r="O17" s="33"/>
      <c r="P17" s="39">
        <v>353.4</v>
      </c>
      <c r="Q17" s="36">
        <v>18.600000000000001</v>
      </c>
      <c r="R17" s="11"/>
      <c r="S17" s="34">
        <f t="shared" si="0"/>
        <v>100</v>
      </c>
      <c r="U17" s="5"/>
      <c r="Z17" s="5"/>
    </row>
    <row r="18" spans="1:26" ht="32.25" customHeight="1" x14ac:dyDescent="0.25">
      <c r="A18" s="16" t="s">
        <v>25</v>
      </c>
      <c r="B18" s="50" t="s">
        <v>89</v>
      </c>
      <c r="C18" s="14" t="s">
        <v>16</v>
      </c>
      <c r="D18" s="35">
        <v>169.41</v>
      </c>
      <c r="E18" s="33"/>
      <c r="F18" s="39">
        <v>160.94</v>
      </c>
      <c r="G18" s="36">
        <v>8.4700000000000006</v>
      </c>
      <c r="H18" s="33"/>
      <c r="I18" s="35">
        <v>169.41</v>
      </c>
      <c r="J18" s="33"/>
      <c r="K18" s="39">
        <v>160.94</v>
      </c>
      <c r="L18" s="36">
        <v>8.4700000000000006</v>
      </c>
      <c r="M18" s="33"/>
      <c r="N18" s="35">
        <v>169.41</v>
      </c>
      <c r="O18" s="33"/>
      <c r="P18" s="39">
        <v>160.94</v>
      </c>
      <c r="Q18" s="36">
        <v>8.4700000000000006</v>
      </c>
      <c r="R18" s="11"/>
      <c r="S18" s="34">
        <f t="shared" si="0"/>
        <v>100</v>
      </c>
      <c r="U18" s="5"/>
      <c r="Z18" s="5"/>
    </row>
    <row r="19" spans="1:26" ht="58.5" customHeight="1" x14ac:dyDescent="0.25">
      <c r="A19" s="13" t="s">
        <v>20</v>
      </c>
      <c r="B19" s="8" t="s">
        <v>26</v>
      </c>
      <c r="C19" s="19" t="s">
        <v>16</v>
      </c>
      <c r="D19" s="29">
        <f>SUM(D20:D21)</f>
        <v>1082.95</v>
      </c>
      <c r="E19" s="30"/>
      <c r="F19" s="29">
        <f t="shared" ref="F19:G19" si="8">SUM(F20:F21)</f>
        <v>1028.8</v>
      </c>
      <c r="G19" s="29">
        <f t="shared" si="8"/>
        <v>54.15</v>
      </c>
      <c r="H19" s="29"/>
      <c r="I19" s="29">
        <f>SUM(I20:I21)</f>
        <v>1082.95</v>
      </c>
      <c r="J19" s="30"/>
      <c r="K19" s="29">
        <f t="shared" ref="K19:L19" si="9">SUM(K20:K21)</f>
        <v>1028.8</v>
      </c>
      <c r="L19" s="29">
        <f t="shared" si="9"/>
        <v>54.15</v>
      </c>
      <c r="M19" s="29"/>
      <c r="N19" s="29">
        <f>SUM(N20:N21)</f>
        <v>1082.95</v>
      </c>
      <c r="O19" s="30"/>
      <c r="P19" s="29">
        <f t="shared" ref="P19:Q19" si="10">SUM(P20:P21)</f>
        <v>1028.8</v>
      </c>
      <c r="Q19" s="29">
        <f t="shared" si="10"/>
        <v>54.15</v>
      </c>
      <c r="R19" s="41"/>
      <c r="S19" s="32">
        <f>N19/D19*100</f>
        <v>100</v>
      </c>
      <c r="U19" s="5"/>
      <c r="Z19" s="5"/>
    </row>
    <row r="20" spans="1:26" ht="53.25" customHeight="1" x14ac:dyDescent="0.25">
      <c r="A20" s="20" t="s">
        <v>21</v>
      </c>
      <c r="B20" s="50" t="s">
        <v>62</v>
      </c>
      <c r="C20" s="14" t="s">
        <v>16</v>
      </c>
      <c r="D20" s="35">
        <v>985.48</v>
      </c>
      <c r="E20" s="42"/>
      <c r="F20" s="42">
        <v>936.2</v>
      </c>
      <c r="G20" s="42">
        <v>49.28</v>
      </c>
      <c r="H20" s="42"/>
      <c r="I20" s="35">
        <v>985.48</v>
      </c>
      <c r="J20" s="42"/>
      <c r="K20" s="42">
        <v>936.2</v>
      </c>
      <c r="L20" s="42">
        <v>49.28</v>
      </c>
      <c r="M20" s="42"/>
      <c r="N20" s="35">
        <v>985.48</v>
      </c>
      <c r="O20" s="42"/>
      <c r="P20" s="42">
        <v>936.2</v>
      </c>
      <c r="Q20" s="42">
        <v>49.28</v>
      </c>
      <c r="R20" s="40"/>
      <c r="S20" s="43">
        <f>N20/D20*100</f>
        <v>100</v>
      </c>
      <c r="U20" s="5"/>
      <c r="Z20" s="5"/>
    </row>
    <row r="21" spans="1:26" ht="53.25" customHeight="1" x14ac:dyDescent="0.25">
      <c r="A21" s="20" t="s">
        <v>90</v>
      </c>
      <c r="B21" s="50" t="s">
        <v>91</v>
      </c>
      <c r="C21" s="14" t="s">
        <v>16</v>
      </c>
      <c r="D21" s="35">
        <v>97.47</v>
      </c>
      <c r="E21" s="42"/>
      <c r="F21" s="35">
        <v>92.6</v>
      </c>
      <c r="G21" s="35">
        <v>4.87</v>
      </c>
      <c r="H21" s="42"/>
      <c r="I21" s="35">
        <v>97.47</v>
      </c>
      <c r="J21" s="42"/>
      <c r="K21" s="35">
        <v>92.6</v>
      </c>
      <c r="L21" s="35">
        <v>4.87</v>
      </c>
      <c r="M21" s="35"/>
      <c r="N21" s="35">
        <v>97.47</v>
      </c>
      <c r="O21" s="42"/>
      <c r="P21" s="35">
        <v>92.6</v>
      </c>
      <c r="Q21" s="35">
        <v>4.87</v>
      </c>
      <c r="R21" s="40"/>
      <c r="S21" s="43"/>
      <c r="U21" s="5"/>
      <c r="Z21" s="5"/>
    </row>
    <row r="22" spans="1:26" ht="80.25" customHeight="1" x14ac:dyDescent="0.25">
      <c r="A22" s="17">
        <v>3</v>
      </c>
      <c r="B22" s="21" t="s">
        <v>84</v>
      </c>
      <c r="C22" s="18" t="s">
        <v>15</v>
      </c>
      <c r="D22" s="29">
        <f>SUM(D23:D24)</f>
        <v>1964.75</v>
      </c>
      <c r="E22" s="30"/>
      <c r="F22" s="29">
        <f t="shared" ref="F22:G22" si="11">SUM(F23:F24)</f>
        <v>800</v>
      </c>
      <c r="G22" s="29">
        <f t="shared" si="11"/>
        <v>1164.75</v>
      </c>
      <c r="H22" s="30"/>
      <c r="I22" s="29">
        <f t="shared" ref="I22:Q22" si="12">SUM(I23:I24)</f>
        <v>1964.75</v>
      </c>
      <c r="J22" s="29"/>
      <c r="K22" s="29">
        <f t="shared" si="12"/>
        <v>800</v>
      </c>
      <c r="L22" s="29">
        <f t="shared" si="12"/>
        <v>1164.75</v>
      </c>
      <c r="M22" s="29"/>
      <c r="N22" s="29">
        <f t="shared" si="12"/>
        <v>1964.75</v>
      </c>
      <c r="O22" s="29"/>
      <c r="P22" s="29">
        <f t="shared" si="12"/>
        <v>800</v>
      </c>
      <c r="Q22" s="29">
        <f t="shared" si="12"/>
        <v>1164.75</v>
      </c>
      <c r="R22" s="30"/>
      <c r="S22" s="44">
        <f t="shared" si="0"/>
        <v>100</v>
      </c>
      <c r="U22" s="5"/>
      <c r="Z22" s="5"/>
    </row>
    <row r="23" spans="1:26" ht="64.5" customHeight="1" x14ac:dyDescent="0.25">
      <c r="A23" s="16" t="s">
        <v>28</v>
      </c>
      <c r="B23" s="52" t="s">
        <v>63</v>
      </c>
      <c r="C23" s="14" t="s">
        <v>16</v>
      </c>
      <c r="D23" s="35">
        <v>285.61</v>
      </c>
      <c r="E23" s="33"/>
      <c r="F23" s="33"/>
      <c r="G23" s="35">
        <v>285.61</v>
      </c>
      <c r="H23" s="33"/>
      <c r="I23" s="35">
        <v>285.61</v>
      </c>
      <c r="J23" s="33"/>
      <c r="K23" s="33"/>
      <c r="L23" s="35">
        <v>285.61</v>
      </c>
      <c r="M23" s="33"/>
      <c r="N23" s="35">
        <v>285.61</v>
      </c>
      <c r="O23" s="33"/>
      <c r="P23" s="33"/>
      <c r="Q23" s="35">
        <v>285.61</v>
      </c>
      <c r="R23" s="33"/>
      <c r="S23" s="45">
        <f t="shared" si="0"/>
        <v>100</v>
      </c>
      <c r="T23" s="3"/>
      <c r="U23" s="5"/>
      <c r="Z23" s="5"/>
    </row>
    <row r="24" spans="1:26" ht="57.75" customHeight="1" x14ac:dyDescent="0.25">
      <c r="A24" s="16" t="s">
        <v>29</v>
      </c>
      <c r="B24" s="52" t="s">
        <v>64</v>
      </c>
      <c r="C24" s="14" t="s">
        <v>16</v>
      </c>
      <c r="D24" s="35">
        <v>1679.14</v>
      </c>
      <c r="E24" s="33"/>
      <c r="F24" s="33">
        <v>800</v>
      </c>
      <c r="G24" s="36">
        <v>879.14</v>
      </c>
      <c r="H24" s="33"/>
      <c r="I24" s="35">
        <v>1679.14</v>
      </c>
      <c r="J24" s="33"/>
      <c r="K24" s="33">
        <v>800</v>
      </c>
      <c r="L24" s="36">
        <v>879.14</v>
      </c>
      <c r="M24" s="33"/>
      <c r="N24" s="35">
        <v>1679.14</v>
      </c>
      <c r="O24" s="33"/>
      <c r="P24" s="33">
        <v>800</v>
      </c>
      <c r="Q24" s="36">
        <v>879.14</v>
      </c>
      <c r="R24" s="11"/>
      <c r="S24" s="45">
        <f t="shared" si="0"/>
        <v>100</v>
      </c>
      <c r="T24" s="7"/>
      <c r="U24" s="5"/>
      <c r="Z24" s="5"/>
    </row>
    <row r="25" spans="1:26" ht="86.25" customHeight="1" x14ac:dyDescent="0.25">
      <c r="A25" s="17">
        <v>4</v>
      </c>
      <c r="B25" s="21" t="s">
        <v>55</v>
      </c>
      <c r="C25" s="18" t="s">
        <v>15</v>
      </c>
      <c r="D25" s="29">
        <f>SUM(D26:D31)</f>
        <v>2129.3999999999996</v>
      </c>
      <c r="E25" s="30"/>
      <c r="F25" s="29">
        <f t="shared" ref="F25:G25" si="13">SUM(F26:F31)</f>
        <v>212.98</v>
      </c>
      <c r="G25" s="29">
        <f t="shared" si="13"/>
        <v>1916.4199999999996</v>
      </c>
      <c r="H25" s="30"/>
      <c r="I25" s="29">
        <f>SUM(I26:I31)</f>
        <v>2129.3999999999996</v>
      </c>
      <c r="J25" s="30"/>
      <c r="K25" s="29">
        <f t="shared" ref="K25:L25" si="14">SUM(K26:K31)</f>
        <v>212.98</v>
      </c>
      <c r="L25" s="29">
        <f t="shared" si="14"/>
        <v>1916.4199999999996</v>
      </c>
      <c r="M25" s="30"/>
      <c r="N25" s="29">
        <f>SUM(N26:N31)</f>
        <v>2129.3999999999996</v>
      </c>
      <c r="O25" s="30"/>
      <c r="P25" s="29">
        <f t="shared" ref="P25:Q25" si="15">SUM(P26:P31)</f>
        <v>212.98</v>
      </c>
      <c r="Q25" s="29">
        <f t="shared" si="15"/>
        <v>1916.4199999999996</v>
      </c>
      <c r="R25" s="30"/>
      <c r="S25" s="44">
        <f>N25/D25*100</f>
        <v>100</v>
      </c>
      <c r="T25" s="5"/>
      <c r="U25" s="5"/>
      <c r="Z25" s="5"/>
    </row>
    <row r="26" spans="1:26" ht="41.25" customHeight="1" x14ac:dyDescent="0.25">
      <c r="A26" s="16" t="s">
        <v>30</v>
      </c>
      <c r="B26" s="53" t="s">
        <v>65</v>
      </c>
      <c r="C26" s="14" t="s">
        <v>16</v>
      </c>
      <c r="D26" s="35">
        <v>492.87</v>
      </c>
      <c r="E26" s="46"/>
      <c r="F26" s="47"/>
      <c r="G26" s="35">
        <v>492.87</v>
      </c>
      <c r="H26" s="46"/>
      <c r="I26" s="35">
        <v>492.87</v>
      </c>
      <c r="J26" s="33"/>
      <c r="K26" s="33"/>
      <c r="L26" s="35">
        <v>492.87</v>
      </c>
      <c r="M26" s="33"/>
      <c r="N26" s="35">
        <v>492.87</v>
      </c>
      <c r="O26" s="33"/>
      <c r="P26" s="33"/>
      <c r="Q26" s="35">
        <v>492.87</v>
      </c>
      <c r="R26" s="33"/>
      <c r="S26" s="45">
        <f t="shared" ref="S26:S32" si="16">N26/D26*100</f>
        <v>100</v>
      </c>
      <c r="U26" s="5"/>
      <c r="Z26" s="5"/>
    </row>
    <row r="27" spans="1:26" ht="45" customHeight="1" x14ac:dyDescent="0.25">
      <c r="A27" s="16" t="s">
        <v>31</v>
      </c>
      <c r="B27" s="53" t="s">
        <v>69</v>
      </c>
      <c r="C27" s="14" t="s">
        <v>16</v>
      </c>
      <c r="D27" s="35">
        <v>5</v>
      </c>
      <c r="E27" s="46"/>
      <c r="F27" s="47"/>
      <c r="G27" s="33">
        <v>5</v>
      </c>
      <c r="H27" s="46"/>
      <c r="I27" s="35">
        <v>5</v>
      </c>
      <c r="J27" s="33"/>
      <c r="K27" s="33"/>
      <c r="L27" s="35">
        <v>5</v>
      </c>
      <c r="M27" s="33"/>
      <c r="N27" s="35">
        <v>5</v>
      </c>
      <c r="O27" s="33"/>
      <c r="P27" s="33"/>
      <c r="Q27" s="35">
        <v>5</v>
      </c>
      <c r="R27" s="11"/>
      <c r="S27" s="45">
        <f t="shared" si="16"/>
        <v>100</v>
      </c>
      <c r="T27" s="5"/>
      <c r="U27" s="5"/>
      <c r="Z27" s="5"/>
    </row>
    <row r="28" spans="1:26" ht="45" customHeight="1" x14ac:dyDescent="0.25">
      <c r="A28" s="16" t="s">
        <v>32</v>
      </c>
      <c r="B28" s="53" t="s">
        <v>67</v>
      </c>
      <c r="C28" s="14" t="s">
        <v>16</v>
      </c>
      <c r="D28" s="35">
        <v>74.739999999999995</v>
      </c>
      <c r="E28" s="46"/>
      <c r="F28" s="47"/>
      <c r="G28" s="35">
        <v>74.739999999999995</v>
      </c>
      <c r="H28" s="46"/>
      <c r="I28" s="35">
        <v>74.739999999999995</v>
      </c>
      <c r="J28" s="33"/>
      <c r="K28" s="33"/>
      <c r="L28" s="35">
        <v>74.739999999999995</v>
      </c>
      <c r="M28" s="33"/>
      <c r="N28" s="35">
        <v>74.739999999999995</v>
      </c>
      <c r="O28" s="33"/>
      <c r="P28" s="33"/>
      <c r="Q28" s="35">
        <v>74.739999999999995</v>
      </c>
      <c r="R28" s="33"/>
      <c r="S28" s="45">
        <f>Q28/D28*100</f>
        <v>100</v>
      </c>
      <c r="T28" s="5"/>
      <c r="U28" s="5"/>
      <c r="Z28" s="5"/>
    </row>
    <row r="29" spans="1:26" ht="43.5" customHeight="1" x14ac:dyDescent="0.25">
      <c r="A29" s="16" t="s">
        <v>33</v>
      </c>
      <c r="B29" s="50" t="s">
        <v>68</v>
      </c>
      <c r="C29" s="14" t="s">
        <v>16</v>
      </c>
      <c r="D29" s="35">
        <v>1160.3599999999999</v>
      </c>
      <c r="E29" s="46"/>
      <c r="F29" s="47"/>
      <c r="G29" s="35">
        <v>1160.3599999999999</v>
      </c>
      <c r="H29" s="46"/>
      <c r="I29" s="35">
        <v>1160.3599999999999</v>
      </c>
      <c r="J29" s="33"/>
      <c r="K29" s="33"/>
      <c r="L29" s="35">
        <v>1160.3599999999999</v>
      </c>
      <c r="M29" s="33"/>
      <c r="N29" s="35">
        <v>1160.3599999999999</v>
      </c>
      <c r="O29" s="33"/>
      <c r="P29" s="33"/>
      <c r="Q29" s="35">
        <v>1160.3599999999999</v>
      </c>
      <c r="R29" s="11"/>
      <c r="S29" s="45">
        <f t="shared" si="16"/>
        <v>100</v>
      </c>
      <c r="T29" s="5"/>
      <c r="U29" s="5"/>
      <c r="Z29" s="5"/>
    </row>
    <row r="30" spans="1:26" ht="43.5" customHeight="1" x14ac:dyDescent="0.25">
      <c r="A30" s="16" t="s">
        <v>34</v>
      </c>
      <c r="B30" s="50" t="s">
        <v>92</v>
      </c>
      <c r="C30" s="14" t="s">
        <v>16</v>
      </c>
      <c r="D30" s="35">
        <v>373.33</v>
      </c>
      <c r="E30" s="46"/>
      <c r="F30" s="35">
        <v>212.98</v>
      </c>
      <c r="G30" s="35">
        <v>160.35</v>
      </c>
      <c r="H30" s="46"/>
      <c r="I30" s="35">
        <v>373.33</v>
      </c>
      <c r="J30" s="46"/>
      <c r="K30" s="35">
        <v>212.98</v>
      </c>
      <c r="L30" s="35">
        <v>160.35</v>
      </c>
      <c r="M30" s="33"/>
      <c r="N30" s="35">
        <v>373.33</v>
      </c>
      <c r="O30" s="46"/>
      <c r="P30" s="35">
        <v>212.98</v>
      </c>
      <c r="Q30" s="35">
        <v>160.35</v>
      </c>
      <c r="R30" s="11"/>
      <c r="S30" s="45"/>
      <c r="T30" s="5"/>
      <c r="U30" s="5"/>
      <c r="Z30" s="5"/>
    </row>
    <row r="31" spans="1:26" ht="48" customHeight="1" x14ac:dyDescent="0.25">
      <c r="A31" s="16" t="s">
        <v>66</v>
      </c>
      <c r="B31" s="53" t="s">
        <v>93</v>
      </c>
      <c r="C31" s="14" t="s">
        <v>16</v>
      </c>
      <c r="D31" s="35">
        <v>23.1</v>
      </c>
      <c r="E31" s="46"/>
      <c r="F31" s="47"/>
      <c r="G31" s="35">
        <v>23.1</v>
      </c>
      <c r="H31" s="46"/>
      <c r="I31" s="35">
        <v>23.1</v>
      </c>
      <c r="J31" s="33"/>
      <c r="K31" s="33"/>
      <c r="L31" s="35">
        <v>23.1</v>
      </c>
      <c r="M31" s="33"/>
      <c r="N31" s="35">
        <v>23.1</v>
      </c>
      <c r="O31" s="33"/>
      <c r="P31" s="33"/>
      <c r="Q31" s="35">
        <v>23.1</v>
      </c>
      <c r="R31" s="33"/>
      <c r="S31" s="45">
        <f t="shared" si="16"/>
        <v>100</v>
      </c>
      <c r="T31" s="5"/>
      <c r="U31" s="5"/>
      <c r="Z31" s="5"/>
    </row>
    <row r="32" spans="1:26" ht="88.5" customHeight="1" x14ac:dyDescent="0.25">
      <c r="A32" s="17">
        <v>5</v>
      </c>
      <c r="B32" s="54" t="s">
        <v>54</v>
      </c>
      <c r="C32" s="18" t="s">
        <v>15</v>
      </c>
      <c r="D32" s="29">
        <f>SUM(D33:D35)</f>
        <v>1116.8800000000001</v>
      </c>
      <c r="E32" s="30"/>
      <c r="F32" s="30"/>
      <c r="G32" s="29">
        <f>SUM(G33:G35)</f>
        <v>1116.8800000000001</v>
      </c>
      <c r="H32" s="30"/>
      <c r="I32" s="29">
        <f>SUM(I33:I35)</f>
        <v>1116.8800000000001</v>
      </c>
      <c r="J32" s="30"/>
      <c r="K32" s="30"/>
      <c r="L32" s="29">
        <f>SUM(L33:L35)</f>
        <v>1116.8800000000001</v>
      </c>
      <c r="M32" s="30"/>
      <c r="N32" s="29">
        <f>SUM(N33:N35)</f>
        <v>1116.8800000000001</v>
      </c>
      <c r="O32" s="30"/>
      <c r="P32" s="30"/>
      <c r="Q32" s="29">
        <f>SUM(Q33:Q35)</f>
        <v>1116.8800000000001</v>
      </c>
      <c r="R32" s="31"/>
      <c r="S32" s="44">
        <f t="shared" si="16"/>
        <v>100</v>
      </c>
      <c r="T32" s="3">
        <f>Q32/G32</f>
        <v>1</v>
      </c>
      <c r="U32" s="5">
        <v>82043.929999999993</v>
      </c>
      <c r="V32" s="5">
        <f>U32-D32</f>
        <v>80927.049999999988</v>
      </c>
      <c r="Z32" s="5"/>
    </row>
    <row r="33" spans="1:26" ht="48" customHeight="1" x14ac:dyDescent="0.25">
      <c r="A33" s="60" t="s">
        <v>35</v>
      </c>
      <c r="B33" s="53" t="s">
        <v>95</v>
      </c>
      <c r="C33" s="14" t="s">
        <v>16</v>
      </c>
      <c r="D33" s="35">
        <v>24</v>
      </c>
      <c r="E33" s="42"/>
      <c r="F33" s="42"/>
      <c r="G33" s="35">
        <v>24</v>
      </c>
      <c r="H33" s="42"/>
      <c r="I33" s="35">
        <v>24</v>
      </c>
      <c r="J33" s="42"/>
      <c r="K33" s="42"/>
      <c r="L33" s="35">
        <v>24</v>
      </c>
      <c r="M33" s="42"/>
      <c r="N33" s="35">
        <v>24</v>
      </c>
      <c r="O33" s="42"/>
      <c r="P33" s="42"/>
      <c r="Q33" s="35">
        <v>24</v>
      </c>
      <c r="R33" s="42"/>
      <c r="S33" s="44"/>
      <c r="T33" s="3"/>
      <c r="U33" s="5"/>
      <c r="V33" s="5"/>
      <c r="Z33" s="5"/>
    </row>
    <row r="34" spans="1:26" ht="48" customHeight="1" x14ac:dyDescent="0.25">
      <c r="A34" s="16" t="s">
        <v>36</v>
      </c>
      <c r="B34" s="53" t="s">
        <v>96</v>
      </c>
      <c r="C34" s="14" t="s">
        <v>16</v>
      </c>
      <c r="D34" s="35">
        <v>342.3</v>
      </c>
      <c r="E34" s="33"/>
      <c r="F34" s="33"/>
      <c r="G34" s="35">
        <v>342.3</v>
      </c>
      <c r="H34" s="33"/>
      <c r="I34" s="35">
        <v>342.3</v>
      </c>
      <c r="J34" s="33"/>
      <c r="K34" s="33"/>
      <c r="L34" s="35">
        <v>342.3</v>
      </c>
      <c r="M34" s="33"/>
      <c r="N34" s="35">
        <v>342.3</v>
      </c>
      <c r="O34" s="33"/>
      <c r="P34" s="33"/>
      <c r="Q34" s="35">
        <v>342.3</v>
      </c>
      <c r="R34" s="33"/>
      <c r="S34" s="44"/>
      <c r="T34" s="3"/>
      <c r="U34" s="5"/>
      <c r="V34" s="5"/>
      <c r="Z34" s="5"/>
    </row>
    <row r="35" spans="1:26" ht="36.75" customHeight="1" x14ac:dyDescent="0.25">
      <c r="A35" s="16" t="s">
        <v>36</v>
      </c>
      <c r="B35" s="53" t="s">
        <v>97</v>
      </c>
      <c r="C35" s="14" t="s">
        <v>16</v>
      </c>
      <c r="D35" s="35">
        <v>750.58</v>
      </c>
      <c r="E35" s="33"/>
      <c r="F35" s="33"/>
      <c r="G35" s="35">
        <v>750.58</v>
      </c>
      <c r="H35" s="33"/>
      <c r="I35" s="35">
        <v>750.58</v>
      </c>
      <c r="J35" s="33"/>
      <c r="K35" s="33"/>
      <c r="L35" s="35">
        <v>750.58</v>
      </c>
      <c r="M35" s="33"/>
      <c r="N35" s="35">
        <v>750.58</v>
      </c>
      <c r="O35" s="33"/>
      <c r="P35" s="33"/>
      <c r="Q35" s="35">
        <v>750.58</v>
      </c>
      <c r="R35" s="11"/>
      <c r="S35" s="45">
        <f>N35/D35*100</f>
        <v>100</v>
      </c>
      <c r="T35" s="7"/>
      <c r="U35" s="5"/>
      <c r="Z35" s="5"/>
    </row>
    <row r="36" spans="1:26" ht="81" customHeight="1" x14ac:dyDescent="0.25">
      <c r="A36" s="17" t="s">
        <v>40</v>
      </c>
      <c r="B36" s="55" t="s">
        <v>53</v>
      </c>
      <c r="C36" s="18" t="s">
        <v>15</v>
      </c>
      <c r="D36" s="29">
        <f>D37</f>
        <v>186.6</v>
      </c>
      <c r="E36" s="37"/>
      <c r="F36" s="37"/>
      <c r="G36" s="29">
        <f>G37</f>
        <v>186.6</v>
      </c>
      <c r="H36" s="58"/>
      <c r="I36" s="29">
        <f>SUM(I37:I37)</f>
        <v>186.6</v>
      </c>
      <c r="J36" s="37"/>
      <c r="K36" s="37"/>
      <c r="L36" s="37">
        <f>SUM(L37:L37)</f>
        <v>186.6</v>
      </c>
      <c r="M36" s="59"/>
      <c r="N36" s="29">
        <f>SUM(N37:N37)</f>
        <v>186.6</v>
      </c>
      <c r="O36" s="37"/>
      <c r="P36" s="37"/>
      <c r="Q36" s="29">
        <f>SUM(Q37:Q37)</f>
        <v>186.6</v>
      </c>
      <c r="R36" s="58"/>
      <c r="S36" s="44">
        <f t="shared" ref="S36:S38" si="17">N36/D36*100</f>
        <v>100</v>
      </c>
      <c r="T36" s="5"/>
      <c r="U36" s="5"/>
      <c r="Z36" s="5"/>
    </row>
    <row r="37" spans="1:26" ht="57" customHeight="1" x14ac:dyDescent="0.25">
      <c r="A37" s="16" t="s">
        <v>37</v>
      </c>
      <c r="B37" s="53" t="s">
        <v>94</v>
      </c>
      <c r="C37" s="14" t="s">
        <v>16</v>
      </c>
      <c r="D37" s="38">
        <v>186.6</v>
      </c>
      <c r="E37" s="47"/>
      <c r="F37" s="33"/>
      <c r="G37" s="38">
        <v>186.6</v>
      </c>
      <c r="H37" s="33"/>
      <c r="I37" s="38">
        <v>186.6</v>
      </c>
      <c r="J37" s="33"/>
      <c r="K37" s="33"/>
      <c r="L37" s="38">
        <v>186.6</v>
      </c>
      <c r="M37" s="33"/>
      <c r="N37" s="38">
        <v>186.6</v>
      </c>
      <c r="O37" s="33"/>
      <c r="P37" s="33"/>
      <c r="Q37" s="38">
        <v>186.6</v>
      </c>
      <c r="R37" s="33"/>
      <c r="S37" s="45">
        <f t="shared" si="17"/>
        <v>100</v>
      </c>
      <c r="U37" s="5"/>
      <c r="Z37" s="5"/>
    </row>
    <row r="38" spans="1:26" ht="81" customHeight="1" x14ac:dyDescent="0.25">
      <c r="A38" s="22" t="s">
        <v>39</v>
      </c>
      <c r="B38" s="21" t="s">
        <v>52</v>
      </c>
      <c r="C38" s="18" t="s">
        <v>15</v>
      </c>
      <c r="D38" s="29">
        <f>SUM(D39:D40)</f>
        <v>5407.21</v>
      </c>
      <c r="E38" s="30"/>
      <c r="F38" s="30"/>
      <c r="G38" s="29">
        <f>SUM(G39:G40)</f>
        <v>5407.21</v>
      </c>
      <c r="H38" s="30"/>
      <c r="I38" s="29">
        <f>SUM(I39:I40)</f>
        <v>5407.21</v>
      </c>
      <c r="J38" s="30"/>
      <c r="K38" s="30"/>
      <c r="L38" s="30">
        <f>SUM(L39:L40)</f>
        <v>5407.21</v>
      </c>
      <c r="M38" s="30"/>
      <c r="N38" s="29">
        <f>SUM(N39:N40)</f>
        <v>5407.21</v>
      </c>
      <c r="O38" s="30"/>
      <c r="P38" s="30"/>
      <c r="Q38" s="30">
        <f>SUM(Q39:Q40)</f>
        <v>5407.21</v>
      </c>
      <c r="R38" s="30"/>
      <c r="S38" s="44">
        <f t="shared" si="17"/>
        <v>100</v>
      </c>
      <c r="U38" s="5"/>
      <c r="Z38" s="5"/>
    </row>
    <row r="39" spans="1:26" ht="65.25" customHeight="1" x14ac:dyDescent="0.25">
      <c r="A39" s="16" t="s">
        <v>38</v>
      </c>
      <c r="B39" s="53" t="s">
        <v>70</v>
      </c>
      <c r="C39" s="14" t="s">
        <v>16</v>
      </c>
      <c r="D39" s="35">
        <v>4380.13</v>
      </c>
      <c r="E39" s="33"/>
      <c r="F39" s="33"/>
      <c r="G39" s="35">
        <v>4380.13</v>
      </c>
      <c r="H39" s="33"/>
      <c r="I39" s="35">
        <v>4380.13</v>
      </c>
      <c r="J39" s="33"/>
      <c r="K39" s="33"/>
      <c r="L39" s="35">
        <v>4380.13</v>
      </c>
      <c r="M39" s="33"/>
      <c r="N39" s="35">
        <v>4380.13</v>
      </c>
      <c r="O39" s="33"/>
      <c r="P39" s="33"/>
      <c r="Q39" s="35">
        <v>4380.13</v>
      </c>
      <c r="R39" s="33"/>
      <c r="S39" s="45">
        <f>N39/D39*100</f>
        <v>100</v>
      </c>
      <c r="U39" s="5"/>
      <c r="Y39" s="5"/>
      <c r="Z39" s="5"/>
    </row>
    <row r="40" spans="1:26" ht="48" customHeight="1" x14ac:dyDescent="0.25">
      <c r="A40" s="16" t="s">
        <v>41</v>
      </c>
      <c r="B40" s="53" t="s">
        <v>71</v>
      </c>
      <c r="C40" s="14" t="s">
        <v>16</v>
      </c>
      <c r="D40" s="35">
        <v>1027.08</v>
      </c>
      <c r="E40" s="33"/>
      <c r="F40" s="33"/>
      <c r="G40" s="35">
        <v>1027.08</v>
      </c>
      <c r="H40" s="33"/>
      <c r="I40" s="35">
        <v>1027.08</v>
      </c>
      <c r="J40" s="33"/>
      <c r="K40" s="33"/>
      <c r="L40" s="35">
        <v>1027.08</v>
      </c>
      <c r="M40" s="33"/>
      <c r="N40" s="35">
        <v>1027.08</v>
      </c>
      <c r="O40" s="33"/>
      <c r="P40" s="33"/>
      <c r="Q40" s="35">
        <v>1027.08</v>
      </c>
      <c r="R40" s="33"/>
      <c r="S40" s="45">
        <f>N40/D40*100</f>
        <v>100</v>
      </c>
      <c r="U40" s="5"/>
      <c r="Z40" s="5"/>
    </row>
    <row r="41" spans="1:26" ht="80.25" customHeight="1" x14ac:dyDescent="0.25">
      <c r="A41" s="22" t="s">
        <v>42</v>
      </c>
      <c r="B41" s="21" t="s">
        <v>51</v>
      </c>
      <c r="C41" s="18" t="s">
        <v>15</v>
      </c>
      <c r="D41" s="29">
        <f>D42</f>
        <v>52.1</v>
      </c>
      <c r="E41" s="30"/>
      <c r="F41" s="30"/>
      <c r="G41" s="29">
        <f>G42</f>
        <v>52.1</v>
      </c>
      <c r="H41" s="30"/>
      <c r="I41" s="29">
        <f>I42</f>
        <v>52.1</v>
      </c>
      <c r="J41" s="30"/>
      <c r="K41" s="30"/>
      <c r="L41" s="30">
        <f>L42</f>
        <v>52.1</v>
      </c>
      <c r="M41" s="30"/>
      <c r="N41" s="29">
        <f>N42</f>
        <v>52.1</v>
      </c>
      <c r="O41" s="30"/>
      <c r="P41" s="30"/>
      <c r="Q41" s="29">
        <f>Q42</f>
        <v>52.1</v>
      </c>
      <c r="R41" s="30"/>
      <c r="S41" s="44">
        <f t="shared" ref="S41:S47" si="18">N41/D41*100</f>
        <v>100</v>
      </c>
      <c r="U41" s="5"/>
      <c r="Z41" s="5"/>
    </row>
    <row r="42" spans="1:26" ht="41.25" customHeight="1" x14ac:dyDescent="0.25">
      <c r="A42" s="16" t="s">
        <v>43</v>
      </c>
      <c r="B42" s="53" t="s">
        <v>72</v>
      </c>
      <c r="C42" s="14" t="s">
        <v>16</v>
      </c>
      <c r="D42" s="35">
        <v>52.1</v>
      </c>
      <c r="E42" s="33"/>
      <c r="F42" s="33"/>
      <c r="G42" s="35">
        <v>52.1</v>
      </c>
      <c r="H42" s="33"/>
      <c r="I42" s="35">
        <v>52.1</v>
      </c>
      <c r="J42" s="33"/>
      <c r="K42" s="33"/>
      <c r="L42" s="35">
        <v>52.1</v>
      </c>
      <c r="M42" s="33"/>
      <c r="N42" s="35">
        <v>52.1</v>
      </c>
      <c r="O42" s="33"/>
      <c r="P42" s="33"/>
      <c r="Q42" s="35">
        <v>52.1</v>
      </c>
      <c r="R42" s="33"/>
      <c r="S42" s="45">
        <f t="shared" si="18"/>
        <v>100</v>
      </c>
      <c r="U42" s="5"/>
      <c r="Z42" s="5"/>
    </row>
    <row r="43" spans="1:26" ht="82.5" customHeight="1" x14ac:dyDescent="0.25">
      <c r="A43" s="22" t="s">
        <v>44</v>
      </c>
      <c r="B43" s="21" t="s">
        <v>81</v>
      </c>
      <c r="C43" s="18" t="s">
        <v>15</v>
      </c>
      <c r="D43" s="29">
        <f>SUM(D44:D45)</f>
        <v>1905.74</v>
      </c>
      <c r="E43" s="30"/>
      <c r="F43" s="30"/>
      <c r="G43" s="29">
        <f>SUM(G44:G45)</f>
        <v>1905.74</v>
      </c>
      <c r="H43" s="30"/>
      <c r="I43" s="29">
        <v>1005.74</v>
      </c>
      <c r="J43" s="30"/>
      <c r="K43" s="30"/>
      <c r="L43" s="29">
        <v>1005.74</v>
      </c>
      <c r="M43" s="30"/>
      <c r="N43" s="29">
        <f>SUM(N44:N45)</f>
        <v>1005.74</v>
      </c>
      <c r="O43" s="30"/>
      <c r="P43" s="30"/>
      <c r="Q43" s="29">
        <f>SUM(Q44:Q45)</f>
        <v>1005.74</v>
      </c>
      <c r="R43" s="30"/>
      <c r="S43" s="44">
        <f t="shared" ref="S43" si="19">N43/D43*100</f>
        <v>52.774250422408095</v>
      </c>
      <c r="U43" s="5"/>
      <c r="Z43" s="5"/>
    </row>
    <row r="44" spans="1:26" ht="30" customHeight="1" x14ac:dyDescent="0.25">
      <c r="A44" s="16" t="s">
        <v>45</v>
      </c>
      <c r="B44" s="53" t="s">
        <v>73</v>
      </c>
      <c r="C44" s="14" t="s">
        <v>16</v>
      </c>
      <c r="D44" s="35">
        <v>337.49</v>
      </c>
      <c r="E44" s="33"/>
      <c r="F44" s="33"/>
      <c r="G44" s="35">
        <v>337.49</v>
      </c>
      <c r="H44" s="33"/>
      <c r="I44" s="35">
        <v>337.49</v>
      </c>
      <c r="J44" s="33"/>
      <c r="K44" s="33"/>
      <c r="L44" s="35">
        <v>337.49</v>
      </c>
      <c r="M44" s="33"/>
      <c r="N44" s="35">
        <v>337.49</v>
      </c>
      <c r="O44" s="33"/>
      <c r="P44" s="33"/>
      <c r="Q44" s="35">
        <v>337.49</v>
      </c>
      <c r="R44" s="33"/>
      <c r="S44" s="45">
        <f t="shared" si="18"/>
        <v>100</v>
      </c>
      <c r="U44" s="5"/>
      <c r="Z44" s="5"/>
    </row>
    <row r="45" spans="1:26" ht="45.75" customHeight="1" x14ac:dyDescent="0.25">
      <c r="A45" s="16" t="s">
        <v>83</v>
      </c>
      <c r="B45" s="53" t="s">
        <v>82</v>
      </c>
      <c r="C45" s="14" t="s">
        <v>16</v>
      </c>
      <c r="D45" s="35">
        <v>1568.25</v>
      </c>
      <c r="E45" s="33"/>
      <c r="F45" s="33"/>
      <c r="G45" s="35">
        <v>1568.25</v>
      </c>
      <c r="H45" s="33"/>
      <c r="I45" s="35">
        <v>668.25</v>
      </c>
      <c r="J45" s="33"/>
      <c r="K45" s="33"/>
      <c r="L45" s="35">
        <v>668.25</v>
      </c>
      <c r="M45" s="33"/>
      <c r="N45" s="35">
        <v>668.25</v>
      </c>
      <c r="O45" s="33"/>
      <c r="P45" s="33"/>
      <c r="Q45" s="35">
        <v>668.25</v>
      </c>
      <c r="R45" s="33"/>
      <c r="S45" s="45">
        <f t="shared" si="18"/>
        <v>42.611190817790529</v>
      </c>
      <c r="U45" s="5"/>
      <c r="Z45" s="5"/>
    </row>
    <row r="46" spans="1:26" ht="80.25" customHeight="1" x14ac:dyDescent="0.25">
      <c r="A46" s="22" t="s">
        <v>46</v>
      </c>
      <c r="B46" s="21" t="s">
        <v>50</v>
      </c>
      <c r="C46" s="18" t="s">
        <v>15</v>
      </c>
      <c r="D46" s="29">
        <v>3.27</v>
      </c>
      <c r="E46" s="30"/>
      <c r="F46" s="30"/>
      <c r="G46" s="29">
        <v>3.27</v>
      </c>
      <c r="H46" s="30"/>
      <c r="I46" s="29">
        <v>3.27</v>
      </c>
      <c r="J46" s="30"/>
      <c r="K46" s="30"/>
      <c r="L46" s="29">
        <v>3.27</v>
      </c>
      <c r="M46" s="30"/>
      <c r="N46" s="29">
        <v>3.27</v>
      </c>
      <c r="O46" s="30"/>
      <c r="P46" s="30"/>
      <c r="Q46" s="29">
        <v>3.27</v>
      </c>
      <c r="R46" s="30"/>
      <c r="S46" s="44">
        <f t="shared" si="18"/>
        <v>100</v>
      </c>
      <c r="U46" s="5"/>
      <c r="Z46" s="5"/>
    </row>
    <row r="47" spans="1:26" ht="63.75" customHeight="1" x14ac:dyDescent="0.25">
      <c r="A47" s="16" t="s">
        <v>47</v>
      </c>
      <c r="B47" s="27" t="s">
        <v>74</v>
      </c>
      <c r="C47" s="14" t="s">
        <v>16</v>
      </c>
      <c r="D47" s="35">
        <v>3.27</v>
      </c>
      <c r="E47" s="33"/>
      <c r="F47" s="33"/>
      <c r="G47" s="35">
        <v>3.27</v>
      </c>
      <c r="H47" s="33"/>
      <c r="I47" s="35">
        <v>3.27</v>
      </c>
      <c r="J47" s="33"/>
      <c r="K47" s="33"/>
      <c r="L47" s="35">
        <v>3.27</v>
      </c>
      <c r="M47" s="33"/>
      <c r="N47" s="35">
        <v>3.27</v>
      </c>
      <c r="O47" s="33"/>
      <c r="P47" s="33"/>
      <c r="Q47" s="35">
        <v>3.27</v>
      </c>
      <c r="R47" s="57"/>
      <c r="S47" s="49">
        <f t="shared" si="18"/>
        <v>100</v>
      </c>
      <c r="U47" s="5"/>
      <c r="Z47" s="5"/>
    </row>
    <row r="48" spans="1:26" x14ac:dyDescent="0.25">
      <c r="A48" s="56"/>
      <c r="B48" s="28" t="s">
        <v>10</v>
      </c>
      <c r="C48" s="56"/>
      <c r="D48" s="30">
        <f>SUM(D8,D12,D22,D25,D32,D36,D38,D41,D43,D46)</f>
        <v>20522.460000000003</v>
      </c>
      <c r="E48" s="30"/>
      <c r="F48" s="30">
        <f>SUM(F8,F12,F22,F25,F32,F36,F38,F41,F43,F46)</f>
        <v>4541.78</v>
      </c>
      <c r="G48" s="30">
        <f>SUM(G8,G12,G22,G25,G32,G36,G38,G41,G43,G46)</f>
        <v>15980.68</v>
      </c>
      <c r="H48" s="30"/>
      <c r="I48" s="30">
        <f>SUM(I8,I12,I22,I25,I32,I36,I38,I41,I43,I46)</f>
        <v>19227.93</v>
      </c>
      <c r="J48" s="30"/>
      <c r="K48" s="30">
        <f>SUM(K8,K12,K22,K25,K32,K36,K38,K41,K43,K46)</f>
        <v>4541.78</v>
      </c>
      <c r="L48" s="30">
        <f>SUM(L8,L12,L22,L25,L32,L36,L38,L41,L43,L46)</f>
        <v>14686.150000000001</v>
      </c>
      <c r="M48" s="30"/>
      <c r="N48" s="30">
        <f>SUM(N8,N12,N22,N25,N32,N36,N38,N43,N41,N46)</f>
        <v>19227.93</v>
      </c>
      <c r="O48" s="30"/>
      <c r="P48" s="30">
        <f>SUM(P8,P12,P22,P25,P32,P36,P38,P41,P43,P46)</f>
        <v>4541.78</v>
      </c>
      <c r="Q48" s="30">
        <f>SUM(Q8,Q12,Q22,Q25,Q32,Q36,Q38,Q41,Q43,Q46)</f>
        <v>14686.150000000001</v>
      </c>
      <c r="R48" s="31"/>
      <c r="S48" s="48">
        <f>AVERAGE(S8,S12,S22,S25,S32,S36,S38,S41,S43,S46)</f>
        <v>94.187255989082175</v>
      </c>
      <c r="T48" s="5"/>
      <c r="U48" s="5"/>
      <c r="Z48" s="5"/>
    </row>
    <row r="49" spans="1:14" x14ac:dyDescent="0.25">
      <c r="A49" s="23"/>
      <c r="B49" s="24"/>
      <c r="C49" s="24"/>
      <c r="D49" s="25"/>
      <c r="E49" s="25"/>
      <c r="F49" s="25"/>
      <c r="G49" s="25"/>
      <c r="H49" s="61"/>
      <c r="I49" s="61"/>
      <c r="J49" s="61"/>
      <c r="K49" s="61"/>
      <c r="L49" s="61"/>
      <c r="M49" s="61"/>
    </row>
    <row r="50" spans="1:14" x14ac:dyDescent="0.25">
      <c r="A50" s="23"/>
      <c r="B50" s="24"/>
      <c r="C50" s="24"/>
      <c r="D50" s="25"/>
      <c r="E50" s="26"/>
      <c r="F50" s="25"/>
      <c r="G50" s="25"/>
      <c r="H50" s="61"/>
      <c r="I50" s="62"/>
      <c r="J50" s="62"/>
      <c r="K50" s="62"/>
      <c r="L50" s="62"/>
      <c r="M50" s="61"/>
      <c r="N50" s="7"/>
    </row>
    <row r="51" spans="1:14" x14ac:dyDescent="0.25">
      <c r="A51" s="23"/>
      <c r="B51" s="24"/>
      <c r="C51" s="24"/>
      <c r="D51" s="25"/>
      <c r="E51" s="26"/>
      <c r="F51" s="25"/>
      <c r="G51" s="25"/>
      <c r="H51" s="61"/>
      <c r="I51" s="61"/>
      <c r="J51" s="61"/>
      <c r="K51" s="61"/>
      <c r="L51" s="61"/>
      <c r="M51" s="61"/>
    </row>
    <row r="52" spans="1:14" x14ac:dyDescent="0.25">
      <c r="A52" s="23"/>
      <c r="B52" s="24"/>
      <c r="C52" s="24"/>
      <c r="D52" s="25"/>
      <c r="E52" s="25"/>
      <c r="F52" s="25"/>
      <c r="G52" s="25"/>
      <c r="H52" s="61"/>
      <c r="I52" s="61"/>
      <c r="J52" s="61"/>
      <c r="K52" s="61"/>
      <c r="L52" s="61"/>
      <c r="M52" s="61"/>
    </row>
    <row r="53" spans="1:14" x14ac:dyDescent="0.25">
      <c r="A53" s="23"/>
      <c r="B53" s="24"/>
      <c r="C53" s="24"/>
      <c r="D53" s="25"/>
      <c r="E53" s="25"/>
      <c r="F53" s="25"/>
      <c r="G53" s="25"/>
    </row>
  </sheetData>
  <mergeCells count="12">
    <mergeCell ref="N5:R5"/>
    <mergeCell ref="N6:R6"/>
    <mergeCell ref="S5:S7"/>
    <mergeCell ref="A2:S2"/>
    <mergeCell ref="A3:S3"/>
    <mergeCell ref="A5:A7"/>
    <mergeCell ref="B5:B7"/>
    <mergeCell ref="C5:C7"/>
    <mergeCell ref="D5:H5"/>
    <mergeCell ref="D6:H6"/>
    <mergeCell ref="I5:M5"/>
    <mergeCell ref="I6:M6"/>
  </mergeCells>
  <pageMargins left="0" right="0" top="0.35433070866141736" bottom="0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Финансирование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2020-02-28T11:41:46Z</dcterms:modified>
</cp:coreProperties>
</file>