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'Доходы'!$F$96</definedName>
    <definedName name="LAST_CELL" localSheetId="2">'Источники'!$F$23</definedName>
    <definedName name="LAST_CELL" localSheetId="1">'Расходы'!$F$155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'Доходы'!$A$96</definedName>
    <definedName name="REND_1" localSheetId="2">'Источники'!$A$23</definedName>
    <definedName name="REND_1" localSheetId="1">'Расходы'!$A$156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  <definedName name="_xlnm.Print_Titles" localSheetId="0">'Доходы'!$11:$18</definedName>
    <definedName name="_xlnm.Print_Titles" localSheetId="1">'Расходы'!$4:$12</definedName>
  </definedNames>
  <calcPr calcId="125725"/>
</workbook>
</file>

<file path=xl/sharedStrings.xml><?xml version="1.0" encoding="utf-8"?>
<sst xmlns="http://schemas.openxmlformats.org/spreadsheetml/2006/main" count="817" uniqueCount="462">
  <si>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</si>
  <si>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</si>
  <si>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</si>
  <si>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</si>
  <si>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</si>
  <si>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01.12.2018 г.</t>
  </si>
  <si>
    <t>01.12.2018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</si>
  <si>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</si>
  <si>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</si>
  <si>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</si>
  <si>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</si>
  <si>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</si>
  <si>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</si>
  <si>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</si>
  <si>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муниципального образования Киришский муниципальный район Ленинградской области</t>
  </si>
  <si>
    <t>Единица измерения: руб.</t>
  </si>
  <si>
    <t>70652661</t>
  </si>
  <si>
    <t>41624428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</si>
  <si>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</si>
  <si>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</si>
  <si>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</si>
  <si>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</si>
  <si>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</si>
  <si>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</si>
  <si>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</si>
  <si>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</si>
  <si>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</si>
  <si>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</si>
  <si>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</si>
  <si>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</si>
  <si>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</si>
  <si>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</si>
  <si>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</si>
  <si>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</si>
  <si>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</si>
  <si>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</si>
  <si>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</si>
  <si>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</si>
  <si>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</si>
  <si>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</si>
  <si>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</si>
  <si>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</si>
  <si>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</si>
  <si>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</si>
  <si>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</si>
  <si>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</si>
  <si>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</si>
  <si>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</si>
  <si>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</si>
  <si>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</si>
  <si>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</si>
  <si>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</si>
  <si>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</si>
  <si>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</si>
  <si>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</si>
  <si>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</si>
  <si>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</si>
  <si>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</si>
  <si>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</si>
  <si>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</si>
  <si>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</si>
  <si>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</si>
  <si>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</si>
  <si>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</si>
  <si>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</si>
  <si>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</si>
  <si>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</si>
  <si>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</si>
  <si>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</si>
  <si>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</si>
  <si>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</si>
  <si>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</si>
  <si>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</si>
  <si>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</si>
  <si>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</si>
  <si>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</si>
  <si>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</si>
  <si>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</si>
  <si>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</si>
  <si>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</si>
  <si>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</si>
  <si>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</si>
  <si>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</si>
  <si>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</si>
  <si>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</si>
  <si>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</si>
  <si>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</si>
  <si>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</si>
  <si>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</si>
  <si>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</si>
  <si>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</si>
  <si>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</si>
  <si>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</si>
  <si>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</si>
  <si>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</si>
  <si>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</si>
  <si>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</si>
  <si>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</si>
  <si>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956 10800000000000000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</si>
  <si>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</si>
  <si>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956 10804000010000110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</si>
  <si>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</si>
  <si>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956 10804020010000110</t>
  </si>
  <si>
    <t>956 10804020011000110</t>
  </si>
  <si>
    <t>ДОХОДЫ ОТ ИСПОЛЬЗОВАНИЯ ИМУЩЕСТВА, НАХОДЯЩЕГОСЯ В ГОСУДАРСТВЕННОЙ И МУНИЦИПАЛЬНОЙ СОБСТВЕННОСТИ</t>
  </si>
  <si>
    <t>956 11100000000000000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</si>
  <si>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</si>
  <si>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</si>
  <si>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</si>
  <si>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956 11105030000000120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</si>
  <si>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</si>
  <si>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956 11105035100000120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</si>
  <si>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автономных учреждений) - доходы от сдачи в аренду имущества, непосредственно участвующего в предоставлении коммунальных услуг населению</t>
  </si>
  <si>
    <t>956 11105035100001120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</si>
  <si>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 - по прочим договорам от сдачи в аренду имущества</t>
  </si>
  <si>
    <t>956 11105035100002120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</si>
  <si>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</si>
  <si>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956 11105070000000120</t>
  </si>
  <si>
    <t>Доходы от сдачи в аренду имущества, составляющего казну сельских поселений (за исключением земельных участков)</t>
  </si>
  <si>
    <t>956 11105075100000120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</si>
  <si>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</si>
  <si>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</si>
  <si>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</si>
  <si>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</si>
  <si>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</si>
  <si>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956 11109045100000120</t>
  </si>
  <si>
    <t>ДОХОДЫ ОТ ОКАЗАНИЯ ПЛАТНЫХ УСЛУГ (РАБОТ) И КОМПЕНСАЦИИ ЗАТРАТ ГОСУДАРСТВА</t>
  </si>
  <si>
    <t>956 11300000000000000</t>
  </si>
  <si>
    <t>Доходы от оказания платных услуг (работ)</t>
  </si>
  <si>
    <t>956 11301000000000130</t>
  </si>
  <si>
    <t>Прочие доходы от оказания платных услуг (работ)</t>
  </si>
  <si>
    <t>956 11301990000000130</t>
  </si>
  <si>
    <t>Прочие доходы от оказания платных услуг (работ) получателями средств бюджетов сельских поселений</t>
  </si>
  <si>
    <t>956 11301995100000130</t>
  </si>
  <si>
    <t>БЕЗВОЗМЕЗДНЫЕ ПОСТУПЛЕНИЯ</t>
  </si>
  <si>
    <t>956 20000000000000000</t>
  </si>
  <si>
    <t>БЕЗВОЗМЕЗДНЫЕ ПОСТУПЛЕНИЯ ОТ ДРУГИХ БЮДЖЕТОВ БЮДЖЕТНОЙ СИСТЕМЫ РОССИЙСКОЙ ФЕДЕРАЦИИ</t>
  </si>
  <si>
    <t>956 20200000000000000</t>
  </si>
  <si>
    <t>Дотации бюджетам бюджетной системы Российской Федерации</t>
  </si>
  <si>
    <t>956 20210000000000151</t>
  </si>
  <si>
    <t>Дотации на выравнивание бюджетной обеспеченности</t>
  </si>
  <si>
    <t>956 20215001000000151</t>
  </si>
  <si>
    <t>Дотации бюджетам сельских поселений на выравнивание бюджетной обеспеченности</t>
  </si>
  <si>
    <t>956 20215001100000151</t>
  </si>
  <si>
    <t>Дотации бюджетам сельских поселений на выравнивание бюджетной обеспеченности за счет средств областного бюджета</t>
  </si>
  <si>
    <t>956 20215001100610151</t>
  </si>
  <si>
    <t>Дотации бюджетам сельских поселений на выравнивание бюджетной обеспеченности за счет средств районного фонда финансовой поддержки</t>
  </si>
  <si>
    <t>956 20215001100620151</t>
  </si>
  <si>
    <t>Субсидии бюджетам бюджетной системы Российской Федерации (межбюджетные субсидии)</t>
  </si>
  <si>
    <t>956 20220000000000151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</si>
  <si>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</si>
  <si>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956 20220216000000151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</si>
  <si>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</si>
  <si>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956 20220216100000151</t>
  </si>
  <si>
    <t>Прочие субсидии</t>
  </si>
  <si>
    <t>956 20229999000000151</t>
  </si>
  <si>
    <t>Прочие субсидии бюджетам сельских поселений</t>
  </si>
  <si>
    <t>956 20229999100000151</t>
  </si>
  <si>
    <t>Субвенции бюджетам бюджетной системы Российской Федерации</t>
  </si>
  <si>
    <t>956 20230000000000151</t>
  </si>
  <si>
    <t>Субвенции местным бюджетам на выполнение передаваемых полномочий субъектов Российской Федерации</t>
  </si>
  <si>
    <t>956 20230024000000151</t>
  </si>
  <si>
    <t>Субвенции бюджетам сельских поселений на выполнение передаваемых полномочий субъектов Российской Федерации</t>
  </si>
  <si>
    <t>956 20230024100000151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</si>
  <si>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</si>
  <si>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956 20235118000000151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</si>
  <si>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</si>
  <si>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956 20235118100000151</t>
  </si>
  <si>
    <t>Иные межбюджетные трансферты</t>
  </si>
  <si>
    <t>956 20240000000000151</t>
  </si>
  <si>
    <t>Прочие межбюджетные трансферты, передаваемые бюджетам</t>
  </si>
  <si>
    <t>956 20249999000000151</t>
  </si>
  <si>
    <t>Прочие межбюджетные трансферты, передаваемые бюджетам сельских поселений</t>
  </si>
  <si>
    <t>956 20249999100000151</t>
  </si>
  <si>
    <t>Прочие межбюджетные трансферты, передаваемые бюджетам сельских поселений - иные межбюджетные трансферты на меры по обеспечению сбалансированности бюджетов поселений</t>
  </si>
  <si>
    <t>956 20249999100102151</t>
  </si>
  <si>
    <t>Прочие межбюджетные трансферты, передаваемые бюджетам сельских поселений - иные межбюджетные трансферты на проведение непредвиденных аварийно- восстановительных работ и других неотложных мероприятий, направленных на обеспечение устойчивого функционирования объектов жилищно-коммунального хозяйства и социальной сферы, мероприятий по благоустройству территорий, в области дорожной деятельности в отношении автомобильных дорог местного значения в границах населенных пунктов муниципальных образований Киришского муниципального района Ленинградской области</t>
  </si>
  <si>
    <t>956 20249999100105151</t>
  </si>
  <si>
    <t>ВОЗВРАТ ОСТАТКОВ СУБСИДИЙ, СУБВЕНЦИЙ И ИНЫХ МЕЖБЮДЖЕТНЫХ ТРАНСФЕРТОВ, ИМЕЮЩИХ ЦЕЛЕВОЕ НАЗНАЧЕНИЕ, ПРОШЛЫХ ЛЕТ</t>
  </si>
  <si>
    <t>956 21900000000000000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</si>
  <si>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</si>
  <si>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956 21900000100000151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</si>
  <si>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</si>
  <si>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956 21960010100000151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</si>
  <si>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</si>
  <si>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</si>
  <si>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</si>
  <si>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</si>
  <si>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</si>
  <si>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</si>
  <si>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</si>
  <si>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</si>
  <si>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Пчевское сельское поселение</t>
  </si>
  <si>
    <t xml:space="preserve">956 0000 0000000000 000 </t>
  </si>
  <si>
    <t>ОБЩЕГОСУДАРСТВЕННЫЕ ВОПРОСЫ</t>
  </si>
  <si>
    <t xml:space="preserve">956 0100 0000000000 000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</si>
  <si>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</si>
  <si>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956 0104 0000000000 000 </t>
  </si>
  <si>
    <t>Обеспечение деятельности аппаратов органов местного самоуправления муниципального образования Пчевское сельское поселение Киришского муниципального района Ленинградской области</t>
  </si>
  <si>
    <t xml:space="preserve">956 0104 1110000000 000 </t>
  </si>
  <si>
    <t>Фонд оплаты труда государственных (муниципальных) органов</t>
  </si>
  <si>
    <t xml:space="preserve">956 0104 1110020032 121 </t>
  </si>
  <si>
    <t>Иные выплаты персоналу государственных (муниципальных) органов, за исключением фонда оплаты труда</t>
  </si>
  <si>
    <t xml:space="preserve">956 0104 1110020032 122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</si>
  <si>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</si>
  <si>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956 0104 1110020032 129 </t>
  </si>
  <si>
    <t>Закупка товаров, работ, услуг в сфере информационно-коммуникационных технологий</t>
  </si>
  <si>
    <t xml:space="preserve">956 0104 1110020032 242 </t>
  </si>
  <si>
    <t>Прочая закупка товаров, работ и услуг</t>
  </si>
  <si>
    <t xml:space="preserve">956 0104 1110020032 244 </t>
  </si>
  <si>
    <t>Уплата иных платежей</t>
  </si>
  <si>
    <t xml:space="preserve">956 0104 1110020032 853 </t>
  </si>
  <si>
    <t xml:space="preserve">956 0104 1110071340 244 </t>
  </si>
  <si>
    <t>Непрограммные расходы на переданные полномочия в соответствии с заключенными соглашениями</t>
  </si>
  <si>
    <t xml:space="preserve">956 0104 2130000000 000 </t>
  </si>
  <si>
    <t xml:space="preserve">956 0104 2130022003 540 </t>
  </si>
  <si>
    <t xml:space="preserve">956 0104 2130022004 540 </t>
  </si>
  <si>
    <t xml:space="preserve">956 0104 2130022005 540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</si>
  <si>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</si>
  <si>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956 0106 0000000000 000 </t>
  </si>
  <si>
    <t xml:space="preserve">956 0106 2130000000 000 </t>
  </si>
  <si>
    <t xml:space="preserve">956 0106 2130021001 540 </t>
  </si>
  <si>
    <t xml:space="preserve">956 0106 2130021002 540 </t>
  </si>
  <si>
    <t>Резервные фонды</t>
  </si>
  <si>
    <t xml:space="preserve">956 0111 0000000000 000 </t>
  </si>
  <si>
    <t>Непрограммные расходы за счет средств бюджета муниципального образования Пчевское сельское поселение, не вошедшие в другие целевые статьи</t>
  </si>
  <si>
    <t xml:space="preserve">956 0111 2110000000 000 </t>
  </si>
  <si>
    <t>Резервные средства</t>
  </si>
  <si>
    <t xml:space="preserve">956 0111 2110020034 870 </t>
  </si>
  <si>
    <t>Другие общегосударственные вопросы</t>
  </si>
  <si>
    <t xml:space="preserve">956 0113 0000000000 000 </t>
  </si>
  <si>
    <t xml:space="preserve">956 0113 2110000000 000 </t>
  </si>
  <si>
    <t xml:space="preserve">956 0113 2110020035 242 </t>
  </si>
  <si>
    <t xml:space="preserve">956 0113 2110020035 244 </t>
  </si>
  <si>
    <t xml:space="preserve">956 0113 2110020100 244 </t>
  </si>
  <si>
    <t>Исполнение судебных актов Российской Федерации и мировых соглашений по возмещению причиненного вреда</t>
  </si>
  <si>
    <t xml:space="preserve">956 0113 2110020100 831 </t>
  </si>
  <si>
    <t xml:space="preserve">956 0113 2110020100 853 </t>
  </si>
  <si>
    <t>Непрограмные расходы за счет субсидий, субвенций и иных межбюджетных трасфертов из бюджетов других уровней</t>
  </si>
  <si>
    <t xml:space="preserve">956 0113 2120000000 000 </t>
  </si>
  <si>
    <t xml:space="preserve">956 0113 2120040027 244 </t>
  </si>
  <si>
    <t>Основное мероприятие "Установка и (или) замена приборов учета коммунальных ресурсов"</t>
  </si>
  <si>
    <t xml:space="preserve">956 0113 7200400000 000 </t>
  </si>
  <si>
    <t xml:space="preserve">956 0113 7200420009 244 </t>
  </si>
  <si>
    <t>Основное мероприятие "Обеспечение реализации функций в сфере управления муниципальным жилищным фондом"</t>
  </si>
  <si>
    <t xml:space="preserve">956 0113 7600200000 000 </t>
  </si>
  <si>
    <t xml:space="preserve">956 0113 7600220021 244 </t>
  </si>
  <si>
    <t>Основное мероприятие "Уплата членских взносов в Ассоциацию "Совет муниципальных образований Ленинградской области"</t>
  </si>
  <si>
    <t xml:space="preserve">956 0113 7800100000 000 </t>
  </si>
  <si>
    <t xml:space="preserve">956 0113 7800120025 853 </t>
  </si>
  <si>
    <t>НАЦИОНАЛЬНАЯ ОБОРОНА</t>
  </si>
  <si>
    <t xml:space="preserve">956 0200 0000000000 000 </t>
  </si>
  <si>
    <t>Мобилизационная и вневойсковая подготовка</t>
  </si>
  <si>
    <t xml:space="preserve">956 0203 0000000000 000 </t>
  </si>
  <si>
    <t xml:space="preserve">956 0203 2120000000 000 </t>
  </si>
  <si>
    <t xml:space="preserve">956 0203 2120051180 121 </t>
  </si>
  <si>
    <t xml:space="preserve">956 0203 2120051180 122 </t>
  </si>
  <si>
    <t xml:space="preserve">956 0203 2120051180 129 </t>
  </si>
  <si>
    <t xml:space="preserve">956 0203 2120051180 242 </t>
  </si>
  <si>
    <t xml:space="preserve">956 0203 2120051180 244 </t>
  </si>
  <si>
    <t>НАЦИОНАЛЬНАЯ БЕЗОПАСНОСТЬ И ПРАВООХРАНИТЕЛЬНАЯ ДЕЯТЕЛЬНОСТЬ</t>
  </si>
  <si>
    <t xml:space="preserve">956 0300 0000000000 000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</si>
  <si>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</si>
  <si>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956 0309 0000000000 000 </t>
  </si>
  <si>
    <t>Основное мероприятие "Участие в предупреждении и ликвидации последствий чрезвычайных ситуаций, создание, содержание и организация деятельности аварийно-спасательных служб и (или) аварийно-спасательных формирований"</t>
  </si>
  <si>
    <t xml:space="preserve">956 0309 7300300000 000 </t>
  </si>
  <si>
    <t xml:space="preserve">956 0309 7300320310 540 </t>
  </si>
  <si>
    <t>НАЦИОНАЛЬНАЯ ЭКОНОМИКА</t>
  </si>
  <si>
    <t xml:space="preserve">956 0400 0000000000 000 </t>
  </si>
  <si>
    <t>Дорожное хозяйство (дорожные фонды)</t>
  </si>
  <si>
    <t xml:space="preserve">956 0409 0000000000 000 </t>
  </si>
  <si>
    <t>Основное мероприятие "Содержание автомобильных дорог общего пользования местного значения и искусственных сооружений на них"</t>
  </si>
  <si>
    <t xml:space="preserve">956 0409 7500100000 000 </t>
  </si>
  <si>
    <t xml:space="preserve">956 0409 7500120003 244 </t>
  </si>
  <si>
    <t>Основное мероприятие "Капитальный ремонт и ремонт автомобильных дорог общего пользования местного значения, дворовых территорий многоквартирных домов и проездов к ним"</t>
  </si>
  <si>
    <t xml:space="preserve">956 0409 7500200000 000 </t>
  </si>
  <si>
    <t xml:space="preserve">956 0409 7500220017 244 </t>
  </si>
  <si>
    <t xml:space="preserve">956 0409 7500220017 540 </t>
  </si>
  <si>
    <t xml:space="preserve">956 0409 75002S0140 540 </t>
  </si>
  <si>
    <t>Основное мероприятие "Поддержание и развитие существующей сети автомобильных дорог общего пользования местного значения в населенных пунктах"</t>
  </si>
  <si>
    <t xml:space="preserve">956 0409 7910400000 000 </t>
  </si>
  <si>
    <t xml:space="preserve">956 0409 79104S0880 244 </t>
  </si>
  <si>
    <t>Основное мероприятие "Поддержание и развитие существующей сети автомобильных дорог общего пользования местного значения в административном центре"</t>
  </si>
  <si>
    <t xml:space="preserve">956 0409 7920100000 000 </t>
  </si>
  <si>
    <t xml:space="preserve">956 0409 79201S4660 244 </t>
  </si>
  <si>
    <t>ЖИЛИЩНО-КОММУНАЛЬНОЕ ХОЗЯЙСТВО</t>
  </si>
  <si>
    <t xml:space="preserve">956 0500 0000000000 000 </t>
  </si>
  <si>
    <t>Жилищное хозяйство</t>
  </si>
  <si>
    <t xml:space="preserve">956 0501 0000000000 000 </t>
  </si>
  <si>
    <t>Основное мероприятие "Обеспечение надлежащей эксплуатации жилищного фонда многоквартирных домов"</t>
  </si>
  <si>
    <t xml:space="preserve">956 0501 7600100000 000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</si>
  <si>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</si>
  <si>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956 0501 7600120020 811 </t>
  </si>
  <si>
    <t>Основное мероприятие "Обеспечение капитального ремонта общего имущества многоквартирных домов за счет взносов собственника муниципального жилого фонда"</t>
  </si>
  <si>
    <t xml:space="preserve">956 0501 7600300000 000 </t>
  </si>
  <si>
    <t xml:space="preserve">956 0501 7600320023 244 </t>
  </si>
  <si>
    <t>Коммунальное хозяйство</t>
  </si>
  <si>
    <t xml:space="preserve">956 0502 0000000000 000 </t>
  </si>
  <si>
    <t xml:space="preserve">956 0502 2110000000 000 </t>
  </si>
  <si>
    <t xml:space="preserve">956 0502 2110020034 244 </t>
  </si>
  <si>
    <t>Основное мероприятие "Техническое обслуживание и проведение мероприятий, направленных на повышение надежности и эффективности работы объектов (сетей) теплоснабжения и газоснабжения"</t>
  </si>
  <si>
    <t xml:space="preserve">956 0502 7200200000 000 </t>
  </si>
  <si>
    <t xml:space="preserve">956 0502 7200220005 244 </t>
  </si>
  <si>
    <t xml:space="preserve">956 0502 7200220006 244 </t>
  </si>
  <si>
    <t>Основное мероприятие "Содержание, техническое обслуживание и проведение мероприятий, направленных на повышение надежности и эффективности работы объектов (сетей) водоснабжения и водоотведения"</t>
  </si>
  <si>
    <t xml:space="preserve">956 0502 7200300000 000 </t>
  </si>
  <si>
    <t xml:space="preserve">956 0502 7200320007 244 </t>
  </si>
  <si>
    <t>Основное мероприятие "Обеспечение функционирования общественной бани"</t>
  </si>
  <si>
    <t xml:space="preserve">956 0502 7700100000 000 </t>
  </si>
  <si>
    <t xml:space="preserve">956 0502 7700120024 811 </t>
  </si>
  <si>
    <t>Основное мероприятие "Организация водоснабжения в населенных пунктах"</t>
  </si>
  <si>
    <t xml:space="preserve">956 0502 7910200000 000 </t>
  </si>
  <si>
    <t xml:space="preserve">956 0502 79102S0880 244 </t>
  </si>
  <si>
    <t>Благоустройство</t>
  </si>
  <si>
    <t xml:space="preserve">956 0503 0000000000 000 </t>
  </si>
  <si>
    <t xml:space="preserve">956 0503 2110000000 000 </t>
  </si>
  <si>
    <t xml:space="preserve">956 0503 2110020034 244 </t>
  </si>
  <si>
    <t>Основное мероприятие "Организация уличного освещения, техническое обслуживание и ремонт сетей инженерно-технического обеспечения электрической энергией"</t>
  </si>
  <si>
    <t xml:space="preserve">956 0503 7200100000 000 </t>
  </si>
  <si>
    <t xml:space="preserve">956 0503 7200120004 244 </t>
  </si>
  <si>
    <t>Основное мероприятие "Обеспечение безопасности людей на водных объектах, охраны их жизни и здоровья"</t>
  </si>
  <si>
    <t xml:space="preserve">956 0503 7300100000 000 </t>
  </si>
  <si>
    <t xml:space="preserve">956 0503 7300120010 244 </t>
  </si>
  <si>
    <t>Основное мероприятие "Обеспечение первичных мер пожарной безопасности муниципального образования"</t>
  </si>
  <si>
    <t xml:space="preserve">956 0503 7300200000 000 </t>
  </si>
  <si>
    <t xml:space="preserve">956 0503 7300220011 244 </t>
  </si>
  <si>
    <t>Основное мероприятие "Содержание гражданских захоронений, расположенных на территории муниципального образования"</t>
  </si>
  <si>
    <t xml:space="preserve">956 0503 7400100000 000 </t>
  </si>
  <si>
    <t xml:space="preserve">956 0503 7400120022 540 </t>
  </si>
  <si>
    <t>Основное мероприятие "Содержание воинских захоронений, расположенных на территории муниципального образования"</t>
  </si>
  <si>
    <t xml:space="preserve">956 0503 7400200000 000 </t>
  </si>
  <si>
    <t xml:space="preserve">956 0503 7400220014 244 </t>
  </si>
  <si>
    <t>Основное мероприятие "Благоустройство территории муниципального образования"</t>
  </si>
  <si>
    <t xml:space="preserve">956 0503 7400300000 000 </t>
  </si>
  <si>
    <t xml:space="preserve">956 0503 7400320015 244 </t>
  </si>
  <si>
    <t>Основное мероприятие "Участие в организации деятельности по сбору (в том числе раздельному сбору) и транспортированию твердых коммунальных отходов"</t>
  </si>
  <si>
    <t xml:space="preserve">956 0503 7400400000 000 </t>
  </si>
  <si>
    <t xml:space="preserve">956 0503 7400420016 244 </t>
  </si>
  <si>
    <t xml:space="preserve">956 0503 7400420036 244 </t>
  </si>
  <si>
    <t xml:space="preserve">956 0503 7400440027 244 </t>
  </si>
  <si>
    <t>Основное мероприятие "Борьба с борщевиком Сосновского на территории муниципального образования Пчевское сельское поселение"</t>
  </si>
  <si>
    <t xml:space="preserve">956 0503 7400500000 000 </t>
  </si>
  <si>
    <t xml:space="preserve">956 0503 74005S4310 244 </t>
  </si>
  <si>
    <t>Основное мероприятие "Обеспечение первичных мер пожарной безопасности в населенных пунктах"</t>
  </si>
  <si>
    <t xml:space="preserve">956 0503 7910300000 000 </t>
  </si>
  <si>
    <t xml:space="preserve">956 0503 79103S0880 244 </t>
  </si>
  <si>
    <t>Основное мероприятие "Благоустройство территории в населенных пунктах"</t>
  </si>
  <si>
    <t xml:space="preserve">956 0503 7910500000 000 </t>
  </si>
  <si>
    <t xml:space="preserve">956 0503 79105S0880 244 </t>
  </si>
  <si>
    <t>Основное мероприятие "Организация уличного освещения в населенных пунктах"</t>
  </si>
  <si>
    <t xml:space="preserve">956 0503 7910600000 000 </t>
  </si>
  <si>
    <t xml:space="preserve">956 0503 79106S0880 244 </t>
  </si>
  <si>
    <t>Основное мероприятие "Планировка земельных участков для гражданских захоронений"</t>
  </si>
  <si>
    <t xml:space="preserve">956 0503 7910700000 000 </t>
  </si>
  <si>
    <t xml:space="preserve">956 0503 79107S0880 244 </t>
  </si>
  <si>
    <t>Основное мероприятие "Содержание воинских захоронений, расположенных в населенных пунктах"</t>
  </si>
  <si>
    <t xml:space="preserve">956 0503 7910800000 000 </t>
  </si>
  <si>
    <t xml:space="preserve">956 0503 79108S0880 244 </t>
  </si>
  <si>
    <t>Другие вопросы в области жилищно-коммунального хозяйства</t>
  </si>
  <si>
    <t xml:space="preserve">956 0505 0000000000 000 </t>
  </si>
  <si>
    <t>Основное мероприятие "Вывоз умерших граждан из внебольничных условий"</t>
  </si>
  <si>
    <t xml:space="preserve">956 0505 7400600000 000 </t>
  </si>
  <si>
    <t xml:space="preserve">956 0505 7400620022 540 </t>
  </si>
  <si>
    <t>КУЛЬТУРА, КИНЕМАТОГРАФИЯ</t>
  </si>
  <si>
    <t xml:space="preserve">956 0800 0000000000 000 </t>
  </si>
  <si>
    <t>Культура</t>
  </si>
  <si>
    <t xml:space="preserve">956 0801 0000000000 000 </t>
  </si>
  <si>
    <t>Основное мероприятие "Организация досуга и обеспечение населения муниципального образования услугами в сфере культуры"</t>
  </si>
  <si>
    <t xml:space="preserve">956 0801 7100100000 000 </t>
  </si>
  <si>
    <t>Фонд оплаты труда учреждений</t>
  </si>
  <si>
    <t xml:space="preserve">956 0801 7100120002 111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</si>
  <si>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</si>
  <si>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956 0801 7100120002 119 </t>
  </si>
  <si>
    <t xml:space="preserve">956 0801 7100120002 242 </t>
  </si>
  <si>
    <t xml:space="preserve">956 0801 7100120002 244 </t>
  </si>
  <si>
    <t xml:space="preserve">956 0801 7100120002 853 </t>
  </si>
  <si>
    <t xml:space="preserve">956 0801 7100120902 540 </t>
  </si>
  <si>
    <t>Основное мероприятие "Сохранение кадрового потенциала муниципальных учреждений культуры"</t>
  </si>
  <si>
    <t xml:space="preserve">956 0801 7100200000 000 </t>
  </si>
  <si>
    <t xml:space="preserve">956 0801 7100240027 540 </t>
  </si>
  <si>
    <t xml:space="preserve">956 0801 71002S0360 111 </t>
  </si>
  <si>
    <t xml:space="preserve">956 0801 71002S0360 119 </t>
  </si>
  <si>
    <t>Основное мероприятие "Организация библиотечного обслуживания населения, комплектование библиотечных фондов"</t>
  </si>
  <si>
    <t xml:space="preserve">956 0801 7100300000 000 </t>
  </si>
  <si>
    <t xml:space="preserve">956 0801 7100320901 540 </t>
  </si>
  <si>
    <t xml:space="preserve">956 0801 7100340027 540 </t>
  </si>
  <si>
    <t>Основное мероприятие "Ремонт объектов культуры"</t>
  </si>
  <si>
    <t xml:space="preserve">956 0801 7100400000 000 </t>
  </si>
  <si>
    <t xml:space="preserve">956 0801 7100440027 244 </t>
  </si>
  <si>
    <t>СОЦИАЛЬНАЯ ПОЛИТИКА</t>
  </si>
  <si>
    <t xml:space="preserve">956 1000 0000000000 000 </t>
  </si>
  <si>
    <t>Пенсионное обеспечение</t>
  </si>
  <si>
    <t xml:space="preserve">956 1001 0000000000 000 </t>
  </si>
  <si>
    <t xml:space="preserve">956 1001 2110000000 000 </t>
  </si>
  <si>
    <t>Пособия, компенсации и иные социальные выплаты гражданам, кроме публичных нормативных обязательств</t>
  </si>
  <si>
    <t xml:space="preserve">956 1001 2110020033 321 </t>
  </si>
  <si>
    <t>ФИЗИЧЕСКАЯ КУЛЬТУРА И СПОРТ</t>
  </si>
  <si>
    <t xml:space="preserve">956 1100 0000000000 000 </t>
  </si>
  <si>
    <t>Физическая культура</t>
  </si>
  <si>
    <t xml:space="preserve">956 1101 0000000000 000 </t>
  </si>
  <si>
    <t>Основное мероприятие "Организация и проведение физкультурно-оздоровительных, спортивных мероприятий и соревнований"</t>
  </si>
  <si>
    <t xml:space="preserve">956 1101 7000100000 000 </t>
  </si>
  <si>
    <t xml:space="preserve">956 1101 7000120001 244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</si>
  <si>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</si>
  <si>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</si>
  <si>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</si>
  <si>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</si>
  <si>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</si>
  <si>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</si>
  <si>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</si>
  <si>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</si>
  <si>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</si>
  <si>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</si>
  <si>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</si>
  <si>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</si>
  <si>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</si>
  <si>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</si>
  <si>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</si>
  <si>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</si>
  <si>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</si>
  <si>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710</t>
  </si>
  <si>
    <t>956 01050000000000500</t>
  </si>
  <si>
    <t>Увеличение прочих остатков денежных средств бюджетов сельских поселений</t>
  </si>
  <si>
    <t>956 01050201100000510</t>
  </si>
  <si>
    <t>720</t>
  </si>
  <si>
    <t>956 01050000000000600</t>
  </si>
  <si>
    <t>Уменьшение прочих остатков денежных средств бюджетов сельских поселений</t>
  </si>
  <si>
    <t>956 01050201100000610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</si>
  <si>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</si>
  <si>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</si>
  <si>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</si>
  <si>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</si>
  <si>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</si>
  <si>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</si>
  <si>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</si>
  <si>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</si>
  <si>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</si>
  <si>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</si>
  <si>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</si>
  <si>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</si>
  <si>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</si>
  <si>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</si>
  <si>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d:\отчеты\117M01.txt</t>
  </si>
  <si>
    <t>Доходы/EXPORT_SRC_CODE</t>
  </si>
  <si>
    <t>008061</t>
  </si>
  <si>
    <t>Доходы/PERIOD</t>
  </si>
  <si>
    <t>Муниципальное образование Пчевское сельское поселение Киришского муниципального района Ленинградской области</t>
  </si>
  <si>
    <r>
      <t xml:space="preserve">Периодичность: </t>
    </r>
    <r>
      <rPr>
        <u val="single"/>
        <sz val="8"/>
        <rFont val="Arial Cyr"/>
        <family val="2"/>
      </rPr>
      <t>месячная</t>
    </r>
    <r>
      <rPr>
        <sz val="8"/>
        <rFont val="Arial Cyr"/>
        <family val="2"/>
      </rPr>
      <t>, квартальная, годовая</t>
    </r>
  </si>
  <si>
    <t>956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</si>
  <si>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</si>
  <si>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</si>
  <si>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</si>
  <si>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Увеличение прочих остатков  средств бюджетов</t>
  </si>
  <si>
    <t>956 01050200000000510</t>
  </si>
  <si>
    <t xml:space="preserve">Увеличение прочих остатков денежных средств бюджетов </t>
  </si>
  <si>
    <t>956 01050201000000510</t>
  </si>
  <si>
    <t>уменьшение остатков средств</t>
  </si>
  <si>
    <t>Уменьшение прочих остатков средств бюджетов</t>
  </si>
  <si>
    <t>956 01050200000000610</t>
  </si>
  <si>
    <t xml:space="preserve">Уменьшение прочих остатко денежных средств бюджетов </t>
  </si>
  <si>
    <t xml:space="preserve">956 0502 7200320008 244 </t>
  </si>
  <si>
    <t xml:space="preserve">956 0503 7200120004 853 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</si>
</sst>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8">
    <font>
      <sz val="10"/>
      <name val="Arial"/>
      <family val="2"/>
    </font>
    <font>
      <b/>
      <sz val="11"/>
      <name val="Arial Cyr"/>
      <family val="2"/>
    </font>
    <font>
      <sz val="8"/>
      <name val="Arial Cyr"/>
      <family val="2"/>
    </font>
    <font>
      <sz val="10"/>
      <name val="Arial Cyr"/>
      <family val="2"/>
    </font>
    <font>
      <b/>
      <sz val="8"/>
      <name val="Arial Cyr"/>
      <family val="2"/>
    </font>
    <font>
      <u val="single"/>
      <sz val="8"/>
      <name val="Arial Cyr"/>
      <family val="2"/>
    </font>
    <font>
      <sz val="9"/>
      <name val="Arial Cyr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hair"/>
    </border>
    <border>
      <left style="thin"/>
      <right/>
      <top style="hair"/>
      <bottom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 style="thin"/>
      <right/>
      <top style="medium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8">
    <xf numFmtId="0" fontId="0" fillId="0" borderId="0" xfId="0"/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2" xfId="0" applyNumberFormat="1" applyFont="1" applyBorder="1" applyAlignment="1" applyProtection="1">
      <alignment horizontal="centerContinuous"/>
      <protection/>
    </xf>
    <xf numFmtId="164" fontId="2" fillId="0" borderId="3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4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4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5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NumberFormat="1" applyFont="1" applyBorder="1" applyAlignment="1" applyProtection="1">
      <alignment horizontal="center" vertical="center"/>
      <protection/>
    </xf>
    <xf numFmtId="49" fontId="2" fillId="0" borderId="8" xfId="0" applyNumberFormat="1" applyFont="1" applyBorder="1" applyAlignment="1" applyProtection="1">
      <alignment horizontal="center" vertical="center"/>
      <protection/>
    </xf>
    <xf numFmtId="49" fontId="2" fillId="0" borderId="9" xfId="0" applyNumberFormat="1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left" wrapText="1"/>
      <protection/>
    </xf>
    <xf numFmtId="49" fontId="2" fillId="0" borderId="11" xfId="0" applyNumberFormat="1" applyFont="1" applyBorder="1" applyAlignment="1" applyProtection="1">
      <alignment horizontal="center" wrapText="1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" fontId="2" fillId="0" borderId="13" xfId="0" applyNumberFormat="1" applyFont="1" applyBorder="1" applyAlignment="1" applyProtection="1">
      <alignment horizontal="right"/>
      <protection/>
    </xf>
    <xf numFmtId="4" fontId="2" fillId="0" borderId="14" xfId="0" applyNumberFormat="1" applyFont="1" applyBorder="1" applyAlignment="1" applyProtection="1">
      <alignment horizontal="right"/>
      <protection/>
    </xf>
    <xf numFmtId="49" fontId="2" fillId="0" borderId="15" xfId="0" applyNumberFormat="1" applyFont="1" applyBorder="1" applyAlignment="1" applyProtection="1">
      <alignment horizontal="left" wrapText="1"/>
      <protection/>
    </xf>
    <xf numFmtId="49" fontId="2" fillId="0" borderId="16" xfId="0" applyNumberFormat="1" applyFont="1" applyBorder="1" applyAlignment="1" applyProtection="1">
      <alignment horizontal="center" wrapText="1"/>
      <protection/>
    </xf>
    <xf numFmtId="49" fontId="2" fillId="0" borderId="17" xfId="0" applyNumberFormat="1" applyFont="1" applyBorder="1" applyAlignment="1" applyProtection="1">
      <alignment horizontal="center"/>
      <protection/>
    </xf>
    <xf numFmtId="4" fontId="2" fillId="0" borderId="18" xfId="0" applyNumberFormat="1" applyFont="1" applyBorder="1" applyAlignment="1" applyProtection="1">
      <alignment horizontal="right"/>
      <protection/>
    </xf>
    <xf numFmtId="4" fontId="2" fillId="0" borderId="19" xfId="0" applyNumberFormat="1" applyFont="1" applyBorder="1" applyAlignment="1" applyProtection="1">
      <alignment horizontal="right"/>
      <protection/>
    </xf>
    <xf numFmtId="49" fontId="2" fillId="0" borderId="20" xfId="0" applyNumberFormat="1" applyFont="1" applyBorder="1" applyAlignment="1" applyProtection="1">
      <alignment horizontal="left" wrapText="1"/>
      <protection/>
    </xf>
    <xf numFmtId="49" fontId="2" fillId="0" borderId="21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/>
      <protection/>
    </xf>
    <xf numFmtId="4" fontId="2" fillId="0" borderId="23" xfId="0" applyNumberFormat="1" applyFont="1" applyBorder="1" applyAlignment="1" applyProtection="1">
      <alignment horizontal="right"/>
      <protection/>
    </xf>
    <xf numFmtId="4" fontId="2" fillId="0" borderId="24" xfId="0" applyNumberFormat="1" applyFont="1" applyBorder="1" applyAlignment="1" applyProtection="1">
      <alignment horizontal="right"/>
      <protection/>
    </xf>
    <xf numFmtId="165" fontId="2" fillId="0" borderId="20" xfId="0" applyNumberFormat="1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NumberFormat="1" applyFont="1" applyBorder="1" applyAlignment="1" applyProtection="1">
      <alignment horizontal="center" vertical="center" wrapText="1"/>
      <protection/>
    </xf>
    <xf numFmtId="49" fontId="2" fillId="0" borderId="28" xfId="0" applyNumberFormat="1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NumberFormat="1" applyFont="1" applyBorder="1" applyAlignment="1" applyProtection="1">
      <alignment horizontal="center" vertical="center" wrapText="1"/>
      <protection/>
    </xf>
    <xf numFmtId="49" fontId="2" fillId="0" borderId="24" xfId="0" applyNumberFormat="1" applyFont="1" applyBorder="1" applyAlignment="1" applyProtection="1">
      <alignment vertical="center"/>
      <protection/>
    </xf>
    <xf numFmtId="49" fontId="2" fillId="0" borderId="7" xfId="0" applyNumberFormat="1" applyFont="1" applyBorder="1" applyAlignment="1" applyProtection="1">
      <alignment horizontal="center" vertical="center"/>
      <protection/>
    </xf>
    <xf numFmtId="49" fontId="4" fillId="0" borderId="20" xfId="0" applyNumberFormat="1" applyFont="1" applyBorder="1" applyAlignment="1" applyProtection="1">
      <alignment horizontal="left" wrapText="1"/>
      <protection/>
    </xf>
    <xf numFmtId="49" fontId="4" fillId="0" borderId="29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/>
      <protection/>
    </xf>
    <xf numFmtId="4" fontId="4" fillId="0" borderId="23" xfId="0" applyNumberFormat="1" applyFont="1" applyBorder="1" applyAlignment="1" applyProtection="1">
      <alignment horizontal="right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24" xfId="0" applyNumberFormat="1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NumberFormat="1" applyFont="1" applyBorder="1" applyAlignment="1" applyProtection="1">
      <alignment horizontal="center" wrapText="1"/>
      <protection/>
    </xf>
    <xf numFmtId="4" fontId="2" fillId="0" borderId="12" xfId="0" applyNumberFormat="1" applyFont="1" applyBorder="1" applyAlignment="1" applyProtection="1">
      <alignment horizontal="right"/>
      <protection/>
    </xf>
    <xf numFmtId="4" fontId="2" fillId="0" borderId="30" xfId="0" applyNumberFormat="1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NumberFormat="1" applyFont="1" applyBorder="1" applyAlignment="1" applyProtection="1">
      <alignment horizontal="left" wrapText="1"/>
      <protection/>
    </xf>
    <xf numFmtId="49" fontId="2" fillId="0" borderId="33" xfId="0" applyNumberFormat="1" applyFont="1" applyBorder="1" applyAlignment="1" applyProtection="1">
      <alignment horizontal="center" wrapText="1"/>
      <protection/>
    </xf>
    <xf numFmtId="49" fontId="2" fillId="0" borderId="34" xfId="0" applyNumberFormat="1" applyFont="1" applyBorder="1" applyAlignment="1" applyProtection="1">
      <alignment horizontal="center"/>
      <protection/>
    </xf>
    <xf numFmtId="4" fontId="2" fillId="0" borderId="35" xfId="0" applyNumberFormat="1" applyFont="1" applyBorder="1" applyAlignment="1" applyProtection="1">
      <alignment horizontal="right"/>
      <protection/>
    </xf>
    <xf numFmtId="4" fontId="2" fillId="0" borderId="36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" fontId="4" fillId="0" borderId="13" xfId="0" applyNumberFormat="1" applyFont="1" applyBorder="1" applyAlignment="1" applyProtection="1">
      <alignment horizontal="right"/>
      <protection/>
    </xf>
    <xf numFmtId="4" fontId="4" fillId="0" borderId="30" xfId="0" applyNumberFormat="1" applyFont="1" applyBorder="1" applyAlignment="1" applyProtection="1">
      <alignment horizontal="right"/>
      <protection/>
    </xf>
    <xf numFmtId="49" fontId="2" fillId="0" borderId="18" xfId="0" applyNumberFormat="1" applyFont="1" applyBorder="1" applyAlignment="1" applyProtection="1">
      <alignment horizontal="center"/>
      <protection/>
    </xf>
    <xf numFmtId="49" fontId="2" fillId="0" borderId="19" xfId="0" applyNumberFormat="1" applyFont="1" applyBorder="1" applyAlignment="1" applyProtection="1">
      <alignment horizontal="center"/>
      <protection/>
    </xf>
    <xf numFmtId="49" fontId="4" fillId="0" borderId="37" xfId="0" applyNumberFormat="1" applyFont="1" applyBorder="1" applyAlignment="1">
      <alignment horizontal="left" wrapText="1"/>
    </xf>
    <xf numFmtId="49" fontId="4" fillId="0" borderId="11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0" fontId="2" fillId="0" borderId="38" xfId="0" applyFont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49" fontId="4" fillId="0" borderId="20" xfId="0" applyNumberFormat="1" applyFont="1" applyBorder="1" applyAlignment="1">
      <alignment horizontal="left" wrapText="1"/>
    </xf>
    <xf numFmtId="49" fontId="4" fillId="0" borderId="21" xfId="0" applyNumberFormat="1" applyFont="1" applyBorder="1" applyAlignment="1">
      <alignment horizontal="center" wrapText="1"/>
    </xf>
    <xf numFmtId="49" fontId="4" fillId="0" borderId="23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left" wrapText="1"/>
    </xf>
    <xf numFmtId="49" fontId="2" fillId="0" borderId="11" xfId="0" applyNumberFormat="1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center" wrapText="1"/>
    </xf>
    <xf numFmtId="49" fontId="2" fillId="0" borderId="37" xfId="0" applyNumberFormat="1" applyFont="1" applyBorder="1" applyAlignment="1">
      <alignment horizontal="left" wrapText="1"/>
    </xf>
    <xf numFmtId="4" fontId="4" fillId="0" borderId="18" xfId="0" applyNumberFormat="1" applyFont="1" applyBorder="1" applyAlignment="1" applyProtection="1">
      <alignment horizontal="right"/>
      <protection/>
    </xf>
    <xf numFmtId="4" fontId="4" fillId="0" borderId="19" xfId="0" applyNumberFormat="1" applyFont="1" applyBorder="1" applyAlignment="1" applyProtection="1">
      <alignment horizontal="right"/>
      <protection/>
    </xf>
    <xf numFmtId="4" fontId="4" fillId="0" borderId="23" xfId="0" applyNumberFormat="1" applyFont="1" applyBorder="1" applyAlignment="1" applyProtection="1">
      <alignment horizontal="right"/>
      <protection/>
    </xf>
    <xf numFmtId="4" fontId="4" fillId="0" borderId="24" xfId="0" applyNumberFormat="1" applyFont="1" applyBorder="1" applyAlignment="1" applyProtection="1">
      <alignment horizontal="right"/>
      <protection/>
    </xf>
    <xf numFmtId="4" fontId="4" fillId="0" borderId="13" xfId="0" applyNumberFormat="1" applyFont="1" applyBorder="1" applyAlignment="1" applyProtection="1">
      <alignment horizontal="right"/>
      <protection/>
    </xf>
    <xf numFmtId="4" fontId="4" fillId="0" borderId="30" xfId="0" applyNumberFormat="1" applyFont="1" applyBorder="1" applyAlignment="1" applyProtection="1">
      <alignment horizontal="right"/>
      <protection/>
    </xf>
    <xf numFmtId="4" fontId="2" fillId="0" borderId="13" xfId="0" applyNumberFormat="1" applyFont="1" applyBorder="1" applyAlignment="1" applyProtection="1">
      <alignment horizontal="right"/>
      <protection/>
    </xf>
    <xf numFmtId="4" fontId="2" fillId="0" borderId="30" xfId="0" applyNumberFormat="1" applyFont="1" applyBorder="1" applyAlignment="1" applyProtection="1">
      <alignment horizontal="right"/>
      <protection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/>
    <xf numFmtId="49" fontId="2" fillId="0" borderId="0" xfId="0" applyNumberFormat="1" applyFont="1" applyFill="1" applyBorder="1" applyAlignment="1">
      <alignment horizontal="left" wrapText="1"/>
    </xf>
    <xf numFmtId="0" fontId="0" fillId="0" borderId="0" xfId="0" applyBorder="1" applyAlignment="1">
      <alignment/>
    </xf>
    <xf numFmtId="4" fontId="6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/>
    <xf numFmtId="0" fontId="2" fillId="0" borderId="0" xfId="0" applyFont="1"/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3" fillId="0" borderId="39" xfId="0" applyNumberFormat="1" applyFont="1" applyBorder="1" applyAlignment="1" applyProtection="1">
      <alignment wrapText="1"/>
      <protection/>
    </xf>
    <xf numFmtId="49" fontId="2" fillId="0" borderId="31" xfId="0" applyNumberFormat="1" applyFont="1" applyBorder="1" applyAlignment="1" applyProtection="1">
      <alignment horizontal="left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9" fontId="2" fillId="0" borderId="40" xfId="0" applyNumberFormat="1" applyFont="1" applyBorder="1" applyAlignment="1" applyProtection="1">
      <alignment horizontal="center" vertical="center" wrapText="1"/>
      <protection/>
    </xf>
    <xf numFmtId="49" fontId="2" fillId="0" borderId="41" xfId="0" applyNumberFormat="1" applyFont="1" applyBorder="1" applyAlignment="1" applyProtection="1">
      <alignment horizontal="center" vertical="center" wrapText="1"/>
      <protection/>
    </xf>
    <xf numFmtId="49" fontId="2" fillId="0" borderId="23" xfId="0" applyNumberFormat="1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49" fontId="2" fillId="0" borderId="44" xfId="0" applyNumberFormat="1" applyFont="1" applyBorder="1" applyAlignment="1" applyProtection="1">
      <alignment horizontal="center" vertical="center" wrapText="1"/>
      <protection/>
    </xf>
    <xf numFmtId="49" fontId="2" fillId="0" borderId="28" xfId="0" applyNumberFormat="1" applyFont="1" applyBorder="1" applyAlignment="1" applyProtection="1">
      <alignment horizontal="center" vertical="center" wrapText="1"/>
      <protection/>
    </xf>
    <xf numFmtId="49" fontId="2" fillId="0" borderId="24" xfId="0" applyNumberFormat="1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NumberFormat="1" applyFont="1" applyBorder="1" applyAlignment="1" applyProtection="1">
      <alignment horizontal="center" vertical="center"/>
      <protection/>
    </xf>
    <xf numFmtId="49" fontId="2" fillId="0" borderId="41" xfId="0" applyNumberFormat="1" applyFont="1" applyBorder="1" applyAlignment="1" applyProtection="1">
      <alignment horizontal="center" vertical="center"/>
      <protection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49" fontId="2" fillId="0" borderId="0" xfId="0" applyNumberFormat="1" applyFont="1" applyAlignment="1">
      <alignment horizontal="left"/>
    </xf>
    <xf numFmtId="0" fontId="6" fillId="0" borderId="0" xfId="0" applyFont="1" applyBorder="1" applyAlignment="1">
      <alignment horizontal="center"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7"/>
  <sheetViews>
    <sheetView showGridLines="0" workbookViewId="0" topLeftCell="A1">
      <selection activeCell="A19" sqref="A19:F96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18"/>
      <c r="B1" s="118"/>
      <c r="C1" s="118"/>
      <c r="D1" s="118"/>
      <c r="E1" s="2"/>
      <c r="F1" s="2"/>
    </row>
    <row r="2" spans="1:6" ht="16.9" customHeight="1">
      <c r="A2" s="118" t="s">
        <v>0</v>
      </c>
      <c r="B2" s="118"/>
      <c r="C2" s="118"/>
      <c r="D2" s="118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19" t="s">
        <v>5</v>
      </c>
      <c r="B4" s="119"/>
      <c r="C4" s="119"/>
      <c r="D4" s="119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16</v>
      </c>
    </row>
    <row r="6" spans="1:6" ht="24.6" customHeight="1">
      <c r="A6" s="11" t="s">
        <v>8</v>
      </c>
      <c r="B6" s="120" t="s">
        <v>14</v>
      </c>
      <c r="C6" s="121"/>
      <c r="D6" s="121"/>
      <c r="E6" s="3" t="s">
        <v>9</v>
      </c>
      <c r="F6" s="10" t="s">
        <v>448</v>
      </c>
    </row>
    <row r="7" spans="1:6" ht="24" customHeight="1">
      <c r="A7" s="11" t="s">
        <v>10</v>
      </c>
      <c r="B7" s="122" t="s">
        <v>446</v>
      </c>
      <c r="C7" s="122"/>
      <c r="D7" s="122"/>
      <c r="E7" s="3" t="s">
        <v>11</v>
      </c>
      <c r="F7" s="12" t="s">
        <v>17</v>
      </c>
    </row>
    <row r="8" spans="1:6" ht="12.75">
      <c r="A8" s="11" t="s">
        <v>447</v>
      </c>
      <c r="B8" s="11"/>
      <c r="C8" s="11"/>
      <c r="D8" s="13"/>
      <c r="E8" s="3"/>
      <c r="F8" s="14"/>
    </row>
    <row r="9" spans="1:6" ht="12.75">
      <c r="A9" s="11" t="s">
        <v>15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18" t="s">
        <v>18</v>
      </c>
      <c r="B10" s="118"/>
      <c r="C10" s="118"/>
      <c r="D10" s="118"/>
      <c r="E10" s="1"/>
      <c r="F10" s="17"/>
    </row>
    <row r="11" spans="1:6" ht="4.15" customHeight="1">
      <c r="A11" s="129" t="s">
        <v>19</v>
      </c>
      <c r="B11" s="123" t="s">
        <v>20</v>
      </c>
      <c r="C11" s="123" t="s">
        <v>21</v>
      </c>
      <c r="D11" s="126" t="s">
        <v>22</v>
      </c>
      <c r="E11" s="126" t="s">
        <v>23</v>
      </c>
      <c r="F11" s="132" t="s">
        <v>24</v>
      </c>
    </row>
    <row r="12" spans="1:6" ht="3.6" customHeight="1">
      <c r="A12" s="130"/>
      <c r="B12" s="124"/>
      <c r="C12" s="124"/>
      <c r="D12" s="127"/>
      <c r="E12" s="127"/>
      <c r="F12" s="133"/>
    </row>
    <row r="13" spans="1:6" ht="3" customHeight="1">
      <c r="A13" s="130"/>
      <c r="B13" s="124"/>
      <c r="C13" s="124"/>
      <c r="D13" s="127"/>
      <c r="E13" s="127"/>
      <c r="F13" s="133"/>
    </row>
    <row r="14" spans="1:6" ht="3" customHeight="1">
      <c r="A14" s="130"/>
      <c r="B14" s="124"/>
      <c r="C14" s="124"/>
      <c r="D14" s="127"/>
      <c r="E14" s="127"/>
      <c r="F14" s="133"/>
    </row>
    <row r="15" spans="1:6" ht="3" customHeight="1">
      <c r="A15" s="130"/>
      <c r="B15" s="124"/>
      <c r="C15" s="124"/>
      <c r="D15" s="127"/>
      <c r="E15" s="127"/>
      <c r="F15" s="133"/>
    </row>
    <row r="16" spans="1:6" ht="3" customHeight="1">
      <c r="A16" s="130"/>
      <c r="B16" s="124"/>
      <c r="C16" s="124"/>
      <c r="D16" s="127"/>
      <c r="E16" s="127"/>
      <c r="F16" s="133"/>
    </row>
    <row r="17" spans="1:6" ht="23.45" customHeight="1">
      <c r="A17" s="131"/>
      <c r="B17" s="125"/>
      <c r="C17" s="125"/>
      <c r="D17" s="128"/>
      <c r="E17" s="128"/>
      <c r="F17" s="134"/>
    </row>
    <row r="18" spans="1:6" ht="12.6" customHeight="1">
      <c r="A18" s="18">
        <v>1</v>
      </c>
      <c r="B18" s="19">
        <v>2</v>
      </c>
      <c r="C18" s="20">
        <v>3</v>
      </c>
      <c r="D18" s="21" t="s">
        <v>25</v>
      </c>
      <c r="E18" s="22" t="s">
        <v>26</v>
      </c>
      <c r="F18" s="23" t="s">
        <v>27</v>
      </c>
    </row>
    <row r="19" spans="1:6" ht="12.75">
      <c r="A19" s="24" t="s">
        <v>28</v>
      </c>
      <c r="B19" s="25" t="s">
        <v>29</v>
      </c>
      <c r="C19" s="26" t="s">
        <v>30</v>
      </c>
      <c r="D19" s="27">
        <v>27454603.25</v>
      </c>
      <c r="E19" s="28">
        <v>24267888.94</v>
      </c>
      <c r="F19" s="27">
        <f>IF(OR(D19="-",IF(E19="-",0,E19)&gt;=IF(D19="-",0,D19)),"-",IF(D19="-",0,D19)-IF(E19="-",0,E19))</f>
        <v>3186714.3099999987</v>
      </c>
    </row>
    <row r="20" spans="1:6" ht="12.75">
      <c r="A20" s="29" t="s">
        <v>31</v>
      </c>
      <c r="B20" s="30"/>
      <c r="C20" s="31"/>
      <c r="D20" s="32"/>
      <c r="E20" s="32"/>
      <c r="F20" s="33"/>
    </row>
    <row r="21" spans="1:6" ht="12.75">
      <c r="A21" s="34" t="s">
        <v>32</v>
      </c>
      <c r="B21" s="35" t="s">
        <v>29</v>
      </c>
      <c r="C21" s="36" t="s">
        <v>33</v>
      </c>
      <c r="D21" s="37">
        <v>4306271.84</v>
      </c>
      <c r="E21" s="37">
        <v>3891621.15</v>
      </c>
      <c r="F21" s="38">
        <f aca="true" t="shared" si="0" ref="F21:F84">IF(OR(D21="-",IF(E21="-",0,E21)&gt;=IF(D21="-",0,D21)),"-",IF(D21="-",0,D21)-IF(E21="-",0,E21))</f>
        <v>414650.68999999994</v>
      </c>
    </row>
    <row r="22" spans="1:6" ht="12.75">
      <c r="A22" s="34" t="s">
        <v>34</v>
      </c>
      <c r="B22" s="35" t="s">
        <v>29</v>
      </c>
      <c r="C22" s="36" t="s">
        <v>35</v>
      </c>
      <c r="D22" s="37">
        <v>700000</v>
      </c>
      <c r="E22" s="37">
        <v>611194.91</v>
      </c>
      <c r="F22" s="38">
        <f t="shared" si="0"/>
        <v>88805.08999999997</v>
      </c>
    </row>
    <row r="23" spans="1:6" ht="12.75">
      <c r="A23" s="34" t="s">
        <v>36</v>
      </c>
      <c r="B23" s="35" t="s">
        <v>29</v>
      </c>
      <c r="C23" s="36" t="s">
        <v>37</v>
      </c>
      <c r="D23" s="37">
        <v>700000</v>
      </c>
      <c r="E23" s="37">
        <v>611194.91</v>
      </c>
      <c r="F23" s="38">
        <f t="shared" si="0"/>
        <v>88805.08999999997</v>
      </c>
    </row>
    <row r="24" spans="1:6" ht="67.5">
      <c r="A24" s="34" t="s">
        <v>38</v>
      </c>
      <c r="B24" s="35" t="s">
        <v>29</v>
      </c>
      <c r="C24" s="36" t="s">
        <v>39</v>
      </c>
      <c r="D24" s="37">
        <v>682790</v>
      </c>
      <c r="E24" s="37">
        <v>602616.61</v>
      </c>
      <c r="F24" s="38">
        <f t="shared" si="0"/>
        <v>80173.39000000001</v>
      </c>
    </row>
    <row r="25" spans="1:6" ht="90">
      <c r="A25" s="39" t="s">
        <v>40</v>
      </c>
      <c r="B25" s="35" t="s">
        <v>29</v>
      </c>
      <c r="C25" s="36" t="s">
        <v>41</v>
      </c>
      <c r="D25" s="37">
        <v>682790</v>
      </c>
      <c r="E25" s="37">
        <v>510974.37</v>
      </c>
      <c r="F25" s="38">
        <f t="shared" si="0"/>
        <v>171815.63</v>
      </c>
    </row>
    <row r="26" spans="1:6" ht="67.5">
      <c r="A26" s="39" t="s">
        <v>42</v>
      </c>
      <c r="B26" s="35" t="s">
        <v>29</v>
      </c>
      <c r="C26" s="36" t="s">
        <v>43</v>
      </c>
      <c r="D26" s="37" t="s">
        <v>44</v>
      </c>
      <c r="E26" s="37">
        <v>14862.53</v>
      </c>
      <c r="F26" s="38" t="str">
        <f t="shared" si="0"/>
        <v>-</v>
      </c>
    </row>
    <row r="27" spans="1:6" ht="90">
      <c r="A27" s="39" t="s">
        <v>45</v>
      </c>
      <c r="B27" s="35" t="s">
        <v>29</v>
      </c>
      <c r="C27" s="36" t="s">
        <v>46</v>
      </c>
      <c r="D27" s="37" t="s">
        <v>44</v>
      </c>
      <c r="E27" s="37">
        <v>76779.71</v>
      </c>
      <c r="F27" s="38" t="str">
        <f t="shared" si="0"/>
        <v>-</v>
      </c>
    </row>
    <row r="28" spans="1:6" ht="101.25">
      <c r="A28" s="39" t="s">
        <v>47</v>
      </c>
      <c r="B28" s="35" t="s">
        <v>29</v>
      </c>
      <c r="C28" s="36" t="s">
        <v>48</v>
      </c>
      <c r="D28" s="37">
        <v>2210</v>
      </c>
      <c r="E28" s="37">
        <v>1714.3</v>
      </c>
      <c r="F28" s="38">
        <f t="shared" si="0"/>
        <v>495.70000000000005</v>
      </c>
    </row>
    <row r="29" spans="1:6" ht="123.75">
      <c r="A29" s="39" t="s">
        <v>49</v>
      </c>
      <c r="B29" s="35" t="s">
        <v>29</v>
      </c>
      <c r="C29" s="36" t="s">
        <v>50</v>
      </c>
      <c r="D29" s="37">
        <v>2210</v>
      </c>
      <c r="E29" s="37">
        <v>1614.3</v>
      </c>
      <c r="F29" s="38">
        <f t="shared" si="0"/>
        <v>595.7</v>
      </c>
    </row>
    <row r="30" spans="1:6" ht="123.75">
      <c r="A30" s="39" t="s">
        <v>51</v>
      </c>
      <c r="B30" s="35" t="s">
        <v>29</v>
      </c>
      <c r="C30" s="36" t="s">
        <v>52</v>
      </c>
      <c r="D30" s="37" t="s">
        <v>44</v>
      </c>
      <c r="E30" s="37">
        <v>100</v>
      </c>
      <c r="F30" s="38" t="str">
        <f t="shared" si="0"/>
        <v>-</v>
      </c>
    </row>
    <row r="31" spans="1:6" ht="33.75">
      <c r="A31" s="34" t="s">
        <v>53</v>
      </c>
      <c r="B31" s="35" t="s">
        <v>29</v>
      </c>
      <c r="C31" s="36" t="s">
        <v>54</v>
      </c>
      <c r="D31" s="37">
        <v>15000</v>
      </c>
      <c r="E31" s="37">
        <v>6864</v>
      </c>
      <c r="F31" s="38">
        <f t="shared" si="0"/>
        <v>8136</v>
      </c>
    </row>
    <row r="32" spans="1:6" ht="67.5">
      <c r="A32" s="34" t="s">
        <v>55</v>
      </c>
      <c r="B32" s="35" t="s">
        <v>29</v>
      </c>
      <c r="C32" s="36" t="s">
        <v>56</v>
      </c>
      <c r="D32" s="37">
        <v>15000</v>
      </c>
      <c r="E32" s="37">
        <v>6864</v>
      </c>
      <c r="F32" s="38">
        <f t="shared" si="0"/>
        <v>8136</v>
      </c>
    </row>
    <row r="33" spans="1:6" ht="33.75">
      <c r="A33" s="34" t="s">
        <v>57</v>
      </c>
      <c r="B33" s="35" t="s">
        <v>29</v>
      </c>
      <c r="C33" s="36" t="s">
        <v>58</v>
      </c>
      <c r="D33" s="37">
        <v>1172000</v>
      </c>
      <c r="E33" s="37">
        <v>1059865.63</v>
      </c>
      <c r="F33" s="38">
        <f t="shared" si="0"/>
        <v>112134.37000000011</v>
      </c>
    </row>
    <row r="34" spans="1:6" ht="22.5">
      <c r="A34" s="34" t="s">
        <v>59</v>
      </c>
      <c r="B34" s="35" t="s">
        <v>29</v>
      </c>
      <c r="C34" s="36" t="s">
        <v>60</v>
      </c>
      <c r="D34" s="37">
        <v>1172000</v>
      </c>
      <c r="E34" s="37">
        <v>1059865.63</v>
      </c>
      <c r="F34" s="38">
        <f t="shared" si="0"/>
        <v>112134.37000000011</v>
      </c>
    </row>
    <row r="35" spans="1:6" ht="67.5">
      <c r="A35" s="34" t="s">
        <v>61</v>
      </c>
      <c r="B35" s="35" t="s">
        <v>29</v>
      </c>
      <c r="C35" s="36" t="s">
        <v>62</v>
      </c>
      <c r="D35" s="37">
        <v>516800</v>
      </c>
      <c r="E35" s="37">
        <v>471159.93</v>
      </c>
      <c r="F35" s="38">
        <f t="shared" si="0"/>
        <v>45640.07000000001</v>
      </c>
    </row>
    <row r="36" spans="1:6" ht="78.75">
      <c r="A36" s="39" t="s">
        <v>63</v>
      </c>
      <c r="B36" s="35" t="s">
        <v>29</v>
      </c>
      <c r="C36" s="36" t="s">
        <v>64</v>
      </c>
      <c r="D36" s="37">
        <v>4800</v>
      </c>
      <c r="E36" s="37">
        <v>4472.17</v>
      </c>
      <c r="F36" s="38">
        <f t="shared" si="0"/>
        <v>327.8299999999999</v>
      </c>
    </row>
    <row r="37" spans="1:6" ht="67.5">
      <c r="A37" s="34" t="s">
        <v>65</v>
      </c>
      <c r="B37" s="35" t="s">
        <v>29</v>
      </c>
      <c r="C37" s="36" t="s">
        <v>66</v>
      </c>
      <c r="D37" s="37">
        <v>767000</v>
      </c>
      <c r="E37" s="37">
        <v>689349.54</v>
      </c>
      <c r="F37" s="38">
        <f t="shared" si="0"/>
        <v>77650.45999999996</v>
      </c>
    </row>
    <row r="38" spans="1:6" ht="67.5">
      <c r="A38" s="34" t="s">
        <v>67</v>
      </c>
      <c r="B38" s="35" t="s">
        <v>29</v>
      </c>
      <c r="C38" s="36" t="s">
        <v>68</v>
      </c>
      <c r="D38" s="37">
        <v>-116600</v>
      </c>
      <c r="E38" s="37">
        <v>-105116.01</v>
      </c>
      <c r="F38" s="38" t="str">
        <f t="shared" si="0"/>
        <v>-</v>
      </c>
    </row>
    <row r="39" spans="1:6" ht="12.75">
      <c r="A39" s="34" t="s">
        <v>69</v>
      </c>
      <c r="B39" s="35" t="s">
        <v>29</v>
      </c>
      <c r="C39" s="36" t="s">
        <v>70</v>
      </c>
      <c r="D39" s="37">
        <v>1360000</v>
      </c>
      <c r="E39" s="37">
        <v>1259967.86</v>
      </c>
      <c r="F39" s="38">
        <f t="shared" si="0"/>
        <v>100032.1399999999</v>
      </c>
    </row>
    <row r="40" spans="1:6" ht="12.75">
      <c r="A40" s="34" t="s">
        <v>71</v>
      </c>
      <c r="B40" s="35" t="s">
        <v>29</v>
      </c>
      <c r="C40" s="36" t="s">
        <v>72</v>
      </c>
      <c r="D40" s="37">
        <v>125000</v>
      </c>
      <c r="E40" s="37">
        <v>78698.58</v>
      </c>
      <c r="F40" s="38">
        <f t="shared" si="0"/>
        <v>46301.42</v>
      </c>
    </row>
    <row r="41" spans="1:6" ht="33.75">
      <c r="A41" s="34" t="s">
        <v>73</v>
      </c>
      <c r="B41" s="35" t="s">
        <v>29</v>
      </c>
      <c r="C41" s="36" t="s">
        <v>74</v>
      </c>
      <c r="D41" s="37">
        <v>125000</v>
      </c>
      <c r="E41" s="37">
        <v>78698.58</v>
      </c>
      <c r="F41" s="38">
        <f t="shared" si="0"/>
        <v>46301.42</v>
      </c>
    </row>
    <row r="42" spans="1:6" ht="67.5">
      <c r="A42" s="34" t="s">
        <v>75</v>
      </c>
      <c r="B42" s="35" t="s">
        <v>29</v>
      </c>
      <c r="C42" s="36" t="s">
        <v>76</v>
      </c>
      <c r="D42" s="37">
        <v>125000</v>
      </c>
      <c r="E42" s="37">
        <v>78068.45</v>
      </c>
      <c r="F42" s="38">
        <f t="shared" si="0"/>
        <v>46931.55</v>
      </c>
    </row>
    <row r="43" spans="1:6" ht="45">
      <c r="A43" s="34" t="s">
        <v>77</v>
      </c>
      <c r="B43" s="35" t="s">
        <v>29</v>
      </c>
      <c r="C43" s="36" t="s">
        <v>78</v>
      </c>
      <c r="D43" s="37" t="s">
        <v>44</v>
      </c>
      <c r="E43" s="37">
        <v>630.13</v>
      </c>
      <c r="F43" s="38" t="str">
        <f t="shared" si="0"/>
        <v>-</v>
      </c>
    </row>
    <row r="44" spans="1:6" ht="12.75">
      <c r="A44" s="34" t="s">
        <v>79</v>
      </c>
      <c r="B44" s="35" t="s">
        <v>29</v>
      </c>
      <c r="C44" s="36" t="s">
        <v>80</v>
      </c>
      <c r="D44" s="37">
        <v>1235000</v>
      </c>
      <c r="E44" s="37">
        <v>1181269.28</v>
      </c>
      <c r="F44" s="38">
        <f t="shared" si="0"/>
        <v>53730.71999999997</v>
      </c>
    </row>
    <row r="45" spans="1:6" ht="12.75">
      <c r="A45" s="34" t="s">
        <v>81</v>
      </c>
      <c r="B45" s="35" t="s">
        <v>29</v>
      </c>
      <c r="C45" s="36" t="s">
        <v>82</v>
      </c>
      <c r="D45" s="37">
        <v>675000</v>
      </c>
      <c r="E45" s="37">
        <v>693155.65</v>
      </c>
      <c r="F45" s="38" t="str">
        <f t="shared" si="0"/>
        <v>-</v>
      </c>
    </row>
    <row r="46" spans="1:6" ht="33.75">
      <c r="A46" s="34" t="s">
        <v>83</v>
      </c>
      <c r="B46" s="35" t="s">
        <v>29</v>
      </c>
      <c r="C46" s="36" t="s">
        <v>84</v>
      </c>
      <c r="D46" s="37">
        <v>675000</v>
      </c>
      <c r="E46" s="37">
        <v>693155.65</v>
      </c>
      <c r="F46" s="38" t="str">
        <f t="shared" si="0"/>
        <v>-</v>
      </c>
    </row>
    <row r="47" spans="1:6" ht="56.25">
      <c r="A47" s="34" t="s">
        <v>85</v>
      </c>
      <c r="B47" s="35" t="s">
        <v>29</v>
      </c>
      <c r="C47" s="36" t="s">
        <v>86</v>
      </c>
      <c r="D47" s="37">
        <v>675000</v>
      </c>
      <c r="E47" s="37">
        <v>676455</v>
      </c>
      <c r="F47" s="38" t="str">
        <f t="shared" si="0"/>
        <v>-</v>
      </c>
    </row>
    <row r="48" spans="1:6" ht="45">
      <c r="A48" s="34" t="s">
        <v>87</v>
      </c>
      <c r="B48" s="35" t="s">
        <v>29</v>
      </c>
      <c r="C48" s="36" t="s">
        <v>88</v>
      </c>
      <c r="D48" s="37" t="s">
        <v>44</v>
      </c>
      <c r="E48" s="37">
        <v>16700.65</v>
      </c>
      <c r="F48" s="38" t="str">
        <f t="shared" si="0"/>
        <v>-</v>
      </c>
    </row>
    <row r="49" spans="1:6" ht="12.75">
      <c r="A49" s="34" t="s">
        <v>89</v>
      </c>
      <c r="B49" s="35" t="s">
        <v>29</v>
      </c>
      <c r="C49" s="36" t="s">
        <v>90</v>
      </c>
      <c r="D49" s="37">
        <v>560000</v>
      </c>
      <c r="E49" s="37">
        <v>488113.63</v>
      </c>
      <c r="F49" s="38">
        <f t="shared" si="0"/>
        <v>71886.37</v>
      </c>
    </row>
    <row r="50" spans="1:6" ht="33.75">
      <c r="A50" s="34" t="s">
        <v>91</v>
      </c>
      <c r="B50" s="35" t="s">
        <v>29</v>
      </c>
      <c r="C50" s="36" t="s">
        <v>92</v>
      </c>
      <c r="D50" s="37">
        <v>560000</v>
      </c>
      <c r="E50" s="37">
        <v>488113.63</v>
      </c>
      <c r="F50" s="38">
        <f t="shared" si="0"/>
        <v>71886.37</v>
      </c>
    </row>
    <row r="51" spans="1:6" ht="56.25">
      <c r="A51" s="34" t="s">
        <v>93</v>
      </c>
      <c r="B51" s="35" t="s">
        <v>29</v>
      </c>
      <c r="C51" s="36" t="s">
        <v>94</v>
      </c>
      <c r="D51" s="37">
        <v>560000</v>
      </c>
      <c r="E51" s="37">
        <v>481505.65</v>
      </c>
      <c r="F51" s="38">
        <f t="shared" si="0"/>
        <v>78494.34999999998</v>
      </c>
    </row>
    <row r="52" spans="1:6" ht="45">
      <c r="A52" s="34" t="s">
        <v>95</v>
      </c>
      <c r="B52" s="35" t="s">
        <v>29</v>
      </c>
      <c r="C52" s="36" t="s">
        <v>96</v>
      </c>
      <c r="D52" s="37" t="s">
        <v>44</v>
      </c>
      <c r="E52" s="37">
        <v>6607.98</v>
      </c>
      <c r="F52" s="38" t="str">
        <f t="shared" si="0"/>
        <v>-</v>
      </c>
    </row>
    <row r="53" spans="1:6" ht="12.75">
      <c r="A53" s="34" t="s">
        <v>97</v>
      </c>
      <c r="B53" s="35" t="s">
        <v>29</v>
      </c>
      <c r="C53" s="36" t="s">
        <v>98</v>
      </c>
      <c r="D53" s="37">
        <v>5000</v>
      </c>
      <c r="E53" s="37">
        <v>3100</v>
      </c>
      <c r="F53" s="38">
        <f t="shared" si="0"/>
        <v>1900</v>
      </c>
    </row>
    <row r="54" spans="1:6" ht="45">
      <c r="A54" s="34" t="s">
        <v>99</v>
      </c>
      <c r="B54" s="35" t="s">
        <v>29</v>
      </c>
      <c r="C54" s="36" t="s">
        <v>100</v>
      </c>
      <c r="D54" s="37">
        <v>5000</v>
      </c>
      <c r="E54" s="37">
        <v>3100</v>
      </c>
      <c r="F54" s="38">
        <f t="shared" si="0"/>
        <v>1900</v>
      </c>
    </row>
    <row r="55" spans="1:6" ht="67.5">
      <c r="A55" s="34" t="s">
        <v>101</v>
      </c>
      <c r="B55" s="35" t="s">
        <v>29</v>
      </c>
      <c r="C55" s="36" t="s">
        <v>102</v>
      </c>
      <c r="D55" s="37">
        <v>5000</v>
      </c>
      <c r="E55" s="37">
        <v>3100</v>
      </c>
      <c r="F55" s="38">
        <f t="shared" si="0"/>
        <v>1900</v>
      </c>
    </row>
    <row r="56" spans="1:6" ht="67.5">
      <c r="A56" s="34" t="s">
        <v>101</v>
      </c>
      <c r="B56" s="35" t="s">
        <v>29</v>
      </c>
      <c r="C56" s="36" t="s">
        <v>103</v>
      </c>
      <c r="D56" s="37">
        <v>5000</v>
      </c>
      <c r="E56" s="37">
        <v>3100</v>
      </c>
      <c r="F56" s="38">
        <f t="shared" si="0"/>
        <v>1900</v>
      </c>
    </row>
    <row r="57" spans="1:6" ht="33.75">
      <c r="A57" s="34" t="s">
        <v>104</v>
      </c>
      <c r="B57" s="35" t="s">
        <v>29</v>
      </c>
      <c r="C57" s="36" t="s">
        <v>105</v>
      </c>
      <c r="D57" s="37">
        <v>1069271.84</v>
      </c>
      <c r="E57" s="37">
        <v>940492.75</v>
      </c>
      <c r="F57" s="38">
        <f t="shared" si="0"/>
        <v>128779.09000000008</v>
      </c>
    </row>
    <row r="58" spans="1:6" ht="78.75">
      <c r="A58" s="39" t="s">
        <v>106</v>
      </c>
      <c r="B58" s="35" t="s">
        <v>29</v>
      </c>
      <c r="C58" s="36" t="s">
        <v>107</v>
      </c>
      <c r="D58" s="37">
        <v>769271.84</v>
      </c>
      <c r="E58" s="37">
        <v>676991.45</v>
      </c>
      <c r="F58" s="38">
        <f t="shared" si="0"/>
        <v>92280.39000000001</v>
      </c>
    </row>
    <row r="59" spans="1:6" ht="67.5">
      <c r="A59" s="39" t="s">
        <v>108</v>
      </c>
      <c r="B59" s="35" t="s">
        <v>29</v>
      </c>
      <c r="C59" s="36" t="s">
        <v>109</v>
      </c>
      <c r="D59" s="37">
        <v>495500</v>
      </c>
      <c r="E59" s="37">
        <v>426033.93</v>
      </c>
      <c r="F59" s="38">
        <f t="shared" si="0"/>
        <v>69466.07</v>
      </c>
    </row>
    <row r="60" spans="1:6" ht="56.25">
      <c r="A60" s="34" t="s">
        <v>110</v>
      </c>
      <c r="B60" s="35" t="s">
        <v>29</v>
      </c>
      <c r="C60" s="36" t="s">
        <v>111</v>
      </c>
      <c r="D60" s="37">
        <v>495500</v>
      </c>
      <c r="E60" s="37">
        <v>426033.93</v>
      </c>
      <c r="F60" s="38">
        <f t="shared" si="0"/>
        <v>69466.07</v>
      </c>
    </row>
    <row r="61" spans="1:6" ht="78.75">
      <c r="A61" s="39" t="s">
        <v>112</v>
      </c>
      <c r="B61" s="35" t="s">
        <v>29</v>
      </c>
      <c r="C61" s="36" t="s">
        <v>113</v>
      </c>
      <c r="D61" s="37">
        <v>70000</v>
      </c>
      <c r="E61" s="37">
        <v>70000</v>
      </c>
      <c r="F61" s="38" t="str">
        <f t="shared" si="0"/>
        <v>-</v>
      </c>
    </row>
    <row r="62" spans="1:6" ht="67.5">
      <c r="A62" s="39" t="s">
        <v>114</v>
      </c>
      <c r="B62" s="35" t="s">
        <v>29</v>
      </c>
      <c r="C62" s="36" t="s">
        <v>115</v>
      </c>
      <c r="D62" s="37">
        <v>425500</v>
      </c>
      <c r="E62" s="37">
        <v>356033.93</v>
      </c>
      <c r="F62" s="38">
        <f t="shared" si="0"/>
        <v>69466.07</v>
      </c>
    </row>
    <row r="63" spans="1:6" ht="33.75">
      <c r="A63" s="34" t="s">
        <v>116</v>
      </c>
      <c r="B63" s="35" t="s">
        <v>29</v>
      </c>
      <c r="C63" s="36" t="s">
        <v>117</v>
      </c>
      <c r="D63" s="37">
        <v>273771.84</v>
      </c>
      <c r="E63" s="37">
        <v>250957.52</v>
      </c>
      <c r="F63" s="38">
        <f t="shared" si="0"/>
        <v>22814.320000000036</v>
      </c>
    </row>
    <row r="64" spans="1:6" ht="33.75">
      <c r="A64" s="34" t="s">
        <v>118</v>
      </c>
      <c r="B64" s="35" t="s">
        <v>29</v>
      </c>
      <c r="C64" s="36" t="s">
        <v>119</v>
      </c>
      <c r="D64" s="37">
        <v>273771.84</v>
      </c>
      <c r="E64" s="37">
        <v>250957.52</v>
      </c>
      <c r="F64" s="38">
        <f t="shared" si="0"/>
        <v>22814.320000000036</v>
      </c>
    </row>
    <row r="65" spans="1:6" ht="67.5">
      <c r="A65" s="39" t="s">
        <v>120</v>
      </c>
      <c r="B65" s="35" t="s">
        <v>29</v>
      </c>
      <c r="C65" s="36" t="s">
        <v>121</v>
      </c>
      <c r="D65" s="37">
        <v>300000</v>
      </c>
      <c r="E65" s="37">
        <v>263501.3</v>
      </c>
      <c r="F65" s="38">
        <f t="shared" si="0"/>
        <v>36498.70000000001</v>
      </c>
    </row>
    <row r="66" spans="1:6" ht="67.5">
      <c r="A66" s="39" t="s">
        <v>122</v>
      </c>
      <c r="B66" s="35" t="s">
        <v>29</v>
      </c>
      <c r="C66" s="36" t="s">
        <v>123</v>
      </c>
      <c r="D66" s="37">
        <v>300000</v>
      </c>
      <c r="E66" s="37">
        <v>263501.3</v>
      </c>
      <c r="F66" s="38">
        <f t="shared" si="0"/>
        <v>36498.70000000001</v>
      </c>
    </row>
    <row r="67" spans="1:6" ht="67.5">
      <c r="A67" s="34" t="s">
        <v>124</v>
      </c>
      <c r="B67" s="35" t="s">
        <v>29</v>
      </c>
      <c r="C67" s="36" t="s">
        <v>125</v>
      </c>
      <c r="D67" s="37">
        <v>300000</v>
      </c>
      <c r="E67" s="37">
        <v>263501.3</v>
      </c>
      <c r="F67" s="38">
        <f t="shared" si="0"/>
        <v>36498.70000000001</v>
      </c>
    </row>
    <row r="68" spans="1:6" ht="22.5">
      <c r="A68" s="34" t="s">
        <v>126</v>
      </c>
      <c r="B68" s="35" t="s">
        <v>29</v>
      </c>
      <c r="C68" s="36" t="s">
        <v>127</v>
      </c>
      <c r="D68" s="37" t="s">
        <v>44</v>
      </c>
      <c r="E68" s="37">
        <v>17000</v>
      </c>
      <c r="F68" s="38" t="str">
        <f t="shared" si="0"/>
        <v>-</v>
      </c>
    </row>
    <row r="69" spans="1:6" ht="12.75">
      <c r="A69" s="34" t="s">
        <v>128</v>
      </c>
      <c r="B69" s="35" t="s">
        <v>29</v>
      </c>
      <c r="C69" s="36" t="s">
        <v>129</v>
      </c>
      <c r="D69" s="37" t="s">
        <v>44</v>
      </c>
      <c r="E69" s="37">
        <v>17000</v>
      </c>
      <c r="F69" s="38" t="str">
        <f t="shared" si="0"/>
        <v>-</v>
      </c>
    </row>
    <row r="70" spans="1:6" ht="12.75">
      <c r="A70" s="34" t="s">
        <v>130</v>
      </c>
      <c r="B70" s="35" t="s">
        <v>29</v>
      </c>
      <c r="C70" s="36" t="s">
        <v>131</v>
      </c>
      <c r="D70" s="37" t="s">
        <v>44</v>
      </c>
      <c r="E70" s="37">
        <v>17000</v>
      </c>
      <c r="F70" s="38" t="str">
        <f t="shared" si="0"/>
        <v>-</v>
      </c>
    </row>
    <row r="71" spans="1:6" ht="22.5">
      <c r="A71" s="34" t="s">
        <v>132</v>
      </c>
      <c r="B71" s="35" t="s">
        <v>29</v>
      </c>
      <c r="C71" s="36" t="s">
        <v>133</v>
      </c>
      <c r="D71" s="37" t="s">
        <v>44</v>
      </c>
      <c r="E71" s="37">
        <v>17000</v>
      </c>
      <c r="F71" s="38" t="str">
        <f t="shared" si="0"/>
        <v>-</v>
      </c>
    </row>
    <row r="72" spans="1:6" ht="12.75">
      <c r="A72" s="34" t="s">
        <v>134</v>
      </c>
      <c r="B72" s="35" t="s">
        <v>29</v>
      </c>
      <c r="C72" s="36" t="s">
        <v>135</v>
      </c>
      <c r="D72" s="37">
        <v>23148331.41</v>
      </c>
      <c r="E72" s="37">
        <v>20376267.79</v>
      </c>
      <c r="F72" s="38">
        <f t="shared" si="0"/>
        <v>2772063.620000001</v>
      </c>
    </row>
    <row r="73" spans="1:6" ht="33.75">
      <c r="A73" s="34" t="s">
        <v>136</v>
      </c>
      <c r="B73" s="35" t="s">
        <v>29</v>
      </c>
      <c r="C73" s="36" t="s">
        <v>137</v>
      </c>
      <c r="D73" s="37">
        <v>23629327.03</v>
      </c>
      <c r="E73" s="37">
        <v>20857263.41</v>
      </c>
      <c r="F73" s="38">
        <f t="shared" si="0"/>
        <v>2772063.620000001</v>
      </c>
    </row>
    <row r="74" spans="1:6" ht="22.5">
      <c r="A74" s="34" t="s">
        <v>138</v>
      </c>
      <c r="B74" s="35" t="s">
        <v>29</v>
      </c>
      <c r="C74" s="36" t="s">
        <v>139</v>
      </c>
      <c r="D74" s="37">
        <v>6872500</v>
      </c>
      <c r="E74" s="37">
        <v>6872500</v>
      </c>
      <c r="F74" s="38" t="str">
        <f t="shared" si="0"/>
        <v>-</v>
      </c>
    </row>
    <row r="75" spans="1:6" ht="12.75">
      <c r="A75" s="34" t="s">
        <v>140</v>
      </c>
      <c r="B75" s="35" t="s">
        <v>29</v>
      </c>
      <c r="C75" s="36" t="s">
        <v>141</v>
      </c>
      <c r="D75" s="37">
        <v>6872500</v>
      </c>
      <c r="E75" s="37">
        <v>6872500</v>
      </c>
      <c r="F75" s="38" t="str">
        <f t="shared" si="0"/>
        <v>-</v>
      </c>
    </row>
    <row r="76" spans="1:6" ht="22.5">
      <c r="A76" s="34" t="s">
        <v>142</v>
      </c>
      <c r="B76" s="35" t="s">
        <v>29</v>
      </c>
      <c r="C76" s="36" t="s">
        <v>143</v>
      </c>
      <c r="D76" s="37">
        <v>6872500</v>
      </c>
      <c r="E76" s="37">
        <v>6872500</v>
      </c>
      <c r="F76" s="38" t="str">
        <f t="shared" si="0"/>
        <v>-</v>
      </c>
    </row>
    <row r="77" spans="1:6" ht="33.75">
      <c r="A77" s="34" t="s">
        <v>144</v>
      </c>
      <c r="B77" s="35" t="s">
        <v>29</v>
      </c>
      <c r="C77" s="36" t="s">
        <v>145</v>
      </c>
      <c r="D77" s="37">
        <v>5397300</v>
      </c>
      <c r="E77" s="37">
        <v>5397300</v>
      </c>
      <c r="F77" s="38" t="str">
        <f t="shared" si="0"/>
        <v>-</v>
      </c>
    </row>
    <row r="78" spans="1:6" ht="33.75">
      <c r="A78" s="34" t="s">
        <v>146</v>
      </c>
      <c r="B78" s="35" t="s">
        <v>29</v>
      </c>
      <c r="C78" s="36" t="s">
        <v>147</v>
      </c>
      <c r="D78" s="37">
        <v>1475200</v>
      </c>
      <c r="E78" s="37">
        <v>1475200</v>
      </c>
      <c r="F78" s="38" t="str">
        <f t="shared" si="0"/>
        <v>-</v>
      </c>
    </row>
    <row r="79" spans="1:6" ht="22.5">
      <c r="A79" s="34" t="s">
        <v>148</v>
      </c>
      <c r="B79" s="35" t="s">
        <v>29</v>
      </c>
      <c r="C79" s="36" t="s">
        <v>149</v>
      </c>
      <c r="D79" s="37">
        <v>5072599.88</v>
      </c>
      <c r="E79" s="37">
        <v>3992999.88</v>
      </c>
      <c r="F79" s="38">
        <f t="shared" si="0"/>
        <v>1079600</v>
      </c>
    </row>
    <row r="80" spans="1:6" ht="67.5">
      <c r="A80" s="39" t="s">
        <v>150</v>
      </c>
      <c r="B80" s="35" t="s">
        <v>29</v>
      </c>
      <c r="C80" s="36" t="s">
        <v>151</v>
      </c>
      <c r="D80" s="37">
        <v>520000</v>
      </c>
      <c r="E80" s="37">
        <v>504400</v>
      </c>
      <c r="F80" s="38">
        <f t="shared" si="0"/>
        <v>15600</v>
      </c>
    </row>
    <row r="81" spans="1:6" ht="78.75">
      <c r="A81" s="39" t="s">
        <v>152</v>
      </c>
      <c r="B81" s="35" t="s">
        <v>29</v>
      </c>
      <c r="C81" s="36" t="s">
        <v>153</v>
      </c>
      <c r="D81" s="37">
        <v>520000</v>
      </c>
      <c r="E81" s="37">
        <v>504400</v>
      </c>
      <c r="F81" s="38">
        <f t="shared" si="0"/>
        <v>15600</v>
      </c>
    </row>
    <row r="82" spans="1:6" ht="12.75">
      <c r="A82" s="34" t="s">
        <v>154</v>
      </c>
      <c r="B82" s="35" t="s">
        <v>29</v>
      </c>
      <c r="C82" s="36" t="s">
        <v>155</v>
      </c>
      <c r="D82" s="37">
        <v>4552599.88</v>
      </c>
      <c r="E82" s="37">
        <v>3488599.88</v>
      </c>
      <c r="F82" s="38">
        <f t="shared" si="0"/>
        <v>1064000</v>
      </c>
    </row>
    <row r="83" spans="1:6" ht="12.75">
      <c r="A83" s="34" t="s">
        <v>156</v>
      </c>
      <c r="B83" s="35" t="s">
        <v>29</v>
      </c>
      <c r="C83" s="36" t="s">
        <v>157</v>
      </c>
      <c r="D83" s="37">
        <v>4552599.88</v>
      </c>
      <c r="E83" s="37">
        <v>3488599.88</v>
      </c>
      <c r="F83" s="38">
        <f t="shared" si="0"/>
        <v>1064000</v>
      </c>
    </row>
    <row r="84" spans="1:6" ht="22.5">
      <c r="A84" s="34" t="s">
        <v>158</v>
      </c>
      <c r="B84" s="35" t="s">
        <v>29</v>
      </c>
      <c r="C84" s="36" t="s">
        <v>159</v>
      </c>
      <c r="D84" s="37">
        <v>138100</v>
      </c>
      <c r="E84" s="37">
        <v>138100</v>
      </c>
      <c r="F84" s="38" t="str">
        <f t="shared" si="0"/>
        <v>-</v>
      </c>
    </row>
    <row r="85" spans="1:6" ht="33.75">
      <c r="A85" s="34" t="s">
        <v>160</v>
      </c>
      <c r="B85" s="35" t="s">
        <v>29</v>
      </c>
      <c r="C85" s="36" t="s">
        <v>161</v>
      </c>
      <c r="D85" s="37">
        <v>1000</v>
      </c>
      <c r="E85" s="37">
        <v>1000</v>
      </c>
      <c r="F85" s="38" t="str">
        <f aca="true" t="shared" si="1" ref="F85:F96">IF(OR(D85="-",IF(E85="-",0,E85)&gt;=IF(D85="-",0,D85)),"-",IF(D85="-",0,D85)-IF(E85="-",0,E85))</f>
        <v>-</v>
      </c>
    </row>
    <row r="86" spans="1:6" ht="33.75">
      <c r="A86" s="34" t="s">
        <v>162</v>
      </c>
      <c r="B86" s="35" t="s">
        <v>29</v>
      </c>
      <c r="C86" s="36" t="s">
        <v>163</v>
      </c>
      <c r="D86" s="37">
        <v>1000</v>
      </c>
      <c r="E86" s="37">
        <v>1000</v>
      </c>
      <c r="F86" s="38" t="str">
        <f t="shared" si="1"/>
        <v>-</v>
      </c>
    </row>
    <row r="87" spans="1:6" ht="33.75">
      <c r="A87" s="34" t="s">
        <v>164</v>
      </c>
      <c r="B87" s="35" t="s">
        <v>29</v>
      </c>
      <c r="C87" s="36" t="s">
        <v>165</v>
      </c>
      <c r="D87" s="37">
        <v>137100</v>
      </c>
      <c r="E87" s="37">
        <v>137100</v>
      </c>
      <c r="F87" s="38" t="str">
        <f t="shared" si="1"/>
        <v>-</v>
      </c>
    </row>
    <row r="88" spans="1:6" ht="33.75">
      <c r="A88" s="34" t="s">
        <v>166</v>
      </c>
      <c r="B88" s="35" t="s">
        <v>29</v>
      </c>
      <c r="C88" s="36" t="s">
        <v>167</v>
      </c>
      <c r="D88" s="37">
        <v>137100</v>
      </c>
      <c r="E88" s="37">
        <v>137100</v>
      </c>
      <c r="F88" s="38" t="str">
        <f t="shared" si="1"/>
        <v>-</v>
      </c>
    </row>
    <row r="89" spans="1:6" ht="12.75">
      <c r="A89" s="34" t="s">
        <v>168</v>
      </c>
      <c r="B89" s="35" t="s">
        <v>29</v>
      </c>
      <c r="C89" s="36" t="s">
        <v>169</v>
      </c>
      <c r="D89" s="37">
        <v>11546127.15</v>
      </c>
      <c r="E89" s="37">
        <v>9853663.53</v>
      </c>
      <c r="F89" s="38">
        <f t="shared" si="1"/>
        <v>1692463.620000001</v>
      </c>
    </row>
    <row r="90" spans="1:6" ht="22.5">
      <c r="A90" s="34" t="s">
        <v>170</v>
      </c>
      <c r="B90" s="35" t="s">
        <v>29</v>
      </c>
      <c r="C90" s="36" t="s">
        <v>171</v>
      </c>
      <c r="D90" s="37">
        <v>11546127.15</v>
      </c>
      <c r="E90" s="37">
        <v>9853663.53</v>
      </c>
      <c r="F90" s="38">
        <f t="shared" si="1"/>
        <v>1692463.620000001</v>
      </c>
    </row>
    <row r="91" spans="1:6" ht="22.5">
      <c r="A91" s="34" t="s">
        <v>172</v>
      </c>
      <c r="B91" s="35" t="s">
        <v>29</v>
      </c>
      <c r="C91" s="36" t="s">
        <v>173</v>
      </c>
      <c r="D91" s="37">
        <v>11546127.15</v>
      </c>
      <c r="E91" s="37">
        <v>9853663.53</v>
      </c>
      <c r="F91" s="38">
        <f t="shared" si="1"/>
        <v>1692463.620000001</v>
      </c>
    </row>
    <row r="92" spans="1:6" ht="45">
      <c r="A92" s="34" t="s">
        <v>174</v>
      </c>
      <c r="B92" s="35" t="s">
        <v>29</v>
      </c>
      <c r="C92" s="36" t="s">
        <v>175</v>
      </c>
      <c r="D92" s="37">
        <v>7393100</v>
      </c>
      <c r="E92" s="37">
        <v>7393100</v>
      </c>
      <c r="F92" s="38" t="str">
        <f t="shared" si="1"/>
        <v>-</v>
      </c>
    </row>
    <row r="93" spans="1:6" ht="146.25">
      <c r="A93" s="39" t="s">
        <v>176</v>
      </c>
      <c r="B93" s="35" t="s">
        <v>29</v>
      </c>
      <c r="C93" s="36" t="s">
        <v>177</v>
      </c>
      <c r="D93" s="37">
        <v>4153027.15</v>
      </c>
      <c r="E93" s="37">
        <v>2460563.53</v>
      </c>
      <c r="F93" s="38">
        <f t="shared" si="1"/>
        <v>1692463.62</v>
      </c>
    </row>
    <row r="94" spans="1:6" ht="33.75">
      <c r="A94" s="34" t="s">
        <v>178</v>
      </c>
      <c r="B94" s="35" t="s">
        <v>29</v>
      </c>
      <c r="C94" s="36" t="s">
        <v>179</v>
      </c>
      <c r="D94" s="37">
        <v>-480995.62</v>
      </c>
      <c r="E94" s="37">
        <v>-480995.62</v>
      </c>
      <c r="F94" s="38" t="str">
        <f t="shared" si="1"/>
        <v>-</v>
      </c>
    </row>
    <row r="95" spans="1:6" ht="45">
      <c r="A95" s="34" t="s">
        <v>180</v>
      </c>
      <c r="B95" s="35" t="s">
        <v>29</v>
      </c>
      <c r="C95" s="36" t="s">
        <v>181</v>
      </c>
      <c r="D95" s="37">
        <v>-480995.62</v>
      </c>
      <c r="E95" s="37">
        <v>-480995.62</v>
      </c>
      <c r="F95" s="38" t="str">
        <f t="shared" si="1"/>
        <v>-</v>
      </c>
    </row>
    <row r="96" spans="1:6" ht="45">
      <c r="A96" s="34" t="s">
        <v>182</v>
      </c>
      <c r="B96" s="35" t="s">
        <v>29</v>
      </c>
      <c r="C96" s="36" t="s">
        <v>183</v>
      </c>
      <c r="D96" s="37">
        <v>-480995.62</v>
      </c>
      <c r="E96" s="37">
        <v>-480995.62</v>
      </c>
      <c r="F96" s="38" t="str">
        <f t="shared" si="1"/>
        <v>-</v>
      </c>
    </row>
    <row r="97" spans="1:6" ht="12.75" customHeight="1">
      <c r="A97" s="40"/>
      <c r="B97" s="41"/>
      <c r="C97" s="41"/>
      <c r="D97" s="42"/>
      <c r="E97" s="42"/>
      <c r="F97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6" operator="equal" stopIfTrue="1">
      <formula>0</formula>
    </cfRule>
  </conditionalFormatting>
  <conditionalFormatting sqref="F30">
    <cfRule type="cellIs" priority="7" operator="equal" stopIfTrue="1">
      <formula>0</formula>
    </cfRule>
  </conditionalFormatting>
  <conditionalFormatting sqref="F28">
    <cfRule type="cellIs" priority="8" operator="equal" stopIfTrue="1">
      <formula>0</formula>
    </cfRule>
  </conditionalFormatting>
  <conditionalFormatting sqref="F27">
    <cfRule type="cellIs" priority="9" operator="equal" stopIfTrue="1">
      <formula>0</formula>
    </cfRule>
  </conditionalFormatting>
  <conditionalFormatting sqref="F40">
    <cfRule type="cellIs" priority="10" operator="equal" stopIfTrue="1">
      <formula>0</formula>
    </cfRule>
  </conditionalFormatting>
  <conditionalFormatting sqref="F23 F21">
    <cfRule type="cellIs" priority="5" operator="equal" stopIfTrue="1">
      <formula>0</formula>
    </cfRule>
  </conditionalFormatting>
  <conditionalFormatting sqref="F30">
    <cfRule type="cellIs" priority="4" operator="equal" stopIfTrue="1">
      <formula>0</formula>
    </cfRule>
  </conditionalFormatting>
  <conditionalFormatting sqref="F28">
    <cfRule type="cellIs" priority="3" operator="equal" stopIfTrue="1">
      <formula>0</formula>
    </cfRule>
  </conditionalFormatting>
  <conditionalFormatting sqref="F27">
    <cfRule type="cellIs" priority="2" operator="equal" stopIfTrue="1">
      <formula>0</formula>
    </cfRule>
  </conditionalFormatting>
  <conditionalFormatting sqref="F40">
    <cfRule type="cellIs" priority="1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300" verticalDpi="3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8"/>
  <sheetViews>
    <sheetView showGridLines="0" workbookViewId="0" topLeftCell="A128">
      <selection activeCell="A155" sqref="A155:XFD155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18" t="s">
        <v>184</v>
      </c>
      <c r="B2" s="118"/>
      <c r="C2" s="118"/>
      <c r="D2" s="118"/>
      <c r="E2" s="1"/>
      <c r="F2" s="13" t="s">
        <v>185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37" t="s">
        <v>19</v>
      </c>
      <c r="B4" s="123" t="s">
        <v>20</v>
      </c>
      <c r="C4" s="135" t="s">
        <v>186</v>
      </c>
      <c r="D4" s="126" t="s">
        <v>22</v>
      </c>
      <c r="E4" s="140" t="s">
        <v>23</v>
      </c>
      <c r="F4" s="132" t="s">
        <v>24</v>
      </c>
    </row>
    <row r="5" spans="1:6" ht="5.45" customHeight="1">
      <c r="A5" s="138"/>
      <c r="B5" s="124"/>
      <c r="C5" s="136"/>
      <c r="D5" s="127"/>
      <c r="E5" s="141"/>
      <c r="F5" s="133"/>
    </row>
    <row r="6" spans="1:6" ht="9.6" customHeight="1">
      <c r="A6" s="138"/>
      <c r="B6" s="124"/>
      <c r="C6" s="136"/>
      <c r="D6" s="127"/>
      <c r="E6" s="141"/>
      <c r="F6" s="133"/>
    </row>
    <row r="7" spans="1:6" ht="6" customHeight="1">
      <c r="A7" s="138"/>
      <c r="B7" s="124"/>
      <c r="C7" s="136"/>
      <c r="D7" s="127"/>
      <c r="E7" s="141"/>
      <c r="F7" s="133"/>
    </row>
    <row r="8" spans="1:6" ht="6.6" customHeight="1">
      <c r="A8" s="138"/>
      <c r="B8" s="124"/>
      <c r="C8" s="136"/>
      <c r="D8" s="127"/>
      <c r="E8" s="141"/>
      <c r="F8" s="133"/>
    </row>
    <row r="9" spans="1:6" ht="10.9" customHeight="1">
      <c r="A9" s="138"/>
      <c r="B9" s="124"/>
      <c r="C9" s="136"/>
      <c r="D9" s="127"/>
      <c r="E9" s="141"/>
      <c r="F9" s="133"/>
    </row>
    <row r="10" spans="1:6" ht="4.15" customHeight="1" hidden="1">
      <c r="A10" s="138"/>
      <c r="B10" s="124"/>
      <c r="C10" s="44"/>
      <c r="D10" s="127"/>
      <c r="E10" s="45"/>
      <c r="F10" s="46"/>
    </row>
    <row r="11" spans="1:6" ht="13.15" customHeight="1" hidden="1">
      <c r="A11" s="139"/>
      <c r="B11" s="125"/>
      <c r="C11" s="47"/>
      <c r="D11" s="128"/>
      <c r="E11" s="48"/>
      <c r="F11" s="49"/>
    </row>
    <row r="12" spans="1:6" ht="13.5" customHeight="1" thickBot="1">
      <c r="A12" s="18">
        <v>1</v>
      </c>
      <c r="B12" s="19">
        <v>2</v>
      </c>
      <c r="C12" s="20">
        <v>3</v>
      </c>
      <c r="D12" s="21" t="s">
        <v>25</v>
      </c>
      <c r="E12" s="50" t="s">
        <v>26</v>
      </c>
      <c r="F12" s="23" t="s">
        <v>27</v>
      </c>
    </row>
    <row r="13" spans="1:6" ht="12.75">
      <c r="A13" s="51" t="s">
        <v>187</v>
      </c>
      <c r="B13" s="52" t="s">
        <v>188</v>
      </c>
      <c r="C13" s="53" t="s">
        <v>189</v>
      </c>
      <c r="D13" s="54">
        <v>28428431.56</v>
      </c>
      <c r="E13" s="55">
        <v>20794497.75</v>
      </c>
      <c r="F13" s="56">
        <f>IF(OR(D13="-",IF(E13="-",0,E13)&gt;=IF(D13="-",0,D13)),"-",IF(D13="-",0,D13)-IF(E13="-",0,E13))</f>
        <v>7633933.809999999</v>
      </c>
    </row>
    <row r="14" spans="1:6" ht="12.75">
      <c r="A14" s="57" t="s">
        <v>31</v>
      </c>
      <c r="B14" s="58"/>
      <c r="C14" s="59"/>
      <c r="D14" s="60"/>
      <c r="E14" s="61"/>
      <c r="F14" s="62"/>
    </row>
    <row r="15" spans="1:6" ht="12.75">
      <c r="A15" s="51" t="s">
        <v>190</v>
      </c>
      <c r="B15" s="52" t="s">
        <v>188</v>
      </c>
      <c r="C15" s="53" t="s">
        <v>191</v>
      </c>
      <c r="D15" s="54">
        <v>28428431.56</v>
      </c>
      <c r="E15" s="55">
        <v>20794497.75</v>
      </c>
      <c r="F15" s="56">
        <f aca="true" t="shared" si="0" ref="F15:F78">IF(OR(D15="-",IF(E15="-",0,E15)&gt;=IF(D15="-",0,D15)),"-",IF(D15="-",0,D15)-IF(E15="-",0,E15))</f>
        <v>7633933.809999999</v>
      </c>
    </row>
    <row r="16" spans="1:6" ht="12.75">
      <c r="A16" s="51" t="s">
        <v>192</v>
      </c>
      <c r="B16" s="52" t="s">
        <v>188</v>
      </c>
      <c r="C16" s="53" t="s">
        <v>193</v>
      </c>
      <c r="D16" s="54">
        <v>28428431.56</v>
      </c>
      <c r="E16" s="55">
        <v>20794497.75</v>
      </c>
      <c r="F16" s="56">
        <f t="shared" si="0"/>
        <v>7633933.809999999</v>
      </c>
    </row>
    <row r="17" spans="1:6" ht="12.75">
      <c r="A17" s="24" t="s">
        <v>194</v>
      </c>
      <c r="B17" s="63" t="s">
        <v>188</v>
      </c>
      <c r="C17" s="26" t="s">
        <v>195</v>
      </c>
      <c r="D17" s="27">
        <v>7269482.71</v>
      </c>
      <c r="E17" s="64">
        <v>6389168.33</v>
      </c>
      <c r="F17" s="65">
        <f t="shared" si="0"/>
        <v>880314.3799999999</v>
      </c>
    </row>
    <row r="18" spans="1:6" ht="45">
      <c r="A18" s="24" t="s">
        <v>196</v>
      </c>
      <c r="B18" s="63" t="s">
        <v>188</v>
      </c>
      <c r="C18" s="26" t="s">
        <v>197</v>
      </c>
      <c r="D18" s="27">
        <v>5473663.84</v>
      </c>
      <c r="E18" s="64">
        <v>4664777.83</v>
      </c>
      <c r="F18" s="65">
        <f t="shared" si="0"/>
        <v>808886.0099999998</v>
      </c>
    </row>
    <row r="19" spans="1:6" ht="45">
      <c r="A19" s="24" t="s">
        <v>198</v>
      </c>
      <c r="B19" s="63" t="s">
        <v>188</v>
      </c>
      <c r="C19" s="26" t="s">
        <v>199</v>
      </c>
      <c r="D19" s="27">
        <v>5213633.84</v>
      </c>
      <c r="E19" s="64">
        <v>4416529.49</v>
      </c>
      <c r="F19" s="65">
        <f t="shared" si="0"/>
        <v>797104.3499999996</v>
      </c>
    </row>
    <row r="20" spans="1:6" ht="22.5">
      <c r="A20" s="24" t="s">
        <v>200</v>
      </c>
      <c r="B20" s="63" t="s">
        <v>188</v>
      </c>
      <c r="C20" s="26" t="s">
        <v>201</v>
      </c>
      <c r="D20" s="27">
        <v>3537311.3</v>
      </c>
      <c r="E20" s="64">
        <v>2974269.56</v>
      </c>
      <c r="F20" s="65">
        <f t="shared" si="0"/>
        <v>563041.7399999998</v>
      </c>
    </row>
    <row r="21" spans="1:6" ht="33.75">
      <c r="A21" s="24" t="s">
        <v>202</v>
      </c>
      <c r="B21" s="63" t="s">
        <v>188</v>
      </c>
      <c r="C21" s="26" t="s">
        <v>203</v>
      </c>
      <c r="D21" s="27">
        <v>2775</v>
      </c>
      <c r="E21" s="64">
        <v>1920</v>
      </c>
      <c r="F21" s="65">
        <f t="shared" si="0"/>
        <v>855</v>
      </c>
    </row>
    <row r="22" spans="1:6" ht="33.75">
      <c r="A22" s="24" t="s">
        <v>204</v>
      </c>
      <c r="B22" s="63" t="s">
        <v>188</v>
      </c>
      <c r="C22" s="26" t="s">
        <v>205</v>
      </c>
      <c r="D22" s="27">
        <v>1068268.01</v>
      </c>
      <c r="E22" s="64">
        <v>981932.01</v>
      </c>
      <c r="F22" s="65">
        <f t="shared" si="0"/>
        <v>86336</v>
      </c>
    </row>
    <row r="23" spans="1:6" ht="22.5">
      <c r="A23" s="24" t="s">
        <v>206</v>
      </c>
      <c r="B23" s="63" t="s">
        <v>188</v>
      </c>
      <c r="C23" s="26" t="s">
        <v>207</v>
      </c>
      <c r="D23" s="27">
        <v>286016.38</v>
      </c>
      <c r="E23" s="64">
        <v>236673.08</v>
      </c>
      <c r="F23" s="65">
        <f t="shared" si="0"/>
        <v>49343.30000000002</v>
      </c>
    </row>
    <row r="24" spans="1:6" ht="12.75">
      <c r="A24" s="24" t="s">
        <v>208</v>
      </c>
      <c r="B24" s="63" t="s">
        <v>188</v>
      </c>
      <c r="C24" s="26" t="s">
        <v>209</v>
      </c>
      <c r="D24" s="27">
        <v>313455.15</v>
      </c>
      <c r="E24" s="64">
        <v>218628.84</v>
      </c>
      <c r="F24" s="65">
        <f t="shared" si="0"/>
        <v>94826.31000000003</v>
      </c>
    </row>
    <row r="25" spans="1:6" ht="12.75">
      <c r="A25" s="24" t="s">
        <v>210</v>
      </c>
      <c r="B25" s="63" t="s">
        <v>188</v>
      </c>
      <c r="C25" s="26" t="s">
        <v>211</v>
      </c>
      <c r="D25" s="27">
        <v>4808</v>
      </c>
      <c r="E25" s="64">
        <v>2106</v>
      </c>
      <c r="F25" s="65">
        <f t="shared" si="0"/>
        <v>2702</v>
      </c>
    </row>
    <row r="26" spans="1:6" ht="12.75">
      <c r="A26" s="24" t="s">
        <v>208</v>
      </c>
      <c r="B26" s="63" t="s">
        <v>188</v>
      </c>
      <c r="C26" s="26" t="s">
        <v>212</v>
      </c>
      <c r="D26" s="27">
        <v>1000</v>
      </c>
      <c r="E26" s="64">
        <v>1000</v>
      </c>
      <c r="F26" s="65" t="str">
        <f t="shared" si="0"/>
        <v>-</v>
      </c>
    </row>
    <row r="27" spans="1:6" ht="22.5">
      <c r="A27" s="24" t="s">
        <v>213</v>
      </c>
      <c r="B27" s="63" t="s">
        <v>188</v>
      </c>
      <c r="C27" s="26" t="s">
        <v>214</v>
      </c>
      <c r="D27" s="27">
        <v>260030</v>
      </c>
      <c r="E27" s="64">
        <v>248248.34</v>
      </c>
      <c r="F27" s="65">
        <f t="shared" si="0"/>
        <v>11781.660000000003</v>
      </c>
    </row>
    <row r="28" spans="1:6" ht="12.75">
      <c r="A28" s="24" t="s">
        <v>168</v>
      </c>
      <c r="B28" s="63" t="s">
        <v>188</v>
      </c>
      <c r="C28" s="26" t="s">
        <v>215</v>
      </c>
      <c r="D28" s="27">
        <v>118650</v>
      </c>
      <c r="E28" s="64">
        <v>118650</v>
      </c>
      <c r="F28" s="65" t="str">
        <f t="shared" si="0"/>
        <v>-</v>
      </c>
    </row>
    <row r="29" spans="1:6" ht="12.75">
      <c r="A29" s="24" t="s">
        <v>168</v>
      </c>
      <c r="B29" s="63" t="s">
        <v>188</v>
      </c>
      <c r="C29" s="26" t="s">
        <v>216</v>
      </c>
      <c r="D29" s="27">
        <v>113100</v>
      </c>
      <c r="E29" s="64">
        <v>103675</v>
      </c>
      <c r="F29" s="65">
        <f t="shared" si="0"/>
        <v>9425</v>
      </c>
    </row>
    <row r="30" spans="1:6" ht="12.75">
      <c r="A30" s="24" t="s">
        <v>168</v>
      </c>
      <c r="B30" s="63" t="s">
        <v>188</v>
      </c>
      <c r="C30" s="26" t="s">
        <v>217</v>
      </c>
      <c r="D30" s="27">
        <v>28280</v>
      </c>
      <c r="E30" s="64">
        <v>25923.34</v>
      </c>
      <c r="F30" s="65">
        <f t="shared" si="0"/>
        <v>2356.66</v>
      </c>
    </row>
    <row r="31" spans="1:6" ht="33.75">
      <c r="A31" s="24" t="s">
        <v>218</v>
      </c>
      <c r="B31" s="63" t="s">
        <v>188</v>
      </c>
      <c r="C31" s="26" t="s">
        <v>219</v>
      </c>
      <c r="D31" s="27">
        <v>848900</v>
      </c>
      <c r="E31" s="64">
        <v>794741.63</v>
      </c>
      <c r="F31" s="65">
        <f t="shared" si="0"/>
        <v>54158.369999999995</v>
      </c>
    </row>
    <row r="32" spans="1:6" ht="22.5">
      <c r="A32" s="24" t="s">
        <v>213</v>
      </c>
      <c r="B32" s="63" t="s">
        <v>188</v>
      </c>
      <c r="C32" s="26" t="s">
        <v>220</v>
      </c>
      <c r="D32" s="27">
        <v>848900</v>
      </c>
      <c r="E32" s="64">
        <v>794741.63</v>
      </c>
      <c r="F32" s="65">
        <f t="shared" si="0"/>
        <v>54158.369999999995</v>
      </c>
    </row>
    <row r="33" spans="1:6" ht="12.75">
      <c r="A33" s="24" t="s">
        <v>168</v>
      </c>
      <c r="B33" s="63" t="s">
        <v>188</v>
      </c>
      <c r="C33" s="26" t="s">
        <v>221</v>
      </c>
      <c r="D33" s="27">
        <v>649900</v>
      </c>
      <c r="E33" s="64">
        <v>595741.63</v>
      </c>
      <c r="F33" s="65">
        <f t="shared" si="0"/>
        <v>54158.369999999995</v>
      </c>
    </row>
    <row r="34" spans="1:6" ht="12.75">
      <c r="A34" s="24" t="s">
        <v>168</v>
      </c>
      <c r="B34" s="63" t="s">
        <v>188</v>
      </c>
      <c r="C34" s="26" t="s">
        <v>222</v>
      </c>
      <c r="D34" s="27">
        <v>199000</v>
      </c>
      <c r="E34" s="64">
        <v>199000</v>
      </c>
      <c r="F34" s="65" t="str">
        <f t="shared" si="0"/>
        <v>-</v>
      </c>
    </row>
    <row r="35" spans="1:6" ht="12.75">
      <c r="A35" s="24" t="s">
        <v>223</v>
      </c>
      <c r="B35" s="63" t="s">
        <v>188</v>
      </c>
      <c r="C35" s="26" t="s">
        <v>224</v>
      </c>
      <c r="D35" s="27">
        <v>10000</v>
      </c>
      <c r="E35" s="64" t="s">
        <v>44</v>
      </c>
      <c r="F35" s="65">
        <f t="shared" si="0"/>
        <v>10000</v>
      </c>
    </row>
    <row r="36" spans="1:6" ht="33.75">
      <c r="A36" s="24" t="s">
        <v>225</v>
      </c>
      <c r="B36" s="63" t="s">
        <v>188</v>
      </c>
      <c r="C36" s="26" t="s">
        <v>226</v>
      </c>
      <c r="D36" s="27">
        <v>10000</v>
      </c>
      <c r="E36" s="64" t="s">
        <v>44</v>
      </c>
      <c r="F36" s="65">
        <f t="shared" si="0"/>
        <v>10000</v>
      </c>
    </row>
    <row r="37" spans="1:6" ht="12.75">
      <c r="A37" s="24" t="s">
        <v>227</v>
      </c>
      <c r="B37" s="63" t="s">
        <v>188</v>
      </c>
      <c r="C37" s="26" t="s">
        <v>228</v>
      </c>
      <c r="D37" s="27">
        <v>10000</v>
      </c>
      <c r="E37" s="64" t="s">
        <v>44</v>
      </c>
      <c r="F37" s="65">
        <f t="shared" si="0"/>
        <v>10000</v>
      </c>
    </row>
    <row r="38" spans="1:6" ht="12.75">
      <c r="A38" s="24" t="s">
        <v>229</v>
      </c>
      <c r="B38" s="63" t="s">
        <v>188</v>
      </c>
      <c r="C38" s="26" t="s">
        <v>230</v>
      </c>
      <c r="D38" s="27">
        <v>936918.87</v>
      </c>
      <c r="E38" s="64">
        <v>929648.87</v>
      </c>
      <c r="F38" s="65">
        <f t="shared" si="0"/>
        <v>7270</v>
      </c>
    </row>
    <row r="39" spans="1:6" ht="33.75">
      <c r="A39" s="24" t="s">
        <v>225</v>
      </c>
      <c r="B39" s="63" t="s">
        <v>188</v>
      </c>
      <c r="C39" s="26" t="s">
        <v>231</v>
      </c>
      <c r="D39" s="27">
        <v>280233</v>
      </c>
      <c r="E39" s="64">
        <v>276963</v>
      </c>
      <c r="F39" s="65">
        <f t="shared" si="0"/>
        <v>3270</v>
      </c>
    </row>
    <row r="40" spans="1:6" ht="22.5">
      <c r="A40" s="24" t="s">
        <v>206</v>
      </c>
      <c r="B40" s="63" t="s">
        <v>188</v>
      </c>
      <c r="C40" s="26" t="s">
        <v>232</v>
      </c>
      <c r="D40" s="27">
        <v>21630</v>
      </c>
      <c r="E40" s="64">
        <v>18360</v>
      </c>
      <c r="F40" s="65">
        <f t="shared" si="0"/>
        <v>3270</v>
      </c>
    </row>
    <row r="41" spans="1:6" ht="12.75">
      <c r="A41" s="24" t="s">
        <v>208</v>
      </c>
      <c r="B41" s="63" t="s">
        <v>188</v>
      </c>
      <c r="C41" s="26" t="s">
        <v>233</v>
      </c>
      <c r="D41" s="27">
        <v>66039</v>
      </c>
      <c r="E41" s="64">
        <v>66039</v>
      </c>
      <c r="F41" s="65" t="str">
        <f t="shared" si="0"/>
        <v>-</v>
      </c>
    </row>
    <row r="42" spans="1:6" ht="12.75">
      <c r="A42" s="24" t="s">
        <v>208</v>
      </c>
      <c r="B42" s="63" t="s">
        <v>188</v>
      </c>
      <c r="C42" s="26" t="s">
        <v>234</v>
      </c>
      <c r="D42" s="27">
        <v>35000</v>
      </c>
      <c r="E42" s="64">
        <v>35000</v>
      </c>
      <c r="F42" s="65" t="str">
        <f t="shared" si="0"/>
        <v>-</v>
      </c>
    </row>
    <row r="43" spans="1:6" ht="22.5">
      <c r="A43" s="24" t="s">
        <v>235</v>
      </c>
      <c r="B43" s="63" t="s">
        <v>188</v>
      </c>
      <c r="C43" s="26" t="s">
        <v>236</v>
      </c>
      <c r="D43" s="27">
        <v>2356</v>
      </c>
      <c r="E43" s="64">
        <v>2356</v>
      </c>
      <c r="F43" s="65" t="str">
        <f t="shared" si="0"/>
        <v>-</v>
      </c>
    </row>
    <row r="44" spans="1:6" ht="12.75">
      <c r="A44" s="24" t="s">
        <v>210</v>
      </c>
      <c r="B44" s="63" t="s">
        <v>188</v>
      </c>
      <c r="C44" s="26" t="s">
        <v>237</v>
      </c>
      <c r="D44" s="27">
        <v>155208</v>
      </c>
      <c r="E44" s="64">
        <v>155208</v>
      </c>
      <c r="F44" s="65" t="str">
        <f t="shared" si="0"/>
        <v>-</v>
      </c>
    </row>
    <row r="45" spans="1:6" ht="33.75">
      <c r="A45" s="24" t="s">
        <v>238</v>
      </c>
      <c r="B45" s="63" t="s">
        <v>188</v>
      </c>
      <c r="C45" s="26" t="s">
        <v>239</v>
      </c>
      <c r="D45" s="27">
        <v>429580</v>
      </c>
      <c r="E45" s="64">
        <v>429580</v>
      </c>
      <c r="F45" s="65" t="str">
        <f t="shared" si="0"/>
        <v>-</v>
      </c>
    </row>
    <row r="46" spans="1:6" ht="12.75">
      <c r="A46" s="24" t="s">
        <v>208</v>
      </c>
      <c r="B46" s="63" t="s">
        <v>188</v>
      </c>
      <c r="C46" s="26" t="s">
        <v>240</v>
      </c>
      <c r="D46" s="27">
        <v>429580</v>
      </c>
      <c r="E46" s="64">
        <v>429580</v>
      </c>
      <c r="F46" s="65" t="str">
        <f t="shared" si="0"/>
        <v>-</v>
      </c>
    </row>
    <row r="47" spans="1:6" ht="22.5">
      <c r="A47" s="24" t="s">
        <v>241</v>
      </c>
      <c r="B47" s="63" t="s">
        <v>188</v>
      </c>
      <c r="C47" s="26" t="s">
        <v>242</v>
      </c>
      <c r="D47" s="27">
        <v>199981.87</v>
      </c>
      <c r="E47" s="64">
        <v>199981.87</v>
      </c>
      <c r="F47" s="65" t="str">
        <f t="shared" si="0"/>
        <v>-</v>
      </c>
    </row>
    <row r="48" spans="1:6" ht="12.75">
      <c r="A48" s="24" t="s">
        <v>208</v>
      </c>
      <c r="B48" s="63" t="s">
        <v>188</v>
      </c>
      <c r="C48" s="26" t="s">
        <v>243</v>
      </c>
      <c r="D48" s="27">
        <v>199981.87</v>
      </c>
      <c r="E48" s="64">
        <v>199981.87</v>
      </c>
      <c r="F48" s="65" t="str">
        <f t="shared" si="0"/>
        <v>-</v>
      </c>
    </row>
    <row r="49" spans="1:6" ht="22.5">
      <c r="A49" s="24" t="s">
        <v>244</v>
      </c>
      <c r="B49" s="63" t="s">
        <v>188</v>
      </c>
      <c r="C49" s="26" t="s">
        <v>245</v>
      </c>
      <c r="D49" s="27">
        <v>24000</v>
      </c>
      <c r="E49" s="64">
        <v>20000</v>
      </c>
      <c r="F49" s="65">
        <f t="shared" si="0"/>
        <v>4000</v>
      </c>
    </row>
    <row r="50" spans="1:6" ht="12.75">
      <c r="A50" s="24" t="s">
        <v>208</v>
      </c>
      <c r="B50" s="63" t="s">
        <v>188</v>
      </c>
      <c r="C50" s="26" t="s">
        <v>246</v>
      </c>
      <c r="D50" s="27">
        <v>24000</v>
      </c>
      <c r="E50" s="64">
        <v>20000</v>
      </c>
      <c r="F50" s="65">
        <f t="shared" si="0"/>
        <v>4000</v>
      </c>
    </row>
    <row r="51" spans="1:6" ht="33.75">
      <c r="A51" s="24" t="s">
        <v>247</v>
      </c>
      <c r="B51" s="63" t="s">
        <v>188</v>
      </c>
      <c r="C51" s="26" t="s">
        <v>248</v>
      </c>
      <c r="D51" s="27">
        <v>3124</v>
      </c>
      <c r="E51" s="64">
        <v>3124</v>
      </c>
      <c r="F51" s="65" t="str">
        <f t="shared" si="0"/>
        <v>-</v>
      </c>
    </row>
    <row r="52" spans="1:6" ht="12.75">
      <c r="A52" s="24" t="s">
        <v>210</v>
      </c>
      <c r="B52" s="63" t="s">
        <v>188</v>
      </c>
      <c r="C52" s="26" t="s">
        <v>249</v>
      </c>
      <c r="D52" s="27">
        <v>3124</v>
      </c>
      <c r="E52" s="64">
        <v>3124</v>
      </c>
      <c r="F52" s="65" t="str">
        <f t="shared" si="0"/>
        <v>-</v>
      </c>
    </row>
    <row r="53" spans="1:6" ht="12.75">
      <c r="A53" s="24" t="s">
        <v>250</v>
      </c>
      <c r="B53" s="63" t="s">
        <v>188</v>
      </c>
      <c r="C53" s="26" t="s">
        <v>251</v>
      </c>
      <c r="D53" s="27">
        <v>137100</v>
      </c>
      <c r="E53" s="64">
        <v>112116.59</v>
      </c>
      <c r="F53" s="65">
        <f t="shared" si="0"/>
        <v>24983.410000000003</v>
      </c>
    </row>
    <row r="54" spans="1:6" ht="12.75">
      <c r="A54" s="24" t="s">
        <v>252</v>
      </c>
      <c r="B54" s="63" t="s">
        <v>188</v>
      </c>
      <c r="C54" s="26" t="s">
        <v>253</v>
      </c>
      <c r="D54" s="27">
        <v>137100</v>
      </c>
      <c r="E54" s="64">
        <v>112116.59</v>
      </c>
      <c r="F54" s="65">
        <f t="shared" si="0"/>
        <v>24983.410000000003</v>
      </c>
    </row>
    <row r="55" spans="1:6" ht="33.75">
      <c r="A55" s="24" t="s">
        <v>238</v>
      </c>
      <c r="B55" s="63" t="s">
        <v>188</v>
      </c>
      <c r="C55" s="26" t="s">
        <v>254</v>
      </c>
      <c r="D55" s="27">
        <v>137100</v>
      </c>
      <c r="E55" s="64">
        <v>112116.59</v>
      </c>
      <c r="F55" s="65">
        <f t="shared" si="0"/>
        <v>24983.410000000003</v>
      </c>
    </row>
    <row r="56" spans="1:6" ht="22.5">
      <c r="A56" s="24" t="s">
        <v>200</v>
      </c>
      <c r="B56" s="63" t="s">
        <v>188</v>
      </c>
      <c r="C56" s="26" t="s">
        <v>255</v>
      </c>
      <c r="D56" s="27">
        <v>87150</v>
      </c>
      <c r="E56" s="64">
        <v>72625</v>
      </c>
      <c r="F56" s="65">
        <f t="shared" si="0"/>
        <v>14525</v>
      </c>
    </row>
    <row r="57" spans="1:6" ht="33.75">
      <c r="A57" s="24" t="s">
        <v>202</v>
      </c>
      <c r="B57" s="63" t="s">
        <v>188</v>
      </c>
      <c r="C57" s="26" t="s">
        <v>256</v>
      </c>
      <c r="D57" s="27">
        <v>2800</v>
      </c>
      <c r="E57" s="64">
        <v>2800</v>
      </c>
      <c r="F57" s="65" t="str">
        <f t="shared" si="0"/>
        <v>-</v>
      </c>
    </row>
    <row r="58" spans="1:6" ht="33.75">
      <c r="A58" s="24" t="s">
        <v>204</v>
      </c>
      <c r="B58" s="63" t="s">
        <v>188</v>
      </c>
      <c r="C58" s="26" t="s">
        <v>257</v>
      </c>
      <c r="D58" s="27">
        <v>26320</v>
      </c>
      <c r="E58" s="64">
        <v>19826.59</v>
      </c>
      <c r="F58" s="65">
        <f t="shared" si="0"/>
        <v>6493.41</v>
      </c>
    </row>
    <row r="59" spans="1:6" ht="22.5">
      <c r="A59" s="24" t="s">
        <v>206</v>
      </c>
      <c r="B59" s="63" t="s">
        <v>188</v>
      </c>
      <c r="C59" s="26" t="s">
        <v>258</v>
      </c>
      <c r="D59" s="27">
        <v>8800</v>
      </c>
      <c r="E59" s="64">
        <v>8800</v>
      </c>
      <c r="F59" s="65" t="str">
        <f t="shared" si="0"/>
        <v>-</v>
      </c>
    </row>
    <row r="60" spans="1:6" ht="12.75">
      <c r="A60" s="24" t="s">
        <v>208</v>
      </c>
      <c r="B60" s="63" t="s">
        <v>188</v>
      </c>
      <c r="C60" s="26" t="s">
        <v>259</v>
      </c>
      <c r="D60" s="27">
        <v>12030</v>
      </c>
      <c r="E60" s="64">
        <v>8065</v>
      </c>
      <c r="F60" s="65">
        <f t="shared" si="0"/>
        <v>3965</v>
      </c>
    </row>
    <row r="61" spans="1:6" ht="22.5">
      <c r="A61" s="24" t="s">
        <v>260</v>
      </c>
      <c r="B61" s="63" t="s">
        <v>188</v>
      </c>
      <c r="C61" s="26" t="s">
        <v>261</v>
      </c>
      <c r="D61" s="27">
        <v>186600</v>
      </c>
      <c r="E61" s="64">
        <v>171050</v>
      </c>
      <c r="F61" s="65">
        <f t="shared" si="0"/>
        <v>15550</v>
      </c>
    </row>
    <row r="62" spans="1:6" ht="33.75">
      <c r="A62" s="24" t="s">
        <v>262</v>
      </c>
      <c r="B62" s="63" t="s">
        <v>188</v>
      </c>
      <c r="C62" s="26" t="s">
        <v>263</v>
      </c>
      <c r="D62" s="27">
        <v>186600</v>
      </c>
      <c r="E62" s="64">
        <v>171050</v>
      </c>
      <c r="F62" s="65">
        <f t="shared" si="0"/>
        <v>15550</v>
      </c>
    </row>
    <row r="63" spans="1:6" ht="56.25">
      <c r="A63" s="24" t="s">
        <v>264</v>
      </c>
      <c r="B63" s="63" t="s">
        <v>188</v>
      </c>
      <c r="C63" s="26" t="s">
        <v>265</v>
      </c>
      <c r="D63" s="27">
        <v>186600</v>
      </c>
      <c r="E63" s="64">
        <v>171050</v>
      </c>
      <c r="F63" s="65">
        <f t="shared" si="0"/>
        <v>15550</v>
      </c>
    </row>
    <row r="64" spans="1:6" ht="12.75">
      <c r="A64" s="24" t="s">
        <v>168</v>
      </c>
      <c r="B64" s="63" t="s">
        <v>188</v>
      </c>
      <c r="C64" s="26" t="s">
        <v>266</v>
      </c>
      <c r="D64" s="27">
        <v>186600</v>
      </c>
      <c r="E64" s="64">
        <v>171050</v>
      </c>
      <c r="F64" s="65">
        <f t="shared" si="0"/>
        <v>15550</v>
      </c>
    </row>
    <row r="65" spans="1:6" ht="12.75">
      <c r="A65" s="24" t="s">
        <v>267</v>
      </c>
      <c r="B65" s="63" t="s">
        <v>188</v>
      </c>
      <c r="C65" s="26" t="s">
        <v>268</v>
      </c>
      <c r="D65" s="27">
        <v>4004512.41</v>
      </c>
      <c r="E65" s="64">
        <v>1017590.9</v>
      </c>
      <c r="F65" s="65">
        <f t="shared" si="0"/>
        <v>2986921.5100000002</v>
      </c>
    </row>
    <row r="66" spans="1:6" ht="12.75">
      <c r="A66" s="24" t="s">
        <v>269</v>
      </c>
      <c r="B66" s="63" t="s">
        <v>188</v>
      </c>
      <c r="C66" s="26" t="s">
        <v>270</v>
      </c>
      <c r="D66" s="27">
        <v>4004512.41</v>
      </c>
      <c r="E66" s="64">
        <v>1017590.9</v>
      </c>
      <c r="F66" s="65">
        <f t="shared" si="0"/>
        <v>2986921.5100000002</v>
      </c>
    </row>
    <row r="67" spans="1:6" ht="33.75">
      <c r="A67" s="24" t="s">
        <v>271</v>
      </c>
      <c r="B67" s="63" t="s">
        <v>188</v>
      </c>
      <c r="C67" s="26" t="s">
        <v>272</v>
      </c>
      <c r="D67" s="27">
        <v>343180.41</v>
      </c>
      <c r="E67" s="64">
        <v>239922.94</v>
      </c>
      <c r="F67" s="65">
        <f t="shared" si="0"/>
        <v>103257.46999999997</v>
      </c>
    </row>
    <row r="68" spans="1:6" ht="12.75">
      <c r="A68" s="24" t="s">
        <v>208</v>
      </c>
      <c r="B68" s="63" t="s">
        <v>188</v>
      </c>
      <c r="C68" s="26" t="s">
        <v>273</v>
      </c>
      <c r="D68" s="27">
        <v>343180.41</v>
      </c>
      <c r="E68" s="64">
        <v>239922.94</v>
      </c>
      <c r="F68" s="65">
        <f t="shared" si="0"/>
        <v>103257.46999999997</v>
      </c>
    </row>
    <row r="69" spans="1:6" ht="45">
      <c r="A69" s="24" t="s">
        <v>274</v>
      </c>
      <c r="B69" s="63" t="s">
        <v>188</v>
      </c>
      <c r="C69" s="26" t="s">
        <v>275</v>
      </c>
      <c r="D69" s="27">
        <v>1349790</v>
      </c>
      <c r="E69" s="64">
        <v>578167.96</v>
      </c>
      <c r="F69" s="65">
        <f t="shared" si="0"/>
        <v>771622.04</v>
      </c>
    </row>
    <row r="70" spans="1:6" ht="12.75">
      <c r="A70" s="24" t="s">
        <v>208</v>
      </c>
      <c r="B70" s="63" t="s">
        <v>188</v>
      </c>
      <c r="C70" s="26" t="s">
        <v>276</v>
      </c>
      <c r="D70" s="27">
        <v>740010</v>
      </c>
      <c r="E70" s="64" t="s">
        <v>44</v>
      </c>
      <c r="F70" s="65">
        <f t="shared" si="0"/>
        <v>740010</v>
      </c>
    </row>
    <row r="71" spans="1:6" ht="12.75">
      <c r="A71" s="24" t="s">
        <v>168</v>
      </c>
      <c r="B71" s="63" t="s">
        <v>188</v>
      </c>
      <c r="C71" s="26" t="s">
        <v>277</v>
      </c>
      <c r="D71" s="27">
        <v>32000</v>
      </c>
      <c r="E71" s="64">
        <v>17721.37</v>
      </c>
      <c r="F71" s="65">
        <f t="shared" si="0"/>
        <v>14278.630000000001</v>
      </c>
    </row>
    <row r="72" spans="1:6" ht="12.75">
      <c r="A72" s="24" t="s">
        <v>168</v>
      </c>
      <c r="B72" s="63" t="s">
        <v>188</v>
      </c>
      <c r="C72" s="26" t="s">
        <v>278</v>
      </c>
      <c r="D72" s="27">
        <v>577780</v>
      </c>
      <c r="E72" s="64">
        <v>560446.59</v>
      </c>
      <c r="F72" s="65">
        <f t="shared" si="0"/>
        <v>17333.410000000033</v>
      </c>
    </row>
    <row r="73" spans="1:6" ht="33.75">
      <c r="A73" s="24" t="s">
        <v>279</v>
      </c>
      <c r="B73" s="63" t="s">
        <v>188</v>
      </c>
      <c r="C73" s="26" t="s">
        <v>280</v>
      </c>
      <c r="D73" s="27">
        <v>1190332</v>
      </c>
      <c r="E73" s="64">
        <v>199500</v>
      </c>
      <c r="F73" s="65">
        <f t="shared" si="0"/>
        <v>990832</v>
      </c>
    </row>
    <row r="74" spans="1:6" ht="12.75">
      <c r="A74" s="24" t="s">
        <v>208</v>
      </c>
      <c r="B74" s="63" t="s">
        <v>188</v>
      </c>
      <c r="C74" s="26" t="s">
        <v>281</v>
      </c>
      <c r="D74" s="27">
        <v>1190332</v>
      </c>
      <c r="E74" s="64">
        <v>199500</v>
      </c>
      <c r="F74" s="65">
        <f t="shared" si="0"/>
        <v>990832</v>
      </c>
    </row>
    <row r="75" spans="1:6" ht="45">
      <c r="A75" s="24" t="s">
        <v>282</v>
      </c>
      <c r="B75" s="63" t="s">
        <v>188</v>
      </c>
      <c r="C75" s="26" t="s">
        <v>283</v>
      </c>
      <c r="D75" s="27">
        <v>1121210</v>
      </c>
      <c r="E75" s="64" t="s">
        <v>44</v>
      </c>
      <c r="F75" s="65">
        <f t="shared" si="0"/>
        <v>1121210</v>
      </c>
    </row>
    <row r="76" spans="1:6" ht="12.75">
      <c r="A76" s="24" t="s">
        <v>208</v>
      </c>
      <c r="B76" s="63" t="s">
        <v>188</v>
      </c>
      <c r="C76" s="26" t="s">
        <v>284</v>
      </c>
      <c r="D76" s="27">
        <v>1121210</v>
      </c>
      <c r="E76" s="64" t="s">
        <v>44</v>
      </c>
      <c r="F76" s="65">
        <f t="shared" si="0"/>
        <v>1121210</v>
      </c>
    </row>
    <row r="77" spans="1:6" ht="12.75">
      <c r="A77" s="24" t="s">
        <v>285</v>
      </c>
      <c r="B77" s="63" t="s">
        <v>188</v>
      </c>
      <c r="C77" s="26" t="s">
        <v>286</v>
      </c>
      <c r="D77" s="27">
        <v>9460358.77</v>
      </c>
      <c r="E77" s="64">
        <v>7078999.13</v>
      </c>
      <c r="F77" s="65">
        <f t="shared" si="0"/>
        <v>2381359.6399999997</v>
      </c>
    </row>
    <row r="78" spans="1:6" ht="12.75">
      <c r="A78" s="24" t="s">
        <v>287</v>
      </c>
      <c r="B78" s="63" t="s">
        <v>188</v>
      </c>
      <c r="C78" s="26" t="s">
        <v>288</v>
      </c>
      <c r="D78" s="27">
        <v>1166979.92</v>
      </c>
      <c r="E78" s="64">
        <v>969518.38</v>
      </c>
      <c r="F78" s="65">
        <f t="shared" si="0"/>
        <v>197461.53999999992</v>
      </c>
    </row>
    <row r="79" spans="1:6" ht="22.5">
      <c r="A79" s="24" t="s">
        <v>289</v>
      </c>
      <c r="B79" s="63" t="s">
        <v>188</v>
      </c>
      <c r="C79" s="26" t="s">
        <v>290</v>
      </c>
      <c r="D79" s="27">
        <v>914410</v>
      </c>
      <c r="E79" s="64">
        <v>756405.9</v>
      </c>
      <c r="F79" s="65">
        <f aca="true" t="shared" si="1" ref="F79:F142">IF(OR(D79="-",IF(E79="-",0,E79)&gt;=IF(D79="-",0,D79)),"-",IF(D79="-",0,D79)-IF(E79="-",0,E79))</f>
        <v>158004.09999999998</v>
      </c>
    </row>
    <row r="80" spans="1:6" ht="45">
      <c r="A80" s="24" t="s">
        <v>291</v>
      </c>
      <c r="B80" s="63" t="s">
        <v>188</v>
      </c>
      <c r="C80" s="26" t="s">
        <v>292</v>
      </c>
      <c r="D80" s="27">
        <v>914410</v>
      </c>
      <c r="E80" s="64">
        <v>756405.9</v>
      </c>
      <c r="F80" s="65">
        <f t="shared" si="1"/>
        <v>158004.09999999998</v>
      </c>
    </row>
    <row r="81" spans="1:6" ht="45">
      <c r="A81" s="24" t="s">
        <v>293</v>
      </c>
      <c r="B81" s="63" t="s">
        <v>188</v>
      </c>
      <c r="C81" s="26" t="s">
        <v>294</v>
      </c>
      <c r="D81" s="27">
        <v>252569.92</v>
      </c>
      <c r="E81" s="64">
        <v>213112.48</v>
      </c>
      <c r="F81" s="65">
        <f t="shared" si="1"/>
        <v>39457.44</v>
      </c>
    </row>
    <row r="82" spans="1:6" ht="12.75">
      <c r="A82" s="24" t="s">
        <v>208</v>
      </c>
      <c r="B82" s="63" t="s">
        <v>188</v>
      </c>
      <c r="C82" s="26" t="s">
        <v>295</v>
      </c>
      <c r="D82" s="27">
        <v>252569.92</v>
      </c>
      <c r="E82" s="64">
        <v>213112.48</v>
      </c>
      <c r="F82" s="65">
        <f t="shared" si="1"/>
        <v>39457.44</v>
      </c>
    </row>
    <row r="83" spans="1:6" ht="12.75">
      <c r="A83" s="24" t="s">
        <v>296</v>
      </c>
      <c r="B83" s="63" t="s">
        <v>188</v>
      </c>
      <c r="C83" s="26" t="s">
        <v>297</v>
      </c>
      <c r="D83" s="27">
        <v>1046666.33</v>
      </c>
      <c r="E83" s="64">
        <v>668055.04</v>
      </c>
      <c r="F83" s="65">
        <f t="shared" si="1"/>
        <v>378611.2899999999</v>
      </c>
    </row>
    <row r="84" spans="1:6" ht="33.75">
      <c r="A84" s="24" t="s">
        <v>225</v>
      </c>
      <c r="B84" s="63" t="s">
        <v>188</v>
      </c>
      <c r="C84" s="26" t="s">
        <v>298</v>
      </c>
      <c r="D84" s="27">
        <v>63000</v>
      </c>
      <c r="E84" s="64">
        <v>39000</v>
      </c>
      <c r="F84" s="65">
        <f t="shared" si="1"/>
        <v>24000</v>
      </c>
    </row>
    <row r="85" spans="1:6" ht="12.75">
      <c r="A85" s="24" t="s">
        <v>208</v>
      </c>
      <c r="B85" s="63" t="s">
        <v>188</v>
      </c>
      <c r="C85" s="26" t="s">
        <v>299</v>
      </c>
      <c r="D85" s="27">
        <v>63000</v>
      </c>
      <c r="E85" s="64">
        <v>39000</v>
      </c>
      <c r="F85" s="65">
        <f t="shared" si="1"/>
        <v>24000</v>
      </c>
    </row>
    <row r="86" spans="1:6" ht="45">
      <c r="A86" s="24" t="s">
        <v>300</v>
      </c>
      <c r="B86" s="63" t="s">
        <v>188</v>
      </c>
      <c r="C86" s="26" t="s">
        <v>301</v>
      </c>
      <c r="D86" s="27">
        <v>266915.06</v>
      </c>
      <c r="E86" s="64">
        <v>198891.4</v>
      </c>
      <c r="F86" s="65">
        <f t="shared" si="1"/>
        <v>68023.66</v>
      </c>
    </row>
    <row r="87" spans="1:6" ht="12.75">
      <c r="A87" s="24" t="s">
        <v>208</v>
      </c>
      <c r="B87" s="63" t="s">
        <v>188</v>
      </c>
      <c r="C87" s="26" t="s">
        <v>302</v>
      </c>
      <c r="D87" s="27">
        <v>140000</v>
      </c>
      <c r="E87" s="64">
        <v>140000</v>
      </c>
      <c r="F87" s="65" t="str">
        <f t="shared" si="1"/>
        <v>-</v>
      </c>
    </row>
    <row r="88" spans="1:6" ht="12.75">
      <c r="A88" s="24" t="s">
        <v>208</v>
      </c>
      <c r="B88" s="63" t="s">
        <v>188</v>
      </c>
      <c r="C88" s="26" t="s">
        <v>303</v>
      </c>
      <c r="D88" s="27">
        <v>126915.06</v>
      </c>
      <c r="E88" s="64">
        <v>58891.4</v>
      </c>
      <c r="F88" s="65">
        <f t="shared" si="1"/>
        <v>68023.66</v>
      </c>
    </row>
    <row r="89" spans="1:6" ht="45">
      <c r="A89" s="24" t="s">
        <v>304</v>
      </c>
      <c r="B89" s="63" t="s">
        <v>188</v>
      </c>
      <c r="C89" s="26" t="s">
        <v>305</v>
      </c>
      <c r="D89" s="27">
        <v>139157.73</v>
      </c>
      <c r="E89" s="64">
        <v>90818.74</v>
      </c>
      <c r="F89" s="65">
        <f t="shared" si="1"/>
        <v>48338.990000000005</v>
      </c>
    </row>
    <row r="90" spans="1:6" ht="12.75">
      <c r="A90" s="24" t="s">
        <v>208</v>
      </c>
      <c r="B90" s="63" t="s">
        <v>188</v>
      </c>
      <c r="C90" s="26" t="s">
        <v>306</v>
      </c>
      <c r="D90" s="27">
        <v>124157.73</v>
      </c>
      <c r="E90" s="64">
        <v>90818.74</v>
      </c>
      <c r="F90" s="65">
        <f t="shared" si="1"/>
        <v>33338.98999999999</v>
      </c>
    </row>
    <row r="91" spans="1:6" ht="12.75">
      <c r="A91" s="24" t="s">
        <v>208</v>
      </c>
      <c r="B91" s="63" t="s">
        <v>188</v>
      </c>
      <c r="C91" s="26" t="s">
        <v>460</v>
      </c>
      <c r="D91" s="27">
        <v>15000</v>
      </c>
      <c r="E91" s="64" t="s">
        <v>44</v>
      </c>
      <c r="F91" s="65">
        <f t="shared" si="1"/>
        <v>15000</v>
      </c>
    </row>
    <row r="92" spans="1:6" ht="22.5">
      <c r="A92" s="24" t="s">
        <v>307</v>
      </c>
      <c r="B92" s="63" t="s">
        <v>188</v>
      </c>
      <c r="C92" s="26" t="s">
        <v>308</v>
      </c>
      <c r="D92" s="27">
        <v>404028.54</v>
      </c>
      <c r="E92" s="64">
        <v>252562.4</v>
      </c>
      <c r="F92" s="65">
        <f t="shared" si="1"/>
        <v>151466.13999999998</v>
      </c>
    </row>
    <row r="93" spans="1:6" ht="45">
      <c r="A93" s="24" t="s">
        <v>291</v>
      </c>
      <c r="B93" s="63" t="s">
        <v>188</v>
      </c>
      <c r="C93" s="26" t="s">
        <v>309</v>
      </c>
      <c r="D93" s="27">
        <v>404028.54</v>
      </c>
      <c r="E93" s="64">
        <v>252562.4</v>
      </c>
      <c r="F93" s="65">
        <f t="shared" si="1"/>
        <v>151466.13999999998</v>
      </c>
    </row>
    <row r="94" spans="1:6" ht="22.5">
      <c r="A94" s="24" t="s">
        <v>310</v>
      </c>
      <c r="B94" s="63" t="s">
        <v>188</v>
      </c>
      <c r="C94" s="26" t="s">
        <v>311</v>
      </c>
      <c r="D94" s="27">
        <v>173565</v>
      </c>
      <c r="E94" s="64">
        <v>86782.5</v>
      </c>
      <c r="F94" s="65">
        <f t="shared" si="1"/>
        <v>86782.5</v>
      </c>
    </row>
    <row r="95" spans="1:6" ht="12.75">
      <c r="A95" s="24" t="s">
        <v>208</v>
      </c>
      <c r="B95" s="63" t="s">
        <v>188</v>
      </c>
      <c r="C95" s="26" t="s">
        <v>312</v>
      </c>
      <c r="D95" s="27">
        <v>173565</v>
      </c>
      <c r="E95" s="64">
        <v>86782.5</v>
      </c>
      <c r="F95" s="65">
        <f t="shared" si="1"/>
        <v>86782.5</v>
      </c>
    </row>
    <row r="96" spans="1:6" ht="12.75">
      <c r="A96" s="24" t="s">
        <v>313</v>
      </c>
      <c r="B96" s="63" t="s">
        <v>188</v>
      </c>
      <c r="C96" s="26" t="s">
        <v>314</v>
      </c>
      <c r="D96" s="27">
        <v>7224255.63</v>
      </c>
      <c r="E96" s="64">
        <v>5420840.31</v>
      </c>
      <c r="F96" s="65">
        <f t="shared" si="1"/>
        <v>1803415.3200000003</v>
      </c>
    </row>
    <row r="97" spans="1:6" ht="33.75">
      <c r="A97" s="24" t="s">
        <v>225</v>
      </c>
      <c r="B97" s="63" t="s">
        <v>188</v>
      </c>
      <c r="C97" s="26" t="s">
        <v>315</v>
      </c>
      <c r="D97" s="27">
        <v>27000</v>
      </c>
      <c r="E97" s="64">
        <v>27000</v>
      </c>
      <c r="F97" s="65" t="str">
        <f t="shared" si="1"/>
        <v>-</v>
      </c>
    </row>
    <row r="98" spans="1:6" ht="12.75">
      <c r="A98" s="24" t="s">
        <v>208</v>
      </c>
      <c r="B98" s="63" t="s">
        <v>188</v>
      </c>
      <c r="C98" s="26" t="s">
        <v>316</v>
      </c>
      <c r="D98" s="27">
        <v>27000</v>
      </c>
      <c r="E98" s="64">
        <v>27000</v>
      </c>
      <c r="F98" s="65" t="str">
        <f t="shared" si="1"/>
        <v>-</v>
      </c>
    </row>
    <row r="99" spans="1:6" ht="45">
      <c r="A99" s="24" t="s">
        <v>317</v>
      </c>
      <c r="B99" s="63" t="s">
        <v>188</v>
      </c>
      <c r="C99" s="26" t="s">
        <v>318</v>
      </c>
      <c r="D99" s="27">
        <v>2106067.05</v>
      </c>
      <c r="E99" s="64">
        <v>1733235.67</v>
      </c>
      <c r="F99" s="65">
        <f t="shared" si="1"/>
        <v>372831.3799999999</v>
      </c>
    </row>
    <row r="100" spans="1:6" ht="12.75">
      <c r="A100" s="24" t="s">
        <v>208</v>
      </c>
      <c r="B100" s="63" t="s">
        <v>188</v>
      </c>
      <c r="C100" s="26" t="s">
        <v>319</v>
      </c>
      <c r="D100" s="27">
        <v>2046187.41</v>
      </c>
      <c r="E100" s="64">
        <v>1733235.67</v>
      </c>
      <c r="F100" s="65">
        <f t="shared" si="1"/>
        <v>312951.74</v>
      </c>
    </row>
    <row r="101" spans="1:6" ht="12.75">
      <c r="A101" s="24" t="s">
        <v>210</v>
      </c>
      <c r="B101" s="63" t="s">
        <v>188</v>
      </c>
      <c r="C101" s="26" t="s">
        <v>461</v>
      </c>
      <c r="D101" s="27">
        <v>59879.64</v>
      </c>
      <c r="E101" s="64" t="s">
        <v>44</v>
      </c>
      <c r="F101" s="65">
        <f t="shared" si="1"/>
        <v>59879.64</v>
      </c>
    </row>
    <row r="102" spans="1:6" ht="22.5">
      <c r="A102" s="24" t="s">
        <v>320</v>
      </c>
      <c r="B102" s="63" t="s">
        <v>188</v>
      </c>
      <c r="C102" s="26" t="s">
        <v>321</v>
      </c>
      <c r="D102" s="27">
        <v>43045.53</v>
      </c>
      <c r="E102" s="64">
        <v>43045.53</v>
      </c>
      <c r="F102" s="65" t="str">
        <f t="shared" si="1"/>
        <v>-</v>
      </c>
    </row>
    <row r="103" spans="1:6" ht="12.75">
      <c r="A103" s="24" t="s">
        <v>208</v>
      </c>
      <c r="B103" s="63" t="s">
        <v>188</v>
      </c>
      <c r="C103" s="26" t="s">
        <v>322</v>
      </c>
      <c r="D103" s="27">
        <v>43045.53</v>
      </c>
      <c r="E103" s="64">
        <v>43045.53</v>
      </c>
      <c r="F103" s="65" t="str">
        <f t="shared" si="1"/>
        <v>-</v>
      </c>
    </row>
    <row r="104" spans="1:6" ht="22.5">
      <c r="A104" s="24" t="s">
        <v>323</v>
      </c>
      <c r="B104" s="63" t="s">
        <v>188</v>
      </c>
      <c r="C104" s="26" t="s">
        <v>324</v>
      </c>
      <c r="D104" s="27">
        <v>31087</v>
      </c>
      <c r="E104" s="64" t="s">
        <v>44</v>
      </c>
      <c r="F104" s="65">
        <f t="shared" si="1"/>
        <v>31087</v>
      </c>
    </row>
    <row r="105" spans="1:6" ht="12.75">
      <c r="A105" s="24" t="s">
        <v>208</v>
      </c>
      <c r="B105" s="63" t="s">
        <v>188</v>
      </c>
      <c r="C105" s="26" t="s">
        <v>325</v>
      </c>
      <c r="D105" s="27">
        <v>31087</v>
      </c>
      <c r="E105" s="64" t="s">
        <v>44</v>
      </c>
      <c r="F105" s="65">
        <f t="shared" si="1"/>
        <v>31087</v>
      </c>
    </row>
    <row r="106" spans="1:6" ht="33.75">
      <c r="A106" s="24" t="s">
        <v>326</v>
      </c>
      <c r="B106" s="63" t="s">
        <v>188</v>
      </c>
      <c r="C106" s="26" t="s">
        <v>327</v>
      </c>
      <c r="D106" s="27">
        <v>272402.1</v>
      </c>
      <c r="E106" s="64">
        <v>255627.1</v>
      </c>
      <c r="F106" s="65">
        <f t="shared" si="1"/>
        <v>16774.99999999997</v>
      </c>
    </row>
    <row r="107" spans="1:6" ht="12.75">
      <c r="A107" s="24" t="s">
        <v>168</v>
      </c>
      <c r="B107" s="63" t="s">
        <v>188</v>
      </c>
      <c r="C107" s="26" t="s">
        <v>328</v>
      </c>
      <c r="D107" s="27">
        <v>272402.1</v>
      </c>
      <c r="E107" s="64">
        <v>255627.1</v>
      </c>
      <c r="F107" s="65">
        <f t="shared" si="1"/>
        <v>16774.99999999997</v>
      </c>
    </row>
    <row r="108" spans="1:6" ht="33.75">
      <c r="A108" s="24" t="s">
        <v>329</v>
      </c>
      <c r="B108" s="63" t="s">
        <v>188</v>
      </c>
      <c r="C108" s="26" t="s">
        <v>330</v>
      </c>
      <c r="D108" s="27">
        <v>10000</v>
      </c>
      <c r="E108" s="64">
        <v>10000</v>
      </c>
      <c r="F108" s="65" t="str">
        <f t="shared" si="1"/>
        <v>-</v>
      </c>
    </row>
    <row r="109" spans="1:6" ht="12.75">
      <c r="A109" s="24" t="s">
        <v>208</v>
      </c>
      <c r="B109" s="63" t="s">
        <v>188</v>
      </c>
      <c r="C109" s="26" t="s">
        <v>331</v>
      </c>
      <c r="D109" s="27">
        <v>10000</v>
      </c>
      <c r="E109" s="64">
        <v>10000</v>
      </c>
      <c r="F109" s="65" t="str">
        <f t="shared" si="1"/>
        <v>-</v>
      </c>
    </row>
    <row r="110" spans="1:6" ht="22.5">
      <c r="A110" s="24" t="s">
        <v>332</v>
      </c>
      <c r="B110" s="63" t="s">
        <v>188</v>
      </c>
      <c r="C110" s="26" t="s">
        <v>333</v>
      </c>
      <c r="D110" s="27">
        <v>264988.3</v>
      </c>
      <c r="E110" s="64">
        <v>264864.66</v>
      </c>
      <c r="F110" s="65">
        <f t="shared" si="1"/>
        <v>123.64000000001397</v>
      </c>
    </row>
    <row r="111" spans="1:6" ht="12.75">
      <c r="A111" s="24" t="s">
        <v>208</v>
      </c>
      <c r="B111" s="63" t="s">
        <v>188</v>
      </c>
      <c r="C111" s="26" t="s">
        <v>334</v>
      </c>
      <c r="D111" s="27">
        <v>264988.3</v>
      </c>
      <c r="E111" s="64">
        <v>264864.66</v>
      </c>
      <c r="F111" s="65">
        <f t="shared" si="1"/>
        <v>123.64000000001397</v>
      </c>
    </row>
    <row r="112" spans="1:6" ht="33.75">
      <c r="A112" s="24" t="s">
        <v>335</v>
      </c>
      <c r="B112" s="63" t="s">
        <v>188</v>
      </c>
      <c r="C112" s="26" t="s">
        <v>336</v>
      </c>
      <c r="D112" s="27">
        <v>2785562.8</v>
      </c>
      <c r="E112" s="64">
        <v>1464877.5</v>
      </c>
      <c r="F112" s="65">
        <f t="shared" si="1"/>
        <v>1320685.2999999998</v>
      </c>
    </row>
    <row r="113" spans="1:6" ht="12.75">
      <c r="A113" s="24" t="s">
        <v>208</v>
      </c>
      <c r="B113" s="63" t="s">
        <v>188</v>
      </c>
      <c r="C113" s="26" t="s">
        <v>337</v>
      </c>
      <c r="D113" s="27">
        <v>478312.8</v>
      </c>
      <c r="E113" s="64">
        <v>425265.53</v>
      </c>
      <c r="F113" s="65">
        <f t="shared" si="1"/>
        <v>53047.26999999996</v>
      </c>
    </row>
    <row r="114" spans="1:6" ht="12.75">
      <c r="A114" s="24" t="s">
        <v>208</v>
      </c>
      <c r="B114" s="63" t="s">
        <v>188</v>
      </c>
      <c r="C114" s="26" t="s">
        <v>338</v>
      </c>
      <c r="D114" s="27">
        <v>158470</v>
      </c>
      <c r="E114" s="64">
        <v>125831.97</v>
      </c>
      <c r="F114" s="65">
        <f t="shared" si="1"/>
        <v>32638.03</v>
      </c>
    </row>
    <row r="115" spans="1:6" ht="12.75">
      <c r="A115" s="24" t="s">
        <v>208</v>
      </c>
      <c r="B115" s="63" t="s">
        <v>188</v>
      </c>
      <c r="C115" s="26" t="s">
        <v>339</v>
      </c>
      <c r="D115" s="27">
        <v>2148780</v>
      </c>
      <c r="E115" s="64">
        <v>913780</v>
      </c>
      <c r="F115" s="65">
        <f t="shared" si="1"/>
        <v>1235000</v>
      </c>
    </row>
    <row r="116" spans="1:6" ht="33.75">
      <c r="A116" s="24" t="s">
        <v>340</v>
      </c>
      <c r="B116" s="63" t="s">
        <v>188</v>
      </c>
      <c r="C116" s="26" t="s">
        <v>341</v>
      </c>
      <c r="D116" s="27">
        <v>422999.85</v>
      </c>
      <c r="E116" s="64">
        <v>422999.85</v>
      </c>
      <c r="F116" s="65" t="str">
        <f t="shared" si="1"/>
        <v>-</v>
      </c>
    </row>
    <row r="117" spans="1:6" ht="12.75">
      <c r="A117" s="24" t="s">
        <v>208</v>
      </c>
      <c r="B117" s="63" t="s">
        <v>188</v>
      </c>
      <c r="C117" s="26" t="s">
        <v>342</v>
      </c>
      <c r="D117" s="27">
        <v>422999.85</v>
      </c>
      <c r="E117" s="64">
        <v>422999.85</v>
      </c>
      <c r="F117" s="65" t="str">
        <f t="shared" si="1"/>
        <v>-</v>
      </c>
    </row>
    <row r="118" spans="1:6" ht="22.5">
      <c r="A118" s="24" t="s">
        <v>343</v>
      </c>
      <c r="B118" s="63" t="s">
        <v>188</v>
      </c>
      <c r="C118" s="26" t="s">
        <v>344</v>
      </c>
      <c r="D118" s="27">
        <v>433913</v>
      </c>
      <c r="E118" s="64">
        <v>372000</v>
      </c>
      <c r="F118" s="65">
        <f t="shared" si="1"/>
        <v>61913</v>
      </c>
    </row>
    <row r="119" spans="1:6" ht="12.75">
      <c r="A119" s="24" t="s">
        <v>208</v>
      </c>
      <c r="B119" s="63" t="s">
        <v>188</v>
      </c>
      <c r="C119" s="26" t="s">
        <v>345</v>
      </c>
      <c r="D119" s="27">
        <v>433913</v>
      </c>
      <c r="E119" s="64">
        <v>372000</v>
      </c>
      <c r="F119" s="65">
        <f t="shared" si="1"/>
        <v>61913</v>
      </c>
    </row>
    <row r="120" spans="1:6" ht="22.5">
      <c r="A120" s="24" t="s">
        <v>346</v>
      </c>
      <c r="B120" s="63" t="s">
        <v>188</v>
      </c>
      <c r="C120" s="26" t="s">
        <v>347</v>
      </c>
      <c r="D120" s="27">
        <v>204750</v>
      </c>
      <c r="E120" s="64">
        <v>204750</v>
      </c>
      <c r="F120" s="65" t="str">
        <f t="shared" si="1"/>
        <v>-</v>
      </c>
    </row>
    <row r="121" spans="1:6" ht="12.75">
      <c r="A121" s="24" t="s">
        <v>208</v>
      </c>
      <c r="B121" s="63" t="s">
        <v>188</v>
      </c>
      <c r="C121" s="26" t="s">
        <v>348</v>
      </c>
      <c r="D121" s="27">
        <v>204750</v>
      </c>
      <c r="E121" s="64">
        <v>204750</v>
      </c>
      <c r="F121" s="65" t="str">
        <f t="shared" si="1"/>
        <v>-</v>
      </c>
    </row>
    <row r="122" spans="1:6" ht="22.5">
      <c r="A122" s="24" t="s">
        <v>349</v>
      </c>
      <c r="B122" s="63" t="s">
        <v>188</v>
      </c>
      <c r="C122" s="26" t="s">
        <v>350</v>
      </c>
      <c r="D122" s="27">
        <v>223440</v>
      </c>
      <c r="E122" s="64">
        <v>223440</v>
      </c>
      <c r="F122" s="65" t="str">
        <f t="shared" si="1"/>
        <v>-</v>
      </c>
    </row>
    <row r="123" spans="1:6" ht="12.75">
      <c r="A123" s="24" t="s">
        <v>208</v>
      </c>
      <c r="B123" s="63" t="s">
        <v>188</v>
      </c>
      <c r="C123" s="26" t="s">
        <v>351</v>
      </c>
      <c r="D123" s="27">
        <v>223440</v>
      </c>
      <c r="E123" s="64">
        <v>223440</v>
      </c>
      <c r="F123" s="65" t="str">
        <f t="shared" si="1"/>
        <v>-</v>
      </c>
    </row>
    <row r="124" spans="1:6" ht="22.5">
      <c r="A124" s="24" t="s">
        <v>352</v>
      </c>
      <c r="B124" s="63" t="s">
        <v>188</v>
      </c>
      <c r="C124" s="26" t="s">
        <v>353</v>
      </c>
      <c r="D124" s="27">
        <v>199500</v>
      </c>
      <c r="E124" s="64">
        <v>199500</v>
      </c>
      <c r="F124" s="65" t="str">
        <f t="shared" si="1"/>
        <v>-</v>
      </c>
    </row>
    <row r="125" spans="1:6" ht="12.75">
      <c r="A125" s="24" t="s">
        <v>208</v>
      </c>
      <c r="B125" s="63" t="s">
        <v>188</v>
      </c>
      <c r="C125" s="26" t="s">
        <v>354</v>
      </c>
      <c r="D125" s="27">
        <v>199500</v>
      </c>
      <c r="E125" s="64">
        <v>199500</v>
      </c>
      <c r="F125" s="65" t="str">
        <f t="shared" si="1"/>
        <v>-</v>
      </c>
    </row>
    <row r="126" spans="1:6" ht="22.5">
      <c r="A126" s="24" t="s">
        <v>355</v>
      </c>
      <c r="B126" s="63" t="s">
        <v>188</v>
      </c>
      <c r="C126" s="26" t="s">
        <v>356</v>
      </c>
      <c r="D126" s="27">
        <v>199500</v>
      </c>
      <c r="E126" s="64">
        <v>199500</v>
      </c>
      <c r="F126" s="65" t="str">
        <f t="shared" si="1"/>
        <v>-</v>
      </c>
    </row>
    <row r="127" spans="1:6" ht="12.75">
      <c r="A127" s="24" t="s">
        <v>208</v>
      </c>
      <c r="B127" s="63" t="s">
        <v>188</v>
      </c>
      <c r="C127" s="26" t="s">
        <v>357</v>
      </c>
      <c r="D127" s="27">
        <v>199500</v>
      </c>
      <c r="E127" s="64">
        <v>199500</v>
      </c>
      <c r="F127" s="65" t="str">
        <f t="shared" si="1"/>
        <v>-</v>
      </c>
    </row>
    <row r="128" spans="1:6" ht="22.5">
      <c r="A128" s="24" t="s">
        <v>358</v>
      </c>
      <c r="B128" s="63" t="s">
        <v>188</v>
      </c>
      <c r="C128" s="26" t="s">
        <v>359</v>
      </c>
      <c r="D128" s="27">
        <v>22456.89</v>
      </c>
      <c r="E128" s="64">
        <v>20585.4</v>
      </c>
      <c r="F128" s="65">
        <f t="shared" si="1"/>
        <v>1871.489999999998</v>
      </c>
    </row>
    <row r="129" spans="1:6" ht="22.5">
      <c r="A129" s="24" t="s">
        <v>360</v>
      </c>
      <c r="B129" s="63" t="s">
        <v>188</v>
      </c>
      <c r="C129" s="26" t="s">
        <v>361</v>
      </c>
      <c r="D129" s="27">
        <v>22456.89</v>
      </c>
      <c r="E129" s="64">
        <v>20585.4</v>
      </c>
      <c r="F129" s="65">
        <f t="shared" si="1"/>
        <v>1871.489999999998</v>
      </c>
    </row>
    <row r="130" spans="1:6" ht="12.75">
      <c r="A130" s="24" t="s">
        <v>168</v>
      </c>
      <c r="B130" s="63" t="s">
        <v>188</v>
      </c>
      <c r="C130" s="26" t="s">
        <v>362</v>
      </c>
      <c r="D130" s="27">
        <v>22456.89</v>
      </c>
      <c r="E130" s="64">
        <v>20585.4</v>
      </c>
      <c r="F130" s="65">
        <f t="shared" si="1"/>
        <v>1871.489999999998</v>
      </c>
    </row>
    <row r="131" spans="1:6" ht="12.75">
      <c r="A131" s="24" t="s">
        <v>363</v>
      </c>
      <c r="B131" s="63" t="s">
        <v>188</v>
      </c>
      <c r="C131" s="26" t="s">
        <v>364</v>
      </c>
      <c r="D131" s="27">
        <v>7035497.67</v>
      </c>
      <c r="E131" s="64">
        <v>5741173.38</v>
      </c>
      <c r="F131" s="65">
        <f t="shared" si="1"/>
        <v>1294324.29</v>
      </c>
    </row>
    <row r="132" spans="1:6" ht="12.75">
      <c r="A132" s="24" t="s">
        <v>365</v>
      </c>
      <c r="B132" s="63" t="s">
        <v>188</v>
      </c>
      <c r="C132" s="26" t="s">
        <v>366</v>
      </c>
      <c r="D132" s="27">
        <v>7035497.67</v>
      </c>
      <c r="E132" s="64">
        <v>5741173.38</v>
      </c>
      <c r="F132" s="65">
        <f t="shared" si="1"/>
        <v>1294324.29</v>
      </c>
    </row>
    <row r="133" spans="1:6" ht="33.75">
      <c r="A133" s="24" t="s">
        <v>367</v>
      </c>
      <c r="B133" s="63" t="s">
        <v>188</v>
      </c>
      <c r="C133" s="26" t="s">
        <v>368</v>
      </c>
      <c r="D133" s="27">
        <v>3656950.12</v>
      </c>
      <c r="E133" s="64">
        <v>3024594.19</v>
      </c>
      <c r="F133" s="65">
        <f t="shared" si="1"/>
        <v>632355.9300000002</v>
      </c>
    </row>
    <row r="134" spans="1:6" ht="12.75">
      <c r="A134" s="24" t="s">
        <v>369</v>
      </c>
      <c r="B134" s="63" t="s">
        <v>188</v>
      </c>
      <c r="C134" s="26" t="s">
        <v>370</v>
      </c>
      <c r="D134" s="27">
        <v>1288399.99</v>
      </c>
      <c r="E134" s="64">
        <v>1288399.99</v>
      </c>
      <c r="F134" s="65" t="str">
        <f t="shared" si="1"/>
        <v>-</v>
      </c>
    </row>
    <row r="135" spans="1:6" ht="33.75">
      <c r="A135" s="24" t="s">
        <v>371</v>
      </c>
      <c r="B135" s="63" t="s">
        <v>188</v>
      </c>
      <c r="C135" s="26" t="s">
        <v>372</v>
      </c>
      <c r="D135" s="27">
        <v>388999.01</v>
      </c>
      <c r="E135" s="64">
        <v>388999.01</v>
      </c>
      <c r="F135" s="65" t="str">
        <f t="shared" si="1"/>
        <v>-</v>
      </c>
    </row>
    <row r="136" spans="1:6" ht="22.5">
      <c r="A136" s="24" t="s">
        <v>206</v>
      </c>
      <c r="B136" s="63" t="s">
        <v>188</v>
      </c>
      <c r="C136" s="26" t="s">
        <v>373</v>
      </c>
      <c r="D136" s="27">
        <v>44967.82</v>
      </c>
      <c r="E136" s="64">
        <v>43810.08</v>
      </c>
      <c r="F136" s="65">
        <f t="shared" si="1"/>
        <v>1157.739999999998</v>
      </c>
    </row>
    <row r="137" spans="1:6" ht="12.75">
      <c r="A137" s="24" t="s">
        <v>208</v>
      </c>
      <c r="B137" s="63" t="s">
        <v>188</v>
      </c>
      <c r="C137" s="26" t="s">
        <v>374</v>
      </c>
      <c r="D137" s="27">
        <v>794573.5</v>
      </c>
      <c r="E137" s="64">
        <v>598342.77</v>
      </c>
      <c r="F137" s="65">
        <f t="shared" si="1"/>
        <v>196230.72999999998</v>
      </c>
    </row>
    <row r="138" spans="1:6" ht="12.75">
      <c r="A138" s="24" t="s">
        <v>210</v>
      </c>
      <c r="B138" s="63" t="s">
        <v>188</v>
      </c>
      <c r="C138" s="26" t="s">
        <v>375</v>
      </c>
      <c r="D138" s="27">
        <v>3120</v>
      </c>
      <c r="E138" s="64">
        <v>2340</v>
      </c>
      <c r="F138" s="65">
        <f t="shared" si="1"/>
        <v>780</v>
      </c>
    </row>
    <row r="139" spans="1:6" ht="12.75">
      <c r="A139" s="24" t="s">
        <v>168</v>
      </c>
      <c r="B139" s="63" t="s">
        <v>188</v>
      </c>
      <c r="C139" s="26" t="s">
        <v>376</v>
      </c>
      <c r="D139" s="27">
        <v>1136889.8</v>
      </c>
      <c r="E139" s="64">
        <v>702702.34</v>
      </c>
      <c r="F139" s="65">
        <f t="shared" si="1"/>
        <v>434187.4600000001</v>
      </c>
    </row>
    <row r="140" spans="1:6" ht="22.5">
      <c r="A140" s="24" t="s">
        <v>377</v>
      </c>
      <c r="B140" s="63" t="s">
        <v>188</v>
      </c>
      <c r="C140" s="26" t="s">
        <v>378</v>
      </c>
      <c r="D140" s="27">
        <v>1776433.15</v>
      </c>
      <c r="E140" s="64">
        <v>1589330.19</v>
      </c>
      <c r="F140" s="65">
        <f t="shared" si="1"/>
        <v>187102.95999999996</v>
      </c>
    </row>
    <row r="141" spans="1:6" ht="12.75">
      <c r="A141" s="24" t="s">
        <v>168</v>
      </c>
      <c r="B141" s="63" t="s">
        <v>188</v>
      </c>
      <c r="C141" s="26" t="s">
        <v>379</v>
      </c>
      <c r="D141" s="27">
        <v>377297</v>
      </c>
      <c r="E141" s="64">
        <v>302083.71</v>
      </c>
      <c r="F141" s="65">
        <f t="shared" si="1"/>
        <v>75213.28999999998</v>
      </c>
    </row>
    <row r="142" spans="1:6" ht="12.75">
      <c r="A142" s="24" t="s">
        <v>369</v>
      </c>
      <c r="B142" s="63" t="s">
        <v>188</v>
      </c>
      <c r="C142" s="26" t="s">
        <v>380</v>
      </c>
      <c r="D142" s="27">
        <v>1080728</v>
      </c>
      <c r="E142" s="64">
        <v>1000942</v>
      </c>
      <c r="F142" s="65">
        <f t="shared" si="1"/>
        <v>79786</v>
      </c>
    </row>
    <row r="143" spans="1:6" ht="33.75">
      <c r="A143" s="24" t="s">
        <v>371</v>
      </c>
      <c r="B143" s="63" t="s">
        <v>188</v>
      </c>
      <c r="C143" s="26" t="s">
        <v>381</v>
      </c>
      <c r="D143" s="27">
        <v>318408.15</v>
      </c>
      <c r="E143" s="64">
        <v>286304.48</v>
      </c>
      <c r="F143" s="65">
        <f aca="true" t="shared" si="2" ref="F143:F156">IF(OR(D143="-",IF(E143="-",0,E143)&gt;=IF(D143="-",0,D143)),"-",IF(D143="-",0,D143)-IF(E143="-",0,E143))</f>
        <v>32103.670000000042</v>
      </c>
    </row>
    <row r="144" spans="1:6" ht="33.75">
      <c r="A144" s="24" t="s">
        <v>382</v>
      </c>
      <c r="B144" s="63" t="s">
        <v>188</v>
      </c>
      <c r="C144" s="26" t="s">
        <v>383</v>
      </c>
      <c r="D144" s="27">
        <v>1226484.4</v>
      </c>
      <c r="E144" s="64">
        <v>1127249</v>
      </c>
      <c r="F144" s="65">
        <f t="shared" si="2"/>
        <v>99235.3999999999</v>
      </c>
    </row>
    <row r="145" spans="1:6" ht="12.75">
      <c r="A145" s="24" t="s">
        <v>168</v>
      </c>
      <c r="B145" s="63" t="s">
        <v>188</v>
      </c>
      <c r="C145" s="26" t="s">
        <v>384</v>
      </c>
      <c r="D145" s="27">
        <v>1111380.4</v>
      </c>
      <c r="E145" s="64">
        <v>1018765.33</v>
      </c>
      <c r="F145" s="65">
        <f t="shared" si="2"/>
        <v>92615.06999999995</v>
      </c>
    </row>
    <row r="146" spans="1:6" ht="12.75">
      <c r="A146" s="24" t="s">
        <v>168</v>
      </c>
      <c r="B146" s="63" t="s">
        <v>188</v>
      </c>
      <c r="C146" s="26" t="s">
        <v>385</v>
      </c>
      <c r="D146" s="27">
        <v>115104</v>
      </c>
      <c r="E146" s="64">
        <v>108483.67</v>
      </c>
      <c r="F146" s="65">
        <f t="shared" si="2"/>
        <v>6620.330000000002</v>
      </c>
    </row>
    <row r="147" spans="1:6" ht="12.75">
      <c r="A147" s="24" t="s">
        <v>386</v>
      </c>
      <c r="B147" s="63" t="s">
        <v>188</v>
      </c>
      <c r="C147" s="26" t="s">
        <v>387</v>
      </c>
      <c r="D147" s="27">
        <v>375630</v>
      </c>
      <c r="E147" s="64" t="s">
        <v>44</v>
      </c>
      <c r="F147" s="65">
        <f t="shared" si="2"/>
        <v>375630</v>
      </c>
    </row>
    <row r="148" spans="1:6" ht="12.75">
      <c r="A148" s="24" t="s">
        <v>208</v>
      </c>
      <c r="B148" s="63" t="s">
        <v>188</v>
      </c>
      <c r="C148" s="26" t="s">
        <v>388</v>
      </c>
      <c r="D148" s="27">
        <v>375630</v>
      </c>
      <c r="E148" s="64" t="s">
        <v>44</v>
      </c>
      <c r="F148" s="65">
        <f t="shared" si="2"/>
        <v>375630</v>
      </c>
    </row>
    <row r="149" spans="1:6" ht="12.75">
      <c r="A149" s="24" t="s">
        <v>389</v>
      </c>
      <c r="B149" s="63" t="s">
        <v>188</v>
      </c>
      <c r="C149" s="26" t="s">
        <v>390</v>
      </c>
      <c r="D149" s="27">
        <v>230680</v>
      </c>
      <c r="E149" s="64">
        <v>211456.52</v>
      </c>
      <c r="F149" s="65">
        <f t="shared" si="2"/>
        <v>19223.48000000001</v>
      </c>
    </row>
    <row r="150" spans="1:6" ht="12.75">
      <c r="A150" s="24" t="s">
        <v>391</v>
      </c>
      <c r="B150" s="63" t="s">
        <v>188</v>
      </c>
      <c r="C150" s="26" t="s">
        <v>392</v>
      </c>
      <c r="D150" s="27">
        <v>230680</v>
      </c>
      <c r="E150" s="64">
        <v>211456.52</v>
      </c>
      <c r="F150" s="65">
        <f t="shared" si="2"/>
        <v>19223.48000000001</v>
      </c>
    </row>
    <row r="151" spans="1:6" ht="33.75">
      <c r="A151" s="24" t="s">
        <v>225</v>
      </c>
      <c r="B151" s="63" t="s">
        <v>188</v>
      </c>
      <c r="C151" s="26" t="s">
        <v>393</v>
      </c>
      <c r="D151" s="27">
        <v>230680</v>
      </c>
      <c r="E151" s="64">
        <v>211456.52</v>
      </c>
      <c r="F151" s="65">
        <f t="shared" si="2"/>
        <v>19223.48000000001</v>
      </c>
    </row>
    <row r="152" spans="1:6" ht="22.5">
      <c r="A152" s="24" t="s">
        <v>394</v>
      </c>
      <c r="B152" s="63" t="s">
        <v>188</v>
      </c>
      <c r="C152" s="26" t="s">
        <v>395</v>
      </c>
      <c r="D152" s="27">
        <v>230680</v>
      </c>
      <c r="E152" s="64">
        <v>211456.52</v>
      </c>
      <c r="F152" s="65">
        <f t="shared" si="2"/>
        <v>19223.48000000001</v>
      </c>
    </row>
    <row r="153" spans="1:6" ht="12.75">
      <c r="A153" s="24" t="s">
        <v>396</v>
      </c>
      <c r="B153" s="63" t="s">
        <v>188</v>
      </c>
      <c r="C153" s="26" t="s">
        <v>397</v>
      </c>
      <c r="D153" s="27">
        <v>104200</v>
      </c>
      <c r="E153" s="64">
        <v>72942.9</v>
      </c>
      <c r="F153" s="65">
        <f t="shared" si="2"/>
        <v>31257.100000000006</v>
      </c>
    </row>
    <row r="154" spans="1:6" ht="16.5" customHeight="1">
      <c r="A154" s="24" t="s">
        <v>398</v>
      </c>
      <c r="B154" s="63" t="s">
        <v>188</v>
      </c>
      <c r="C154" s="26" t="s">
        <v>399</v>
      </c>
      <c r="D154" s="27">
        <v>104200</v>
      </c>
      <c r="E154" s="64">
        <v>72942.9</v>
      </c>
      <c r="F154" s="65">
        <f t="shared" si="2"/>
        <v>31257.100000000006</v>
      </c>
    </row>
    <row r="155" spans="1:6" ht="32.25" customHeight="1">
      <c r="A155" s="24" t="s">
        <v>400</v>
      </c>
      <c r="B155" s="63" t="s">
        <v>188</v>
      </c>
      <c r="C155" s="26" t="s">
        <v>401</v>
      </c>
      <c r="D155" s="27">
        <v>104200</v>
      </c>
      <c r="E155" s="64">
        <v>72942.9</v>
      </c>
      <c r="F155" s="65">
        <f t="shared" si="2"/>
        <v>31257.100000000006</v>
      </c>
    </row>
    <row r="156" spans="1:6" ht="16.5" customHeight="1" thickBot="1">
      <c r="A156" s="24" t="s">
        <v>208</v>
      </c>
      <c r="B156" s="63" t="s">
        <v>188</v>
      </c>
      <c r="C156" s="26" t="s">
        <v>402</v>
      </c>
      <c r="D156" s="27">
        <v>104200</v>
      </c>
      <c r="E156" s="64">
        <v>72942.9</v>
      </c>
      <c r="F156" s="65">
        <f t="shared" si="2"/>
        <v>31257.100000000006</v>
      </c>
    </row>
    <row r="157" spans="1:6" ht="12.75" customHeight="1" thickBot="1">
      <c r="A157" s="66"/>
      <c r="B157" s="67"/>
      <c r="C157" s="68"/>
      <c r="D157" s="69"/>
      <c r="E157" s="67"/>
      <c r="F157" s="67"/>
    </row>
    <row r="158" spans="1:6" ht="12.75" customHeight="1" thickBot="1">
      <c r="A158" s="70" t="s">
        <v>403</v>
      </c>
      <c r="B158" s="71" t="s">
        <v>404</v>
      </c>
      <c r="C158" s="72" t="s">
        <v>189</v>
      </c>
      <c r="D158" s="73">
        <v>-973828.31</v>
      </c>
      <c r="E158" s="73">
        <v>3473391.19</v>
      </c>
      <c r="F158" s="74" t="s">
        <v>405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4" operator="equal" stopIfTrue="1">
      <formula>0</formula>
    </cfRule>
  </conditionalFormatting>
  <conditionalFormatting sqref="E28:F29">
    <cfRule type="cellIs" priority="5" operator="equal" stopIfTrue="1">
      <formula>0</formula>
    </cfRule>
  </conditionalFormatting>
  <conditionalFormatting sqref="E31:F31">
    <cfRule type="cellIs" priority="6" operator="equal" stopIfTrue="1">
      <formula>0</formula>
    </cfRule>
  </conditionalFormatting>
  <conditionalFormatting sqref="E14:F14 E16:F16">
    <cfRule type="cellIs" priority="3" operator="equal" stopIfTrue="1">
      <formula>0</formula>
    </cfRule>
  </conditionalFormatting>
  <conditionalFormatting sqref="E28:F29">
    <cfRule type="cellIs" priority="2" operator="equal" stopIfTrue="1">
      <formula>0</formula>
    </cfRule>
  </conditionalFormatting>
  <conditionalFormatting sqref="E31:F31">
    <cfRule type="cellIs" priority="1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showGridLines="0" tabSelected="1" workbookViewId="0" topLeftCell="A10">
      <selection activeCell="J40" sqref="J40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1.1" customHeight="1">
      <c r="A1" s="146" t="s">
        <v>406</v>
      </c>
      <c r="B1" s="146"/>
      <c r="C1" s="146"/>
      <c r="D1" s="146"/>
      <c r="E1" s="146"/>
      <c r="F1" s="146"/>
    </row>
    <row r="2" spans="1:6" ht="13.15" customHeight="1">
      <c r="A2" s="118" t="s">
        <v>407</v>
      </c>
      <c r="B2" s="118"/>
      <c r="C2" s="118"/>
      <c r="D2" s="118"/>
      <c r="E2" s="118"/>
      <c r="F2" s="118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29" t="s">
        <v>19</v>
      </c>
      <c r="B4" s="123" t="s">
        <v>20</v>
      </c>
      <c r="C4" s="135" t="s">
        <v>408</v>
      </c>
      <c r="D4" s="126" t="s">
        <v>22</v>
      </c>
      <c r="E4" s="126" t="s">
        <v>23</v>
      </c>
      <c r="F4" s="132" t="s">
        <v>24</v>
      </c>
    </row>
    <row r="5" spans="1:6" ht="4.9" customHeight="1">
      <c r="A5" s="130"/>
      <c r="B5" s="124"/>
      <c r="C5" s="136"/>
      <c r="D5" s="127"/>
      <c r="E5" s="127"/>
      <c r="F5" s="133"/>
    </row>
    <row r="6" spans="1:6" ht="6" customHeight="1">
      <c r="A6" s="130"/>
      <c r="B6" s="124"/>
      <c r="C6" s="136"/>
      <c r="D6" s="127"/>
      <c r="E6" s="127"/>
      <c r="F6" s="133"/>
    </row>
    <row r="7" spans="1:6" ht="4.9" customHeight="1">
      <c r="A7" s="130"/>
      <c r="B7" s="124"/>
      <c r="C7" s="136"/>
      <c r="D7" s="127"/>
      <c r="E7" s="127"/>
      <c r="F7" s="133"/>
    </row>
    <row r="8" spans="1:6" ht="6" customHeight="1">
      <c r="A8" s="130"/>
      <c r="B8" s="124"/>
      <c r="C8" s="136"/>
      <c r="D8" s="127"/>
      <c r="E8" s="127"/>
      <c r="F8" s="133"/>
    </row>
    <row r="9" spans="1:6" ht="6" customHeight="1">
      <c r="A9" s="130"/>
      <c r="B9" s="124"/>
      <c r="C9" s="136"/>
      <c r="D9" s="127"/>
      <c r="E9" s="127"/>
      <c r="F9" s="133"/>
    </row>
    <row r="10" spans="1:6" ht="18" customHeight="1">
      <c r="A10" s="131"/>
      <c r="B10" s="125"/>
      <c r="C10" s="147"/>
      <c r="D10" s="128"/>
      <c r="E10" s="128"/>
      <c r="F10" s="134"/>
    </row>
    <row r="11" spans="1:6" ht="13.5" customHeight="1">
      <c r="A11" s="18">
        <v>1</v>
      </c>
      <c r="B11" s="19">
        <v>2</v>
      </c>
      <c r="C11" s="20">
        <v>3</v>
      </c>
      <c r="D11" s="21" t="s">
        <v>25</v>
      </c>
      <c r="E11" s="50" t="s">
        <v>26</v>
      </c>
      <c r="F11" s="23" t="s">
        <v>27</v>
      </c>
    </row>
    <row r="12" spans="1:6" ht="22.5">
      <c r="A12" s="80" t="s">
        <v>409</v>
      </c>
      <c r="B12" s="81" t="s">
        <v>410</v>
      </c>
      <c r="C12" s="82" t="s">
        <v>189</v>
      </c>
      <c r="D12" s="76">
        <f>D17</f>
        <v>973828.3099999987</v>
      </c>
      <c r="E12" s="76">
        <f>E17</f>
        <v>-3473391.1899999976</v>
      </c>
      <c r="F12" s="77">
        <f>D12-E12</f>
        <v>4447219.499999996</v>
      </c>
    </row>
    <row r="13" spans="1:6" ht="12.75">
      <c r="A13" s="83" t="s">
        <v>31</v>
      </c>
      <c r="B13" s="84"/>
      <c r="C13" s="85"/>
      <c r="D13" s="78"/>
      <c r="E13" s="78"/>
      <c r="F13" s="79"/>
    </row>
    <row r="14" spans="1:6" ht="22.5">
      <c r="A14" s="86" t="s">
        <v>411</v>
      </c>
      <c r="B14" s="87" t="s">
        <v>412</v>
      </c>
      <c r="C14" s="88" t="s">
        <v>189</v>
      </c>
      <c r="D14" s="54" t="s">
        <v>44</v>
      </c>
      <c r="E14" s="54" t="s">
        <v>44</v>
      </c>
      <c r="F14" s="56" t="s">
        <v>44</v>
      </c>
    </row>
    <row r="15" spans="1:6" ht="12.75">
      <c r="A15" s="86" t="s">
        <v>413</v>
      </c>
      <c r="B15" s="87" t="s">
        <v>414</v>
      </c>
      <c r="C15" s="88" t="s">
        <v>189</v>
      </c>
      <c r="D15" s="93"/>
      <c r="E15" s="93"/>
      <c r="F15" s="94"/>
    </row>
    <row r="16" spans="1:6" ht="12.75">
      <c r="A16" s="80" t="s">
        <v>415</v>
      </c>
      <c r="B16" s="81" t="s">
        <v>416</v>
      </c>
      <c r="C16" s="82" t="s">
        <v>417</v>
      </c>
      <c r="D16" s="95">
        <f>D17</f>
        <v>973828.3099999987</v>
      </c>
      <c r="E16" s="95">
        <f>E17</f>
        <v>-3473391.1899999976</v>
      </c>
      <c r="F16" s="96">
        <f>D16-E16</f>
        <v>4447219.499999996</v>
      </c>
    </row>
    <row r="17" spans="1:6" ht="22.5">
      <c r="A17" s="80" t="s">
        <v>418</v>
      </c>
      <c r="B17" s="81" t="s">
        <v>416</v>
      </c>
      <c r="C17" s="82" t="s">
        <v>419</v>
      </c>
      <c r="D17" s="93">
        <f>D22+D26</f>
        <v>973828.3099999987</v>
      </c>
      <c r="E17" s="93">
        <f>E22+E26</f>
        <v>-3473391.1899999976</v>
      </c>
      <c r="F17" s="94">
        <f>D17-E17</f>
        <v>4447219.499999996</v>
      </c>
    </row>
    <row r="18" spans="1:6" ht="45">
      <c r="A18" s="80" t="s">
        <v>449</v>
      </c>
      <c r="B18" s="81" t="s">
        <v>416</v>
      </c>
      <c r="C18" s="82" t="s">
        <v>450</v>
      </c>
      <c r="D18" s="76"/>
      <c r="E18" s="76"/>
      <c r="F18" s="77"/>
    </row>
    <row r="19" spans="1:6" ht="12.75">
      <c r="A19" s="80" t="s">
        <v>451</v>
      </c>
      <c r="B19" s="81" t="s">
        <v>420</v>
      </c>
      <c r="C19" s="82" t="s">
        <v>421</v>
      </c>
      <c r="D19" s="97">
        <f>D22</f>
        <v>-27454603.25</v>
      </c>
      <c r="E19" s="97">
        <v>-25620500.61</v>
      </c>
      <c r="F19" s="98" t="s">
        <v>405</v>
      </c>
    </row>
    <row r="20" spans="1:6" ht="12.75">
      <c r="A20" s="89" t="s">
        <v>452</v>
      </c>
      <c r="B20" s="90" t="s">
        <v>420</v>
      </c>
      <c r="C20" s="91" t="s">
        <v>453</v>
      </c>
      <c r="D20" s="99">
        <f>D22</f>
        <v>-27454603.25</v>
      </c>
      <c r="E20" s="99">
        <v>-25620500.61</v>
      </c>
      <c r="F20" s="100" t="s">
        <v>405</v>
      </c>
    </row>
    <row r="21" spans="1:6" ht="22.5">
      <c r="A21" s="89" t="s">
        <v>454</v>
      </c>
      <c r="B21" s="90" t="s">
        <v>420</v>
      </c>
      <c r="C21" s="91" t="s">
        <v>455</v>
      </c>
      <c r="D21" s="99">
        <f>D22</f>
        <v>-27454603.25</v>
      </c>
      <c r="E21" s="99">
        <v>-25620500.61</v>
      </c>
      <c r="F21" s="100" t="s">
        <v>405</v>
      </c>
    </row>
    <row r="22" spans="1:6" ht="22.5">
      <c r="A22" s="89" t="s">
        <v>422</v>
      </c>
      <c r="B22" s="90" t="s">
        <v>420</v>
      </c>
      <c r="C22" s="91" t="s">
        <v>423</v>
      </c>
      <c r="D22" s="99">
        <f>-Доходы!D19</f>
        <v>-27454603.25</v>
      </c>
      <c r="E22" s="99">
        <v>-25620500.61</v>
      </c>
      <c r="F22" s="100" t="s">
        <v>405</v>
      </c>
    </row>
    <row r="23" spans="1:6" ht="12.75">
      <c r="A23" s="92" t="s">
        <v>456</v>
      </c>
      <c r="B23" s="90" t="s">
        <v>424</v>
      </c>
      <c r="C23" s="82" t="s">
        <v>425</v>
      </c>
      <c r="D23" s="97">
        <f>D26</f>
        <v>28428431.56</v>
      </c>
      <c r="E23" s="97">
        <v>22147109.42</v>
      </c>
      <c r="F23" s="98" t="s">
        <v>405</v>
      </c>
    </row>
    <row r="24" spans="1:6" ht="12.75" customHeight="1">
      <c r="A24" s="89" t="s">
        <v>457</v>
      </c>
      <c r="B24" s="90" t="s">
        <v>424</v>
      </c>
      <c r="C24" s="91" t="s">
        <v>458</v>
      </c>
      <c r="D24" s="99">
        <f>D26</f>
        <v>28428431.56</v>
      </c>
      <c r="E24" s="99">
        <v>22147109.42</v>
      </c>
      <c r="F24" s="100" t="s">
        <v>405</v>
      </c>
    </row>
    <row r="25" spans="1:6" ht="21" customHeight="1">
      <c r="A25" s="89" t="s">
        <v>459</v>
      </c>
      <c r="B25" s="90" t="s">
        <v>424</v>
      </c>
      <c r="C25" s="91" t="s">
        <v>427</v>
      </c>
      <c r="D25" s="99">
        <f>D26</f>
        <v>28428431.56</v>
      </c>
      <c r="E25" s="99">
        <v>22147109.42</v>
      </c>
      <c r="F25" s="100" t="s">
        <v>405</v>
      </c>
    </row>
    <row r="26" spans="1:6" ht="21" customHeight="1">
      <c r="A26" s="89" t="s">
        <v>426</v>
      </c>
      <c r="B26" s="90" t="s">
        <v>424</v>
      </c>
      <c r="C26" s="91" t="s">
        <v>427</v>
      </c>
      <c r="D26" s="99">
        <f>Расходы!D13</f>
        <v>28428431.56</v>
      </c>
      <c r="E26" s="99">
        <v>22147109.42</v>
      </c>
      <c r="F26" s="100" t="s">
        <v>405</v>
      </c>
    </row>
    <row r="28" spans="1:6" ht="12.75" customHeight="1">
      <c r="A28" s="101"/>
      <c r="B28" s="102"/>
      <c r="C28" s="103"/>
      <c r="D28" s="104"/>
      <c r="E28" s="104"/>
      <c r="F28" s="105"/>
    </row>
    <row r="29" ht="12.75" customHeight="1">
      <c r="A29" s="106"/>
    </row>
    <row r="30" spans="1:6" ht="12.75" customHeight="1">
      <c r="A30" s="101"/>
      <c r="B30" s="107"/>
      <c r="C30" s="107"/>
      <c r="D30" s="108"/>
      <c r="E30" s="142"/>
      <c r="F30" s="143"/>
    </row>
    <row r="31" spans="1:6" ht="12.75" customHeight="1">
      <c r="A31" s="109"/>
      <c r="B31" s="144"/>
      <c r="C31" s="144"/>
      <c r="D31" s="144"/>
      <c r="E31" s="144"/>
      <c r="F31" s="110"/>
    </row>
    <row r="32" spans="1:6" ht="12.75" customHeight="1">
      <c r="A32" s="105"/>
      <c r="B32" s="105"/>
      <c r="C32" s="105"/>
      <c r="D32" s="105"/>
      <c r="E32" s="105"/>
      <c r="F32" s="105"/>
    </row>
    <row r="33" spans="1:6" ht="12.75" customHeight="1">
      <c r="A33" s="105"/>
      <c r="B33" s="105"/>
      <c r="C33" s="105"/>
      <c r="D33" s="105"/>
      <c r="E33" s="105"/>
      <c r="F33" s="105"/>
    </row>
    <row r="34" spans="1:6" ht="12.75" customHeight="1">
      <c r="A34" s="111"/>
      <c r="B34" s="112"/>
      <c r="C34" s="112"/>
      <c r="D34" s="113"/>
      <c r="E34" s="145"/>
      <c r="F34" s="143"/>
    </row>
    <row r="35" spans="1:6" ht="12.75" customHeight="1">
      <c r="A35" s="114"/>
      <c r="B35" s="144"/>
      <c r="C35" s="144"/>
      <c r="D35" s="144"/>
      <c r="E35" s="144"/>
      <c r="F35" s="115"/>
    </row>
    <row r="38" ht="12.75" customHeight="1">
      <c r="A38" s="116"/>
    </row>
    <row r="39" ht="12.75" customHeight="1">
      <c r="A39" s="116"/>
    </row>
    <row r="40" ht="12.75" customHeight="1">
      <c r="A40" s="116"/>
    </row>
    <row r="41" spans="1:4" ht="12.75" customHeight="1">
      <c r="A41" s="116"/>
      <c r="D41" s="117"/>
    </row>
    <row r="42" ht="12.75" customHeight="1">
      <c r="A42" s="116"/>
    </row>
    <row r="43" spans="1:4" ht="12.75" customHeight="1">
      <c r="A43" s="116"/>
      <c r="D43" s="117"/>
    </row>
    <row r="44" spans="1:4" ht="12.75" customHeight="1">
      <c r="A44" s="116"/>
      <c r="D44" s="117"/>
    </row>
    <row r="45" spans="1:4" ht="12.75" customHeight="1">
      <c r="A45" s="116"/>
      <c r="D45" s="117"/>
    </row>
    <row r="47" spans="1:4" ht="12.75" customHeight="1">
      <c r="A47" s="116"/>
      <c r="D47" s="117"/>
    </row>
  </sheetData>
  <mergeCells count="14">
    <mergeCell ref="A2:F2"/>
    <mergeCell ref="A1:F1"/>
    <mergeCell ref="A4:A10"/>
    <mergeCell ref="B4:B10"/>
    <mergeCell ref="D4:D10"/>
    <mergeCell ref="C4:C10"/>
    <mergeCell ref="E4:E10"/>
    <mergeCell ref="F4:F10"/>
    <mergeCell ref="E30:F30"/>
    <mergeCell ref="B31:C31"/>
    <mergeCell ref="D31:E31"/>
    <mergeCell ref="E34:F34"/>
    <mergeCell ref="B35:C35"/>
    <mergeCell ref="D35:E35"/>
  </mergeCells>
  <conditionalFormatting sqref="F15:F17 E13:F13 E15">
    <cfRule type="cellIs" priority="1" operator="equal" stopIfTrue="1">
      <formula>0</formula>
    </cfRule>
  </conditionalFormatting>
  <conditionalFormatting sqref="E101:F101">
    <cfRule type="cellIs" priority="4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/>
  </sheetViews>
  <sheetFormatPr defaultColWidth="9.140625" defaultRowHeight="12.75"/>
  <sheetData>
    <row r="1" spans="1:2" ht="12.75">
      <c r="A1" t="s">
        <v>428</v>
      </c>
      <c r="B1" t="s">
        <v>429</v>
      </c>
    </row>
    <row r="2" spans="1:2" ht="12.75">
      <c r="A2" t="s">
        <v>430</v>
      </c>
      <c r="B2" t="s">
        <v>431</v>
      </c>
    </row>
    <row r="3" spans="1:2" ht="12.75">
      <c r="A3" t="s">
        <v>432</v>
      </c>
      <c r="B3" t="s">
        <v>6</v>
      </c>
    </row>
    <row r="4" spans="1:2" ht="12.75">
      <c r="A4" t="s">
        <v>433</v>
      </c>
      <c r="B4" t="s">
        <v>434</v>
      </c>
    </row>
    <row r="5" spans="1:2" ht="12.75">
      <c r="A5" t="s">
        <v>435</v>
      </c>
      <c r="B5" t="s">
        <v>436</v>
      </c>
    </row>
    <row r="6" spans="1:2" ht="12.75">
      <c r="A6" t="s">
        <v>437</v>
      </c>
      <c r="B6" t="s">
        <v>429</v>
      </c>
    </row>
    <row r="7" spans="1:2" ht="12.75">
      <c r="A7" t="s">
        <v>438</v>
      </c>
    </row>
    <row r="8" spans="1:2" ht="12.75">
      <c r="A8" t="s">
        <v>440</v>
      </c>
    </row>
    <row r="9" spans="1:2" ht="12.75">
      <c r="A9" t="s">
        <v>441</v>
      </c>
      <c r="B9" t="s">
        <v>442</v>
      </c>
    </row>
    <row r="10" spans="1:2" ht="12.75">
      <c r="A10" t="s">
        <v>443</v>
      </c>
      <c r="B10" t="s">
        <v>444</v>
      </c>
    </row>
    <row r="11" spans="1:2" ht="12.75">
      <c r="A11" t="s">
        <v>445</v>
      </c>
      <c r="B11" t="s">
        <v>436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Игнатьева</dc:creator>
  <cp:keywords/>
  <dc:description>POI HSSF rep:2.46.0.106</dc:description>
  <cp:lastModifiedBy>Татьяна Игнатьева</cp:lastModifiedBy>
  <cp:lastPrinted>2018-12-10T13:07:42Z</cp:lastPrinted>
  <dcterms:created xsi:type="dcterms:W3CDTF">2018-12-05T07:36:54Z</dcterms:created>
  <dcterms:modified xsi:type="dcterms:W3CDTF">2019-02-26T09:04:09Z</dcterms:modified>
  <cp:category/>
  <cp:version/>
  <cp:contentType/>
  <cp:contentStatus/>
</cp:coreProperties>
</file>