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240" yWindow="3525" windowWidth="14805" windowHeight="4590" activeTab="0"/>
  </bookViews>
  <sheets>
    <sheet name="Финансирование" sheetId="1" r:id="rId1"/>
    <sheet name="Показатели" sheetId="3" r:id="rId2"/>
  </sheets>
  <definedNames/>
  <calcPr calcId="145621"/>
</workbook>
</file>

<file path=xl/sharedStrings.xml><?xml version="1.0" encoding="utf-8"?>
<sst xmlns="http://schemas.openxmlformats.org/spreadsheetml/2006/main" count="293" uniqueCount="187">
  <si>
    <t>№ п/п</t>
  </si>
  <si>
    <t xml:space="preserve">Наименования подпрограммы, мероприятия </t>
  </si>
  <si>
    <t xml:space="preserve">Участник </t>
  </si>
  <si>
    <t>Плановый объем финансирования</t>
  </si>
  <si>
    <t>(тыс. руб.)</t>
  </si>
  <si>
    <t>Федеральный бюджет</t>
  </si>
  <si>
    <t>прочие источники</t>
  </si>
  <si>
    <t>федеральный бюджет</t>
  </si>
  <si>
    <t>Всего</t>
  </si>
  <si>
    <t xml:space="preserve"> 1.1</t>
  </si>
  <si>
    <t xml:space="preserve">Отчет о реализации муниципальных программ </t>
  </si>
  <si>
    <t>Итого</t>
  </si>
  <si>
    <t>Результат по итогам отчетного года</t>
  </si>
  <si>
    <t>областной бюджет            Ленинградской области</t>
  </si>
  <si>
    <t>2.1.1</t>
  </si>
  <si>
    <t>бюджет</t>
  </si>
  <si>
    <t>разница</t>
  </si>
  <si>
    <t>Показатель (индикатор)</t>
  </si>
  <si>
    <t>Единица измерения</t>
  </si>
  <si>
    <t>Значения показателей муниципальной программы</t>
  </si>
  <si>
    <t>Обоснование отклонений значений показателя (индикатора)</t>
  </si>
  <si>
    <t>Год предшествующий отчетному</t>
  </si>
  <si>
    <t>отчетный год</t>
  </si>
  <si>
    <t>план</t>
  </si>
  <si>
    <t>факт</t>
  </si>
  <si>
    <t>%</t>
  </si>
  <si>
    <t xml:space="preserve">%  </t>
  </si>
  <si>
    <t>единиц</t>
  </si>
  <si>
    <t>единиц, %</t>
  </si>
  <si>
    <t>Администрация муниципального образования Пчевское сельское поселение Киришского муниципального района Ленинградской области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</si>
  <si>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 Пчевское сельское поселение Киришского муниципального района Ленинградской области"</t>
  </si>
  <si>
    <t>1.2</t>
  </si>
  <si>
    <t>1.3</t>
  </si>
  <si>
    <t>1.4</t>
  </si>
  <si>
    <t>Основное мероприятие 1.4.Содержание, техническое обслуживание и проведение мероприятий, направленных на повышение надежности и эффективности работы  объектов (сетей) водоснабжения и водоотведения</t>
  </si>
  <si>
    <t>Основное мероприятие 1.1.Содержание и ремонт нецентрализованных источников водоснабжения (колодцев питьевой воды)</t>
  </si>
  <si>
    <t>Основное мероприятие 1.2.Организация уличного освещения, техническое обслуживание и ремонт сетей инженерно-технического обеспечения электрической энергией</t>
  </si>
  <si>
    <t>Основное мероприятие 1.3.Техническое обслуживание и проведение мероприятий, направленных на повышение надежности и эффективности работы объектов (сетей) теплоснабжения и газоснабжения</t>
  </si>
  <si>
    <t>Администрация Пчевского сельского поселения</t>
  </si>
  <si>
    <t>Муниципальная программа «Развитие частей территории муниципального образования Пчевское сельское поселение Киришского муниципального района Ленинградской области»</t>
  </si>
  <si>
    <t>Основное мероприятие 1.1."Соблюдение санитарного состояния населенных пунктов"</t>
  </si>
  <si>
    <t xml:space="preserve">Администрация муниципального образования Пчевское сельское поселение Киришского муниципального района Ленинградской области
</t>
  </si>
  <si>
    <t xml:space="preserve">Администрация Пчевского сельского поселения
</t>
  </si>
  <si>
    <t>2.1.</t>
  </si>
  <si>
    <t>2.2.</t>
  </si>
  <si>
    <t xml:space="preserve"> 2.2.1.</t>
  </si>
  <si>
    <t>2.1.2.</t>
  </si>
  <si>
    <t>2.1.3.</t>
  </si>
  <si>
    <t>2.1.4.</t>
  </si>
  <si>
    <t>2.1.5.</t>
  </si>
  <si>
    <t>2.1.6.</t>
  </si>
  <si>
    <t>2.1.7.</t>
  </si>
  <si>
    <t>Основное мероприятие 1.2. "Ремонт колодцев питьевой воды в деревнях"</t>
  </si>
  <si>
    <t>Основное мероприятие 1.3. "Соблюдение требований пожарной безопасности в деревнях"</t>
  </si>
  <si>
    <t>Основное мероприятие 1.4. "Ремонт автомобильных дорог в деревнях"</t>
  </si>
  <si>
    <t>Основное мероприятие 1.5. "Благоустройство населенных пунктов"</t>
  </si>
  <si>
    <t>Основное мероприятие 1.6.  «Содержание и благоустройство гражданских кладбищ »</t>
  </si>
  <si>
    <t>Основное мероприятие 1.7. "Организация детских игровых площадок в деревнях"</t>
  </si>
  <si>
    <t>Основное мероприятие 2.1. "Ремонт автомобильных дорог административного центра"</t>
  </si>
  <si>
    <t>Подпрограмма 2 "Развитие административного центра муниципального образования Пчевское сельское поселение Киришского муниципального района Ленинградской области"</t>
  </si>
  <si>
    <t>Подпрограмма 1 "Развитие населенных пунктов муниципального образования Пчевское сельское поселение Киришского муниципального района Ленинградской области"</t>
  </si>
  <si>
    <t xml:space="preserve">Муниципальная программа «Развитие автомобильных дорог в муниципальном образовании Пчевское сельское поселение
Киришского муниципального района Ленинградской области»
</t>
  </si>
  <si>
    <t>3.1.</t>
  </si>
  <si>
    <t>3.2.</t>
  </si>
  <si>
    <t>Основное мероприятие 3.1. "Содержание автомобильных дорог общего пользования местного значения и искусственных сооружений на них"</t>
  </si>
  <si>
    <t>Основное мероприятие 3.2. "Капитальный ремонт и ремонт автомобильных дорог общего пользования местного значения, дворовых территорий многоквартирных домов и проездов к ним"</t>
  </si>
  <si>
    <t>4.1.</t>
  </si>
  <si>
    <t>4.2.</t>
  </si>
  <si>
    <t>4.3.</t>
  </si>
  <si>
    <t>4.4.</t>
  </si>
  <si>
    <t>4.5.</t>
  </si>
  <si>
    <t>Основное мероприятие 4.1. "Организация озеленения  территории  муниципального образования Пчевское сельское поселение"</t>
  </si>
  <si>
    <t>Основное мероприятие 4.2. "Организация и содержание мест захоронения, расположенных на территории  муниципального образования Пчевское сельское поселение"</t>
  </si>
  <si>
    <t>Основное мероприятие 4.4. "Создание условий для массового отдыха жителей поселения и организация обустройства мест массового отдыха населения"</t>
  </si>
  <si>
    <t>5.1.</t>
  </si>
  <si>
    <t>5.2.</t>
  </si>
  <si>
    <t>Муниципальная программа «Обеспечение качественным жильем граждан на территории муниципального образования Пчевское сельское поселение Киришского муниципального района Ленинградской области»</t>
  </si>
  <si>
    <t>Основное мероприятие 5.1. "Обеспечение надлежащей эксплуатации жилищного фонда многоквартирных домов"</t>
  </si>
  <si>
    <t>Основное мероприятие 5.2. "Обеспечение реализации функций в сфере управления муниципальным жилищным фондом"</t>
  </si>
  <si>
    <t>Муниципальная программа «Безопасность на территории муниципального образования Пчевское сельское поселение Киришского муниципального района Ленинградской области»</t>
  </si>
  <si>
    <t>Основное мероприятие 6.1. "Обеспечение мер пожарной безопасности"</t>
  </si>
  <si>
    <t>6.3.</t>
  </si>
  <si>
    <t>6.1.</t>
  </si>
  <si>
    <t>6.2.</t>
  </si>
  <si>
    <t>Основное мероприятие 6.2. "Обеспечение безопасности людей на водных объектах, охраны их жизни и здоровья"</t>
  </si>
  <si>
    <t>Основное мероприятие 6.3. "Предупреждение и ликвидация чрезвычайных ситуаций"</t>
  </si>
  <si>
    <t>Муниципальная программа «Развитие культуры в муниципальном образовании Пчевское сельское поселение Киришского муниципального района Ленинградской области»</t>
  </si>
  <si>
    <t>7.3.</t>
  </si>
  <si>
    <t>7.1.</t>
  </si>
  <si>
    <t>7.</t>
  </si>
  <si>
    <t>6.</t>
  </si>
  <si>
    <t>7.2.</t>
  </si>
  <si>
    <t>Основное мероприятие 7.1. "Обеспечение деятельности Пчевского  Дома культуры и Мотоховского сельского клуба"</t>
  </si>
  <si>
    <t>Основное мероприятие 7.2. "Организация библиотечного обслуживания населения"</t>
  </si>
  <si>
    <t>Основное мероприятие 7.3. "Сохранение кадрового потенциала муниципальных учреждений культуры"</t>
  </si>
  <si>
    <t>8.</t>
  </si>
  <si>
    <t>Муниципальная программа «Развитие физической культуры и спорта в муниципальном образовании Пчевское сельское поселение Киришского муниципального района Ленинградской области»</t>
  </si>
  <si>
    <t>8.1.</t>
  </si>
  <si>
    <t>Основное мероприятие 8.1. "Организация спортивной работы"</t>
  </si>
  <si>
    <t>Муниципальная программа «Стимулирование экономической активности муниципального образования Пчевское сельское поселение Киришского муниципального района Ленинградской области»</t>
  </si>
  <si>
    <t>9</t>
  </si>
  <si>
    <t>9.1.</t>
  </si>
  <si>
    <t>Основное мероприятие 9.1. "Обеспечение функционирования общественной бани"</t>
  </si>
  <si>
    <t>Муниципальная программа «Устойчивое общественное развитие в муниципальном образовании Пчевское сельское поселение Киришского муниципального района Ленинградской области»</t>
  </si>
  <si>
    <t>10</t>
  </si>
  <si>
    <t>10.1.</t>
  </si>
  <si>
    <t>Муниципальная программа "Благоустройство и санитарное содержание территории муниципального  образования Пчевское сельское поселение Киришского муниципального района Ленинградской области"</t>
  </si>
  <si>
    <t>Бюджет Пчевского сельского поселения</t>
  </si>
  <si>
    <t>Доля функционирующих колодцев питьевой воды</t>
  </si>
  <si>
    <t>Количество отремонтированных колодцев</t>
  </si>
  <si>
    <t>Доля работающих светильников уличного освещения</t>
  </si>
  <si>
    <t>Доля котельных и сетей газоснабжения, подготовленных к работе в осенне-зимний период</t>
  </si>
  <si>
    <t>Доля объектов водоснабжения, подготовленных к осенне-зимнему сезону от запланированных к подготовке</t>
  </si>
  <si>
    <t>не менее 3</t>
  </si>
  <si>
    <t>не менее 85</t>
  </si>
  <si>
    <t>не менее 90</t>
  </si>
  <si>
    <t>Муниципальная программа "Развитие частей территории муниципального образования Пчевское сельское поселение Киришского муниципального района Ленинградской области"</t>
  </si>
  <si>
    <t>Доля  населенных пунктов, содержащихся с соблюдением санитарных требований к общему количеству населенных пунктов</t>
  </si>
  <si>
    <t>Доля  отремонтированных колодцев к общему количеству колодцев  в деревнях</t>
  </si>
  <si>
    <t>Доля деревень, обеспеченных нормативным количеством обустроенных пожарных водоемов</t>
  </si>
  <si>
    <t>Доля протяженности отремонтированных автомобильных дорог в деревнях</t>
  </si>
  <si>
    <t>Доля благоустроенных деревень к общему количеству населенных пунктов</t>
  </si>
  <si>
    <t>Доля гражданских кладбищ содержащихся в нормативном состоянии к общему количеству гражданских захоронений</t>
  </si>
  <si>
    <t>Доля деревень, обеспеченных детскими игровыми площадками к общему количеству населенных пунктов</t>
  </si>
  <si>
    <t>Доля отремонтированных дорог общего пользования к концу 2018 года составит не менее 8% к общей протяженности дорог общего пользования местного значения</t>
  </si>
  <si>
    <t>Муниципальная программа "Развитие автомобильных дорог в муниципальном образовании Пчевское сельское поселение
Киришского муниципального района Ленинградской области"</t>
  </si>
  <si>
    <t>Доля автомобильных дорог общего пользования местного значения, соответствующих нормативным требованиям к транспортно-эксплуатационным показателям</t>
  </si>
  <si>
    <t>Доля автомобильных дорог общего пользования местного значения,  дворовых территорий многоквартирных домов и проездов к ним соответствующих нормативным требованиям к транспортно-эксплуатационным показателям</t>
  </si>
  <si>
    <t>Количество оформленных дорог местного значения в границах поселения</t>
  </si>
  <si>
    <t>Муниципальная программа «Благоустройство  и санитарное содержание территории  муниципального образования Пчевское сельское  поселение Киришского муниципального района Ленинградской области»</t>
  </si>
  <si>
    <t>Доля благоустроенных территорий содержащихся в нормативном состоянии</t>
  </si>
  <si>
    <t>Площадь гражданских захоронений</t>
  </si>
  <si>
    <t>м²</t>
  </si>
  <si>
    <t>Доля благоустроенных территорий содержащихся в нормативном состоянии (Благоустройство мест для купания)</t>
  </si>
  <si>
    <t>Муниципальная программа "Обеспечение качественным жильем граждан на территории муниципального образования
Пчевское сельское поселение Киришского муниципального района Ленинградской области"</t>
  </si>
  <si>
    <t>Коэффициент повышения платы населения за содержание и ремонт жилого помещения</t>
  </si>
  <si>
    <t>Доля жилых помещений муниципального жилищного фонда, по которым своевременно начисляется плата за наем</t>
  </si>
  <si>
    <t xml:space="preserve">Доля жилых помещений муниципального жилищного фонда, по которым уплачены взносы на капитальный ремонт </t>
  </si>
  <si>
    <t>не более 12</t>
  </si>
  <si>
    <t>Муниципальная программа "Развитие культуры в муниципальном образовании Пчевское сельское поселение
Киришского муниципального района Ленинградской области"</t>
  </si>
  <si>
    <t>Число культурно-досуговых формирований</t>
  </si>
  <si>
    <t>человек, %</t>
  </si>
  <si>
    <t>единиц,%</t>
  </si>
  <si>
    <t>Доля участников культурно-досуговых формирований</t>
  </si>
  <si>
    <t>Увеличение посещаемости культурно-досуговых мероприятий</t>
  </si>
  <si>
    <t xml:space="preserve">Доля населения, охваченного социально значимыми мероприятиями </t>
  </si>
  <si>
    <t>Число работающих библиотек на территории поселения</t>
  </si>
  <si>
    <t>не менее 20 % от числа жителей</t>
  </si>
  <si>
    <t>не менее 0,1%</t>
  </si>
  <si>
    <t>не менее 10% от числа жителей</t>
  </si>
  <si>
    <t>не менее 90%</t>
  </si>
  <si>
    <t>Муниципальная программа "Безопасность на территории муниципального образования
Пчевское сельское поселение Киришского муниципального района Ленинградской области"</t>
  </si>
  <si>
    <t>Доля очищенных пожарных водоемов</t>
  </si>
  <si>
    <t>Доля отремонтированных подъездов к пожарным водоемам</t>
  </si>
  <si>
    <t>Доля исторически сложившихся мест отдыха у воды, на которых обеспечена безопасность</t>
  </si>
  <si>
    <t>Доля населенных пунктов, обслуживаемых ЕДДС</t>
  </si>
  <si>
    <t>не менее 15</t>
  </si>
  <si>
    <t>не менее 30</t>
  </si>
  <si>
    <t>Муниципальная программа "Развитие физической культуры и спорта в муниципальном образовании Пчевское сельское поселение
Киришского муниципального района Ленинградской области"</t>
  </si>
  <si>
    <t>Число проводимых спортивных мероприятий</t>
  </si>
  <si>
    <t>Увеличение количества участников спортивных мероприятий</t>
  </si>
  <si>
    <t>не менее 100%</t>
  </si>
  <si>
    <t>не менее 2%</t>
  </si>
  <si>
    <t>Рост оборота (выручки) организаций, оказывающих банные услуги</t>
  </si>
  <si>
    <t>тыс. руб., %</t>
  </si>
  <si>
    <t xml:space="preserve">Муниципальная программа "Стимулирование экономической активности муниципального образования
Пчевское сельское поселение Киришского муниципального района Ленинградской области" </t>
  </si>
  <si>
    <t>Муниципальная программа "Устойчивое общественное развитие в муниципальном образовании Пчевское сельское поселение 
Киришского муниципального района Ленинградской области"</t>
  </si>
  <si>
    <t>Доля уплаченных членских взносов в год</t>
  </si>
  <si>
    <t>Уплата членских взносов в  Ассоциацию «Совет муниципальных образований Ленинградской области»</t>
  </si>
  <si>
    <t>2.1.8.</t>
  </si>
  <si>
    <t>2.2.2.</t>
  </si>
  <si>
    <t>муниципального образования Пчевское сельское поселение Киришского муниципального района Ленинградской области за 2017 год</t>
  </si>
  <si>
    <t>на 2017 год (тыс. руб.)</t>
  </si>
  <si>
    <t>Фактический объем финансирования за 2017 год</t>
  </si>
  <si>
    <t>Выполнено на отчетную дату на 01.01.2018г.</t>
  </si>
  <si>
    <t>Основное мероприятие 1.8. "Организация уличного освещения в деревнях"</t>
  </si>
  <si>
    <t>Основное мероприятие 2.2. "Благоустройство административного центра"</t>
  </si>
  <si>
    <t>3.3.</t>
  </si>
  <si>
    <t>Основное мероприятие 3.3. "Оформление технических планов и кадастровых паспортов на дороги местного значения в границах поселения"</t>
  </si>
  <si>
    <t>Основное мероприятие 4.3. "Участие в организации деятельности по сбору (в том числе раздельному) и транспортированию твердых коммунальных отходов"</t>
  </si>
  <si>
    <t>Основное мероприятие 4.4. "Борьба с борщевиком Сосновского"</t>
  </si>
  <si>
    <t>Основное мероприятие 5.3. "Обеспечение капитального ремонта общего имущества многоквартирных домов за счет взносов собственника муниципального жилого фонда"</t>
  </si>
  <si>
    <t>5.3.</t>
  </si>
  <si>
    <t>Сведения о фактически достигнутых значениях показателей (индикаторов) муниципальных программ за 2017 год</t>
  </si>
  <si>
    <t xml:space="preserve">Доля благоустроенных территорий содержащихся в нормативном состоянии </t>
  </si>
  <si>
    <t>не менее 84%</t>
  </si>
  <si>
    <t>Соотношение средней заработной платы работников учреждений культуры к средней заработной плате по Ленинградской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</si>
</sst>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_(* #,##0.00_);_(* \(#,##0.00\);_(* &quot;-&quot;??_);_(@_)"/>
    <numFmt numFmtId="166" formatCode="0.0%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indexed="8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i/>
      <sz val="10"/>
      <color rgb="FFFF0000"/>
      <name val="Times New Roman"/>
      <family val="1"/>
    </font>
    <font>
      <sz val="11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9">
    <border>
      <left/>
      <right/>
      <top/>
      <bottom/>
      <diagonal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165" fontId="1" fillId="0" borderId="0" applyFont="0" applyFill="0" applyBorder="0" applyAlignment="0" applyProtection="0"/>
  </cellStyleXfs>
  <cellXfs count="117">
    <xf numFmtId="0" fontId="0" fillId="0" borderId="0" xfId="0"/>
    <xf numFmtId="0" fontId="0" fillId="0" borderId="0" xfId="0" applyProtection="1">
      <protection locked="0"/>
    </xf>
    <xf numFmtId="49" fontId="4" fillId="2" borderId="1" xfId="0" applyNumberFormat="1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164" fontId="0" fillId="0" borderId="0" xfId="0" applyNumberFormat="1" applyFill="1" applyProtection="1">
      <protection locked="0"/>
    </xf>
    <xf numFmtId="0" fontId="6" fillId="0" borderId="0" xfId="0" applyFont="1" applyFill="1" applyProtection="1">
      <protection locked="0"/>
    </xf>
    <xf numFmtId="2" fontId="0" fillId="0" borderId="0" xfId="0" applyNumberFormat="1" applyProtection="1">
      <protection locked="0"/>
    </xf>
    <xf numFmtId="2" fontId="0" fillId="3" borderId="0" xfId="0" applyNumberFormat="1" applyFill="1" applyProtection="1">
      <protection locked="0"/>
    </xf>
    <xf numFmtId="2" fontId="0" fillId="0" borderId="0" xfId="0" applyNumberFormat="1" applyFill="1" applyProtection="1">
      <protection locked="0"/>
    </xf>
    <xf numFmtId="49" fontId="8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1" xfId="0" applyNumberFormat="1" applyFont="1" applyFill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textRotation="90" wrapText="1"/>
      <protection locked="0"/>
    </xf>
    <xf numFmtId="49" fontId="4" fillId="2" borderId="1" xfId="0" applyNumberFormat="1" applyFont="1" applyFill="1" applyBorder="1" applyAlignment="1" applyProtection="1">
      <alignment horizontal="left" vertical="center" wrapText="1"/>
      <protection/>
    </xf>
    <xf numFmtId="0" fontId="3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justify" vertical="center" wrapText="1"/>
    </xf>
    <xf numFmtId="0" fontId="9" fillId="0" borderId="2" xfId="0" applyFont="1" applyFill="1" applyBorder="1" applyAlignment="1">
      <alignment horizontal="justify" vertical="center" wrapText="1"/>
    </xf>
    <xf numFmtId="0" fontId="11" fillId="0" borderId="2" xfId="20" applyFont="1" applyFill="1" applyBorder="1" applyAlignment="1">
      <alignment vertical="center" wrapText="1"/>
      <protection/>
    </xf>
    <xf numFmtId="0" fontId="11" fillId="0" borderId="2" xfId="20" applyFont="1" applyFill="1" applyBorder="1" applyAlignment="1">
      <alignment horizontal="center" vertical="center" wrapText="1"/>
      <protection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9" fontId="9" fillId="0" borderId="2" xfId="0" applyNumberFormat="1" applyFont="1" applyFill="1" applyBorder="1" applyAlignment="1">
      <alignment horizontal="center" vertical="center"/>
    </xf>
    <xf numFmtId="166" fontId="9" fillId="0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justify"/>
    </xf>
    <xf numFmtId="0" fontId="0" fillId="0" borderId="0" xfId="0" applyAlignment="1">
      <alignment horizontal="center"/>
    </xf>
    <xf numFmtId="0" fontId="0" fillId="0" borderId="0" xfId="0" applyFill="1"/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justify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11" fillId="0" borderId="3" xfId="20" applyFont="1" applyFill="1" applyBorder="1" applyAlignment="1">
      <alignment horizontal="center" vertical="center" wrapText="1"/>
      <protection/>
    </xf>
    <xf numFmtId="0" fontId="0" fillId="0" borderId="0" xfId="0" applyBorder="1"/>
    <xf numFmtId="0" fontId="9" fillId="0" borderId="2" xfId="0" applyFont="1" applyFill="1" applyBorder="1" applyAlignment="1">
      <alignment horizontal="center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right" vertical="center"/>
    </xf>
    <xf numFmtId="0" fontId="9" fillId="0" borderId="2" xfId="0" applyFont="1" applyFill="1" applyBorder="1" applyAlignment="1">
      <alignment horizontal="right" vertical="center" wrapText="1"/>
    </xf>
    <xf numFmtId="2" fontId="13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" xfId="0" applyFont="1" applyFill="1" applyBorder="1" applyAlignment="1" applyProtection="1">
      <alignment vertical="center" wrapText="1"/>
      <protection locked="0"/>
    </xf>
    <xf numFmtId="0" fontId="4" fillId="2" borderId="2" xfId="0" applyFont="1" applyFill="1" applyBorder="1" applyAlignment="1" applyProtection="1">
      <alignment horizontal="left" vertical="center" wrapText="1"/>
      <protection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left" vertical="center" wrapText="1"/>
    </xf>
    <xf numFmtId="0" fontId="8" fillId="0" borderId="2" xfId="0" applyFont="1" applyFill="1" applyBorder="1" applyAlignment="1" applyProtection="1">
      <alignment horizontal="left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/>
    </xf>
    <xf numFmtId="49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left" vertical="center" wrapText="1"/>
      <protection locked="0"/>
    </xf>
    <xf numFmtId="0" fontId="4" fillId="0" borderId="2" xfId="0" applyFont="1" applyFill="1" applyBorder="1" applyAlignment="1" applyProtection="1">
      <alignment horizontal="left" vertical="center" wrapText="1"/>
      <protection locked="0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0" fontId="8" fillId="0" borderId="1" xfId="0" applyFont="1" applyFill="1" applyBorder="1" applyAlignment="1" applyProtection="1">
      <alignment horizontal="left" vertical="center" wrapText="1"/>
      <protection locked="0"/>
    </xf>
    <xf numFmtId="0" fontId="8" fillId="0" borderId="4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Alignment="1">
      <alignment horizontal="justify" vertical="center"/>
    </xf>
    <xf numFmtId="0" fontId="4" fillId="2" borderId="0" xfId="0" applyFont="1" applyFill="1" applyAlignment="1">
      <alignment horizontal="left" vertical="center" wrapText="1"/>
    </xf>
    <xf numFmtId="2" fontId="8" fillId="3" borderId="5" xfId="0" applyNumberFormat="1" applyFont="1" applyFill="1" applyBorder="1" applyAlignment="1" applyProtection="1">
      <alignment horizontal="center" vertical="center"/>
      <protection/>
    </xf>
    <xf numFmtId="2" fontId="8" fillId="3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vertical="center" wrapText="1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2" fillId="0" borderId="2" xfId="0" applyFont="1" applyFill="1" applyBorder="1" applyAlignment="1" applyProtection="1">
      <alignment horizontal="center" vertical="center" textRotation="90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3" fillId="4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  <protection locked="0"/>
    </xf>
    <xf numFmtId="2" fontId="4" fillId="3" borderId="5" xfId="0" applyNumberFormat="1" applyFont="1" applyFill="1" applyBorder="1" applyAlignment="1" applyProtection="1">
      <alignment horizontal="center" vertical="center" wrapText="1"/>
      <protection/>
    </xf>
    <xf numFmtId="2" fontId="4" fillId="3" borderId="2" xfId="0" applyNumberFormat="1" applyFont="1" applyFill="1" applyBorder="1" applyAlignment="1" applyProtection="1">
      <alignment horizontal="center" vertical="center" wrapText="1"/>
      <protection/>
    </xf>
    <xf numFmtId="2" fontId="12" fillId="3" borderId="2" xfId="0" applyNumberFormat="1" applyFont="1" applyFill="1" applyBorder="1" applyAlignment="1" applyProtection="1">
      <alignment horizontal="center" vertical="center" wrapText="1"/>
      <protection/>
    </xf>
    <xf numFmtId="2" fontId="16" fillId="3" borderId="5" xfId="0" applyNumberFormat="1" applyFont="1" applyFill="1" applyBorder="1" applyAlignment="1" applyProtection="1">
      <alignment horizontal="center" vertical="center" wrapText="1"/>
      <protection/>
    </xf>
    <xf numFmtId="164" fontId="17" fillId="3" borderId="2" xfId="0" applyNumberFormat="1" applyFont="1" applyFill="1" applyBorder="1" applyAlignment="1" applyProtection="1">
      <alignment horizontal="center" vertical="center" wrapText="1"/>
      <protection/>
    </xf>
    <xf numFmtId="2" fontId="8" fillId="3" borderId="5" xfId="0" applyNumberFormat="1" applyFont="1" applyFill="1" applyBorder="1" applyAlignment="1" applyProtection="1">
      <alignment horizontal="center" vertical="center" wrapText="1"/>
      <protection/>
    </xf>
    <xf numFmtId="2" fontId="8" fillId="3" borderId="2" xfId="0" applyNumberFormat="1" applyFont="1" applyFill="1" applyBorder="1" applyAlignment="1" applyProtection="1">
      <alignment horizontal="center" vertical="center" wrapText="1"/>
      <protection/>
    </xf>
    <xf numFmtId="2" fontId="2" fillId="3" borderId="5" xfId="0" applyNumberFormat="1" applyFont="1" applyFill="1" applyBorder="1" applyAlignment="1" applyProtection="1">
      <alignment horizontal="center" vertical="center" wrapText="1"/>
      <protection/>
    </xf>
    <xf numFmtId="2" fontId="13" fillId="3" borderId="2" xfId="0" applyNumberFormat="1" applyFont="1" applyFill="1" applyBorder="1" applyAlignment="1" applyProtection="1">
      <alignment horizontal="center" vertical="center" wrapText="1"/>
      <protection/>
    </xf>
    <xf numFmtId="164" fontId="18" fillId="3" borderId="2" xfId="0" applyNumberFormat="1" applyFont="1" applyFill="1" applyBorder="1" applyAlignment="1" applyProtection="1">
      <alignment horizontal="center" vertical="center" wrapText="1"/>
      <protection/>
    </xf>
    <xf numFmtId="2" fontId="8" fillId="3" borderId="2" xfId="0" applyNumberFormat="1" applyFont="1" applyFill="1" applyBorder="1" applyAlignment="1" applyProtection="1">
      <alignment horizontal="center" vertical="center" wrapText="1"/>
      <protection locked="0"/>
    </xf>
    <xf numFmtId="164" fontId="18" fillId="3" borderId="2" xfId="0" applyNumberFormat="1" applyFont="1" applyFill="1" applyBorder="1" applyAlignment="1" applyProtection="1">
      <alignment horizontal="center" vertical="center" wrapText="1"/>
      <protection locked="0"/>
    </xf>
    <xf numFmtId="2" fontId="8" fillId="3" borderId="5" xfId="0" applyNumberFormat="1" applyFont="1" applyFill="1" applyBorder="1" applyAlignment="1" applyProtection="1">
      <alignment horizontal="center" vertical="center" wrapText="1"/>
      <protection locked="0"/>
    </xf>
    <xf numFmtId="2" fontId="4" fillId="3" borderId="2" xfId="0" applyNumberFormat="1" applyFont="1" applyFill="1" applyBorder="1" applyAlignment="1" applyProtection="1">
      <alignment horizontal="center" vertical="center"/>
      <protection/>
    </xf>
    <xf numFmtId="2" fontId="4" fillId="3" borderId="5" xfId="0" applyNumberFormat="1" applyFont="1" applyFill="1" applyBorder="1" applyAlignment="1" applyProtection="1">
      <alignment horizontal="center" vertical="center"/>
      <protection/>
    </xf>
    <xf numFmtId="2" fontId="8" fillId="3" borderId="5" xfId="0" applyNumberFormat="1" applyFont="1" applyFill="1" applyBorder="1" applyAlignment="1" applyProtection="1">
      <alignment horizontal="center" vertical="center"/>
      <protection locked="0"/>
    </xf>
    <xf numFmtId="2" fontId="13" fillId="3" borderId="5" xfId="0" applyNumberFormat="1" applyFont="1" applyFill="1" applyBorder="1" applyAlignment="1" applyProtection="1">
      <alignment horizontal="center" vertical="center" wrapText="1"/>
      <protection/>
    </xf>
    <xf numFmtId="2" fontId="12" fillId="3" borderId="5" xfId="0" applyNumberFormat="1" applyFont="1" applyFill="1" applyBorder="1" applyAlignment="1" applyProtection="1">
      <alignment horizontal="center" vertical="center" wrapText="1"/>
      <protection/>
    </xf>
    <xf numFmtId="2" fontId="17" fillId="3" borderId="2" xfId="0" applyNumberFormat="1" applyFont="1" applyFill="1" applyBorder="1" applyAlignment="1" applyProtection="1">
      <alignment horizontal="center" vertical="center" wrapText="1"/>
      <protection/>
    </xf>
    <xf numFmtId="2" fontId="18" fillId="3" borderId="2" xfId="0" applyNumberFormat="1" applyFont="1" applyFill="1" applyBorder="1" applyAlignment="1" applyProtection="1">
      <alignment horizontal="center" vertical="center" wrapText="1"/>
      <protection locked="0"/>
    </xf>
    <xf numFmtId="2" fontId="8" fillId="3" borderId="2" xfId="0" applyNumberFormat="1" applyFont="1" applyFill="1" applyBorder="1" applyAlignment="1" applyProtection="1">
      <alignment horizontal="center" vertical="center" textRotation="90" wrapText="1"/>
      <protection locked="0"/>
    </xf>
    <xf numFmtId="2" fontId="13" fillId="3" borderId="2" xfId="0" applyNumberFormat="1" applyFont="1" applyFill="1" applyBorder="1" applyAlignment="1" applyProtection="1">
      <alignment horizontal="center" vertical="center" textRotation="90" wrapText="1"/>
      <protection locked="0"/>
    </xf>
    <xf numFmtId="2" fontId="2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3" fillId="3" borderId="2" xfId="0" applyFont="1" applyFill="1" applyBorder="1" applyAlignment="1" applyProtection="1">
      <alignment horizontal="center" vertical="center" wrapText="1"/>
      <protection/>
    </xf>
    <xf numFmtId="2" fontId="12" fillId="3" borderId="2" xfId="0" applyNumberFormat="1" applyFont="1" applyFill="1" applyBorder="1" applyAlignment="1" applyProtection="1">
      <alignment horizontal="center" vertical="center"/>
      <protection/>
    </xf>
    <xf numFmtId="0" fontId="12" fillId="3" borderId="2" xfId="0" applyFont="1" applyFill="1" applyBorder="1" applyAlignment="1" applyProtection="1">
      <alignment horizontal="center" vertical="center" wrapText="1"/>
      <protection/>
    </xf>
    <xf numFmtId="0" fontId="13" fillId="3" borderId="2" xfId="0" applyFont="1" applyFill="1" applyBorder="1" applyAlignment="1" applyProtection="1">
      <alignment horizontal="center" vertical="center" wrapText="1"/>
      <protection locked="0"/>
    </xf>
    <xf numFmtId="2" fontId="2" fillId="3" borderId="5" xfId="0" applyNumberFormat="1" applyFont="1" applyFill="1" applyBorder="1" applyAlignment="1" applyProtection="1">
      <alignment horizontal="center" vertical="center"/>
      <protection/>
    </xf>
    <xf numFmtId="2" fontId="18" fillId="3" borderId="2" xfId="0" applyNumberFormat="1" applyFont="1" applyFill="1" applyBorder="1" applyAlignment="1" applyProtection="1">
      <alignment horizontal="center" vertical="center" wrapText="1"/>
      <protection/>
    </xf>
    <xf numFmtId="2" fontId="14" fillId="3" borderId="2" xfId="0" applyNumberFormat="1" applyFont="1" applyFill="1" applyBorder="1" applyAlignment="1" applyProtection="1">
      <alignment horizontal="center" vertical="center" wrapText="1"/>
      <protection locked="0"/>
    </xf>
    <xf numFmtId="2" fontId="19" fillId="3" borderId="2" xfId="0" applyNumberFormat="1" applyFont="1" applyFill="1" applyBorder="1" applyAlignment="1" applyProtection="1">
      <alignment horizontal="center" vertical="center" wrapText="1"/>
      <protection locked="0"/>
    </xf>
    <xf numFmtId="2" fontId="16" fillId="3" borderId="2" xfId="0" applyNumberFormat="1" applyFont="1" applyFill="1" applyBorder="1" applyAlignment="1" applyProtection="1">
      <alignment horizontal="center" vertical="center" wrapText="1"/>
      <protection/>
    </xf>
    <xf numFmtId="0" fontId="20" fillId="0" borderId="2" xfId="0" applyFont="1" applyFill="1" applyBorder="1" applyAlignment="1">
      <alignment horizontal="center" vertical="center" wrapText="1"/>
    </xf>
    <xf numFmtId="9" fontId="9" fillId="0" borderId="2" xfId="0" applyNumberFormat="1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Финансовый 2" xfId="2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Z56"/>
  <sheetViews>
    <sheetView tabSelected="1" zoomScale="80" zoomScaleNormal="80" workbookViewId="0" topLeftCell="A1">
      <selection activeCell="C5" sqref="C5:C7"/>
    </sheetView>
  </sheetViews>
  <sheetFormatPr defaultColWidth="9.140625" defaultRowHeight="15"/>
  <cols>
    <col min="1" max="1" width="8.421875" style="1" customWidth="1"/>
    <col min="2" max="2" width="56.7109375" style="3" customWidth="1"/>
    <col min="3" max="3" width="28.57421875" style="3" customWidth="1"/>
    <col min="4" max="4" width="12.421875" style="4" customWidth="1"/>
    <col min="5" max="5" width="11.421875" style="4" customWidth="1"/>
    <col min="6" max="6" width="10.421875" style="4" customWidth="1"/>
    <col min="7" max="7" width="9.7109375" style="4" bestFit="1" customWidth="1"/>
    <col min="8" max="8" width="9.57421875" style="4" customWidth="1"/>
    <col min="9" max="9" width="10.8515625" style="4" bestFit="1" customWidth="1"/>
    <col min="10" max="11" width="10.57421875" style="4" bestFit="1" customWidth="1"/>
    <col min="12" max="12" width="10.7109375" style="4" bestFit="1" customWidth="1"/>
    <col min="13" max="13" width="10.00390625" style="4" customWidth="1"/>
    <col min="14" max="14" width="11.00390625" style="4" customWidth="1"/>
    <col min="15" max="15" width="9.140625" style="4" customWidth="1"/>
    <col min="16" max="16" width="10.7109375" style="4" customWidth="1"/>
    <col min="17" max="17" width="9.7109375" style="4" bestFit="1" customWidth="1"/>
    <col min="18" max="18" width="10.00390625" style="4" customWidth="1"/>
    <col min="19" max="19" width="22.28125" style="6" customWidth="1"/>
    <col min="20" max="20" width="11.8515625" style="1" hidden="1" customWidth="1"/>
    <col min="21" max="24" width="9.140625" style="1" hidden="1" customWidth="1"/>
    <col min="25" max="16384" width="9.140625" style="1" customWidth="1"/>
  </cols>
  <sheetData>
    <row r="2" spans="1:19" ht="17.25" customHeight="1">
      <c r="A2" s="67" t="s">
        <v>10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</row>
    <row r="3" spans="1:19" ht="15.75">
      <c r="A3" s="69" t="s">
        <v>171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</row>
    <row r="5" spans="1:19" ht="16.5" customHeight="1">
      <c r="A5" s="65" t="s">
        <v>0</v>
      </c>
      <c r="B5" s="70" t="s">
        <v>1</v>
      </c>
      <c r="C5" s="70" t="s">
        <v>2</v>
      </c>
      <c r="D5" s="71" t="s">
        <v>3</v>
      </c>
      <c r="E5" s="71"/>
      <c r="F5" s="71"/>
      <c r="G5" s="71"/>
      <c r="H5" s="71"/>
      <c r="I5" s="71" t="s">
        <v>173</v>
      </c>
      <c r="J5" s="71"/>
      <c r="K5" s="71"/>
      <c r="L5" s="71"/>
      <c r="M5" s="71"/>
      <c r="N5" s="65" t="s">
        <v>174</v>
      </c>
      <c r="O5" s="65"/>
      <c r="P5" s="65"/>
      <c r="Q5" s="65"/>
      <c r="R5" s="65"/>
      <c r="S5" s="66" t="s">
        <v>12</v>
      </c>
    </row>
    <row r="6" spans="1:19" ht="15">
      <c r="A6" s="65"/>
      <c r="B6" s="70"/>
      <c r="C6" s="70"/>
      <c r="D6" s="71" t="s">
        <v>172</v>
      </c>
      <c r="E6" s="71"/>
      <c r="F6" s="71"/>
      <c r="G6" s="71"/>
      <c r="H6" s="71"/>
      <c r="I6" s="71" t="s">
        <v>4</v>
      </c>
      <c r="J6" s="71"/>
      <c r="K6" s="71"/>
      <c r="L6" s="71"/>
      <c r="M6" s="71"/>
      <c r="N6" s="65" t="s">
        <v>4</v>
      </c>
      <c r="O6" s="65"/>
      <c r="P6" s="65"/>
      <c r="Q6" s="65"/>
      <c r="R6" s="65"/>
      <c r="S6" s="66"/>
    </row>
    <row r="7" spans="1:22" ht="111.75" customHeight="1">
      <c r="A7" s="65"/>
      <c r="B7" s="70"/>
      <c r="C7" s="70"/>
      <c r="D7" s="12" t="s">
        <v>8</v>
      </c>
      <c r="E7" s="12" t="s">
        <v>5</v>
      </c>
      <c r="F7" s="12" t="s">
        <v>13</v>
      </c>
      <c r="G7" s="12" t="s">
        <v>107</v>
      </c>
      <c r="H7" s="12" t="s">
        <v>6</v>
      </c>
      <c r="I7" s="12" t="s">
        <v>8</v>
      </c>
      <c r="J7" s="12" t="s">
        <v>7</v>
      </c>
      <c r="K7" s="12" t="s">
        <v>13</v>
      </c>
      <c r="L7" s="12" t="s">
        <v>107</v>
      </c>
      <c r="M7" s="12" t="s">
        <v>6</v>
      </c>
      <c r="N7" s="12" t="s">
        <v>8</v>
      </c>
      <c r="O7" s="12" t="s">
        <v>7</v>
      </c>
      <c r="P7" s="12" t="s">
        <v>13</v>
      </c>
      <c r="Q7" s="12" t="s">
        <v>107</v>
      </c>
      <c r="R7" s="12" t="s">
        <v>6</v>
      </c>
      <c r="S7" s="66"/>
      <c r="U7" s="1" t="s">
        <v>15</v>
      </c>
      <c r="V7" s="1" t="s">
        <v>16</v>
      </c>
    </row>
    <row r="8" spans="1:26" ht="76.5" customHeight="1">
      <c r="A8" s="50">
        <v>1</v>
      </c>
      <c r="B8" s="13" t="s">
        <v>30</v>
      </c>
      <c r="C8" s="46" t="s">
        <v>29</v>
      </c>
      <c r="D8" s="83">
        <v>11593.03</v>
      </c>
      <c r="E8" s="84"/>
      <c r="F8" s="84">
        <v>2137.21</v>
      </c>
      <c r="G8" s="84">
        <v>9455.82</v>
      </c>
      <c r="H8" s="85"/>
      <c r="I8" s="86">
        <f>SUM(I9:I12)</f>
        <v>12174.17</v>
      </c>
      <c r="J8" s="85"/>
      <c r="K8" s="85"/>
      <c r="L8" s="84">
        <f>SUM(L9:L12)</f>
        <v>12174.17</v>
      </c>
      <c r="M8" s="85"/>
      <c r="N8" s="86">
        <f>SUM(N9:N12)</f>
        <v>11586.83</v>
      </c>
      <c r="O8" s="85"/>
      <c r="P8" s="84">
        <f>SUM(P9:P12)</f>
        <v>2137.21</v>
      </c>
      <c r="Q8" s="84">
        <f>SUM(Q9:Q12)</f>
        <v>9449.62</v>
      </c>
      <c r="R8" s="85"/>
      <c r="S8" s="87">
        <f>N8/D8*100</f>
        <v>99.946519589788</v>
      </c>
      <c r="U8" s="7"/>
      <c r="Z8" s="7"/>
    </row>
    <row r="9" spans="1:26" ht="78.75" customHeight="1">
      <c r="A9" s="47" t="s">
        <v>9</v>
      </c>
      <c r="B9" s="48" t="s">
        <v>35</v>
      </c>
      <c r="C9" s="49" t="s">
        <v>38</v>
      </c>
      <c r="D9" s="88">
        <v>104.28</v>
      </c>
      <c r="E9" s="89"/>
      <c r="F9" s="89"/>
      <c r="G9" s="89">
        <v>104.28</v>
      </c>
      <c r="H9" s="89"/>
      <c r="I9" s="90">
        <v>104.28</v>
      </c>
      <c r="J9" s="91"/>
      <c r="K9" s="91"/>
      <c r="L9" s="90">
        <v>104.28</v>
      </c>
      <c r="M9" s="91"/>
      <c r="N9" s="90">
        <v>104.05</v>
      </c>
      <c r="O9" s="91"/>
      <c r="P9" s="91"/>
      <c r="Q9" s="90">
        <v>104.05</v>
      </c>
      <c r="R9" s="91"/>
      <c r="S9" s="92">
        <f>N9/D9*100</f>
        <v>99.77943996931339</v>
      </c>
      <c r="U9" s="7"/>
      <c r="Z9" s="7"/>
    </row>
    <row r="10" spans="1:26" ht="45" customHeight="1">
      <c r="A10" s="51" t="s">
        <v>31</v>
      </c>
      <c r="B10" s="10" t="s">
        <v>36</v>
      </c>
      <c r="C10" s="49" t="s">
        <v>38</v>
      </c>
      <c r="D10" s="88">
        <v>1975.73</v>
      </c>
      <c r="E10" s="93"/>
      <c r="F10" s="93"/>
      <c r="G10" s="88">
        <v>1975.73</v>
      </c>
      <c r="H10" s="93"/>
      <c r="I10" s="90">
        <v>1975.73</v>
      </c>
      <c r="J10" s="44"/>
      <c r="K10" s="44"/>
      <c r="L10" s="90">
        <v>1975.73</v>
      </c>
      <c r="M10" s="44"/>
      <c r="N10" s="90">
        <v>1975.73</v>
      </c>
      <c r="O10" s="44"/>
      <c r="P10" s="44"/>
      <c r="Q10" s="90">
        <v>1975.73</v>
      </c>
      <c r="R10" s="44"/>
      <c r="S10" s="94">
        <f aca="true" t="shared" si="0" ref="S10:S28">N10/D10*100</f>
        <v>100</v>
      </c>
      <c r="U10" s="7"/>
      <c r="Z10" s="7"/>
    </row>
    <row r="11" spans="1:26" ht="64.5" customHeight="1">
      <c r="A11" s="51" t="s">
        <v>32</v>
      </c>
      <c r="B11" s="10" t="s">
        <v>37</v>
      </c>
      <c r="C11" s="49" t="s">
        <v>38</v>
      </c>
      <c r="D11" s="88">
        <v>4807.77</v>
      </c>
      <c r="E11" s="93"/>
      <c r="F11" s="95">
        <v>2137.21</v>
      </c>
      <c r="G11" s="88">
        <v>2670.56</v>
      </c>
      <c r="H11" s="44"/>
      <c r="I11" s="90">
        <v>5388.91</v>
      </c>
      <c r="J11" s="44"/>
      <c r="K11" s="44"/>
      <c r="L11" s="90">
        <v>5388.91</v>
      </c>
      <c r="M11" s="44"/>
      <c r="N11" s="90">
        <v>4801.8</v>
      </c>
      <c r="O11" s="44"/>
      <c r="P11" s="93">
        <v>2137.21</v>
      </c>
      <c r="Q11" s="90">
        <v>2664.59</v>
      </c>
      <c r="R11" s="44"/>
      <c r="S11" s="94">
        <f t="shared" si="0"/>
        <v>99.87582600665172</v>
      </c>
      <c r="U11" s="7"/>
      <c r="Z11" s="7"/>
    </row>
    <row r="12" spans="1:26" ht="55.5" customHeight="1">
      <c r="A12" s="51" t="s">
        <v>33</v>
      </c>
      <c r="B12" s="10" t="s">
        <v>34</v>
      </c>
      <c r="C12" s="49" t="s">
        <v>38</v>
      </c>
      <c r="D12" s="88">
        <v>4705.25</v>
      </c>
      <c r="E12" s="93"/>
      <c r="F12" s="93"/>
      <c r="G12" s="88">
        <v>4705.25</v>
      </c>
      <c r="H12" s="44"/>
      <c r="I12" s="90">
        <v>4705.25</v>
      </c>
      <c r="J12" s="44"/>
      <c r="K12" s="44"/>
      <c r="L12" s="90">
        <v>4705.25</v>
      </c>
      <c r="M12" s="44"/>
      <c r="N12" s="90">
        <v>4705.25</v>
      </c>
      <c r="O12" s="44"/>
      <c r="P12" s="44"/>
      <c r="Q12" s="90">
        <v>4705.25</v>
      </c>
      <c r="R12" s="44"/>
      <c r="S12" s="94">
        <f t="shared" si="0"/>
        <v>100</v>
      </c>
      <c r="U12" s="7"/>
      <c r="Z12" s="7"/>
    </row>
    <row r="13" spans="1:26" ht="89.25" customHeight="1">
      <c r="A13" s="52">
        <v>2</v>
      </c>
      <c r="B13" s="2" t="s">
        <v>39</v>
      </c>
      <c r="C13" s="53" t="s">
        <v>41</v>
      </c>
      <c r="D13" s="83">
        <v>3766.35</v>
      </c>
      <c r="E13" s="84"/>
      <c r="F13" s="96">
        <v>3587</v>
      </c>
      <c r="G13" s="84">
        <v>179.35</v>
      </c>
      <c r="H13" s="85"/>
      <c r="I13" s="86">
        <f>SUM(I14,I23)</f>
        <v>3766.34</v>
      </c>
      <c r="J13" s="85"/>
      <c r="K13" s="96">
        <f>SUM(K14,K23)</f>
        <v>3587.0000000000005</v>
      </c>
      <c r="L13" s="84">
        <f>SUM(L14,L23)</f>
        <v>179.35</v>
      </c>
      <c r="M13" s="85"/>
      <c r="N13" s="86">
        <f>SUM(N14,N23)</f>
        <v>3766.34</v>
      </c>
      <c r="O13" s="85"/>
      <c r="P13" s="84">
        <f>SUM(P14,P23)</f>
        <v>3587.0000000000005</v>
      </c>
      <c r="Q13" s="84">
        <f>SUM(Q14,Q23)</f>
        <v>179.35</v>
      </c>
      <c r="R13" s="85"/>
      <c r="S13" s="87">
        <f>N13/D13*100</f>
        <v>99.99973449095279</v>
      </c>
      <c r="T13" s="7"/>
      <c r="U13" s="8"/>
      <c r="Z13" s="7"/>
    </row>
    <row r="14" spans="1:26" ht="75.75" customHeight="1">
      <c r="A14" s="47" t="s">
        <v>43</v>
      </c>
      <c r="B14" s="11" t="s">
        <v>60</v>
      </c>
      <c r="C14" s="54" t="s">
        <v>42</v>
      </c>
      <c r="D14" s="83">
        <f>SUM(D15:D22)</f>
        <v>2625</v>
      </c>
      <c r="E14" s="84"/>
      <c r="F14" s="97">
        <f>SUM(F15:F22)</f>
        <v>2500.0000000000005</v>
      </c>
      <c r="G14" s="83">
        <f>SUM(G15:G22)</f>
        <v>124.99999999999999</v>
      </c>
      <c r="H14" s="85"/>
      <c r="I14" s="86">
        <f>SUM(I15:I22)</f>
        <v>2625</v>
      </c>
      <c r="J14" s="85"/>
      <c r="K14" s="97">
        <f>SUM(K15:K22)</f>
        <v>2500.0000000000005</v>
      </c>
      <c r="L14" s="83">
        <f>SUM(L15:L22)</f>
        <v>124.99999999999999</v>
      </c>
      <c r="M14" s="85"/>
      <c r="N14" s="86">
        <f>SUM(N15:N22)</f>
        <v>2625</v>
      </c>
      <c r="O14" s="85"/>
      <c r="P14" s="84">
        <f>SUM(P15:P22)</f>
        <v>2500.0000000000005</v>
      </c>
      <c r="Q14" s="84">
        <f>SUM(Q15:Q22)</f>
        <v>124.99999999999999</v>
      </c>
      <c r="R14" s="84"/>
      <c r="S14" s="87">
        <f>N14/D14*100</f>
        <v>100</v>
      </c>
      <c r="T14" s="7"/>
      <c r="U14" s="8"/>
      <c r="Z14" s="7"/>
    </row>
    <row r="15" spans="1:26" ht="67.5" customHeight="1">
      <c r="A15" s="51" t="s">
        <v>14</v>
      </c>
      <c r="B15" s="10" t="s">
        <v>40</v>
      </c>
      <c r="C15" s="49" t="s">
        <v>42</v>
      </c>
      <c r="D15" s="88">
        <v>475</v>
      </c>
      <c r="E15" s="93"/>
      <c r="F15" s="98">
        <v>452.35</v>
      </c>
      <c r="G15" s="95">
        <v>22.65</v>
      </c>
      <c r="H15" s="44"/>
      <c r="I15" s="90">
        <v>475</v>
      </c>
      <c r="J15" s="44"/>
      <c r="K15" s="98">
        <v>452.35</v>
      </c>
      <c r="L15" s="95">
        <v>22.65</v>
      </c>
      <c r="M15" s="44"/>
      <c r="N15" s="90">
        <v>475</v>
      </c>
      <c r="O15" s="44"/>
      <c r="P15" s="98">
        <v>452.35</v>
      </c>
      <c r="Q15" s="95">
        <v>22.65</v>
      </c>
      <c r="R15" s="44"/>
      <c r="S15" s="94">
        <f t="shared" si="0"/>
        <v>100</v>
      </c>
      <c r="U15" s="7"/>
      <c r="Z15" s="7"/>
    </row>
    <row r="16" spans="1:26" ht="57" customHeight="1">
      <c r="A16" s="51" t="s">
        <v>46</v>
      </c>
      <c r="B16" s="10" t="s">
        <v>52</v>
      </c>
      <c r="C16" s="49" t="s">
        <v>42</v>
      </c>
      <c r="D16" s="88">
        <v>174</v>
      </c>
      <c r="E16" s="93"/>
      <c r="F16" s="98">
        <v>165.3</v>
      </c>
      <c r="G16" s="95">
        <v>8.7</v>
      </c>
      <c r="H16" s="44"/>
      <c r="I16" s="90">
        <v>174</v>
      </c>
      <c r="J16" s="44"/>
      <c r="K16" s="98">
        <v>165.3</v>
      </c>
      <c r="L16" s="95">
        <v>8.7</v>
      </c>
      <c r="M16" s="44"/>
      <c r="N16" s="90">
        <v>174</v>
      </c>
      <c r="O16" s="44"/>
      <c r="P16" s="98">
        <v>165.3</v>
      </c>
      <c r="Q16" s="95">
        <v>8.7</v>
      </c>
      <c r="R16" s="44"/>
      <c r="S16" s="94">
        <f t="shared" si="0"/>
        <v>100</v>
      </c>
      <c r="U16" s="7"/>
      <c r="Z16" s="7"/>
    </row>
    <row r="17" spans="1:26" ht="56.25" customHeight="1">
      <c r="A17" s="51" t="s">
        <v>47</v>
      </c>
      <c r="B17" s="10" t="s">
        <v>53</v>
      </c>
      <c r="C17" s="49" t="s">
        <v>42</v>
      </c>
      <c r="D17" s="88">
        <v>100</v>
      </c>
      <c r="E17" s="93"/>
      <c r="F17" s="98">
        <v>95</v>
      </c>
      <c r="G17" s="95">
        <v>5</v>
      </c>
      <c r="H17" s="44"/>
      <c r="I17" s="90">
        <v>100</v>
      </c>
      <c r="J17" s="44"/>
      <c r="K17" s="98">
        <v>95</v>
      </c>
      <c r="L17" s="95">
        <v>5</v>
      </c>
      <c r="M17" s="44"/>
      <c r="N17" s="90">
        <v>100</v>
      </c>
      <c r="O17" s="44"/>
      <c r="P17" s="98">
        <v>95</v>
      </c>
      <c r="Q17" s="95">
        <v>5</v>
      </c>
      <c r="R17" s="44"/>
      <c r="S17" s="94">
        <f t="shared" si="0"/>
        <v>100</v>
      </c>
      <c r="U17" s="7"/>
      <c r="Z17" s="7"/>
    </row>
    <row r="18" spans="1:26" ht="42" customHeight="1">
      <c r="A18" s="51" t="s">
        <v>48</v>
      </c>
      <c r="B18" s="10" t="s">
        <v>54</v>
      </c>
      <c r="C18" s="49" t="s">
        <v>42</v>
      </c>
      <c r="D18" s="88">
        <v>950</v>
      </c>
      <c r="E18" s="93"/>
      <c r="F18" s="98">
        <v>907.65</v>
      </c>
      <c r="G18" s="95">
        <v>42.35</v>
      </c>
      <c r="H18" s="44"/>
      <c r="I18" s="88">
        <v>950</v>
      </c>
      <c r="J18" s="44"/>
      <c r="K18" s="98">
        <v>907.65</v>
      </c>
      <c r="L18" s="95">
        <v>42.35</v>
      </c>
      <c r="M18" s="44"/>
      <c r="N18" s="88">
        <v>950</v>
      </c>
      <c r="O18" s="44"/>
      <c r="P18" s="98">
        <v>907.65</v>
      </c>
      <c r="Q18" s="95">
        <v>42.35</v>
      </c>
      <c r="R18" s="44"/>
      <c r="S18" s="94">
        <f t="shared" si="0"/>
        <v>100</v>
      </c>
      <c r="U18" s="7"/>
      <c r="Z18" s="7"/>
    </row>
    <row r="19" spans="1:26" ht="38.25" customHeight="1">
      <c r="A19" s="51" t="s">
        <v>49</v>
      </c>
      <c r="B19" s="10" t="s">
        <v>55</v>
      </c>
      <c r="C19" s="49" t="s">
        <v>38</v>
      </c>
      <c r="D19" s="88">
        <v>100</v>
      </c>
      <c r="E19" s="93"/>
      <c r="F19" s="98">
        <v>95</v>
      </c>
      <c r="G19" s="95">
        <v>5</v>
      </c>
      <c r="H19" s="44"/>
      <c r="I19" s="90">
        <v>100</v>
      </c>
      <c r="J19" s="44"/>
      <c r="K19" s="98">
        <v>95</v>
      </c>
      <c r="L19" s="95">
        <v>5</v>
      </c>
      <c r="M19" s="44"/>
      <c r="N19" s="90">
        <v>100</v>
      </c>
      <c r="O19" s="44"/>
      <c r="P19" s="98">
        <v>95</v>
      </c>
      <c r="Q19" s="95">
        <v>5</v>
      </c>
      <c r="R19" s="44"/>
      <c r="S19" s="94">
        <f t="shared" si="0"/>
        <v>100</v>
      </c>
      <c r="U19" s="7"/>
      <c r="Z19" s="7"/>
    </row>
    <row r="20" spans="1:26" ht="47.25" customHeight="1">
      <c r="A20" s="51" t="s">
        <v>50</v>
      </c>
      <c r="B20" s="10" t="s">
        <v>56</v>
      </c>
      <c r="C20" s="49" t="s">
        <v>38</v>
      </c>
      <c r="D20" s="88">
        <v>350</v>
      </c>
      <c r="E20" s="93"/>
      <c r="F20" s="98">
        <v>332.5</v>
      </c>
      <c r="G20" s="95">
        <v>17.5</v>
      </c>
      <c r="H20" s="44"/>
      <c r="I20" s="90">
        <v>350</v>
      </c>
      <c r="J20" s="44"/>
      <c r="K20" s="98">
        <v>332.5</v>
      </c>
      <c r="L20" s="95">
        <v>17.5</v>
      </c>
      <c r="M20" s="44"/>
      <c r="N20" s="90">
        <v>350</v>
      </c>
      <c r="O20" s="44"/>
      <c r="P20" s="98">
        <v>332.5</v>
      </c>
      <c r="Q20" s="95">
        <v>17.5</v>
      </c>
      <c r="R20" s="91"/>
      <c r="S20" s="94">
        <v>100</v>
      </c>
      <c r="U20" s="7"/>
      <c r="Z20" s="7"/>
    </row>
    <row r="21" spans="1:26" ht="57.75" customHeight="1">
      <c r="A21" s="51" t="s">
        <v>51</v>
      </c>
      <c r="B21" s="10" t="s">
        <v>57</v>
      </c>
      <c r="C21" s="49" t="s">
        <v>38</v>
      </c>
      <c r="D21" s="88">
        <v>292</v>
      </c>
      <c r="E21" s="89"/>
      <c r="F21" s="61">
        <v>277.4</v>
      </c>
      <c r="G21" s="88">
        <v>14.6</v>
      </c>
      <c r="H21" s="91"/>
      <c r="I21" s="90">
        <v>292</v>
      </c>
      <c r="J21" s="91"/>
      <c r="K21" s="61">
        <v>277.4</v>
      </c>
      <c r="L21" s="88">
        <v>14.6</v>
      </c>
      <c r="M21" s="91"/>
      <c r="N21" s="90">
        <v>292</v>
      </c>
      <c r="O21" s="91"/>
      <c r="P21" s="61">
        <v>277.4</v>
      </c>
      <c r="Q21" s="88">
        <v>14.6</v>
      </c>
      <c r="R21" s="91"/>
      <c r="S21" s="94">
        <v>100</v>
      </c>
      <c r="U21" s="7"/>
      <c r="Z21" s="7"/>
    </row>
    <row r="22" spans="1:26" ht="57.75" customHeight="1">
      <c r="A22" s="51" t="s">
        <v>169</v>
      </c>
      <c r="B22" s="10" t="s">
        <v>175</v>
      </c>
      <c r="C22" s="49" t="s">
        <v>38</v>
      </c>
      <c r="D22" s="88">
        <v>184</v>
      </c>
      <c r="E22" s="89"/>
      <c r="F22" s="61">
        <v>174.8</v>
      </c>
      <c r="G22" s="88">
        <v>9.2</v>
      </c>
      <c r="H22" s="99"/>
      <c r="I22" s="90">
        <v>184</v>
      </c>
      <c r="J22" s="91"/>
      <c r="K22" s="61">
        <v>174.8</v>
      </c>
      <c r="L22" s="88">
        <v>9.2</v>
      </c>
      <c r="M22" s="99"/>
      <c r="N22" s="90">
        <v>184</v>
      </c>
      <c r="O22" s="91"/>
      <c r="P22" s="61">
        <v>174.8</v>
      </c>
      <c r="Q22" s="88">
        <v>9.2</v>
      </c>
      <c r="R22" s="99"/>
      <c r="S22" s="94">
        <f>N22/D22*100</f>
        <v>100</v>
      </c>
      <c r="U22" s="7"/>
      <c r="Z22" s="7"/>
    </row>
    <row r="23" spans="1:26" ht="52.5" customHeight="1">
      <c r="A23" s="47" t="s">
        <v>44</v>
      </c>
      <c r="B23" s="11" t="s">
        <v>59</v>
      </c>
      <c r="C23" s="54" t="s">
        <v>38</v>
      </c>
      <c r="D23" s="83">
        <f>SUM(D24:D25)</f>
        <v>1141.35</v>
      </c>
      <c r="E23" s="84"/>
      <c r="F23" s="83">
        <f>SUM(F24:F25)</f>
        <v>1087</v>
      </c>
      <c r="G23" s="83">
        <f>SUM(G24:G25)</f>
        <v>54.35</v>
      </c>
      <c r="H23" s="100"/>
      <c r="I23" s="86">
        <f>SUM(I24:I25)</f>
        <v>1141.34</v>
      </c>
      <c r="J23" s="84"/>
      <c r="K23" s="83">
        <f>SUM(K24:K25)</f>
        <v>1087</v>
      </c>
      <c r="L23" s="83">
        <f>SUM(L24:L25)</f>
        <v>54.35</v>
      </c>
      <c r="M23" s="83"/>
      <c r="N23" s="83">
        <f>SUM(N24:N25)</f>
        <v>1141.34</v>
      </c>
      <c r="O23" s="84"/>
      <c r="P23" s="84">
        <f>SUM(P24:P25)</f>
        <v>1087</v>
      </c>
      <c r="Q23" s="83">
        <f>SUM(Q24:Q25)</f>
        <v>54.35</v>
      </c>
      <c r="R23" s="83"/>
      <c r="S23" s="87">
        <f>N23/D23*100</f>
        <v>99.99912384457002</v>
      </c>
      <c r="U23" s="7"/>
      <c r="Z23" s="7"/>
    </row>
    <row r="24" spans="1:26" ht="79.5" customHeight="1">
      <c r="A24" s="55" t="s">
        <v>45</v>
      </c>
      <c r="B24" s="10" t="s">
        <v>58</v>
      </c>
      <c r="C24" s="49" t="s">
        <v>38</v>
      </c>
      <c r="D24" s="88">
        <v>1078.57</v>
      </c>
      <c r="E24" s="89"/>
      <c r="F24" s="89">
        <v>1024.64</v>
      </c>
      <c r="G24" s="89">
        <v>53.93</v>
      </c>
      <c r="H24" s="91"/>
      <c r="I24" s="88">
        <v>1078.57</v>
      </c>
      <c r="J24" s="89"/>
      <c r="K24" s="89">
        <v>1024.64</v>
      </c>
      <c r="L24" s="89">
        <v>53.93</v>
      </c>
      <c r="M24" s="89"/>
      <c r="N24" s="88">
        <v>1078.57</v>
      </c>
      <c r="O24" s="89"/>
      <c r="P24" s="89">
        <v>1024.64</v>
      </c>
      <c r="Q24" s="89">
        <v>53.93</v>
      </c>
      <c r="R24" s="89"/>
      <c r="S24" s="92">
        <f>N24/D24*100</f>
        <v>100</v>
      </c>
      <c r="U24" s="7"/>
      <c r="Z24" s="7"/>
    </row>
    <row r="25" spans="1:26" ht="71.25" customHeight="1">
      <c r="A25" s="55" t="s">
        <v>170</v>
      </c>
      <c r="B25" s="10" t="s">
        <v>176</v>
      </c>
      <c r="C25" s="49" t="s">
        <v>38</v>
      </c>
      <c r="D25" s="88">
        <v>62.78</v>
      </c>
      <c r="E25" s="89"/>
      <c r="F25" s="89">
        <v>62.36</v>
      </c>
      <c r="G25" s="89">
        <v>0.42</v>
      </c>
      <c r="H25" s="91"/>
      <c r="I25" s="90">
        <v>62.77</v>
      </c>
      <c r="J25" s="89"/>
      <c r="K25" s="89">
        <v>62.36</v>
      </c>
      <c r="L25" s="89">
        <v>0.42</v>
      </c>
      <c r="M25" s="89"/>
      <c r="N25" s="88">
        <v>62.77</v>
      </c>
      <c r="O25" s="89"/>
      <c r="P25" s="89">
        <v>62.36</v>
      </c>
      <c r="Q25" s="89">
        <v>0.42</v>
      </c>
      <c r="R25" s="89"/>
      <c r="S25" s="92">
        <f>N25/D25*100</f>
        <v>99.98407136030583</v>
      </c>
      <c r="U25" s="7"/>
      <c r="Z25" s="7"/>
    </row>
    <row r="26" spans="1:26" ht="93.75" customHeight="1">
      <c r="A26" s="52">
        <v>3</v>
      </c>
      <c r="B26" s="56" t="s">
        <v>61</v>
      </c>
      <c r="C26" s="53" t="s">
        <v>29</v>
      </c>
      <c r="D26" s="83">
        <v>1671.45</v>
      </c>
      <c r="E26" s="84"/>
      <c r="F26" s="84">
        <v>519.8</v>
      </c>
      <c r="G26" s="84">
        <v>1151.65</v>
      </c>
      <c r="H26" s="85"/>
      <c r="I26" s="86">
        <f>SUM(I27:I29)</f>
        <v>1748.7</v>
      </c>
      <c r="J26" s="85"/>
      <c r="K26" s="84">
        <f>SUM(K27:K29)</f>
        <v>519.8</v>
      </c>
      <c r="L26" s="84">
        <f>SUM(L27:L29)</f>
        <v>1129.9</v>
      </c>
      <c r="M26" s="85"/>
      <c r="N26" s="86">
        <f>SUM(N27:N29)</f>
        <v>1568.2800000000002</v>
      </c>
      <c r="O26" s="85"/>
      <c r="P26" s="84">
        <f>SUM(P27:P29)</f>
        <v>519.8</v>
      </c>
      <c r="Q26" s="84">
        <f>SUM(Q27:Q29)</f>
        <v>1048.48</v>
      </c>
      <c r="R26" s="85"/>
      <c r="S26" s="101">
        <f t="shared" si="0"/>
        <v>93.82751503185858</v>
      </c>
      <c r="U26" s="7"/>
      <c r="Z26" s="7"/>
    </row>
    <row r="27" spans="1:26" ht="64.5" customHeight="1">
      <c r="A27" s="51" t="s">
        <v>62</v>
      </c>
      <c r="B27" s="57" t="s">
        <v>64</v>
      </c>
      <c r="C27" s="49" t="s">
        <v>38</v>
      </c>
      <c r="D27" s="88">
        <v>247.3</v>
      </c>
      <c r="E27" s="93"/>
      <c r="F27" s="93"/>
      <c r="G27" s="88">
        <v>247.3</v>
      </c>
      <c r="H27" s="44"/>
      <c r="I27" s="88">
        <v>324.55</v>
      </c>
      <c r="J27" s="44"/>
      <c r="K27" s="44"/>
      <c r="L27" s="88">
        <v>324.55</v>
      </c>
      <c r="M27" s="44"/>
      <c r="N27" s="88">
        <v>144.13</v>
      </c>
      <c r="O27" s="44"/>
      <c r="P27" s="44"/>
      <c r="Q27" s="88">
        <v>144.13</v>
      </c>
      <c r="R27" s="44"/>
      <c r="S27" s="102">
        <f t="shared" si="0"/>
        <v>58.28143954710877</v>
      </c>
      <c r="T27" s="4"/>
      <c r="U27" s="7"/>
      <c r="Z27" s="7"/>
    </row>
    <row r="28" spans="1:26" ht="57.75" customHeight="1">
      <c r="A28" s="51" t="s">
        <v>63</v>
      </c>
      <c r="B28" s="57" t="s">
        <v>65</v>
      </c>
      <c r="C28" s="49" t="s">
        <v>38</v>
      </c>
      <c r="D28" s="88">
        <v>1325.15</v>
      </c>
      <c r="E28" s="93"/>
      <c r="F28" s="93">
        <v>519.8</v>
      </c>
      <c r="G28" s="95">
        <v>805.35</v>
      </c>
      <c r="H28" s="44"/>
      <c r="I28" s="88">
        <v>1325.15</v>
      </c>
      <c r="J28" s="44"/>
      <c r="K28" s="93">
        <v>519.8</v>
      </c>
      <c r="L28" s="95">
        <v>805.35</v>
      </c>
      <c r="M28" s="44"/>
      <c r="N28" s="88">
        <v>1325.15</v>
      </c>
      <c r="O28" s="44"/>
      <c r="P28" s="93">
        <v>519.8</v>
      </c>
      <c r="Q28" s="95">
        <v>805.35</v>
      </c>
      <c r="R28" s="44"/>
      <c r="S28" s="102">
        <f t="shared" si="0"/>
        <v>100</v>
      </c>
      <c r="T28" s="9"/>
      <c r="U28" s="7"/>
      <c r="Z28" s="7"/>
    </row>
    <row r="29" spans="1:26" ht="51" customHeight="1">
      <c r="A29" s="51" t="s">
        <v>177</v>
      </c>
      <c r="B29" s="10" t="s">
        <v>178</v>
      </c>
      <c r="C29" s="49" t="s">
        <v>38</v>
      </c>
      <c r="D29" s="88">
        <v>99</v>
      </c>
      <c r="E29" s="93"/>
      <c r="F29" s="93"/>
      <c r="G29" s="95">
        <v>99</v>
      </c>
      <c r="H29" s="44"/>
      <c r="I29" s="88">
        <v>99</v>
      </c>
      <c r="J29" s="44"/>
      <c r="K29" s="44"/>
      <c r="L29" s="44"/>
      <c r="M29" s="44"/>
      <c r="N29" s="88">
        <v>99</v>
      </c>
      <c r="O29" s="44"/>
      <c r="P29" s="44"/>
      <c r="Q29" s="88">
        <v>99</v>
      </c>
      <c r="R29" s="44"/>
      <c r="S29" s="102">
        <f>N29/D29*100</f>
        <v>100</v>
      </c>
      <c r="T29" s="9"/>
      <c r="U29" s="7"/>
      <c r="Z29" s="7"/>
    </row>
    <row r="30" spans="1:26" ht="96" customHeight="1">
      <c r="A30" s="52">
        <v>4</v>
      </c>
      <c r="B30" s="56" t="s">
        <v>106</v>
      </c>
      <c r="C30" s="53" t="s">
        <v>29</v>
      </c>
      <c r="D30" s="83">
        <v>3498.27</v>
      </c>
      <c r="E30" s="84"/>
      <c r="F30" s="84">
        <v>170.7</v>
      </c>
      <c r="G30" s="84">
        <v>3327.57</v>
      </c>
      <c r="H30" s="85"/>
      <c r="I30" s="86">
        <f>SUM(I31:I35)</f>
        <v>3498.27</v>
      </c>
      <c r="J30" s="85"/>
      <c r="K30" s="84">
        <f>SUM(K31:K35)</f>
        <v>170.7</v>
      </c>
      <c r="L30" s="84">
        <f>SUM(L31:L35)</f>
        <v>3327.5699999999997</v>
      </c>
      <c r="M30" s="84"/>
      <c r="N30" s="83">
        <f>SUM(N31:N35)</f>
        <v>3498.2400000000002</v>
      </c>
      <c r="O30" s="84"/>
      <c r="P30" s="84">
        <f>SUM(P31:P35)</f>
        <v>170.7</v>
      </c>
      <c r="Q30" s="84">
        <f>SUM(Q31:Q35)</f>
        <v>3327.54</v>
      </c>
      <c r="R30" s="84"/>
      <c r="S30" s="101">
        <f>N30/D30*100</f>
        <v>99.99914243325988</v>
      </c>
      <c r="T30" s="7"/>
      <c r="U30" s="7"/>
      <c r="Z30" s="7"/>
    </row>
    <row r="31" spans="1:26" ht="41.25" customHeight="1">
      <c r="A31" s="51" t="s">
        <v>66</v>
      </c>
      <c r="B31" s="58" t="s">
        <v>71</v>
      </c>
      <c r="C31" s="49" t="s">
        <v>38</v>
      </c>
      <c r="D31" s="88">
        <v>204.75</v>
      </c>
      <c r="E31" s="103"/>
      <c r="F31" s="62"/>
      <c r="G31" s="88">
        <v>204.75</v>
      </c>
      <c r="H31" s="104"/>
      <c r="I31" s="90">
        <v>204.75</v>
      </c>
      <c r="J31" s="44"/>
      <c r="K31" s="44"/>
      <c r="L31" s="90">
        <v>204.75</v>
      </c>
      <c r="M31" s="44"/>
      <c r="N31" s="90">
        <v>204.75</v>
      </c>
      <c r="O31" s="44"/>
      <c r="P31" s="44"/>
      <c r="Q31" s="90">
        <v>204.75</v>
      </c>
      <c r="R31" s="44"/>
      <c r="S31" s="102">
        <f aca="true" t="shared" si="1" ref="S31:S36">N31/D31*100</f>
        <v>100</v>
      </c>
      <c r="U31" s="7"/>
      <c r="Z31" s="7"/>
    </row>
    <row r="32" spans="1:26" ht="45" customHeight="1">
      <c r="A32" s="51" t="s">
        <v>67</v>
      </c>
      <c r="B32" s="58" t="s">
        <v>72</v>
      </c>
      <c r="C32" s="49" t="s">
        <v>38</v>
      </c>
      <c r="D32" s="88">
        <v>208.34</v>
      </c>
      <c r="E32" s="103"/>
      <c r="F32" s="62"/>
      <c r="G32" s="93">
        <v>208.34</v>
      </c>
      <c r="H32" s="104"/>
      <c r="I32" s="90">
        <v>208.34</v>
      </c>
      <c r="J32" s="44"/>
      <c r="K32" s="44"/>
      <c r="L32" s="90">
        <v>208.34</v>
      </c>
      <c r="M32" s="44"/>
      <c r="N32" s="90">
        <v>208.34</v>
      </c>
      <c r="O32" s="44"/>
      <c r="P32" s="44"/>
      <c r="Q32" s="90">
        <v>208.34</v>
      </c>
      <c r="R32" s="44"/>
      <c r="S32" s="102">
        <f t="shared" si="1"/>
        <v>100</v>
      </c>
      <c r="T32" s="7"/>
      <c r="U32" s="7"/>
      <c r="Z32" s="7"/>
    </row>
    <row r="33" spans="1:26" ht="49.5" customHeight="1">
      <c r="A33" s="51" t="s">
        <v>68</v>
      </c>
      <c r="B33" s="10" t="s">
        <v>179</v>
      </c>
      <c r="C33" s="49" t="s">
        <v>38</v>
      </c>
      <c r="D33" s="88">
        <v>655.09</v>
      </c>
      <c r="E33" s="103"/>
      <c r="F33" s="62"/>
      <c r="G33" s="88">
        <v>655.09</v>
      </c>
      <c r="H33" s="104"/>
      <c r="I33" s="90">
        <v>655.09</v>
      </c>
      <c r="J33" s="44"/>
      <c r="K33" s="44"/>
      <c r="L33" s="90">
        <v>655.09</v>
      </c>
      <c r="M33" s="44"/>
      <c r="N33" s="90">
        <v>655.06</v>
      </c>
      <c r="O33" s="44"/>
      <c r="P33" s="44"/>
      <c r="Q33" s="90">
        <v>655.06</v>
      </c>
      <c r="R33" s="44"/>
      <c r="S33" s="102">
        <f t="shared" si="1"/>
        <v>99.99542047657573</v>
      </c>
      <c r="T33" s="7"/>
      <c r="U33" s="7"/>
      <c r="Z33" s="7"/>
    </row>
    <row r="34" spans="1:26" ht="48" customHeight="1">
      <c r="A34" s="51" t="s">
        <v>69</v>
      </c>
      <c r="B34" s="58" t="s">
        <v>73</v>
      </c>
      <c r="C34" s="49" t="s">
        <v>38</v>
      </c>
      <c r="D34" s="88">
        <v>2130.69</v>
      </c>
      <c r="E34" s="103"/>
      <c r="F34" s="62"/>
      <c r="G34" s="88">
        <v>2130.69</v>
      </c>
      <c r="H34" s="104"/>
      <c r="I34" s="90">
        <v>2130.69</v>
      </c>
      <c r="J34" s="44"/>
      <c r="K34" s="44"/>
      <c r="L34" s="90">
        <v>2130.69</v>
      </c>
      <c r="M34" s="44"/>
      <c r="N34" s="90">
        <v>2130.69</v>
      </c>
      <c r="O34" s="44"/>
      <c r="P34" s="44"/>
      <c r="Q34" s="90">
        <v>2130.69</v>
      </c>
      <c r="R34" s="44"/>
      <c r="S34" s="102">
        <f t="shared" si="1"/>
        <v>100</v>
      </c>
      <c r="T34" s="7"/>
      <c r="U34" s="7"/>
      <c r="Z34" s="7"/>
    </row>
    <row r="35" spans="1:26" ht="39" customHeight="1">
      <c r="A35" s="51" t="s">
        <v>70</v>
      </c>
      <c r="B35" s="10" t="s">
        <v>180</v>
      </c>
      <c r="C35" s="49" t="s">
        <v>38</v>
      </c>
      <c r="D35" s="88">
        <v>299.4</v>
      </c>
      <c r="E35" s="103"/>
      <c r="F35" s="62">
        <v>170.7</v>
      </c>
      <c r="G35" s="93">
        <v>128.7</v>
      </c>
      <c r="H35" s="104"/>
      <c r="I35" s="90">
        <v>299.4</v>
      </c>
      <c r="J35" s="44"/>
      <c r="K35" s="62">
        <v>170.7</v>
      </c>
      <c r="L35" s="93">
        <v>128.7</v>
      </c>
      <c r="M35" s="44"/>
      <c r="N35" s="90">
        <v>299.4</v>
      </c>
      <c r="O35" s="44"/>
      <c r="P35" s="62">
        <v>170.7</v>
      </c>
      <c r="Q35" s="93">
        <v>128.7</v>
      </c>
      <c r="R35" s="44"/>
      <c r="S35" s="102">
        <f t="shared" si="1"/>
        <v>100</v>
      </c>
      <c r="U35" s="7"/>
      <c r="Z35" s="7"/>
    </row>
    <row r="36" spans="1:26" ht="88.5" customHeight="1">
      <c r="A36" s="52">
        <v>5</v>
      </c>
      <c r="B36" s="59" t="s">
        <v>76</v>
      </c>
      <c r="C36" s="53" t="s">
        <v>29</v>
      </c>
      <c r="D36" s="83">
        <v>1499.19</v>
      </c>
      <c r="E36" s="84"/>
      <c r="F36" s="84"/>
      <c r="G36" s="83">
        <v>1499.19</v>
      </c>
      <c r="H36" s="85"/>
      <c r="I36" s="86">
        <f>SUM(I37:I39)</f>
        <v>1519.2300000000002</v>
      </c>
      <c r="J36" s="85"/>
      <c r="K36" s="84"/>
      <c r="L36" s="84">
        <f>SUM(L37:L39)</f>
        <v>1519.2300000000002</v>
      </c>
      <c r="M36" s="84"/>
      <c r="N36" s="83">
        <f>SUM(N37:N39)</f>
        <v>1479.15</v>
      </c>
      <c r="O36" s="84"/>
      <c r="P36" s="84"/>
      <c r="Q36" s="84">
        <f>SUM(Q37:Q39)</f>
        <v>1479.15</v>
      </c>
      <c r="R36" s="84"/>
      <c r="S36" s="101">
        <f t="shared" si="1"/>
        <v>98.66327817021192</v>
      </c>
      <c r="T36" s="4">
        <f>Q36/G36</f>
        <v>0.9866327817021192</v>
      </c>
      <c r="U36" s="7">
        <v>82043.93</v>
      </c>
      <c r="V36" s="7">
        <f>U36-D36</f>
        <v>80544.73999999999</v>
      </c>
      <c r="Z36" s="7"/>
    </row>
    <row r="37" spans="1:26" ht="36.75" customHeight="1">
      <c r="A37" s="51" t="s">
        <v>74</v>
      </c>
      <c r="B37" s="58" t="s">
        <v>77</v>
      </c>
      <c r="C37" s="49" t="s">
        <v>38</v>
      </c>
      <c r="D37" s="88">
        <v>1134.64</v>
      </c>
      <c r="E37" s="93"/>
      <c r="F37" s="93"/>
      <c r="G37" s="88">
        <v>1134.64</v>
      </c>
      <c r="H37" s="44"/>
      <c r="I37" s="88">
        <v>1134.64</v>
      </c>
      <c r="J37" s="44"/>
      <c r="K37" s="44"/>
      <c r="L37" s="88">
        <v>1134.64</v>
      </c>
      <c r="M37" s="93"/>
      <c r="N37" s="88">
        <v>1134.64</v>
      </c>
      <c r="O37" s="44"/>
      <c r="P37" s="44"/>
      <c r="Q37" s="88">
        <v>1134.64</v>
      </c>
      <c r="R37" s="44"/>
      <c r="S37" s="102">
        <f>N37/D37*100</f>
        <v>100</v>
      </c>
      <c r="T37" s="9"/>
      <c r="U37" s="7"/>
      <c r="Z37" s="7"/>
    </row>
    <row r="38" spans="1:26" ht="58.5" customHeight="1">
      <c r="A38" s="51" t="s">
        <v>75</v>
      </c>
      <c r="B38" s="58" t="s">
        <v>78</v>
      </c>
      <c r="C38" s="49" t="s">
        <v>38</v>
      </c>
      <c r="D38" s="88">
        <v>44.88</v>
      </c>
      <c r="E38" s="93"/>
      <c r="F38" s="93"/>
      <c r="G38" s="88">
        <v>44.88</v>
      </c>
      <c r="H38" s="44"/>
      <c r="I38" s="88">
        <v>64.92</v>
      </c>
      <c r="J38" s="44"/>
      <c r="K38" s="44"/>
      <c r="L38" s="88">
        <v>64.92</v>
      </c>
      <c r="M38" s="44"/>
      <c r="N38" s="88">
        <v>24.84</v>
      </c>
      <c r="O38" s="44"/>
      <c r="P38" s="44"/>
      <c r="Q38" s="88">
        <v>24.84</v>
      </c>
      <c r="R38" s="44"/>
      <c r="S38" s="102">
        <f aca="true" t="shared" si="2" ref="S38">N38/D38*100</f>
        <v>55.3475935828877</v>
      </c>
      <c r="T38" s="9"/>
      <c r="U38" s="7"/>
      <c r="Z38" s="7"/>
    </row>
    <row r="39" spans="1:26" ht="58.5" customHeight="1">
      <c r="A39" s="51" t="s">
        <v>182</v>
      </c>
      <c r="B39" s="58" t="s">
        <v>181</v>
      </c>
      <c r="C39" s="49" t="s">
        <v>38</v>
      </c>
      <c r="D39" s="88">
        <v>319.67</v>
      </c>
      <c r="E39" s="93"/>
      <c r="F39" s="93"/>
      <c r="G39" s="88">
        <v>319.67</v>
      </c>
      <c r="H39" s="44"/>
      <c r="I39" s="90">
        <v>319.67</v>
      </c>
      <c r="J39" s="44"/>
      <c r="K39" s="44"/>
      <c r="L39" s="90">
        <v>319.67</v>
      </c>
      <c r="M39" s="44"/>
      <c r="N39" s="90">
        <v>319.67</v>
      </c>
      <c r="O39" s="105"/>
      <c r="P39" s="44"/>
      <c r="Q39" s="90">
        <v>319.67</v>
      </c>
      <c r="R39" s="44"/>
      <c r="S39" s="102">
        <f>N39/D39*100</f>
        <v>100</v>
      </c>
      <c r="T39" s="9"/>
      <c r="U39" s="7"/>
      <c r="Z39" s="7"/>
    </row>
    <row r="40" spans="1:26" ht="81" customHeight="1">
      <c r="A40" s="52" t="s">
        <v>90</v>
      </c>
      <c r="B40" s="60" t="s">
        <v>79</v>
      </c>
      <c r="C40" s="53" t="s">
        <v>29</v>
      </c>
      <c r="D40" s="83">
        <v>330.7</v>
      </c>
      <c r="E40" s="96"/>
      <c r="F40" s="96"/>
      <c r="G40" s="96">
        <v>330.7</v>
      </c>
      <c r="H40" s="106"/>
      <c r="I40" s="86">
        <f>SUM(I41:I43)</f>
        <v>330.7</v>
      </c>
      <c r="J40" s="107"/>
      <c r="K40" s="107"/>
      <c r="L40" s="96">
        <f>SUM(L41:L43)</f>
        <v>330.7</v>
      </c>
      <c r="M40" s="108"/>
      <c r="N40" s="86">
        <f>SUM(N41:N43)</f>
        <v>330.7</v>
      </c>
      <c r="O40" s="107"/>
      <c r="P40" s="107"/>
      <c r="Q40" s="96">
        <f>SUM(Q41:Q43)</f>
        <v>330.7</v>
      </c>
      <c r="R40" s="106"/>
      <c r="S40" s="101">
        <f aca="true" t="shared" si="3" ref="S40:S44">N40/D40*100</f>
        <v>100</v>
      </c>
      <c r="T40" s="7"/>
      <c r="U40" s="7"/>
      <c r="Z40" s="7"/>
    </row>
    <row r="41" spans="1:26" ht="35.25" customHeight="1">
      <c r="A41" s="51" t="s">
        <v>82</v>
      </c>
      <c r="B41" s="58" t="s">
        <v>80</v>
      </c>
      <c r="C41" s="49" t="s">
        <v>38</v>
      </c>
      <c r="D41" s="88">
        <v>99.99</v>
      </c>
      <c r="E41" s="62"/>
      <c r="F41" s="62"/>
      <c r="G41" s="88">
        <v>99.99</v>
      </c>
      <c r="H41" s="109"/>
      <c r="I41" s="90">
        <v>99.99</v>
      </c>
      <c r="J41" s="44"/>
      <c r="K41" s="44"/>
      <c r="L41" s="90">
        <v>99.99</v>
      </c>
      <c r="M41" s="44"/>
      <c r="N41" s="90">
        <v>99.99</v>
      </c>
      <c r="O41" s="44"/>
      <c r="P41" s="44"/>
      <c r="Q41" s="90">
        <v>99.99</v>
      </c>
      <c r="R41" s="109"/>
      <c r="S41" s="102">
        <f>N41/D41*100</f>
        <v>100</v>
      </c>
      <c r="U41" s="7"/>
      <c r="Z41" s="7"/>
    </row>
    <row r="42" spans="1:26" ht="33.75" customHeight="1">
      <c r="A42" s="51" t="s">
        <v>83</v>
      </c>
      <c r="B42" s="58" t="s">
        <v>84</v>
      </c>
      <c r="C42" s="49" t="s">
        <v>38</v>
      </c>
      <c r="D42" s="61">
        <v>44.11</v>
      </c>
      <c r="E42" s="62"/>
      <c r="F42" s="93"/>
      <c r="G42" s="93">
        <v>44.11</v>
      </c>
      <c r="H42" s="44"/>
      <c r="I42" s="110">
        <v>44.11</v>
      </c>
      <c r="J42" s="44"/>
      <c r="K42" s="44"/>
      <c r="L42" s="110">
        <v>44.11</v>
      </c>
      <c r="M42" s="44"/>
      <c r="N42" s="110">
        <v>44.11</v>
      </c>
      <c r="O42" s="44"/>
      <c r="P42" s="44"/>
      <c r="Q42" s="110">
        <v>44.11</v>
      </c>
      <c r="R42" s="44"/>
      <c r="S42" s="102">
        <f>N42/D42*100</f>
        <v>100</v>
      </c>
      <c r="T42" s="7"/>
      <c r="U42" s="7"/>
      <c r="Z42" s="7"/>
    </row>
    <row r="43" spans="1:26" ht="32.25" customHeight="1">
      <c r="A43" s="51" t="s">
        <v>81</v>
      </c>
      <c r="B43" s="58" t="s">
        <v>85</v>
      </c>
      <c r="C43" s="49" t="s">
        <v>38</v>
      </c>
      <c r="D43" s="61">
        <v>186.6</v>
      </c>
      <c r="E43" s="62"/>
      <c r="F43" s="93"/>
      <c r="G43" s="61">
        <v>186.6</v>
      </c>
      <c r="H43" s="44"/>
      <c r="I43" s="61">
        <v>186.6</v>
      </c>
      <c r="J43" s="44"/>
      <c r="K43" s="44"/>
      <c r="L43" s="61">
        <v>186.6</v>
      </c>
      <c r="M43" s="44"/>
      <c r="N43" s="61">
        <v>186.6</v>
      </c>
      <c r="O43" s="44"/>
      <c r="P43" s="44"/>
      <c r="Q43" s="61">
        <v>186.6</v>
      </c>
      <c r="R43" s="44"/>
      <c r="S43" s="102">
        <f t="shared" si="3"/>
        <v>100</v>
      </c>
      <c r="U43" s="7"/>
      <c r="Z43" s="7"/>
    </row>
    <row r="44" spans="1:26" ht="81" customHeight="1">
      <c r="A44" s="63" t="s">
        <v>89</v>
      </c>
      <c r="B44" s="56" t="s">
        <v>86</v>
      </c>
      <c r="C44" s="53" t="s">
        <v>29</v>
      </c>
      <c r="D44" s="83">
        <v>8043.97</v>
      </c>
      <c r="E44" s="84"/>
      <c r="F44" s="84">
        <v>810</v>
      </c>
      <c r="G44" s="84">
        <v>7233.97</v>
      </c>
      <c r="H44" s="85"/>
      <c r="I44" s="86">
        <f>SUM(I45:I47)</f>
        <v>8043.969999999999</v>
      </c>
      <c r="J44" s="85"/>
      <c r="K44" s="84">
        <f>SUM(K45:K47)</f>
        <v>810</v>
      </c>
      <c r="L44" s="84">
        <f>SUM(L45:L47)</f>
        <v>7233.969999999999</v>
      </c>
      <c r="M44" s="85"/>
      <c r="N44" s="86">
        <f>SUM(N45:N47)</f>
        <v>7409.549999999999</v>
      </c>
      <c r="O44" s="85"/>
      <c r="P44" s="84">
        <f>SUM(P45:P47)</f>
        <v>744.38</v>
      </c>
      <c r="Q44" s="84">
        <f>SUM(Q45:Q47)</f>
        <v>6665.17</v>
      </c>
      <c r="R44" s="85"/>
      <c r="S44" s="101">
        <f t="shared" si="3"/>
        <v>92.11309838301236</v>
      </c>
      <c r="U44" s="7"/>
      <c r="Z44" s="7"/>
    </row>
    <row r="45" spans="1:26" ht="65.25" customHeight="1">
      <c r="A45" s="51" t="s">
        <v>88</v>
      </c>
      <c r="B45" s="58" t="s">
        <v>92</v>
      </c>
      <c r="C45" s="49" t="s">
        <v>38</v>
      </c>
      <c r="D45" s="88">
        <v>5465.74</v>
      </c>
      <c r="E45" s="93"/>
      <c r="F45" s="93"/>
      <c r="G45" s="88">
        <v>5465.74</v>
      </c>
      <c r="H45" s="44"/>
      <c r="I45" s="90">
        <v>5465.74</v>
      </c>
      <c r="J45" s="44"/>
      <c r="K45" s="44"/>
      <c r="L45" s="90">
        <v>5465.74</v>
      </c>
      <c r="M45" s="44"/>
      <c r="N45" s="90">
        <v>4952.34</v>
      </c>
      <c r="O45" s="44"/>
      <c r="P45" s="44"/>
      <c r="Q45" s="90">
        <v>4952.34</v>
      </c>
      <c r="R45" s="44"/>
      <c r="S45" s="102">
        <f>N45/D45*100</f>
        <v>90.60694434788337</v>
      </c>
      <c r="U45" s="7"/>
      <c r="Y45" s="7"/>
      <c r="Z45" s="7"/>
    </row>
    <row r="46" spans="1:26" ht="48" customHeight="1">
      <c r="A46" s="51" t="s">
        <v>91</v>
      </c>
      <c r="B46" s="58" t="s">
        <v>93</v>
      </c>
      <c r="C46" s="49" t="s">
        <v>38</v>
      </c>
      <c r="D46" s="88">
        <v>1104.61</v>
      </c>
      <c r="E46" s="93"/>
      <c r="F46" s="93"/>
      <c r="G46" s="93">
        <v>1104.61</v>
      </c>
      <c r="H46" s="44"/>
      <c r="I46" s="90">
        <v>1104.61</v>
      </c>
      <c r="J46" s="44"/>
      <c r="K46" s="44"/>
      <c r="L46" s="90">
        <v>1104.61</v>
      </c>
      <c r="M46" s="44"/>
      <c r="N46" s="90">
        <v>1104.61</v>
      </c>
      <c r="O46" s="44"/>
      <c r="P46" s="44"/>
      <c r="Q46" s="90">
        <v>1104.61</v>
      </c>
      <c r="R46" s="44"/>
      <c r="S46" s="102">
        <f>N46/D46*100</f>
        <v>100</v>
      </c>
      <c r="U46" s="7"/>
      <c r="Z46" s="7"/>
    </row>
    <row r="47" spans="1:26" ht="32.25" customHeight="1">
      <c r="A47" s="51" t="s">
        <v>87</v>
      </c>
      <c r="B47" s="58" t="s">
        <v>94</v>
      </c>
      <c r="C47" s="49" t="s">
        <v>38</v>
      </c>
      <c r="D47" s="88">
        <v>1473.62</v>
      </c>
      <c r="E47" s="89"/>
      <c r="F47" s="89">
        <v>810</v>
      </c>
      <c r="G47" s="89">
        <v>663.62</v>
      </c>
      <c r="H47" s="91"/>
      <c r="I47" s="90">
        <v>1473.62</v>
      </c>
      <c r="J47" s="91"/>
      <c r="K47" s="89">
        <v>810</v>
      </c>
      <c r="L47" s="89">
        <v>663.62</v>
      </c>
      <c r="M47" s="91"/>
      <c r="N47" s="90">
        <v>1352.6</v>
      </c>
      <c r="O47" s="91"/>
      <c r="P47" s="89">
        <v>744.38</v>
      </c>
      <c r="Q47" s="89">
        <v>608.22</v>
      </c>
      <c r="R47" s="91"/>
      <c r="S47" s="111">
        <f aca="true" t="shared" si="4" ref="S47:S53">N47/D47*100</f>
        <v>91.78757074415385</v>
      </c>
      <c r="U47" s="7"/>
      <c r="Z47" s="7"/>
    </row>
    <row r="48" spans="1:26" ht="80.25" customHeight="1">
      <c r="A48" s="63" t="s">
        <v>95</v>
      </c>
      <c r="B48" s="56" t="s">
        <v>96</v>
      </c>
      <c r="C48" s="53" t="s">
        <v>29</v>
      </c>
      <c r="D48" s="83">
        <v>125</v>
      </c>
      <c r="E48" s="84"/>
      <c r="F48" s="84"/>
      <c r="G48" s="84">
        <v>125</v>
      </c>
      <c r="H48" s="85"/>
      <c r="I48" s="86">
        <f>I49</f>
        <v>125</v>
      </c>
      <c r="J48" s="85"/>
      <c r="K48" s="85"/>
      <c r="L48" s="84">
        <f>L49</f>
        <v>125</v>
      </c>
      <c r="M48" s="85"/>
      <c r="N48" s="86">
        <f>N49</f>
        <v>124.98</v>
      </c>
      <c r="O48" s="85"/>
      <c r="P48" s="85"/>
      <c r="Q48" s="84">
        <f>Q49</f>
        <v>125</v>
      </c>
      <c r="R48" s="85"/>
      <c r="S48" s="101">
        <f t="shared" si="4"/>
        <v>99.98400000000001</v>
      </c>
      <c r="U48" s="7"/>
      <c r="Z48" s="7"/>
    </row>
    <row r="49" spans="1:26" ht="29.25" customHeight="1">
      <c r="A49" s="51" t="s">
        <v>97</v>
      </c>
      <c r="B49" s="58" t="s">
        <v>98</v>
      </c>
      <c r="C49" s="49" t="s">
        <v>38</v>
      </c>
      <c r="D49" s="88">
        <v>125</v>
      </c>
      <c r="E49" s="93"/>
      <c r="F49" s="93"/>
      <c r="G49" s="93">
        <v>125</v>
      </c>
      <c r="H49" s="44"/>
      <c r="I49" s="90">
        <v>125</v>
      </c>
      <c r="J49" s="44"/>
      <c r="K49" s="44"/>
      <c r="L49" s="90">
        <v>125</v>
      </c>
      <c r="M49" s="44"/>
      <c r="N49" s="90">
        <v>124.98</v>
      </c>
      <c r="O49" s="44"/>
      <c r="P49" s="44"/>
      <c r="Q49" s="93">
        <v>125</v>
      </c>
      <c r="R49" s="44"/>
      <c r="S49" s="102">
        <f t="shared" si="4"/>
        <v>99.98400000000001</v>
      </c>
      <c r="U49" s="7"/>
      <c r="Z49" s="7"/>
    </row>
    <row r="50" spans="1:26" ht="82.5" customHeight="1">
      <c r="A50" s="63" t="s">
        <v>100</v>
      </c>
      <c r="B50" s="56" t="s">
        <v>99</v>
      </c>
      <c r="C50" s="53" t="s">
        <v>29</v>
      </c>
      <c r="D50" s="83">
        <v>434.34</v>
      </c>
      <c r="E50" s="84"/>
      <c r="F50" s="84"/>
      <c r="G50" s="83">
        <v>434.34</v>
      </c>
      <c r="H50" s="85"/>
      <c r="I50" s="86">
        <f>I51</f>
        <v>434.34</v>
      </c>
      <c r="J50" s="85"/>
      <c r="K50" s="85"/>
      <c r="L50" s="84">
        <f>L51</f>
        <v>434.34</v>
      </c>
      <c r="M50" s="84"/>
      <c r="N50" s="83">
        <f>N51</f>
        <v>434.34</v>
      </c>
      <c r="O50" s="84"/>
      <c r="P50" s="84"/>
      <c r="Q50" s="84">
        <f>Q51</f>
        <v>434.34</v>
      </c>
      <c r="R50" s="85"/>
      <c r="S50" s="101">
        <f aca="true" t="shared" si="5" ref="S50">N50/D50*100</f>
        <v>100</v>
      </c>
      <c r="U50" s="7"/>
      <c r="Z50" s="7"/>
    </row>
    <row r="51" spans="1:26" ht="30" customHeight="1">
      <c r="A51" s="51" t="s">
        <v>101</v>
      </c>
      <c r="B51" s="58" t="s">
        <v>102</v>
      </c>
      <c r="C51" s="49" t="s">
        <v>38</v>
      </c>
      <c r="D51" s="88">
        <v>434.34</v>
      </c>
      <c r="E51" s="93"/>
      <c r="F51" s="93"/>
      <c r="G51" s="93">
        <v>434.34</v>
      </c>
      <c r="H51" s="44"/>
      <c r="I51" s="90">
        <v>434.34</v>
      </c>
      <c r="J51" s="44"/>
      <c r="K51" s="44"/>
      <c r="L51" s="88">
        <v>434.34</v>
      </c>
      <c r="M51" s="93"/>
      <c r="N51" s="88">
        <v>434.34</v>
      </c>
      <c r="O51" s="93"/>
      <c r="P51" s="93"/>
      <c r="Q51" s="88">
        <v>434.34</v>
      </c>
      <c r="R51" s="44"/>
      <c r="S51" s="102">
        <f t="shared" si="4"/>
        <v>100</v>
      </c>
      <c r="U51" s="7"/>
      <c r="Z51" s="7"/>
    </row>
    <row r="52" spans="1:26" ht="80.25" customHeight="1">
      <c r="A52" s="63" t="s">
        <v>104</v>
      </c>
      <c r="B52" s="56" t="s">
        <v>103</v>
      </c>
      <c r="C52" s="53" t="s">
        <v>29</v>
      </c>
      <c r="D52" s="83">
        <v>2.98</v>
      </c>
      <c r="E52" s="84"/>
      <c r="F52" s="84"/>
      <c r="G52" s="84">
        <v>2.98</v>
      </c>
      <c r="H52" s="84"/>
      <c r="I52" s="83">
        <f>I53</f>
        <v>2.98</v>
      </c>
      <c r="J52" s="85"/>
      <c r="K52" s="85"/>
      <c r="L52" s="84">
        <f>L53</f>
        <v>2.98</v>
      </c>
      <c r="M52" s="85"/>
      <c r="N52" s="86">
        <f>N53</f>
        <v>2.98</v>
      </c>
      <c r="O52" s="85"/>
      <c r="P52" s="85"/>
      <c r="Q52" s="84">
        <f>Q53</f>
        <v>2.98</v>
      </c>
      <c r="R52" s="85"/>
      <c r="S52" s="101">
        <f t="shared" si="4"/>
        <v>100</v>
      </c>
      <c r="U52" s="7"/>
      <c r="Z52" s="7"/>
    </row>
    <row r="53" spans="1:26" ht="63.75" customHeight="1">
      <c r="A53" s="51" t="s">
        <v>105</v>
      </c>
      <c r="B53" s="64" t="s">
        <v>168</v>
      </c>
      <c r="C53" s="49" t="s">
        <v>38</v>
      </c>
      <c r="D53" s="88">
        <v>2.98</v>
      </c>
      <c r="E53" s="93"/>
      <c r="F53" s="93"/>
      <c r="G53" s="93">
        <v>2.98</v>
      </c>
      <c r="H53" s="93"/>
      <c r="I53" s="88">
        <v>2.98</v>
      </c>
      <c r="J53" s="44"/>
      <c r="K53" s="44"/>
      <c r="L53" s="88">
        <v>2.98</v>
      </c>
      <c r="M53" s="44"/>
      <c r="N53" s="88">
        <v>2.98</v>
      </c>
      <c r="O53" s="44"/>
      <c r="P53" s="44"/>
      <c r="Q53" s="88">
        <v>2.98</v>
      </c>
      <c r="R53" s="112"/>
      <c r="S53" s="113">
        <f t="shared" si="4"/>
        <v>100</v>
      </c>
      <c r="U53" s="7"/>
      <c r="Z53" s="7"/>
    </row>
    <row r="54" spans="1:26" ht="15">
      <c r="A54" s="45"/>
      <c r="B54" s="82" t="s">
        <v>11</v>
      </c>
      <c r="C54" s="45"/>
      <c r="D54" s="114">
        <f>SUM(D8,D13,D26,D30,D36,D40,D44,D48,D50,D52)</f>
        <v>30965.280000000002</v>
      </c>
      <c r="E54" s="114"/>
      <c r="F54" s="114">
        <f>SUM(F8,F13,F26,F30,F36,F40,F44,F48,F50,F52)</f>
        <v>7224.71</v>
      </c>
      <c r="G54" s="114">
        <f>SUM(G8,G13,G26,G30,G36,G40,G44,G48,G50,G52)</f>
        <v>23740.57</v>
      </c>
      <c r="H54" s="114"/>
      <c r="I54" s="114">
        <f>SUM(I8,I13,I26,I30,I36,I40,I44,I48,I50,I52)</f>
        <v>31643.699999999997</v>
      </c>
      <c r="J54" s="85"/>
      <c r="K54" s="84">
        <f>SUM(K8,K13,K26,K30,K36,K40,K44,K48,K50,K52)</f>
        <v>5087.5</v>
      </c>
      <c r="L54" s="84">
        <f>SUM(L8,L13,L26,L30,L36,L40,L44,L48,L50,L52)</f>
        <v>26457.21</v>
      </c>
      <c r="M54" s="85"/>
      <c r="N54" s="114">
        <f>SUM(N8,N13,N26,N30,N36,N40,N44,N48,N50,N52)</f>
        <v>30201.390000000003</v>
      </c>
      <c r="O54" s="85"/>
      <c r="P54" s="84">
        <f>SUM(P8,P13,P26,P30,P36,P40,P44,P48,P50,P52)</f>
        <v>7159.090000000001</v>
      </c>
      <c r="Q54" s="84">
        <f>SUM(Q8,Q13,Q26,Q30,Q36,Q40,Q44,Q48,Q50,Q52)</f>
        <v>23042.33</v>
      </c>
      <c r="R54" s="85"/>
      <c r="S54" s="111">
        <f>AVERAGE(S8,S13,S26,S30,S36,S40,S44,S48,S50,S52)</f>
        <v>98.45332880990836</v>
      </c>
      <c r="T54" s="7"/>
      <c r="U54" s="7"/>
      <c r="Z54" s="7"/>
    </row>
    <row r="56" spans="4:14" ht="15">
      <c r="D56" s="9"/>
      <c r="E56" s="9"/>
      <c r="I56" s="5"/>
      <c r="J56" s="5"/>
      <c r="K56" s="5"/>
      <c r="L56" s="5"/>
      <c r="N56" s="9"/>
    </row>
  </sheetData>
  <mergeCells count="12">
    <mergeCell ref="N5:R5"/>
    <mergeCell ref="N6:R6"/>
    <mergeCell ref="S5:S7"/>
    <mergeCell ref="A2:S2"/>
    <mergeCell ref="A3:S3"/>
    <mergeCell ref="A5:A7"/>
    <mergeCell ref="B5:B7"/>
    <mergeCell ref="C5:C7"/>
    <mergeCell ref="D5:H5"/>
    <mergeCell ref="D6:H6"/>
    <mergeCell ref="I5:M5"/>
    <mergeCell ref="I6:M6"/>
  </mergeCells>
  <printOptions/>
  <pageMargins left="0" right="0" top="0.35433070866141736" bottom="0" header="0.31496062992125984" footer="0.31496062992125984"/>
  <pageSetup fitToHeight="0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3"/>
  <sheetViews>
    <sheetView workbookViewId="0" topLeftCell="A46">
      <selection activeCell="D52" sqref="D52"/>
    </sheetView>
  </sheetViews>
  <sheetFormatPr defaultColWidth="9.140625" defaultRowHeight="15"/>
  <cols>
    <col min="1" max="1" width="4.28125" style="0" customWidth="1"/>
    <col min="2" max="2" width="92.140625" style="0" customWidth="1"/>
    <col min="3" max="3" width="14.421875" style="0" customWidth="1"/>
    <col min="4" max="4" width="21.57421875" style="0" customWidth="1"/>
    <col min="5" max="5" width="12.28125" style="0" customWidth="1"/>
    <col min="6" max="6" width="14.7109375" style="0" customWidth="1"/>
    <col min="7" max="7" width="50.8515625" style="0" customWidth="1"/>
  </cols>
  <sheetData>
    <row r="1" spans="1:7" ht="15.75">
      <c r="A1" s="77" t="s">
        <v>183</v>
      </c>
      <c r="B1" s="77"/>
      <c r="C1" s="77"/>
      <c r="D1" s="77"/>
      <c r="E1" s="77"/>
      <c r="F1" s="77"/>
      <c r="G1" s="77"/>
    </row>
    <row r="3" spans="1:7" ht="15.75">
      <c r="A3" s="72" t="s">
        <v>0</v>
      </c>
      <c r="B3" s="72" t="s">
        <v>17</v>
      </c>
      <c r="C3" s="72" t="s">
        <v>18</v>
      </c>
      <c r="D3" s="79" t="s">
        <v>19</v>
      </c>
      <c r="E3" s="80"/>
      <c r="F3" s="81"/>
      <c r="G3" s="72" t="s">
        <v>20</v>
      </c>
    </row>
    <row r="4" spans="1:7" ht="21.75" customHeight="1">
      <c r="A4" s="73"/>
      <c r="B4" s="73"/>
      <c r="C4" s="73"/>
      <c r="D4" s="72" t="s">
        <v>21</v>
      </c>
      <c r="E4" s="75" t="s">
        <v>22</v>
      </c>
      <c r="F4" s="75"/>
      <c r="G4" s="73"/>
    </row>
    <row r="5" spans="1:7" ht="28.5" customHeight="1">
      <c r="A5" s="74"/>
      <c r="B5" s="74"/>
      <c r="C5" s="74"/>
      <c r="D5" s="74"/>
      <c r="E5" s="14" t="s">
        <v>23</v>
      </c>
      <c r="F5" s="14" t="s">
        <v>24</v>
      </c>
      <c r="G5" s="74"/>
    </row>
    <row r="6" spans="1:7" ht="39" customHeight="1">
      <c r="A6" s="76" t="s">
        <v>30</v>
      </c>
      <c r="B6" s="76"/>
      <c r="C6" s="76"/>
      <c r="D6" s="76"/>
      <c r="E6" s="76"/>
      <c r="F6" s="76"/>
      <c r="G6" s="76"/>
    </row>
    <row r="7" spans="1:7" ht="47.25" customHeight="1">
      <c r="A7" s="15">
        <v>1</v>
      </c>
      <c r="B7" s="15" t="s">
        <v>108</v>
      </c>
      <c r="C7" s="23" t="s">
        <v>25</v>
      </c>
      <c r="D7" s="23" t="s">
        <v>114</v>
      </c>
      <c r="E7" s="23" t="s">
        <v>114</v>
      </c>
      <c r="F7" s="23">
        <v>88</v>
      </c>
      <c r="G7" s="15"/>
    </row>
    <row r="8" spans="1:7" ht="48" customHeight="1">
      <c r="A8" s="15">
        <v>2</v>
      </c>
      <c r="B8" s="15" t="s">
        <v>109</v>
      </c>
      <c r="C8" s="23" t="s">
        <v>27</v>
      </c>
      <c r="D8" s="23" t="s">
        <v>113</v>
      </c>
      <c r="E8" s="23" t="s">
        <v>113</v>
      </c>
      <c r="F8" s="23">
        <v>3</v>
      </c>
      <c r="G8" s="15"/>
    </row>
    <row r="9" spans="1:7" ht="63.75" customHeight="1">
      <c r="A9" s="15">
        <v>3</v>
      </c>
      <c r="B9" s="15" t="s">
        <v>110</v>
      </c>
      <c r="C9" s="23" t="s">
        <v>25</v>
      </c>
      <c r="D9" s="23" t="s">
        <v>115</v>
      </c>
      <c r="E9" s="23" t="s">
        <v>115</v>
      </c>
      <c r="F9" s="23">
        <v>95</v>
      </c>
      <c r="G9" s="15"/>
    </row>
    <row r="10" spans="1:7" ht="63.75" customHeight="1">
      <c r="A10" s="15">
        <v>4</v>
      </c>
      <c r="B10" s="15" t="s">
        <v>111</v>
      </c>
      <c r="C10" s="39" t="s">
        <v>25</v>
      </c>
      <c r="D10" s="39">
        <v>100</v>
      </c>
      <c r="E10" s="39">
        <v>100</v>
      </c>
      <c r="F10" s="39">
        <v>100</v>
      </c>
      <c r="G10" s="15"/>
    </row>
    <row r="11" spans="1:7" ht="38.25" customHeight="1">
      <c r="A11" s="15">
        <v>5</v>
      </c>
      <c r="B11" s="15" t="s">
        <v>112</v>
      </c>
      <c r="C11" s="23" t="s">
        <v>25</v>
      </c>
      <c r="D11" s="23">
        <v>100</v>
      </c>
      <c r="E11" s="23">
        <v>100</v>
      </c>
      <c r="F11" s="23">
        <v>100</v>
      </c>
      <c r="G11" s="15"/>
    </row>
    <row r="12" spans="1:7" ht="45" customHeight="1">
      <c r="A12" s="76" t="s">
        <v>116</v>
      </c>
      <c r="B12" s="76"/>
      <c r="C12" s="76"/>
      <c r="D12" s="76"/>
      <c r="E12" s="76"/>
      <c r="F12" s="76"/>
      <c r="G12" s="76"/>
    </row>
    <row r="13" spans="1:7" ht="53.25" customHeight="1">
      <c r="A13" s="43">
        <v>1</v>
      </c>
      <c r="B13" s="20" t="s">
        <v>117</v>
      </c>
      <c r="C13" s="23" t="s">
        <v>25</v>
      </c>
      <c r="D13" s="23">
        <v>100</v>
      </c>
      <c r="E13" s="23">
        <v>100</v>
      </c>
      <c r="F13" s="23">
        <v>100</v>
      </c>
      <c r="G13" s="15"/>
    </row>
    <row r="14" spans="1:7" ht="39" customHeight="1">
      <c r="A14" s="43">
        <v>2</v>
      </c>
      <c r="B14" s="20" t="s">
        <v>118</v>
      </c>
      <c r="C14" s="23" t="s">
        <v>25</v>
      </c>
      <c r="D14" s="23">
        <v>50</v>
      </c>
      <c r="E14" s="23">
        <v>75</v>
      </c>
      <c r="F14" s="23">
        <v>75</v>
      </c>
      <c r="G14" s="15"/>
    </row>
    <row r="15" spans="1:7" ht="31.5" customHeight="1">
      <c r="A15" s="43">
        <v>3</v>
      </c>
      <c r="B15" s="20" t="s">
        <v>119</v>
      </c>
      <c r="C15" s="23" t="s">
        <v>25</v>
      </c>
      <c r="D15" s="23">
        <v>75</v>
      </c>
      <c r="E15" s="23">
        <v>75</v>
      </c>
      <c r="F15" s="23">
        <v>75</v>
      </c>
      <c r="G15" s="15"/>
    </row>
    <row r="16" spans="1:7" ht="31.5" customHeight="1">
      <c r="A16" s="43">
        <v>4</v>
      </c>
      <c r="B16" s="20" t="s">
        <v>120</v>
      </c>
      <c r="C16" s="39" t="s">
        <v>25</v>
      </c>
      <c r="D16" s="39">
        <v>2</v>
      </c>
      <c r="E16" s="39">
        <v>2</v>
      </c>
      <c r="F16" s="39">
        <v>2</v>
      </c>
      <c r="G16" s="15"/>
    </row>
    <row r="17" spans="1:7" ht="31.5" customHeight="1">
      <c r="A17" s="43">
        <v>5</v>
      </c>
      <c r="B17" s="20" t="s">
        <v>121</v>
      </c>
      <c r="C17" s="23" t="s">
        <v>25</v>
      </c>
      <c r="D17" s="23">
        <v>8</v>
      </c>
      <c r="E17" s="23">
        <v>8</v>
      </c>
      <c r="F17" s="23">
        <v>8</v>
      </c>
      <c r="G17" s="15"/>
    </row>
    <row r="18" spans="1:7" ht="31.5" customHeight="1">
      <c r="A18" s="43">
        <v>6</v>
      </c>
      <c r="B18" s="20" t="s">
        <v>122</v>
      </c>
      <c r="C18" s="39" t="s">
        <v>25</v>
      </c>
      <c r="D18" s="39">
        <v>75</v>
      </c>
      <c r="E18" s="39">
        <v>100</v>
      </c>
      <c r="F18" s="39">
        <v>100</v>
      </c>
      <c r="G18" s="15"/>
    </row>
    <row r="19" spans="1:7" ht="31.5" customHeight="1">
      <c r="A19" s="43">
        <v>7</v>
      </c>
      <c r="B19" s="20" t="s">
        <v>123</v>
      </c>
      <c r="C19" s="39" t="s">
        <v>25</v>
      </c>
      <c r="D19" s="39">
        <v>13</v>
      </c>
      <c r="E19" s="39">
        <v>20</v>
      </c>
      <c r="F19" s="115">
        <v>55</v>
      </c>
      <c r="G19" s="15"/>
    </row>
    <row r="20" spans="1:7" ht="74.25" customHeight="1">
      <c r="A20" s="43">
        <v>8</v>
      </c>
      <c r="B20" s="20" t="s">
        <v>124</v>
      </c>
      <c r="C20" s="23" t="s">
        <v>25</v>
      </c>
      <c r="D20" s="39">
        <v>2</v>
      </c>
      <c r="E20" s="39">
        <v>2</v>
      </c>
      <c r="F20" s="39">
        <v>2</v>
      </c>
      <c r="G20" s="15"/>
    </row>
    <row r="21" spans="1:7" ht="51.75" customHeight="1">
      <c r="A21" s="76" t="s">
        <v>125</v>
      </c>
      <c r="B21" s="76"/>
      <c r="C21" s="76"/>
      <c r="D21" s="76"/>
      <c r="E21" s="76"/>
      <c r="F21" s="76"/>
      <c r="G21" s="76"/>
    </row>
    <row r="22" spans="1:7" ht="39" customHeight="1">
      <c r="A22" s="15">
        <v>1</v>
      </c>
      <c r="B22" s="15" t="s">
        <v>126</v>
      </c>
      <c r="C22" s="23" t="s">
        <v>25</v>
      </c>
      <c r="D22" s="23">
        <v>57</v>
      </c>
      <c r="E22" s="23">
        <v>58</v>
      </c>
      <c r="F22" s="23">
        <v>58</v>
      </c>
      <c r="G22" s="15"/>
    </row>
    <row r="23" spans="1:7" ht="53.25" customHeight="1">
      <c r="A23" s="15">
        <v>2</v>
      </c>
      <c r="B23" s="15" t="s">
        <v>127</v>
      </c>
      <c r="C23" s="23" t="s">
        <v>25</v>
      </c>
      <c r="D23" s="23">
        <v>57</v>
      </c>
      <c r="E23" s="23">
        <v>58</v>
      </c>
      <c r="F23" s="23">
        <v>58</v>
      </c>
      <c r="G23" s="15"/>
    </row>
    <row r="24" spans="1:7" ht="36" customHeight="1">
      <c r="A24" s="15">
        <v>3</v>
      </c>
      <c r="B24" s="15" t="s">
        <v>128</v>
      </c>
      <c r="C24" s="23" t="s">
        <v>25</v>
      </c>
      <c r="D24" s="23">
        <v>5</v>
      </c>
      <c r="E24" s="23">
        <v>5</v>
      </c>
      <c r="F24" s="23">
        <v>5</v>
      </c>
      <c r="G24" s="15"/>
    </row>
    <row r="25" spans="1:7" ht="40.5" customHeight="1">
      <c r="A25" s="76" t="s">
        <v>129</v>
      </c>
      <c r="B25" s="76"/>
      <c r="C25" s="76"/>
      <c r="D25" s="76"/>
      <c r="E25" s="76"/>
      <c r="F25" s="76"/>
      <c r="G25" s="76"/>
    </row>
    <row r="26" spans="1:7" ht="50.25" customHeight="1">
      <c r="A26" s="15">
        <v>1</v>
      </c>
      <c r="B26" s="15" t="s">
        <v>130</v>
      </c>
      <c r="C26" s="23" t="s">
        <v>26</v>
      </c>
      <c r="D26" s="34">
        <v>98</v>
      </c>
      <c r="E26" s="34">
        <v>99</v>
      </c>
      <c r="F26" s="34">
        <v>99</v>
      </c>
      <c r="G26" s="15"/>
    </row>
    <row r="27" spans="1:7" ht="50.25" customHeight="1">
      <c r="A27" s="15">
        <v>2</v>
      </c>
      <c r="B27" s="15" t="s">
        <v>131</v>
      </c>
      <c r="C27" s="23" t="s">
        <v>132</v>
      </c>
      <c r="D27" s="40">
        <v>92763</v>
      </c>
      <c r="E27" s="40">
        <v>92763</v>
      </c>
      <c r="F27" s="40">
        <v>92763</v>
      </c>
      <c r="G27" s="15"/>
    </row>
    <row r="28" spans="1:7" ht="50.25" customHeight="1">
      <c r="A28" s="15">
        <v>3</v>
      </c>
      <c r="B28" s="15" t="s">
        <v>133</v>
      </c>
      <c r="C28" s="23" t="s">
        <v>25</v>
      </c>
      <c r="D28" s="34">
        <v>95</v>
      </c>
      <c r="E28" s="34">
        <v>100</v>
      </c>
      <c r="F28" s="34">
        <v>100</v>
      </c>
      <c r="G28" s="15"/>
    </row>
    <row r="29" spans="1:7" ht="50.25" customHeight="1">
      <c r="A29" s="15">
        <v>4</v>
      </c>
      <c r="B29" s="15" t="s">
        <v>184</v>
      </c>
      <c r="C29" s="23" t="s">
        <v>25</v>
      </c>
      <c r="D29" s="34"/>
      <c r="E29" s="34">
        <v>90</v>
      </c>
      <c r="F29" s="34">
        <v>90</v>
      </c>
      <c r="G29" s="15"/>
    </row>
    <row r="30" spans="1:7" ht="48.75" customHeight="1">
      <c r="A30" s="76" t="s">
        <v>134</v>
      </c>
      <c r="B30" s="76"/>
      <c r="C30" s="76"/>
      <c r="D30" s="76"/>
      <c r="E30" s="76"/>
      <c r="F30" s="76"/>
      <c r="G30" s="76"/>
    </row>
    <row r="31" spans="1:7" ht="30.75" customHeight="1">
      <c r="A31" s="17">
        <v>1</v>
      </c>
      <c r="B31" s="19" t="s">
        <v>135</v>
      </c>
      <c r="C31" s="18" t="s">
        <v>25</v>
      </c>
      <c r="D31" s="18" t="s">
        <v>138</v>
      </c>
      <c r="E31" s="18" t="s">
        <v>138</v>
      </c>
      <c r="F31" s="31" t="s">
        <v>138</v>
      </c>
      <c r="G31" s="32"/>
    </row>
    <row r="32" spans="1:7" ht="37.5" customHeight="1">
      <c r="A32" s="17">
        <v>2</v>
      </c>
      <c r="B32" s="19" t="s">
        <v>136</v>
      </c>
      <c r="C32" s="18" t="s">
        <v>25</v>
      </c>
      <c r="D32" s="18">
        <v>100</v>
      </c>
      <c r="E32" s="30">
        <v>100</v>
      </c>
      <c r="F32" s="31">
        <v>100</v>
      </c>
      <c r="G32" s="32"/>
    </row>
    <row r="33" spans="1:7" ht="30.75" customHeight="1">
      <c r="A33" s="17">
        <v>3</v>
      </c>
      <c r="B33" s="19" t="s">
        <v>137</v>
      </c>
      <c r="C33" s="18" t="s">
        <v>25</v>
      </c>
      <c r="D33" s="18">
        <v>100</v>
      </c>
      <c r="E33" s="30">
        <v>100</v>
      </c>
      <c r="F33" s="31">
        <v>100</v>
      </c>
      <c r="G33" s="32"/>
    </row>
    <row r="34" spans="1:7" ht="38.25" customHeight="1">
      <c r="A34" s="76" t="s">
        <v>151</v>
      </c>
      <c r="B34" s="76"/>
      <c r="C34" s="76"/>
      <c r="D34" s="76"/>
      <c r="E34" s="76"/>
      <c r="F34" s="76"/>
      <c r="G34" s="76"/>
    </row>
    <row r="35" spans="1:7" ht="31.5">
      <c r="A35" s="17">
        <v>1</v>
      </c>
      <c r="B35" s="20" t="s">
        <v>152</v>
      </c>
      <c r="C35" s="33" t="s">
        <v>25</v>
      </c>
      <c r="D35" s="16" t="s">
        <v>157</v>
      </c>
      <c r="E35" s="16" t="s">
        <v>157</v>
      </c>
      <c r="F35" s="39" t="s">
        <v>157</v>
      </c>
      <c r="G35" s="17"/>
    </row>
    <row r="36" spans="1:7" ht="46.5" customHeight="1">
      <c r="A36" s="17">
        <v>2</v>
      </c>
      <c r="B36" s="20" t="s">
        <v>153</v>
      </c>
      <c r="C36" s="39" t="s">
        <v>25</v>
      </c>
      <c r="D36" s="39" t="s">
        <v>156</v>
      </c>
      <c r="E36" s="39" t="s">
        <v>156</v>
      </c>
      <c r="F36" s="39" t="s">
        <v>156</v>
      </c>
      <c r="G36" s="17"/>
    </row>
    <row r="37" spans="1:7" ht="33" customHeight="1">
      <c r="A37" s="17">
        <v>3</v>
      </c>
      <c r="B37" s="20" t="s">
        <v>154</v>
      </c>
      <c r="C37" s="39" t="s">
        <v>25</v>
      </c>
      <c r="D37" s="39">
        <v>100</v>
      </c>
      <c r="E37" s="39">
        <v>100</v>
      </c>
      <c r="F37" s="39">
        <v>100</v>
      </c>
      <c r="G37" s="17"/>
    </row>
    <row r="38" spans="1:7" ht="48" customHeight="1">
      <c r="A38" s="17">
        <v>4</v>
      </c>
      <c r="B38" s="20" t="s">
        <v>155</v>
      </c>
      <c r="C38" s="39" t="s">
        <v>25</v>
      </c>
      <c r="D38" s="39">
        <v>100</v>
      </c>
      <c r="E38" s="39">
        <v>100</v>
      </c>
      <c r="F38" s="39">
        <v>100</v>
      </c>
      <c r="G38" s="17"/>
    </row>
    <row r="39" spans="1:7" ht="55.5" customHeight="1">
      <c r="A39" s="76" t="s">
        <v>139</v>
      </c>
      <c r="B39" s="76"/>
      <c r="C39" s="76"/>
      <c r="D39" s="76"/>
      <c r="E39" s="76"/>
      <c r="F39" s="76"/>
      <c r="G39" s="76"/>
    </row>
    <row r="40" spans="1:7" ht="55.5" customHeight="1">
      <c r="A40" s="17">
        <v>1</v>
      </c>
      <c r="B40" s="20" t="s">
        <v>140</v>
      </c>
      <c r="C40" s="39" t="s">
        <v>28</v>
      </c>
      <c r="D40" s="39" t="s">
        <v>150</v>
      </c>
      <c r="E40" s="39" t="s">
        <v>150</v>
      </c>
      <c r="F40" s="39" t="s">
        <v>150</v>
      </c>
      <c r="G40" s="17"/>
    </row>
    <row r="41" spans="1:7" ht="64.5" customHeight="1">
      <c r="A41" s="17">
        <v>2</v>
      </c>
      <c r="B41" s="20" t="s">
        <v>143</v>
      </c>
      <c r="C41" s="39" t="s">
        <v>141</v>
      </c>
      <c r="D41" s="39" t="s">
        <v>149</v>
      </c>
      <c r="E41" s="39" t="s">
        <v>149</v>
      </c>
      <c r="F41" s="39" t="s">
        <v>149</v>
      </c>
      <c r="G41" s="17"/>
    </row>
    <row r="42" spans="1:7" ht="55.5" customHeight="1">
      <c r="A42" s="17">
        <v>3</v>
      </c>
      <c r="B42" s="20" t="s">
        <v>144</v>
      </c>
      <c r="C42" s="39" t="s">
        <v>141</v>
      </c>
      <c r="D42" s="39" t="s">
        <v>148</v>
      </c>
      <c r="E42" s="39" t="s">
        <v>148</v>
      </c>
      <c r="F42" s="39" t="s">
        <v>148</v>
      </c>
      <c r="G42" s="17"/>
    </row>
    <row r="43" spans="1:7" ht="55.5" customHeight="1">
      <c r="A43" s="17">
        <v>4</v>
      </c>
      <c r="B43" s="20" t="s">
        <v>145</v>
      </c>
      <c r="C43" s="39" t="s">
        <v>141</v>
      </c>
      <c r="D43" s="39" t="s">
        <v>147</v>
      </c>
      <c r="E43" s="39" t="s">
        <v>147</v>
      </c>
      <c r="F43" s="39" t="s">
        <v>147</v>
      </c>
      <c r="G43" s="17"/>
    </row>
    <row r="44" spans="1:7" ht="55.5" customHeight="1">
      <c r="A44" s="17">
        <v>5</v>
      </c>
      <c r="B44" s="20" t="s">
        <v>146</v>
      </c>
      <c r="C44" s="39" t="s">
        <v>142</v>
      </c>
      <c r="D44" s="116">
        <v>1</v>
      </c>
      <c r="E44" s="116">
        <v>1</v>
      </c>
      <c r="F44" s="25">
        <v>1</v>
      </c>
      <c r="G44" s="17"/>
    </row>
    <row r="45" spans="1:7" ht="31.5" customHeight="1">
      <c r="A45" s="17">
        <v>6</v>
      </c>
      <c r="B45" s="20" t="s">
        <v>186</v>
      </c>
      <c r="C45" s="39" t="s">
        <v>25</v>
      </c>
      <c r="D45" s="39" t="s">
        <v>185</v>
      </c>
      <c r="E45" s="39" t="s">
        <v>161</v>
      </c>
      <c r="F45" s="25">
        <v>1</v>
      </c>
      <c r="G45" s="15"/>
    </row>
    <row r="46" spans="1:7" ht="45.75" customHeight="1">
      <c r="A46" s="76" t="s">
        <v>158</v>
      </c>
      <c r="B46" s="78"/>
      <c r="C46" s="78"/>
      <c r="D46" s="78"/>
      <c r="E46" s="78"/>
      <c r="F46" s="78"/>
      <c r="G46" s="78"/>
    </row>
    <row r="47" spans="1:9" ht="39" customHeight="1">
      <c r="A47" s="17">
        <v>1</v>
      </c>
      <c r="B47" s="21" t="s">
        <v>159</v>
      </c>
      <c r="C47" s="22" t="s">
        <v>25</v>
      </c>
      <c r="D47" s="22" t="s">
        <v>161</v>
      </c>
      <c r="E47" s="22" t="s">
        <v>161</v>
      </c>
      <c r="F47" s="39">
        <v>24</v>
      </c>
      <c r="G47" s="17"/>
      <c r="H47" s="37"/>
      <c r="I47" s="38"/>
    </row>
    <row r="48" spans="1:9" ht="31.5">
      <c r="A48" s="17">
        <v>2</v>
      </c>
      <c r="B48" s="21" t="s">
        <v>160</v>
      </c>
      <c r="C48" s="22" t="s">
        <v>25</v>
      </c>
      <c r="D48" s="22" t="s">
        <v>162</v>
      </c>
      <c r="E48" s="22" t="s">
        <v>162</v>
      </c>
      <c r="F48" s="39">
        <v>286</v>
      </c>
      <c r="G48" s="15"/>
      <c r="H48" s="37"/>
      <c r="I48" s="38"/>
    </row>
    <row r="49" spans="1:9" ht="44.25" customHeight="1">
      <c r="A49" s="76" t="s">
        <v>165</v>
      </c>
      <c r="B49" s="76"/>
      <c r="C49" s="76"/>
      <c r="D49" s="76"/>
      <c r="E49" s="76"/>
      <c r="F49" s="76"/>
      <c r="G49" s="76"/>
      <c r="I49" s="38"/>
    </row>
    <row r="50" spans="1:9" ht="45" customHeight="1">
      <c r="A50" s="17">
        <v>1</v>
      </c>
      <c r="B50" s="15" t="s">
        <v>163</v>
      </c>
      <c r="C50" s="16" t="s">
        <v>164</v>
      </c>
      <c r="D50" s="35" t="s">
        <v>162</v>
      </c>
      <c r="E50" s="36" t="s">
        <v>162</v>
      </c>
      <c r="F50" s="41" t="s">
        <v>162</v>
      </c>
      <c r="G50" s="15"/>
      <c r="I50" s="38"/>
    </row>
    <row r="51" spans="1:7" ht="39.75" customHeight="1">
      <c r="A51" s="76" t="s">
        <v>166</v>
      </c>
      <c r="B51" s="76"/>
      <c r="C51" s="76"/>
      <c r="D51" s="76"/>
      <c r="E51" s="76"/>
      <c r="F51" s="76"/>
      <c r="G51" s="76"/>
    </row>
    <row r="52" spans="1:10" ht="15.75">
      <c r="A52" s="42">
        <v>1</v>
      </c>
      <c r="B52" s="20" t="s">
        <v>167</v>
      </c>
      <c r="C52" s="24" t="s">
        <v>25</v>
      </c>
      <c r="D52" s="24">
        <v>100</v>
      </c>
      <c r="E52" s="25">
        <v>1</v>
      </c>
      <c r="F52" s="26">
        <v>1</v>
      </c>
      <c r="G52" s="20"/>
      <c r="H52" s="29"/>
      <c r="I52" s="29"/>
      <c r="J52" s="29"/>
    </row>
    <row r="53" spans="1:2" ht="15">
      <c r="A53" s="28"/>
      <c r="B53" s="27"/>
    </row>
  </sheetData>
  <mergeCells count="18">
    <mergeCell ref="A1:G1"/>
    <mergeCell ref="A34:G34"/>
    <mergeCell ref="A39:G39"/>
    <mergeCell ref="A46:G46"/>
    <mergeCell ref="A6:G6"/>
    <mergeCell ref="A12:G12"/>
    <mergeCell ref="A21:G21"/>
    <mergeCell ref="A25:G25"/>
    <mergeCell ref="A30:G30"/>
    <mergeCell ref="A3:A5"/>
    <mergeCell ref="B3:B5"/>
    <mergeCell ref="C3:C5"/>
    <mergeCell ref="D3:F3"/>
    <mergeCell ref="G3:G5"/>
    <mergeCell ref="D4:D5"/>
    <mergeCell ref="E4:F4"/>
    <mergeCell ref="A49:G49"/>
    <mergeCell ref="A51:G51"/>
  </mergeCells>
  <printOptions/>
  <pageMargins left="0.7" right="0.7" top="0.75" bottom="0.75" header="0.3" footer="0.3"/>
  <pageSetup fitToHeight="0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2019-03-15T09:11:34Z</dcterms:modified>
  <cp:category/>
  <cp:version/>
  <cp:contentType/>
  <cp:contentStatus/>
</cp:coreProperties>
</file>