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xlnm.Print_Area" localSheetId="2">'3'!$A$1:$H$196</definedName>
  </definedNames>
  <calcPr fullCalcOnLoad="1"/>
</workbook>
</file>

<file path=xl/sharedStrings.xml><?xml version="1.0" encoding="utf-8"?>
<sst xmlns="http://schemas.openxmlformats.org/spreadsheetml/2006/main" count="622" uniqueCount="523">
  <si>
    <t>Всего расходов</t>
  </si>
  <si>
    <t>7</t>
  </si>
  <si>
    <t>8</t>
  </si>
  <si>
    <t xml:space="preserve">сельского поселения Успенского района </t>
  </si>
  <si>
    <t>№     п/п</t>
  </si>
  <si>
    <t/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</si>
  <si>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</si>
  <si>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</si>
  <si>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Другие вопросы в области физической культуры и спорта</t>
  </si>
  <si>
    <t>Физическая культура и спорт</t>
  </si>
  <si>
    <t>Резервные фонды</t>
  </si>
  <si>
    <t>Культура</t>
  </si>
  <si>
    <t>Культура и кинематография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</si>
  <si>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</si>
  <si>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</si>
  <si>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</si>
  <si>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</si>
  <si>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</si>
  <si>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</si>
  <si>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</si>
  <si>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</si>
  <si>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</si>
  <si>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</si>
  <si>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</si>
  <si>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 Наименование показателя</t>
  </si>
  <si>
    <t>Ведомство, раздел, подраздел, целевая статья расходов, вид расходов</t>
  </si>
  <si>
    <t>% исполнения</t>
  </si>
  <si>
    <t xml:space="preserve">Национальная оборона </t>
  </si>
  <si>
    <t>Мобилизационная и вневойсковая подготовка</t>
  </si>
  <si>
    <t>0100</t>
  </si>
  <si>
    <t>0102</t>
  </si>
  <si>
    <t xml:space="preserve">0104 </t>
  </si>
  <si>
    <t>0111</t>
  </si>
  <si>
    <t>0113</t>
  </si>
  <si>
    <t>0200</t>
  </si>
  <si>
    <t>0203</t>
  </si>
  <si>
    <t>0300</t>
  </si>
  <si>
    <t>0309</t>
  </si>
  <si>
    <t>0400</t>
  </si>
  <si>
    <t>0412</t>
  </si>
  <si>
    <t>0500</t>
  </si>
  <si>
    <t>0502</t>
  </si>
  <si>
    <t>0503</t>
  </si>
  <si>
    <t>0800</t>
  </si>
  <si>
    <t>0801</t>
  </si>
  <si>
    <t>1100</t>
  </si>
  <si>
    <t>1105</t>
  </si>
  <si>
    <t>1300</t>
  </si>
  <si>
    <t>1301</t>
  </si>
  <si>
    <t>в том числе:</t>
  </si>
  <si>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</si>
  <si>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</si>
  <si>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</si>
  <si>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</si>
  <si>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</si>
  <si>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</si>
  <si>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</si>
  <si>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</si>
  <si>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</si>
  <si>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</si>
  <si>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</si>
  <si>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</si>
  <si>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</si>
  <si>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</si>
  <si>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</si>
  <si>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</si>
  <si>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</si>
  <si>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</si>
  <si>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</si>
  <si>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</si>
  <si>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</si>
  <si>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</si>
  <si>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</si>
  <si>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</si>
  <si>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</si>
  <si>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</si>
  <si>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</si>
  <si>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</si>
  <si>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</si>
  <si>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Приложение №2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</si>
  <si>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</si>
  <si>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</si>
  <si>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</si>
  <si>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</si>
  <si>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</si>
  <si>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</si>
  <si>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</si>
  <si>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0409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</si>
  <si>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</si>
  <si>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</si>
  <si>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</si>
  <si>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Акцизы поподакцизным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</si>
  <si>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</si>
  <si>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</si>
  <si>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</si>
  <si>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</si>
  <si>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</si>
  <si>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</si>
  <si>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</si>
  <si>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</si>
  <si>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>Земельный налог с огрнанизаций</t>
  </si>
  <si>
    <t>0314</t>
  </si>
  <si>
    <t>Другие вопросы в области национальной безопасности и правоохранительной деятельности</t>
  </si>
  <si>
    <t>0310</t>
  </si>
  <si>
    <t xml:space="preserve">Обеспечение пожарной безопасности </t>
  </si>
  <si>
    <t>№ п/п</t>
  </si>
  <si>
    <t>Всего</t>
  </si>
  <si>
    <t>1</t>
  </si>
  <si>
    <t>991 0000 00 0 00 00000 000</t>
  </si>
  <si>
    <t>991 0100 00 0 00 00000 000</t>
  </si>
  <si>
    <t>991 0106 00 0 00 00000 000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</si>
  <si>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</si>
  <si>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991 0106 56 0 00 00000 000</t>
  </si>
  <si>
    <t>Осуществление внешнего финансового контроля в сельских поселениях</t>
  </si>
  <si>
    <t>991 0106 56 1 00 00000 000</t>
  </si>
  <si>
    <t>Расходы на обеспечение функций муниципальных органов</t>
  </si>
  <si>
    <t>991 0106 56 1 00 00190 000</t>
  </si>
  <si>
    <t>Иные межбюджетные трансферты</t>
  </si>
  <si>
    <t>991 0106 56 1 00 00190 540</t>
  </si>
  <si>
    <t>2</t>
  </si>
  <si>
    <t>992 0000 00 0 00 00000 000</t>
  </si>
  <si>
    <t xml:space="preserve">992 0100 00 0 00 00000 000 </t>
  </si>
  <si>
    <t>2.1</t>
  </si>
  <si>
    <t>Функционирование высшего должностного лица субъекта Российской Федерации и органа местного самоуправления</t>
  </si>
  <si>
    <t xml:space="preserve">992 0102 00 0 00 00000 000 </t>
  </si>
  <si>
    <t>Руководство и управление в сфере установленных функций органов местного самоуправления</t>
  </si>
  <si>
    <t xml:space="preserve">992 0102 50 0 00 00000 000 </t>
  </si>
  <si>
    <t xml:space="preserve">Обеспечение деятельности главы </t>
  </si>
  <si>
    <t xml:space="preserve">992 0102 50 1 00 00000 000 </t>
  </si>
  <si>
    <t xml:space="preserve">992 0102 50 1 00 00190 000 </t>
  </si>
  <si>
    <t>Расходы на выплаты персоналу муниципальных органов</t>
  </si>
  <si>
    <t xml:space="preserve">992 0102 50 1 00 00190 120 </t>
  </si>
  <si>
    <t>2.2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</si>
  <si>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</si>
  <si>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992 0104 00 0 00 0000 000 </t>
  </si>
  <si>
    <t>Обеспечение деятельности администрации</t>
  </si>
  <si>
    <t xml:space="preserve">992 0104 52 0 00 00000 000 </t>
  </si>
  <si>
    <t>Обеспечение функционирования администрации</t>
  </si>
  <si>
    <t xml:space="preserve">992 0104 52 1 00 00000 000 </t>
  </si>
  <si>
    <t>Расходы на обеспечение функций государственных органов, в том числе территориальных органов</t>
  </si>
  <si>
    <t xml:space="preserve">992 0104 52 1 00 00190 000 </t>
  </si>
  <si>
    <t xml:space="preserve">992 0104 52 1 00 00190 120 </t>
  </si>
  <si>
    <t>Иные закупки товаров, работ и услуг для обеспечения  муниципальных нужд</t>
  </si>
  <si>
    <t xml:space="preserve">992 0104 52 1 00 00190 240 </t>
  </si>
  <si>
    <t>Уплата налогов, сборов и иных платежей</t>
  </si>
  <si>
    <t xml:space="preserve">992 0104 52 1 00 00190 850 </t>
  </si>
  <si>
    <t xml:space="preserve">992 0104 52 2 00 00000 000 </t>
  </si>
  <si>
    <t xml:space="preserve">992 0104 52 2 00 60190 000 </t>
  </si>
  <si>
    <t>Осуществление отдельных  государственных полномочий  по образованию  и организации административных комиссий</t>
  </si>
  <si>
    <t>992 01 04 52 2 00 60190 000</t>
  </si>
  <si>
    <t>Иные закупки товаров, работ и услуг для обеспечения муниципальных нужд</t>
  </si>
  <si>
    <t xml:space="preserve">992 0104 52 2 00 60190 240 </t>
  </si>
  <si>
    <t>2.4</t>
  </si>
  <si>
    <t xml:space="preserve">992 0111 00 0 00 00000 000 </t>
  </si>
  <si>
    <t xml:space="preserve">992 0111 52 0 00 00000 000 </t>
  </si>
  <si>
    <t>Финансовое обеспечение непредвиденных расходов</t>
  </si>
  <si>
    <t xml:space="preserve">992 0111 52 3 00 00000 000 </t>
  </si>
  <si>
    <t>Резервные фонды администрации</t>
  </si>
  <si>
    <t xml:space="preserve">992 0111 52 3 00 10490 000 </t>
  </si>
  <si>
    <t>Резервные средства</t>
  </si>
  <si>
    <t xml:space="preserve">992 0111 52 3 00 10490 870 </t>
  </si>
  <si>
    <t>992 0113 00 0 00 00000 000</t>
  </si>
  <si>
    <t xml:space="preserve">Обеспечение деятельности администрации </t>
  </si>
  <si>
    <t>992 0113 52 0 00 00000 000</t>
  </si>
  <si>
    <t>Обеспечение деятельности муниципальных учреждений</t>
  </si>
  <si>
    <t>992 0113 52 5 00 00000 000</t>
  </si>
  <si>
    <t xml:space="preserve">Расходы на обеспечение деятельности (оказания услуг) </t>
  </si>
  <si>
    <t>992 0113 52 5 00 00590 000</t>
  </si>
  <si>
    <t xml:space="preserve">Расходы на выплату персоналу казенных учреждений </t>
  </si>
  <si>
    <t>992 0113 52 5 00 00590 110</t>
  </si>
  <si>
    <t>992 0113 52 5 00 00590 240</t>
  </si>
  <si>
    <t>992 0113 52 5 00 00590 850</t>
  </si>
  <si>
    <t>Реализация ины функций, связанны с муниципальным управлением</t>
  </si>
  <si>
    <t>992 0113 52 6 00 00000 000</t>
  </si>
  <si>
    <t>Информационное освещение деятельности органов местного самоуправления</t>
  </si>
  <si>
    <t>992 0113 52 6 01 00000 000</t>
  </si>
  <si>
    <t>Иные расходы муниципального образования</t>
  </si>
  <si>
    <t>992 0113 52 6 01 00001 000</t>
  </si>
  <si>
    <t>992 0113 52 6 01 00001 240</t>
  </si>
  <si>
    <t>Прочие расходы муниципального образования</t>
  </si>
  <si>
    <t>992 0113 52 7 00 00000 000</t>
  </si>
  <si>
    <t xml:space="preserve">Оплата членских взносов в СМО КК </t>
  </si>
  <si>
    <t>Формирование и размещение муниципального заказа для муниципальных нужд</t>
  </si>
  <si>
    <t>992 0113 52 7 01 00000 000</t>
  </si>
  <si>
    <t>Расходы на обеспечение деятельности (оказание услуг) муниципальных учреждений</t>
  </si>
  <si>
    <t>992 0113 52 7 01 00590 000</t>
  </si>
  <si>
    <t>992 0113 52 7 01 00590 540</t>
  </si>
  <si>
    <t>Реализация мероприятий программы</t>
  </si>
  <si>
    <t>3</t>
  </si>
  <si>
    <t xml:space="preserve">992 0200 00 0 00 00000 000 </t>
  </si>
  <si>
    <t>3.1</t>
  </si>
  <si>
    <t xml:space="preserve">992 0203 00 0 00 00000 000 </t>
  </si>
  <si>
    <t xml:space="preserve">992 0203 52 0 00 00000 000 </t>
  </si>
  <si>
    <t>Осуществление отдельных полномочий Российской Федерации и государственных полномочий Краснодарского края</t>
  </si>
  <si>
    <t>992 0203 52 2 00 00000 000</t>
  </si>
  <si>
    <t>992 0203 52 2 00 51180 000</t>
  </si>
  <si>
    <t>992 0203 52 2 00 51180 120</t>
  </si>
  <si>
    <t>4</t>
  </si>
  <si>
    <t>Национальная безопасность и правоохранительная  деятельность</t>
  </si>
  <si>
    <t>992 0300 00 0 00 00000 000</t>
  </si>
  <si>
    <t>4.1</t>
  </si>
  <si>
    <t>Иные вопросы местного значения</t>
  </si>
  <si>
    <t xml:space="preserve">992 0309 69 0 00 00000 000 </t>
  </si>
  <si>
    <t xml:space="preserve">992 0309 69 7 00 00000 000 </t>
  </si>
  <si>
    <t xml:space="preserve">992 0309 69 7 01 00005 000 </t>
  </si>
  <si>
    <t xml:space="preserve">992 0309 69 7 01 00005 240 </t>
  </si>
  <si>
    <t>Обеспечение пожарной безопасности</t>
  </si>
  <si>
    <t xml:space="preserve">992 0310 00 0 00 00000 000 </t>
  </si>
  <si>
    <t>Обеспечение первичных мер пожарной безопасности в границах населенных пунктов</t>
  </si>
  <si>
    <t xml:space="preserve">992 0310 59 0 00 00000 000 </t>
  </si>
  <si>
    <t xml:space="preserve">992 0310 59 2 00 00000 000 </t>
  </si>
  <si>
    <t xml:space="preserve">992 0310 59 2 00 00005 000 </t>
  </si>
  <si>
    <t xml:space="preserve">992 0314 00 0 00 00000 000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</si>
  <si>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</si>
  <si>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992 0314 68 0 00 00000 000 </t>
  </si>
  <si>
    <t xml:space="preserve">992 0314 68 1 00 00000 000 </t>
  </si>
  <si>
    <t>Деятельность народных дружин</t>
  </si>
  <si>
    <t xml:space="preserve">992 0314 68 1 03 00000 000 </t>
  </si>
  <si>
    <t xml:space="preserve">992 0314 68 1 03 00005 000 </t>
  </si>
  <si>
    <t xml:space="preserve">992 0314 69 0 00 00000 000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</si>
  <si>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</si>
  <si>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992 0314 69 5 00 00000 000 </t>
  </si>
  <si>
    <t xml:space="preserve">992 0314 69 5 01 00000 000 </t>
  </si>
  <si>
    <t xml:space="preserve">992 0314 69 5 01 00005 000 </t>
  </si>
  <si>
    <t xml:space="preserve">992 0314 69 5 01 00005 240 </t>
  </si>
  <si>
    <t>5</t>
  </si>
  <si>
    <t>992 0400 00 0 00 00000 000</t>
  </si>
  <si>
    <t>5.1</t>
  </si>
  <si>
    <t xml:space="preserve">Дорожное хозяйство </t>
  </si>
  <si>
    <t>992 0409 00 0 00 00000 000</t>
  </si>
  <si>
    <t>Развитие дорожного хозяйства</t>
  </si>
  <si>
    <t>992 0409 53 0 00 00000 000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</si>
  <si>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</si>
  <si>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992 0409 53 2 00 00000 000</t>
  </si>
  <si>
    <t>Капитальный ремонт и ремонт автомобильных дорог местного значения, включая проектно-изыскательские работы</t>
  </si>
  <si>
    <t>992 0409 53 2 00 15430 000</t>
  </si>
  <si>
    <t>992 0409 53 2 00 15430 240</t>
  </si>
  <si>
    <t xml:space="preserve">Осуществление комплекса мер в обеспечении безопасности дорожного движения </t>
  </si>
  <si>
    <t>992 0409 53 4 01 00000 000</t>
  </si>
  <si>
    <t>992 0409 53 4 01 00005 000</t>
  </si>
  <si>
    <t>992 0409 53 4 01 00005 240</t>
  </si>
  <si>
    <t>992 0409 53 5 00 00000 000</t>
  </si>
  <si>
    <t xml:space="preserve">Капитальный ремонт  и ремонт  автомобильных дорог общего пользования местного значения  </t>
  </si>
  <si>
    <t>5.2</t>
  </si>
  <si>
    <t>992 0412 00 0 00 00000 000</t>
  </si>
  <si>
    <t>992 0412 52 7 00 00000 000</t>
  </si>
  <si>
    <t>Осуществление строительных работ на территории населенных пунктов</t>
  </si>
  <si>
    <t>992 0412 52 7 02 00000 000</t>
  </si>
  <si>
    <t>992 0412 52 7 02 000590 000</t>
  </si>
  <si>
    <t>992 0412 52 7 02 000590 540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</si>
  <si>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</si>
  <si>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992 0412 66 0 00 00000 000</t>
  </si>
  <si>
    <t>Развитие субъектов малого и среднего предпринимательства</t>
  </si>
  <si>
    <t>992 0412 66 1 00 00000 000</t>
  </si>
  <si>
    <t>992 0412 66 1 01 00000 000</t>
  </si>
  <si>
    <t>992 0412 66 1 01 00005 000</t>
  </si>
  <si>
    <t>992 0412 66 1 01 00005 240</t>
  </si>
  <si>
    <t>6</t>
  </si>
  <si>
    <t>992 0500 00 0 00 00000 000</t>
  </si>
  <si>
    <t>6.1</t>
  </si>
  <si>
    <t>992 0502 00 0 00 00000 000</t>
  </si>
  <si>
    <t>992 0502 69 0 00 00000 000</t>
  </si>
  <si>
    <t>Организация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</si>
  <si>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992 0502 69 1 00 00000 000</t>
  </si>
  <si>
    <t>Организация в границах поселения водоснабжения поселения</t>
  </si>
  <si>
    <t>992 0502 69 1 04 00000 000</t>
  </si>
  <si>
    <t>Решение иных вопросов местного значения</t>
  </si>
  <si>
    <t>992 0502 69 1 04 00003 000</t>
  </si>
  <si>
    <t>6.2</t>
  </si>
  <si>
    <t>992 0503 00 0 00 00000 000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</si>
  <si>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</si>
  <si>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992 0503 64 0 00 00000 000</t>
  </si>
  <si>
    <t>Организация благоустройства территории поселения</t>
  </si>
  <si>
    <t>992 0503 64 1 00 00000 000</t>
  </si>
  <si>
    <t>Уличное освещение</t>
  </si>
  <si>
    <t>992 0503 64 1 01 00000 000</t>
  </si>
  <si>
    <t>Решение вопросов местного значения</t>
  </si>
  <si>
    <t>992 0503 64 1 01 00002 000</t>
  </si>
  <si>
    <t>992 0503 64 1 01 00002 240</t>
  </si>
  <si>
    <t>Прочие мероприятия по благоустройству сельских поселений</t>
  </si>
  <si>
    <t>992 0800 00 0 00 00000 000</t>
  </si>
  <si>
    <t>992 0801 00 0 00 00000 000</t>
  </si>
  <si>
    <t>Создание условий для организации досуга и обеспеченности жителей поселения услугами организаций культуры</t>
  </si>
  <si>
    <t>992 0801 61 0 00 00000 000</t>
  </si>
  <si>
    <t>Совершенствование деятельности  учреждений культуры по предоставлению муниципальных услуг</t>
  </si>
  <si>
    <t>992 0801 61 1 00 00000 000</t>
  </si>
  <si>
    <t>7.1</t>
  </si>
  <si>
    <t>Дома культуры</t>
  </si>
  <si>
    <t>992 0801 61 1 01 00000 000</t>
  </si>
  <si>
    <t>Расходы на обеспечение деятельности (оказание услуг) государственных учреждений</t>
  </si>
  <si>
    <t>992 0801 61 1 01 00590 000</t>
  </si>
  <si>
    <t>Субсидии бюджетным учреждениям</t>
  </si>
  <si>
    <t>992 0801 61 1 01 00590 610</t>
  </si>
  <si>
    <t>7.2</t>
  </si>
  <si>
    <t>Библиотеки</t>
  </si>
  <si>
    <t>992 0801 61 1 02 00000 000</t>
  </si>
  <si>
    <t>992 0801 61 1 02 00590 000</t>
  </si>
  <si>
    <t>992 0801 61 1 02 00590 610</t>
  </si>
  <si>
    <t>992 1100 00 0 00 00000 000</t>
  </si>
  <si>
    <t>8.1</t>
  </si>
  <si>
    <t>992 1105 00 0 00 00000 000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</si>
  <si>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</si>
  <si>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992 1105 62 0 00 00000 000</t>
  </si>
  <si>
    <t>Организация проведения спортивных мероприятий</t>
  </si>
  <si>
    <t>992 1105 62 1 00 00000 000</t>
  </si>
  <si>
    <t>992 1105 62 1 00 00002 000</t>
  </si>
  <si>
    <t>992 1105 62 1 00 00002 240</t>
  </si>
  <si>
    <t>992 1300 00 0 00 00000 000</t>
  </si>
  <si>
    <t>9.1</t>
  </si>
  <si>
    <t>Обслуживание  государственного внутреннего и муниципального долга</t>
  </si>
  <si>
    <t>992 1301 00 0 00 00000 000</t>
  </si>
  <si>
    <t>Управление муниципальными финансами</t>
  </si>
  <si>
    <t>992 1301 54 0 00 00000 000</t>
  </si>
  <si>
    <t xml:space="preserve">Управление муниципальным долгом и муниципальными финансовыми активами </t>
  </si>
  <si>
    <t>992 1301 54 2 00 00000 000</t>
  </si>
  <si>
    <t xml:space="preserve">Процентные платежи по муниципальному долгу </t>
  </si>
  <si>
    <t>992 1301 54 2 00 10520 000</t>
  </si>
  <si>
    <t>Обслуживание муниципального долга</t>
  </si>
  <si>
    <t>992 1301 54 2 00 10520 730</t>
  </si>
  <si>
    <t>Код бюджетной классификации</t>
  </si>
  <si>
    <t>администратор источников финансирования</t>
  </si>
  <si>
    <t>источник финансирования дефицита бюджета</t>
  </si>
  <si>
    <t>Источники финансирования  дефицита бюджета - всего</t>
  </si>
  <si>
    <t>Источники внутреннего финансирования  бюджета - из них:</t>
  </si>
  <si>
    <t>Бюджетные кредиты от других бюджетов бюджетной системы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</si>
  <si>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</si>
  <si>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</si>
  <si>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бюджетами поселений  кредитов  от других бюджетов бюджетной системы Российской Федерации в валюте  Российской  Федерации</t>
  </si>
  <si>
    <t xml:space="preserve"> 01 03 00 00 00 0000 700</t>
  </si>
  <si>
    <t xml:space="preserve">Получение  кредитов, от других бюджетов бюджетной системы Российской Федерации   бюджетами  поселений  в валюте  Российской  Федерации </t>
  </si>
  <si>
    <t xml:space="preserve"> 01 03 00 00 10 0000 710</t>
  </si>
  <si>
    <t>Погашение бюджетных кредитов, полученных от других бюджетов бюджетно системы Российской Федерации в валюте Российсой Федерации</t>
  </si>
  <si>
    <t>01 03 00 00 00 0000 800</t>
  </si>
  <si>
    <t>Погашение  бюджетными кредитов, полученных от других бюджетов бюджетно системы Российской Федерации в валюте Российсой Федерации</t>
  </si>
  <si>
    <t>01 03 00 00 10 0000 810</t>
  </si>
  <si>
    <t xml:space="preserve">Изменение остатков средств </t>
  </si>
  <si>
    <t xml:space="preserve"> 01 00 00 00 00 0000 000</t>
  </si>
  <si>
    <t>Изменение остатков средств на счетах по учету средств бюджета</t>
  </si>
  <si>
    <t xml:space="preserve"> 01 05 00 00 00 0000 000</t>
  </si>
  <si>
    <t xml:space="preserve">Увеличение  остатков  средств бюджета </t>
  </si>
  <si>
    <t xml:space="preserve"> 01 05 00 00 00 0000 500</t>
  </si>
  <si>
    <t xml:space="preserve">Увеличение прочих остатков  средств бюджета </t>
  </si>
  <si>
    <t xml:space="preserve"> 01 05 02 00 00 0000 500</t>
  </si>
  <si>
    <t>Увеличение прочих остатков денежных средств бюджетов</t>
  </si>
  <si>
    <t xml:space="preserve"> 01 05 02 01 00 0000 510</t>
  </si>
  <si>
    <t>Увеличение прочих остатков денежных средств бюджета  поселения</t>
  </si>
  <si>
    <t xml:space="preserve"> 01 05 02 01 10 0000 510</t>
  </si>
  <si>
    <t>Уменьшение остатков средств бюджетов</t>
  </si>
  <si>
    <t xml:space="preserve"> 01 05 00 00 00 0000 610</t>
  </si>
  <si>
    <t>Уменьшение прочих остатков  средств бюджетов</t>
  </si>
  <si>
    <t xml:space="preserve"> 01 05 02 00 00 0000 610</t>
  </si>
  <si>
    <t xml:space="preserve">Уменьшение прочих остатков денежных средств бюджетов </t>
  </si>
  <si>
    <t xml:space="preserve"> 01 05 02 01 00 0000 610</t>
  </si>
  <si>
    <t>Уменьшение прочих остатков денежных средств  бюджета поселения</t>
  </si>
  <si>
    <t xml:space="preserve"> 01 05 02 01 10 0000 610</t>
  </si>
  <si>
    <t xml:space="preserve"> сельского поселения Успенского района </t>
  </si>
  <si>
    <t>000  8  50  00000  00  0000  000</t>
  </si>
  <si>
    <t>000  1  00  00000  00  0000  000</t>
  </si>
  <si>
    <t>000  1  01  00000  00  0000  000</t>
  </si>
  <si>
    <t>000  1  01  02000  01  0000  110</t>
  </si>
  <si>
    <t>182  1  01  02030  01  0000  110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</si>
  <si>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</si>
  <si>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</si>
  <si>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</si>
  <si>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</si>
  <si>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</si>
  <si>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</si>
  <si>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</si>
  <si>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</si>
  <si>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</si>
  <si>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</si>
  <si>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</si>
  <si>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</si>
  <si>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</si>
  <si>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</si>
  <si>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</si>
  <si>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</si>
  <si>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</si>
  <si>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000  1  11  05000  00  0000  120</t>
  </si>
  <si>
    <t>000  1  11  05030  00  0000  120</t>
  </si>
  <si>
    <t>992  1  11  05035  10  0000  120</t>
  </si>
  <si>
    <t>000  2  00  00000  00  0000  000</t>
  </si>
  <si>
    <t>000  2  02  00000  00  0000  000</t>
  </si>
  <si>
    <t>000 2 18 00000 00 0000 000</t>
  </si>
  <si>
    <t>182  1  01  02010  01  0000  110</t>
  </si>
  <si>
    <t>000  1  06  06030  00  0000  110</t>
  </si>
  <si>
    <t>Обеспечение деятельности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</si>
  <si>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</si>
  <si>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992 0503 64 5 00 00000 000</t>
  </si>
  <si>
    <t>992 0503 64 5 01 00000 000</t>
  </si>
  <si>
    <t>992 0503 64 5 01 00002 000</t>
  </si>
  <si>
    <t>992 0503 64 5 01 00002 240</t>
  </si>
  <si>
    <t xml:space="preserve">                                                           Приложение №1</t>
  </si>
  <si>
    <t>000 2 18 60 000 10 0000 150</t>
  </si>
  <si>
    <t>000 2 18 00000 00 0000 150</t>
  </si>
  <si>
    <t>992  2  07  05030  10  0000  150</t>
  </si>
  <si>
    <t>992  2  07  05000  10  0000  150</t>
  </si>
  <si>
    <t>000  2  07  00000  00  0000  150</t>
  </si>
  <si>
    <t>992  2  02  30024  10  0000  150</t>
  </si>
  <si>
    <t>000  2  02  30024  00  0000  150</t>
  </si>
  <si>
    <t>000  2  02  35118  10  0000  150</t>
  </si>
  <si>
    <t>000  2  02  35118  00  0000  150</t>
  </si>
  <si>
    <t>000  2  02  03000  00  0000  150</t>
  </si>
  <si>
    <t>992  2  02  29999  10  0000  150</t>
  </si>
  <si>
    <t>000  2  02  29999  00  0000  150</t>
  </si>
  <si>
    <t>000  2  02  02000  00  0000  150</t>
  </si>
  <si>
    <t>992  2  02  15001  10  0000  150</t>
  </si>
  <si>
    <t>000  2  02  15001  00  0000  150</t>
  </si>
  <si>
    <t>Осуществление первичного воинского учета на территориях, где отсутствуют военные комиссары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</si>
  <si>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</si>
  <si>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2.3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</si>
  <si>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</si>
  <si>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</si>
  <si>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992 0502 6910Г 00000 000</t>
  </si>
  <si>
    <t>992 0502 6910Г 00005 000</t>
  </si>
  <si>
    <t>Прочая закупка товаров, работ и услуг</t>
  </si>
  <si>
    <t>992 0502 6910Г 00005 244</t>
  </si>
  <si>
    <t>Межбюджетные трансферты</t>
  </si>
  <si>
    <t>992 0104 52 1 00 00100 000</t>
  </si>
  <si>
    <t>992 0104 52 1 00 00190 540</t>
  </si>
  <si>
    <t>Расходы на выплаты персоналу казенных учреждений</t>
  </si>
  <si>
    <t>992 0113 52 7 60 09970 000</t>
  </si>
  <si>
    <t>992 0113 52 7 60 09970 850</t>
  </si>
  <si>
    <t>992 0113 52 7 06 00000 000</t>
  </si>
  <si>
    <t>Приложение №4</t>
  </si>
  <si>
    <t>1 2 18 60 010 10 0000 150</t>
  </si>
  <si>
    <t>000  2  02  10000  00  0000  150</t>
  </si>
  <si>
    <t>000  2  02  16001  00  0000  150</t>
  </si>
  <si>
    <t>992  2  02  16001  10  0000  150</t>
  </si>
  <si>
    <t>Бюджетные назначения на 2020 год</t>
  </si>
  <si>
    <t>Уточненное годовое бюджетное назначение на 2020 год</t>
  </si>
  <si>
    <t xml:space="preserve">Муниципальная   программа «Строительство, реконструкция, капитальный ремонт  и ремонт  автомобильных дорог общего пользования местного значения  на территории Краснодарского края на 2020 год» Убеженского сельского поселения  Успенского района»  </t>
  </si>
  <si>
    <t>Муниципальная программа "Газоснабжение населенных пунктов Убеженского сельского поселения Успенского района на 2020 год"</t>
  </si>
  <si>
    <t>Владение, пользование и распоряжение имуществом, находящемся в муниципальной собственности поселения</t>
  </si>
  <si>
    <t>Содержание и страхование объектов, составляющих имущество казны поселения</t>
  </si>
  <si>
    <t>Содержание и страхование объектов, составляющих казну сельского поселения</t>
  </si>
  <si>
    <t>992 0203 52 2 00 81180 000</t>
  </si>
  <si>
    <t>992 0203 52 2 00 81180 120</t>
  </si>
  <si>
    <t xml:space="preserve">992 0309 58 2 00 11000 000 </t>
  </si>
  <si>
    <t xml:space="preserve">992 0314 68 1 03 00005 120 </t>
  </si>
  <si>
    <t xml:space="preserve">992 0310 59 2 00 00005 120 </t>
  </si>
  <si>
    <t>Капитальный ремонт и ремонт автомобильных дорог общего пользования местного значения</t>
  </si>
  <si>
    <t>992 0412 52 0 00 00000 000</t>
  </si>
  <si>
    <t>992 0113 52 6 02 00001 240</t>
  </si>
  <si>
    <t>992 0409 53 5 00 00005 000</t>
  </si>
  <si>
    <t>992 0409 53 5 00 00005 240</t>
  </si>
  <si>
    <t>992 0409 53 5 00 S2440 000</t>
  </si>
  <si>
    <t>992 0409 53 5 00 S2440 240</t>
  </si>
  <si>
    <t>992 0113 52 6 02 00000 000</t>
  </si>
  <si>
    <t>992 0113 52 6 02 00001 000</t>
  </si>
  <si>
    <t>992 0502 69 1 0Б 00000 000</t>
  </si>
  <si>
    <t>992 0502 69 1 0Б 00005 000</t>
  </si>
  <si>
    <t>992 0502 69 1 0Б 00005 240</t>
  </si>
  <si>
    <t>992 0113 25 4 02 00000 000</t>
  </si>
  <si>
    <t>992 0113 25 4 02 00010 000</t>
  </si>
  <si>
    <t>992 0113 25 0 00 00000 000</t>
  </si>
  <si>
    <t>992 0113 25 4 02 00010 240</t>
  </si>
  <si>
    <t xml:space="preserve">Муниципальная программа «Предупреждение и ликвидация последствий чрезвычайных ситуаций и стихийных бедствий природного и техногенного характера на территории Убеженского сельского поселения Успенского района на 2020 год»  </t>
  </si>
  <si>
    <t xml:space="preserve">Муниципальная   программа «Осуществление комплекса мер в обеспечении безопасности дорожного движения в Убеженском сельском поселении  Успенского района на 2020 год»  </t>
  </si>
  <si>
    <t>Муниципальная программа "Водоснабжение Убеженского сельского поселения Успенского района на 2020 год"</t>
  </si>
  <si>
    <t>Земельный налог с физических лиц, обладающих земельным участком, расположенным в границах сельских поселений</t>
  </si>
  <si>
    <r>
      <rPr>
        <u val="single"/>
        <sz val="14"/>
        <color indexed="8"/>
        <rFont val="Times New Roman"/>
        <family val="1"/>
      </rPr>
      <t>Г</t>
    </r>
    <r>
      <rPr>
        <sz val="14"/>
        <color indexed="8"/>
        <rFont val="Times New Roman"/>
        <family val="1"/>
      </rPr>
      <t>лава Трехсельского  сельского поселения    Успенского сельского поселения Успенского района</t>
    </r>
  </si>
  <si>
    <t>Т.И. Калза</t>
  </si>
  <si>
    <t>к постановлению администрации Трехсельского</t>
  </si>
  <si>
    <t xml:space="preserve">                                                           к постановлению администрации Трехсельского </t>
  </si>
  <si>
    <t>Глава Трехсельского  сельского поселения Успенского района</t>
  </si>
  <si>
    <t xml:space="preserve">992 0309 69 Е 00 00000 000 </t>
  </si>
  <si>
    <t xml:space="preserve">992 0309 69 Е 00 00003 240 </t>
  </si>
  <si>
    <t xml:space="preserve">992 0309 69Е 00 00000 003 </t>
  </si>
  <si>
    <t>Организация и осуществление меропиятий по территориальной обороне и гражданской обороне,защите населени и территории поселения от чрезвычайных ситуаций природного и техногенного характера</t>
  </si>
  <si>
    <t>Оплата ГСМ</t>
  </si>
  <si>
    <t xml:space="preserve">992 0314 68 1 02 00000 000 </t>
  </si>
  <si>
    <t xml:space="preserve">992 0314 68 1 02 00005 000 </t>
  </si>
  <si>
    <t xml:space="preserve">992 0314 68 1 02 00005 240 </t>
  </si>
  <si>
    <t>992 0409 52 7 00 00000 000</t>
  </si>
  <si>
    <t>992 0502 69 1 03 00000 000</t>
  </si>
  <si>
    <t>Организация в границах поселения газоснабжения населения</t>
  </si>
  <si>
    <t>992 0502 69 1 03 00003 000</t>
  </si>
  <si>
    <t>992 0502 69 1 03 00003 240</t>
  </si>
  <si>
    <t>992 0502 69 1 04 00003 540</t>
  </si>
  <si>
    <t>992 0503 69 0 00 00000 000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</si>
  <si>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</si>
  <si>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</si>
  <si>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</si>
  <si>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992 0503 69 9 00 00000 000</t>
  </si>
  <si>
    <t>992 0503 69 9 07 00000 000</t>
  </si>
  <si>
    <t>992 0503 69 9 07 00011 240</t>
  </si>
  <si>
    <t>Совет Трехсельского сельского поселения  Успенского района</t>
  </si>
  <si>
    <t>Администрация Трехсельского  сельского поселения Успенского района, всего</t>
  </si>
  <si>
    <t xml:space="preserve">Муниципальная программа «Обеспечение пожарной безопасности на  территории Трехсельского сельского поселения Успенского района на 2020» год  </t>
  </si>
  <si>
    <t xml:space="preserve">Муниципальная программа «Противодействие терроризму и экстремизму на  территории Трехсельского сельского поселения Успенского района на 2020»  </t>
  </si>
  <si>
    <t xml:space="preserve"> Глава Трехсельского   сельского поселения  Успенского района</t>
  </si>
  <si>
    <t>Расходы на обеспечение функции муниципальных органов</t>
  </si>
  <si>
    <t>Глава Трехсельского сельского поселения Успенского района</t>
  </si>
  <si>
    <t xml:space="preserve">Источники  финансирования  дефицита местного
бюджета, перечень статей источников финансирования дефицита бюджета </t>
  </si>
  <si>
    <t>992 0113 52 7 04 00000 000</t>
  </si>
  <si>
    <t>Мероприятия по развитию местного самоуправления</t>
  </si>
  <si>
    <t>992 0113 52 7 04 00005 000</t>
  </si>
  <si>
    <t>992 0113 52 7 04 00005 120</t>
  </si>
  <si>
    <t xml:space="preserve">Оплата членских взносов в Совет Муниципального Образования  Краснодарского края </t>
  </si>
  <si>
    <t>Защита населения и территории от чрезвычайных ситуаций природного и техногенного характера,гражданская оборона</t>
  </si>
  <si>
    <t xml:space="preserve">Муниципальная программа "Укрепление правопорядка и усиление борьбы с преступностью 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</si>
  <si>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</si>
  <si>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Муниципальная программа осуществления  комплекса мер в обеспечении безопасности дорожного движения</t>
  </si>
  <si>
    <t>Осуществление комплекса мер в обеспечении безопасности дорожного движения</t>
  </si>
  <si>
    <t>992 040 953 4 0000000</t>
  </si>
  <si>
    <t>992 04 09 53 4 01 00000</t>
  </si>
  <si>
    <t>992 04 09 53 4 01 00005</t>
  </si>
  <si>
    <t>992 04 09 53 4 01 00005 240</t>
  </si>
  <si>
    <t>Муниципальная программа  развития субъектов малого и среднего предпринимательства в сельском поселении</t>
  </si>
  <si>
    <t>Приложение №3</t>
  </si>
  <si>
    <t>Исполнение  расходов бюджета Трехсельского  сельского поселения Успенского района за девять месяцев   2020 года по разделам и подразделам функциональной классификации расходов Российской Федерации</t>
  </si>
  <si>
    <t>факт за девять месяцев 2020года</t>
  </si>
  <si>
    <t>Исполнение  распределение расходов по ведомственной  структуре расходов бюджета Трехсельского поселения Успенского района за девять месяцев  2020 года</t>
  </si>
  <si>
    <t>Исполнено за  девять месяцев 2020 года</t>
  </si>
  <si>
    <t>992 0502 69 1 04 00003 240</t>
  </si>
  <si>
    <t>Исполнено за девять месяцев 2020 года</t>
  </si>
  <si>
    <t>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девять месяцев  2020 года</t>
  </si>
  <si>
    <t>Исполнение доходов  бюджета Трехсельского  сельского поселения Успенского района за девять месяцев  2020 года по кодам видов доходов, подвидов доходов, классификации операций сектора государственного управления, относящихся к кодам бюджета Трехсельскогосельского поселния Успенского района</t>
  </si>
  <si>
    <r>
      <t xml:space="preserve">от </t>
    </r>
    <r>
      <rPr>
        <u val="single"/>
        <sz val="14"/>
        <rFont val="Times New Roman"/>
        <family val="1"/>
      </rPr>
      <t xml:space="preserve">28 октября  </t>
    </r>
    <r>
      <rPr>
        <sz val="14"/>
        <rFont val="Times New Roman"/>
        <family val="1"/>
      </rPr>
      <t>2020 года №61</t>
    </r>
    <r>
      <rPr>
        <u val="single"/>
        <sz val="14"/>
        <rFont val="Times New Roman"/>
        <family val="1"/>
      </rPr>
      <t xml:space="preserve">                </t>
    </r>
  </si>
  <si>
    <r>
      <t xml:space="preserve">от 28 октября 2020 года  № </t>
    </r>
    <r>
      <rPr>
        <u val="single"/>
        <sz val="14"/>
        <rFont val="Times New Roman"/>
        <family val="1"/>
      </rPr>
      <t xml:space="preserve"> 61</t>
    </r>
  </si>
  <si>
    <r>
      <t xml:space="preserve">  от 28 октября </t>
    </r>
    <r>
      <rPr>
        <u val="single"/>
        <sz val="14"/>
        <rFont val="Times New Roman"/>
        <family val="1"/>
      </rPr>
      <t>2020 года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61         </t>
    </r>
  </si>
  <si>
    <r>
      <t xml:space="preserve">                                                       от </t>
    </r>
    <r>
      <rPr>
        <u val="single"/>
        <sz val="14"/>
        <rFont val="Times New Roman"/>
        <family val="1"/>
      </rPr>
      <t>28 октября 2020 года</t>
    </r>
    <r>
      <rPr>
        <sz val="14"/>
        <rFont val="Times New Roman"/>
        <family val="1"/>
      </rPr>
      <t xml:space="preserve">  № 61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</si>
</sst>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#,##0.0"/>
    <numFmt numFmtId="190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49" fontId="4" fillId="0" borderId="0" xfId="53" applyNumberFormat="1" applyFont="1" applyFill="1" applyAlignment="1" applyProtection="1">
      <alignment/>
      <protection hidden="1"/>
    </xf>
    <xf numFmtId="49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9" fillId="0" borderId="10" xfId="53" applyNumberFormat="1" applyFont="1" applyFill="1" applyBorder="1" applyAlignment="1" applyProtection="1">
      <alignment horizontal="center" vertical="center"/>
      <protection hidden="1"/>
    </xf>
    <xf numFmtId="183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4" applyNumberFormat="1" applyFont="1" applyFill="1" applyBorder="1" applyAlignment="1" applyProtection="1">
      <alignment horizontal="left" vertical="top" wrapText="1"/>
      <protection hidden="1"/>
    </xf>
    <xf numFmtId="0" fontId="7" fillId="0" borderId="11" xfId="54" applyNumberFormat="1" applyFont="1" applyFill="1" applyBorder="1" applyAlignment="1" applyProtection="1">
      <alignment horizontal="left" vertical="top" wrapText="1"/>
      <protection hidden="1"/>
    </xf>
    <xf numFmtId="49" fontId="9" fillId="0" borderId="10" xfId="54" applyNumberFormat="1" applyFont="1" applyFill="1" applyBorder="1" applyAlignment="1" applyProtection="1">
      <alignment horizontal="center" vertical="center"/>
      <protection hidden="1"/>
    </xf>
    <xf numFmtId="49" fontId="7" fillId="0" borderId="10" xfId="54" applyNumberFormat="1" applyFont="1" applyFill="1" applyBorder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0" fontId="3" fillId="0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Alignment="1" applyProtection="1">
      <alignment/>
      <protection hidden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183" fontId="9" fillId="0" borderId="12" xfId="54" applyNumberFormat="1" applyFont="1" applyFill="1" applyBorder="1" applyAlignment="1" applyProtection="1">
      <alignment horizontal="center" vertical="center"/>
      <protection hidden="1"/>
    </xf>
    <xf numFmtId="183" fontId="7" fillId="0" borderId="12" xfId="54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>
      <alignment/>
      <protection/>
    </xf>
    <xf numFmtId="49" fontId="7" fillId="0" borderId="0" xfId="53" applyNumberFormat="1" applyFont="1" applyFill="1">
      <alignment/>
      <protection/>
    </xf>
    <xf numFmtId="0" fontId="7" fillId="0" borderId="0" xfId="53" applyFont="1" applyFill="1" applyAlignment="1" applyProtection="1">
      <alignment/>
      <protection hidden="1"/>
    </xf>
    <xf numFmtId="49" fontId="7" fillId="0" borderId="0" xfId="53" applyNumberFormat="1" applyFont="1" applyFill="1" applyAlignment="1" applyProtection="1">
      <alignment/>
      <protection hidden="1"/>
    </xf>
    <xf numFmtId="183" fontId="7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>
      <alignment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right"/>
      <protection hidden="1"/>
    </xf>
    <xf numFmtId="183" fontId="3" fillId="0" borderId="10" xfId="53" applyNumberFormat="1" applyFont="1" applyFill="1" applyBorder="1" applyAlignment="1" applyProtection="1">
      <alignment/>
      <protection hidden="1"/>
    </xf>
    <xf numFmtId="49" fontId="3" fillId="0" borderId="12" xfId="53" applyNumberFormat="1" applyFont="1" applyFill="1" applyBorder="1" applyAlignment="1" applyProtection="1">
      <alignment horizontal="center" vertical="center"/>
      <protection hidden="1"/>
    </xf>
    <xf numFmtId="49" fontId="3" fillId="0" borderId="12" xfId="53" applyNumberFormat="1" applyFont="1" applyFill="1" applyBorder="1">
      <alignment/>
      <protection/>
    </xf>
    <xf numFmtId="183" fontId="3" fillId="0" borderId="12" xfId="53" applyNumberFormat="1" applyFont="1" applyFill="1" applyBorder="1" applyAlignment="1" applyProtection="1">
      <alignment horizontal="right"/>
      <protection hidden="1"/>
    </xf>
    <xf numFmtId="183" fontId="3" fillId="0" borderId="10" xfId="53" applyNumberFormat="1" applyFont="1" applyFill="1" applyBorder="1" applyAlignment="1" applyProtection="1">
      <alignment horizontal="right" vertical="center"/>
      <protection hidden="1"/>
    </xf>
    <xf numFmtId="183" fontId="3" fillId="0" borderId="10" xfId="53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/>
      <protection hidden="1"/>
    </xf>
    <xf numFmtId="183" fontId="7" fillId="0" borderId="0" xfId="53" applyNumberFormat="1" applyFont="1" applyFill="1" applyAlignment="1" applyProtection="1">
      <alignment/>
      <protection hidden="1"/>
    </xf>
    <xf numFmtId="0" fontId="7" fillId="0" borderId="0" xfId="53" applyFont="1" applyFill="1">
      <alignment/>
      <protection/>
    </xf>
    <xf numFmtId="183" fontId="7" fillId="0" borderId="0" xfId="53" applyNumberFormat="1" applyFont="1" applyFill="1">
      <alignment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188" fontId="6" fillId="0" borderId="10" xfId="63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88" fontId="3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>
      <alignment/>
      <protection/>
    </xf>
    <xf numFmtId="49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Border="1" applyAlignment="1" applyProtection="1">
      <alignment horizontal="left" vertical="top" wrapText="1"/>
      <protection hidden="1"/>
    </xf>
    <xf numFmtId="183" fontId="6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left" vertical="top" wrapText="1"/>
    </xf>
    <xf numFmtId="0" fontId="3" fillId="0" borderId="10" xfId="55" applyNumberFormat="1" applyFont="1" applyFill="1" applyBorder="1" applyAlignment="1" applyProtection="1">
      <alignment horizontal="left" vertical="top" wrapText="1"/>
      <protection hidden="1"/>
    </xf>
    <xf numFmtId="49" fontId="3" fillId="0" borderId="12" xfId="55" applyNumberFormat="1" applyFont="1" applyFill="1" applyBorder="1" applyAlignment="1" applyProtection="1">
      <alignment horizontal="center" vertical="center"/>
      <protection hidden="1"/>
    </xf>
    <xf numFmtId="183" fontId="3" fillId="0" borderId="12" xfId="55" applyNumberFormat="1" applyFont="1" applyFill="1" applyBorder="1" applyAlignment="1" applyProtection="1">
      <alignment horizontal="right"/>
      <protection hidden="1"/>
    </xf>
    <xf numFmtId="3" fontId="6" fillId="0" borderId="14" xfId="0" applyNumberFormat="1" applyFont="1" applyFill="1" applyBorder="1" applyAlignment="1">
      <alignment horizontal="center" wrapText="1"/>
    </xf>
    <xf numFmtId="49" fontId="12" fillId="0" borderId="10" xfId="53" applyNumberFormat="1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>
      <alignment horizontal="center" wrapText="1"/>
    </xf>
    <xf numFmtId="49" fontId="12" fillId="0" borderId="12" xfId="53" applyNumberFormat="1" applyFont="1" applyFill="1" applyBorder="1" applyAlignment="1" applyProtection="1">
      <alignment horizontal="center" vertical="center"/>
      <protection hidden="1"/>
    </xf>
    <xf numFmtId="49" fontId="12" fillId="0" borderId="12" xfId="55" applyNumberFormat="1" applyFont="1" applyFill="1" applyBorder="1" applyAlignment="1" applyProtection="1">
      <alignment horizontal="center" vertical="center"/>
      <protection hidden="1"/>
    </xf>
    <xf numFmtId="183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5" applyFont="1" applyAlignment="1">
      <alignment horizontal="center" wrapText="1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horizontal="center" vertical="center"/>
      <protection/>
    </xf>
    <xf numFmtId="183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49" fontId="3" fillId="0" borderId="0" xfId="53" applyNumberFormat="1" applyFont="1" applyFill="1" applyAlignment="1">
      <alignment horizontal="center" wrapText="1"/>
      <protection/>
    </xf>
    <xf numFmtId="49" fontId="7" fillId="0" borderId="15" xfId="53" applyNumberFormat="1" applyFont="1" applyFill="1" applyBorder="1" applyAlignment="1">
      <alignment horizontal="center" vertical="center" wrapText="1"/>
      <protection/>
    </xf>
    <xf numFmtId="49" fontId="7" fillId="0" borderId="16" xfId="53" applyNumberFormat="1" applyFont="1" applyFill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Alignment="1">
      <alignment horizontal="center" vertical="center" wrapText="1"/>
      <protection/>
    </xf>
    <xf numFmtId="0" fontId="3" fillId="0" borderId="0" xfId="53" applyFont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center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2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73;&#1077;&#1078;&#1077;&#1085;&#1089;&#1082;&#1086;&#1077;%20&#1057;&#1055;\Downloads\F_0503117of202001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0">
          <cell r="A50" t="str">
            <v>Дотации бюджетам бюджетной системы Российской Федерации</v>
          </cell>
        </row>
        <row r="51">
          <cell r="A51" t="str">
            <v>Дотации на выравнивание бюджетной обеспеченности</v>
          </cell>
        </row>
        <row r="52">
          <cell r="A52" t="str">
            <v>Дотации бюджетам сельских поселений на выравнивание бюджетной обеспеченности из бюджета субъекта Российской Федерации</v>
          </cell>
        </row>
        <row r="53">
          <cell r="A53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  <row r="54">
          <cell r="A54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2"/>
  <sheetViews>
    <sheetView tabSelected="1" view="pageBreakPreview" zoomScale="60" zoomScalePageLayoutView="0" workbookViewId="0" topLeftCell="A58">
      <selection activeCell="B15" sqref="B15"/>
    </sheetView>
  </sheetViews>
  <sheetFormatPr defaultColWidth="9.140625" defaultRowHeight="15"/>
  <cols>
    <col min="1" max="1" width="59.140625" style="16" customWidth="1"/>
    <col min="2" max="2" width="41.00390625" style="16" customWidth="1"/>
    <col min="3" max="4" width="15.00390625" style="29" customWidth="1"/>
    <col min="5" max="5" width="16.7109375" style="29" customWidth="1"/>
    <col min="6" max="16384" width="9.140625" style="17" customWidth="1"/>
  </cols>
  <sheetData>
    <row r="1" spans="2:5" ht="18.75">
      <c r="B1" s="82" t="s">
        <v>392</v>
      </c>
      <c r="C1" s="82"/>
      <c r="D1" s="82"/>
      <c r="E1" s="82"/>
    </row>
    <row r="2" spans="2:5" ht="18.75">
      <c r="B2" s="83" t="s">
        <v>464</v>
      </c>
      <c r="C2" s="83"/>
      <c r="D2" s="83"/>
      <c r="E2" s="83"/>
    </row>
    <row r="3" spans="2:5" ht="18" customHeight="1">
      <c r="B3" s="84" t="s">
        <v>355</v>
      </c>
      <c r="C3" s="84"/>
      <c r="D3" s="84"/>
      <c r="E3" s="84"/>
    </row>
    <row r="4" spans="2:5" ht="18.75" customHeight="1">
      <c r="B4" s="82" t="s">
        <v>522</v>
      </c>
      <c r="C4" s="82"/>
      <c r="D4" s="82"/>
      <c r="E4" s="82"/>
    </row>
    <row r="5" spans="2:5" ht="18.75">
      <c r="B5" s="19"/>
      <c r="C5" s="20"/>
      <c r="D5" s="20"/>
      <c r="E5" s="20"/>
    </row>
    <row r="6" spans="2:5" ht="36" customHeight="1">
      <c r="B6" s="19"/>
      <c r="C6" s="20"/>
      <c r="D6" s="20"/>
      <c r="E6" s="20"/>
    </row>
    <row r="7" spans="1:5" ht="55.5" customHeight="1">
      <c r="A7" s="87" t="s">
        <v>518</v>
      </c>
      <c r="B7" s="87"/>
      <c r="C7" s="87"/>
      <c r="D7" s="87"/>
      <c r="E7" s="87"/>
    </row>
    <row r="8" spans="2:5" ht="55.5" customHeight="1">
      <c r="B8" s="19"/>
      <c r="C8" s="21"/>
      <c r="D8" s="21" t="s">
        <v>80</v>
      </c>
      <c r="E8" s="21"/>
    </row>
    <row r="9" spans="1:5" ht="15" customHeight="1">
      <c r="A9" s="88" t="s">
        <v>50</v>
      </c>
      <c r="B9" s="85" t="s">
        <v>51</v>
      </c>
      <c r="C9" s="79" t="s">
        <v>52</v>
      </c>
      <c r="D9" s="79" t="s">
        <v>516</v>
      </c>
      <c r="E9" s="79" t="s">
        <v>53</v>
      </c>
    </row>
    <row r="10" spans="1:5" ht="81.75" customHeight="1">
      <c r="A10" s="89"/>
      <c r="B10" s="86"/>
      <c r="C10" s="80"/>
      <c r="D10" s="80"/>
      <c r="E10" s="80"/>
    </row>
    <row r="11" spans="1:5" ht="18.75">
      <c r="A11" s="22" t="s">
        <v>54</v>
      </c>
      <c r="B11" s="23" t="s">
        <v>356</v>
      </c>
      <c r="C11" s="24">
        <f>C12+C38</f>
        <v>11649.599999999999</v>
      </c>
      <c r="D11" s="24">
        <f>D12+D38</f>
        <v>7950.5</v>
      </c>
      <c r="E11" s="13">
        <f>D11/C11*100</f>
        <v>68.24697843702789</v>
      </c>
    </row>
    <row r="12" spans="1:5" ht="18.75">
      <c r="A12" s="22" t="s">
        <v>55</v>
      </c>
      <c r="B12" s="23" t="s">
        <v>357</v>
      </c>
      <c r="C12" s="24">
        <f>C13+C34+C26+C23+C17</f>
        <v>6847.9</v>
      </c>
      <c r="D12" s="24">
        <f>D13+D34+D26+D23+D17</f>
        <v>3291</v>
      </c>
      <c r="E12" s="13">
        <f aca="true" t="shared" si="0" ref="E12:E59">D12/C12*100</f>
        <v>48.058528892069106</v>
      </c>
    </row>
    <row r="13" spans="1:5" ht="18.75">
      <c r="A13" s="22" t="s">
        <v>56</v>
      </c>
      <c r="B13" s="23" t="s">
        <v>358</v>
      </c>
      <c r="C13" s="24">
        <f>C14</f>
        <v>1950</v>
      </c>
      <c r="D13" s="24">
        <f>D14</f>
        <v>960.4</v>
      </c>
      <c r="E13" s="13">
        <f t="shared" si="0"/>
        <v>49.251282051282054</v>
      </c>
    </row>
    <row r="14" spans="1:5" ht="18.75">
      <c r="A14" s="22" t="s">
        <v>57</v>
      </c>
      <c r="B14" s="23" t="s">
        <v>359</v>
      </c>
      <c r="C14" s="24">
        <v>1950</v>
      </c>
      <c r="D14" s="24">
        <v>960.4</v>
      </c>
      <c r="E14" s="13">
        <f t="shared" si="0"/>
        <v>49.251282051282054</v>
      </c>
    </row>
    <row r="15" spans="1:5" ht="112.5">
      <c r="A15" s="22" t="s">
        <v>89</v>
      </c>
      <c r="B15" s="23" t="s">
        <v>384</v>
      </c>
      <c r="C15" s="24">
        <v>1950</v>
      </c>
      <c r="D15" s="24">
        <v>955</v>
      </c>
      <c r="E15" s="13">
        <v>48.9</v>
      </c>
    </row>
    <row r="16" spans="1:5" ht="75">
      <c r="A16" s="22" t="s">
        <v>81</v>
      </c>
      <c r="B16" s="23" t="s">
        <v>360</v>
      </c>
      <c r="C16" s="24">
        <v>0</v>
      </c>
      <c r="D16" s="24">
        <v>0</v>
      </c>
      <c r="E16" s="13">
        <v>0</v>
      </c>
    </row>
    <row r="17" spans="1:5" ht="56.25">
      <c r="A17" s="22" t="s">
        <v>90</v>
      </c>
      <c r="B17" s="23" t="s">
        <v>361</v>
      </c>
      <c r="C17" s="24">
        <f>C18</f>
        <v>2037.7</v>
      </c>
      <c r="D17" s="24">
        <v>1257.5</v>
      </c>
      <c r="E17" s="13">
        <f>D17/C17*100</f>
        <v>61.71173381753938</v>
      </c>
    </row>
    <row r="18" spans="1:5" ht="76.5" customHeight="1">
      <c r="A18" s="22" t="s">
        <v>91</v>
      </c>
      <c r="B18" s="23" t="s">
        <v>362</v>
      </c>
      <c r="C18" s="24">
        <v>2037.7</v>
      </c>
      <c r="D18" s="24">
        <v>1257.5</v>
      </c>
      <c r="E18" s="13">
        <v>61.7</v>
      </c>
    </row>
    <row r="19" spans="1:5" ht="112.5">
      <c r="A19" s="22" t="s">
        <v>92</v>
      </c>
      <c r="B19" s="23" t="s">
        <v>363</v>
      </c>
      <c r="C19" s="24">
        <v>831.7</v>
      </c>
      <c r="D19" s="24">
        <v>586.2</v>
      </c>
      <c r="E19" s="13">
        <f>D19/C19*100</f>
        <v>70.48214500420825</v>
      </c>
    </row>
    <row r="20" spans="1:5" ht="131.25">
      <c r="A20" s="22" t="s">
        <v>93</v>
      </c>
      <c r="B20" s="23" t="s">
        <v>364</v>
      </c>
      <c r="C20" s="24">
        <v>6</v>
      </c>
      <c r="D20" s="24">
        <v>4</v>
      </c>
      <c r="E20" s="13">
        <f>D20/C20*100</f>
        <v>66.66666666666666</v>
      </c>
    </row>
    <row r="21" spans="1:5" ht="112.5">
      <c r="A21" s="22" t="s">
        <v>94</v>
      </c>
      <c r="B21" s="23" t="s">
        <v>365</v>
      </c>
      <c r="C21" s="24">
        <v>1200</v>
      </c>
      <c r="D21" s="24">
        <v>781.7</v>
      </c>
      <c r="E21" s="13">
        <f>D21/C21*100</f>
        <v>65.14166666666668</v>
      </c>
    </row>
    <row r="22" spans="1:5" ht="112.5">
      <c r="A22" s="22" t="s">
        <v>95</v>
      </c>
      <c r="B22" s="23" t="s">
        <v>366</v>
      </c>
      <c r="C22" s="24">
        <v>0</v>
      </c>
      <c r="D22" s="24">
        <v>-114.5</v>
      </c>
      <c r="E22" s="13">
        <v>0</v>
      </c>
    </row>
    <row r="23" spans="1:5" ht="18.75">
      <c r="A23" s="22" t="s">
        <v>58</v>
      </c>
      <c r="B23" s="23" t="s">
        <v>367</v>
      </c>
      <c r="C23" s="24">
        <f>C24</f>
        <v>300</v>
      </c>
      <c r="D23" s="24">
        <f>D24</f>
        <v>154.1</v>
      </c>
      <c r="E23" s="13">
        <f t="shared" si="0"/>
        <v>51.36666666666666</v>
      </c>
    </row>
    <row r="24" spans="1:5" ht="18.75">
      <c r="A24" s="22" t="s">
        <v>59</v>
      </c>
      <c r="B24" s="23" t="s">
        <v>368</v>
      </c>
      <c r="C24" s="24">
        <f>C25</f>
        <v>300</v>
      </c>
      <c r="D24" s="24">
        <f>D25</f>
        <v>154.1</v>
      </c>
      <c r="E24" s="13">
        <f t="shared" si="0"/>
        <v>51.36666666666666</v>
      </c>
    </row>
    <row r="25" spans="1:5" ht="18.75">
      <c r="A25" s="22" t="s">
        <v>59</v>
      </c>
      <c r="B25" s="23" t="s">
        <v>369</v>
      </c>
      <c r="C25" s="24">
        <v>300</v>
      </c>
      <c r="D25" s="24">
        <v>154.1</v>
      </c>
      <c r="E25" s="13">
        <v>105.7</v>
      </c>
    </row>
    <row r="26" spans="1:5" ht="18.75">
      <c r="A26" s="22" t="s">
        <v>60</v>
      </c>
      <c r="B26" s="23" t="s">
        <v>370</v>
      </c>
      <c r="C26" s="24">
        <f>C27+C29</f>
        <v>2478</v>
      </c>
      <c r="D26" s="24">
        <v>843.1</v>
      </c>
      <c r="E26" s="13">
        <f t="shared" si="0"/>
        <v>34.02340597255852</v>
      </c>
    </row>
    <row r="27" spans="1:5" ht="18.75">
      <c r="A27" s="22" t="s">
        <v>61</v>
      </c>
      <c r="B27" s="23" t="s">
        <v>371</v>
      </c>
      <c r="C27" s="24">
        <v>330</v>
      </c>
      <c r="D27" s="24">
        <v>44.8</v>
      </c>
      <c r="E27" s="13">
        <f t="shared" si="0"/>
        <v>13.575757575757574</v>
      </c>
    </row>
    <row r="28" spans="1:5" ht="78.75" customHeight="1">
      <c r="A28" s="22" t="s">
        <v>502</v>
      </c>
      <c r="B28" s="23" t="s">
        <v>372</v>
      </c>
      <c r="C28" s="24">
        <v>0</v>
      </c>
      <c r="D28" s="24">
        <v>1.1</v>
      </c>
      <c r="E28" s="13">
        <v>0</v>
      </c>
    </row>
    <row r="29" spans="1:5" ht="18.75">
      <c r="A29" s="22" t="s">
        <v>62</v>
      </c>
      <c r="B29" s="23" t="s">
        <v>373</v>
      </c>
      <c r="C29" s="24">
        <v>2148</v>
      </c>
      <c r="D29" s="24">
        <v>798.3</v>
      </c>
      <c r="E29" s="13">
        <f t="shared" si="0"/>
        <v>37.16480446927374</v>
      </c>
    </row>
    <row r="30" spans="1:5" ht="18.75">
      <c r="A30" s="22" t="s">
        <v>100</v>
      </c>
      <c r="B30" s="23" t="s">
        <v>385</v>
      </c>
      <c r="C30" s="24">
        <v>768</v>
      </c>
      <c r="D30" s="24">
        <v>532.9</v>
      </c>
      <c r="E30" s="13">
        <f t="shared" si="0"/>
        <v>69.38802083333333</v>
      </c>
    </row>
    <row r="31" spans="1:5" ht="56.25">
      <c r="A31" s="22" t="s">
        <v>99</v>
      </c>
      <c r="B31" s="23" t="s">
        <v>374</v>
      </c>
      <c r="C31" s="24">
        <v>768</v>
      </c>
      <c r="D31" s="24">
        <v>532.9</v>
      </c>
      <c r="E31" s="13">
        <f t="shared" si="0"/>
        <v>69.38802083333333</v>
      </c>
    </row>
    <row r="32" spans="1:5" ht="18.75">
      <c r="A32" s="22" t="s">
        <v>98</v>
      </c>
      <c r="B32" s="23" t="s">
        <v>375</v>
      </c>
      <c r="C32" s="24">
        <v>1380</v>
      </c>
      <c r="D32" s="24">
        <v>265.3</v>
      </c>
      <c r="E32" s="13">
        <f t="shared" si="0"/>
        <v>19.22463768115942</v>
      </c>
    </row>
    <row r="33" spans="1:5" ht="56.25">
      <c r="A33" s="22" t="s">
        <v>460</v>
      </c>
      <c r="B33" s="23" t="s">
        <v>376</v>
      </c>
      <c r="C33" s="24">
        <v>1380</v>
      </c>
      <c r="D33" s="24">
        <v>259.8</v>
      </c>
      <c r="E33" s="13">
        <f t="shared" si="0"/>
        <v>18.82608695652174</v>
      </c>
    </row>
    <row r="34" spans="1:5" ht="75">
      <c r="A34" s="22" t="s">
        <v>63</v>
      </c>
      <c r="B34" s="23" t="s">
        <v>377</v>
      </c>
      <c r="C34" s="24">
        <f>C35</f>
        <v>82.2</v>
      </c>
      <c r="D34" s="24">
        <v>75.9</v>
      </c>
      <c r="E34" s="13">
        <f t="shared" si="0"/>
        <v>92.33576642335767</v>
      </c>
    </row>
    <row r="35" spans="1:5" ht="150">
      <c r="A35" s="22" t="s">
        <v>64</v>
      </c>
      <c r="B35" s="23" t="s">
        <v>378</v>
      </c>
      <c r="C35" s="24">
        <f>C37</f>
        <v>82.2</v>
      </c>
      <c r="D35" s="24">
        <v>75.9</v>
      </c>
      <c r="E35" s="13">
        <f t="shared" si="0"/>
        <v>92.33576642335767</v>
      </c>
    </row>
    <row r="36" spans="1:5" ht="131.25">
      <c r="A36" s="22" t="s">
        <v>65</v>
      </c>
      <c r="B36" s="23" t="s">
        <v>379</v>
      </c>
      <c r="C36" s="24">
        <f>C37</f>
        <v>82.2</v>
      </c>
      <c r="D36" s="24">
        <v>75.9</v>
      </c>
      <c r="E36" s="13">
        <f t="shared" si="0"/>
        <v>92.33576642335767</v>
      </c>
    </row>
    <row r="37" spans="1:5" ht="112.5">
      <c r="A37" s="22" t="s">
        <v>66</v>
      </c>
      <c r="B37" s="23" t="s">
        <v>380</v>
      </c>
      <c r="C37" s="24">
        <v>82.2</v>
      </c>
      <c r="D37" s="24">
        <v>75.9</v>
      </c>
      <c r="E37" s="13">
        <f t="shared" si="0"/>
        <v>92.33576642335767</v>
      </c>
    </row>
    <row r="38" spans="1:5" ht="18.75">
      <c r="A38" s="22" t="s">
        <v>67</v>
      </c>
      <c r="B38" s="23" t="s">
        <v>381</v>
      </c>
      <c r="C38" s="24">
        <v>4801.7</v>
      </c>
      <c r="D38" s="24">
        <v>4659.5</v>
      </c>
      <c r="E38" s="24">
        <v>72.3</v>
      </c>
    </row>
    <row r="39" spans="1:5" ht="56.25">
      <c r="A39" s="22" t="s">
        <v>68</v>
      </c>
      <c r="B39" s="23" t="s">
        <v>382</v>
      </c>
      <c r="C39" s="24">
        <v>4765.4</v>
      </c>
      <c r="D39" s="24">
        <v>4634.8</v>
      </c>
      <c r="E39" s="13">
        <f t="shared" si="0"/>
        <v>97.25941159189156</v>
      </c>
    </row>
    <row r="40" spans="1:5" ht="37.5">
      <c r="A40" s="22" t="str">
        <f>'[1]Доходы'!A50</f>
        <v>Дотации бюджетам бюджетной системы Российской Федерации</v>
      </c>
      <c r="B40" s="23" t="s">
        <v>426</v>
      </c>
      <c r="C40" s="24">
        <v>4518.6</v>
      </c>
      <c r="D40" s="24">
        <v>4467.6</v>
      </c>
      <c r="E40" s="13">
        <f t="shared" si="0"/>
        <v>98.87133182844244</v>
      </c>
    </row>
    <row r="41" spans="1:5" ht="37.5">
      <c r="A41" s="22" t="str">
        <f>'[1]Доходы'!A51</f>
        <v>Дотации на выравнивание бюджетной обеспеченности</v>
      </c>
      <c r="B41" s="23" t="s">
        <v>407</v>
      </c>
      <c r="C41" s="24">
        <v>4314.9</v>
      </c>
      <c r="D41" s="24">
        <v>4314.9</v>
      </c>
      <c r="E41" s="13">
        <f t="shared" si="0"/>
        <v>100</v>
      </c>
    </row>
    <row r="42" spans="1:5" ht="56.25">
      <c r="A42" s="22" t="str">
        <f>'[1]Доходы'!A52</f>
        <v>Дотации бюджетам сельских поселений на выравнивание бюджетной обеспеченности из бюджета субъекта Российской Федерации</v>
      </c>
      <c r="B42" s="23" t="s">
        <v>406</v>
      </c>
      <c r="C42" s="24">
        <v>4314.9</v>
      </c>
      <c r="D42" s="24">
        <v>4314.9</v>
      </c>
      <c r="E42" s="13">
        <f t="shared" si="0"/>
        <v>100</v>
      </c>
    </row>
    <row r="43" spans="1:5" ht="75" customHeight="1">
      <c r="A43" s="22" t="str">
        <f>'[1]Доходы'!A53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43" s="23" t="s">
        <v>427</v>
      </c>
      <c r="C43" s="24">
        <v>203.7</v>
      </c>
      <c r="D43" s="24">
        <v>152.7</v>
      </c>
      <c r="E43" s="13">
        <f>D43/C43*100</f>
        <v>74.96318114874816</v>
      </c>
    </row>
    <row r="44" spans="1:5" ht="54" customHeight="1">
      <c r="A44" s="22" t="str">
        <f>'[1]Доходы'!A54</f>
        <v>Дотации бюджетам сельских поселений на выравнивание бюджетной обеспеченности из бюджетов муниципальных районов</v>
      </c>
      <c r="B44" s="23" t="s">
        <v>428</v>
      </c>
      <c r="C44" s="24">
        <v>203.7</v>
      </c>
      <c r="D44" s="24">
        <v>152.7</v>
      </c>
      <c r="E44" s="13">
        <f>D44/C44*100</f>
        <v>74.96318114874816</v>
      </c>
    </row>
    <row r="45" spans="1:5" ht="56.25">
      <c r="A45" s="22" t="s">
        <v>69</v>
      </c>
      <c r="B45" s="23" t="s">
        <v>405</v>
      </c>
      <c r="C45" s="24">
        <v>0</v>
      </c>
      <c r="D45" s="24">
        <f>D46</f>
        <v>0</v>
      </c>
      <c r="E45" s="13" t="e">
        <f t="shared" si="0"/>
        <v>#DIV/0!</v>
      </c>
    </row>
    <row r="46" spans="1:5" ht="18.75">
      <c r="A46" s="22" t="s">
        <v>70</v>
      </c>
      <c r="B46" s="23" t="s">
        <v>404</v>
      </c>
      <c r="C46" s="24">
        <v>0</v>
      </c>
      <c r="D46" s="24">
        <f>D47</f>
        <v>0</v>
      </c>
      <c r="E46" s="13" t="e">
        <f t="shared" si="0"/>
        <v>#DIV/0!</v>
      </c>
    </row>
    <row r="47" spans="1:5" ht="18.75">
      <c r="A47" s="22" t="s">
        <v>71</v>
      </c>
      <c r="B47" s="23" t="s">
        <v>403</v>
      </c>
      <c r="C47" s="24">
        <v>0</v>
      </c>
      <c r="D47" s="24">
        <v>0</v>
      </c>
      <c r="E47" s="13" t="e">
        <f t="shared" si="0"/>
        <v>#DIV/0!</v>
      </c>
    </row>
    <row r="48" spans="1:5" ht="37.5">
      <c r="A48" s="22" t="s">
        <v>72</v>
      </c>
      <c r="B48" s="23" t="s">
        <v>402</v>
      </c>
      <c r="C48" s="24">
        <v>246.8</v>
      </c>
      <c r="D48" s="24">
        <v>167.2</v>
      </c>
      <c r="E48" s="13">
        <f t="shared" si="0"/>
        <v>67.74716369529983</v>
      </c>
    </row>
    <row r="49" spans="1:5" ht="56.25" customHeight="1">
      <c r="A49" s="22" t="s">
        <v>73</v>
      </c>
      <c r="B49" s="23" t="s">
        <v>401</v>
      </c>
      <c r="C49" s="24">
        <v>243</v>
      </c>
      <c r="D49" s="24">
        <v>163.4</v>
      </c>
      <c r="E49" s="13">
        <f t="shared" si="0"/>
        <v>67.24279835390948</v>
      </c>
    </row>
    <row r="50" spans="1:5" ht="75">
      <c r="A50" s="22" t="s">
        <v>74</v>
      </c>
      <c r="B50" s="23" t="s">
        <v>400</v>
      </c>
      <c r="C50" s="24">
        <v>243</v>
      </c>
      <c r="D50" s="24">
        <v>163.4</v>
      </c>
      <c r="E50" s="13">
        <f t="shared" si="0"/>
        <v>67.24279835390948</v>
      </c>
    </row>
    <row r="51" spans="1:5" ht="56.25">
      <c r="A51" s="22" t="s">
        <v>75</v>
      </c>
      <c r="B51" s="23" t="s">
        <v>399</v>
      </c>
      <c r="C51" s="24">
        <f>C52</f>
        <v>3.8</v>
      </c>
      <c r="D51" s="24">
        <f>D52</f>
        <v>3.8</v>
      </c>
      <c r="E51" s="13">
        <f t="shared" si="0"/>
        <v>100</v>
      </c>
    </row>
    <row r="52" spans="1:5" ht="56.25">
      <c r="A52" s="22" t="s">
        <v>76</v>
      </c>
      <c r="B52" s="23" t="s">
        <v>398</v>
      </c>
      <c r="C52" s="24">
        <v>3.8</v>
      </c>
      <c r="D52" s="24">
        <v>3.8</v>
      </c>
      <c r="E52" s="13">
        <f t="shared" si="0"/>
        <v>100</v>
      </c>
    </row>
    <row r="53" spans="1:5" ht="18.75">
      <c r="A53" s="22" t="s">
        <v>77</v>
      </c>
      <c r="B53" s="23" t="s">
        <v>397</v>
      </c>
      <c r="C53" s="24">
        <f>C54</f>
        <v>20</v>
      </c>
      <c r="D53" s="24">
        <f>D54</f>
        <v>8.5</v>
      </c>
      <c r="E53" s="13">
        <f t="shared" si="0"/>
        <v>42.5</v>
      </c>
    </row>
    <row r="54" spans="1:5" ht="37.5">
      <c r="A54" s="22" t="s">
        <v>78</v>
      </c>
      <c r="B54" s="23" t="s">
        <v>396</v>
      </c>
      <c r="C54" s="24">
        <f>C55</f>
        <v>20</v>
      </c>
      <c r="D54" s="24">
        <f>D55</f>
        <v>8.5</v>
      </c>
      <c r="E54" s="13">
        <f>D54/C54*100</f>
        <v>42.5</v>
      </c>
    </row>
    <row r="55" spans="1:5" ht="37.5">
      <c r="A55" s="22" t="s">
        <v>78</v>
      </c>
      <c r="B55" s="23" t="s">
        <v>395</v>
      </c>
      <c r="C55" s="24">
        <v>20</v>
      </c>
      <c r="D55" s="24">
        <v>8.5</v>
      </c>
      <c r="E55" s="13">
        <f t="shared" si="0"/>
        <v>42.5</v>
      </c>
    </row>
    <row r="56" spans="1:5" ht="159.75" customHeight="1">
      <c r="A56" s="22" t="s">
        <v>83</v>
      </c>
      <c r="B56" s="23" t="s">
        <v>383</v>
      </c>
      <c r="C56" s="24">
        <f aca="true" t="shared" si="1" ref="C56:D58">C57</f>
        <v>16.3</v>
      </c>
      <c r="D56" s="24">
        <f t="shared" si="1"/>
        <v>16.3</v>
      </c>
      <c r="E56" s="13">
        <f t="shared" si="0"/>
        <v>100</v>
      </c>
    </row>
    <row r="57" spans="1:5" ht="90" customHeight="1">
      <c r="A57" s="25" t="s">
        <v>84</v>
      </c>
      <c r="B57" s="23" t="s">
        <v>394</v>
      </c>
      <c r="C57" s="26">
        <f t="shared" si="1"/>
        <v>16.3</v>
      </c>
      <c r="D57" s="26">
        <f t="shared" si="1"/>
        <v>16.3</v>
      </c>
      <c r="E57" s="13">
        <f t="shared" si="0"/>
        <v>100</v>
      </c>
    </row>
    <row r="58" spans="1:5" ht="94.5" customHeight="1">
      <c r="A58" s="25" t="s">
        <v>85</v>
      </c>
      <c r="B58" s="23" t="s">
        <v>393</v>
      </c>
      <c r="C58" s="13">
        <f t="shared" si="1"/>
        <v>16.3</v>
      </c>
      <c r="D58" s="13">
        <f t="shared" si="1"/>
        <v>16.3</v>
      </c>
      <c r="E58" s="13">
        <f t="shared" si="0"/>
        <v>100</v>
      </c>
    </row>
    <row r="59" spans="1:5" ht="93.75">
      <c r="A59" s="25" t="s">
        <v>86</v>
      </c>
      <c r="B59" s="23" t="s">
        <v>425</v>
      </c>
      <c r="C59" s="24">
        <v>16.3</v>
      </c>
      <c r="D59" s="24">
        <v>16.3</v>
      </c>
      <c r="E59" s="13">
        <f t="shared" si="0"/>
        <v>100</v>
      </c>
    </row>
    <row r="60" spans="2:5" ht="18.75">
      <c r="B60" s="2"/>
      <c r="C60" s="14"/>
      <c r="D60" s="21"/>
      <c r="E60" s="15"/>
    </row>
    <row r="61" spans="2:5" ht="18.75">
      <c r="B61" s="19"/>
      <c r="C61" s="21"/>
      <c r="D61" s="21"/>
      <c r="E61" s="21"/>
    </row>
    <row r="62" spans="1:5" ht="37.5">
      <c r="A62" s="27" t="s">
        <v>465</v>
      </c>
      <c r="B62" s="28"/>
      <c r="C62" s="69"/>
      <c r="D62" s="81" t="s">
        <v>462</v>
      </c>
      <c r="E62" s="81"/>
    </row>
    <row r="63" spans="1:3" ht="18.75">
      <c r="A63" s="27"/>
      <c r="B63" s="28"/>
      <c r="C63" s="69"/>
    </row>
    <row r="64" spans="2:5" ht="18.75">
      <c r="B64" s="19"/>
      <c r="C64" s="21"/>
      <c r="D64" s="21"/>
      <c r="E64" s="21"/>
    </row>
    <row r="65" spans="2:5" ht="18.75">
      <c r="B65" s="19"/>
      <c r="C65" s="21"/>
      <c r="D65" s="21"/>
      <c r="E65" s="21"/>
    </row>
    <row r="66" spans="2:5" ht="18.75">
      <c r="B66" s="19"/>
      <c r="C66" s="21"/>
      <c r="D66" s="21"/>
      <c r="E66" s="21"/>
    </row>
    <row r="67" spans="2:5" ht="18.75">
      <c r="B67" s="19"/>
      <c r="C67" s="21"/>
      <c r="D67" s="21"/>
      <c r="E67" s="21"/>
    </row>
    <row r="68" spans="2:5" ht="18.75">
      <c r="B68" s="19"/>
      <c r="C68" s="21"/>
      <c r="D68" s="21"/>
      <c r="E68" s="21"/>
    </row>
    <row r="69" spans="2:5" ht="18.75">
      <c r="B69" s="19"/>
      <c r="C69" s="21"/>
      <c r="D69" s="21"/>
      <c r="E69" s="21"/>
    </row>
    <row r="70" spans="2:5" ht="18.75">
      <c r="B70" s="19"/>
      <c r="C70" s="21"/>
      <c r="D70" s="21"/>
      <c r="E70" s="21"/>
    </row>
    <row r="71" spans="2:5" ht="18.75">
      <c r="B71" s="19"/>
      <c r="C71" s="21"/>
      <c r="D71" s="21"/>
      <c r="E71" s="21"/>
    </row>
    <row r="72" spans="2:5" ht="18.75">
      <c r="B72" s="19"/>
      <c r="C72" s="21"/>
      <c r="D72" s="21"/>
      <c r="E72" s="21"/>
    </row>
  </sheetData>
  <sheetProtection/>
  <mergeCells count="11">
    <mergeCell ref="A9:A10"/>
    <mergeCell ref="E9:E10"/>
    <mergeCell ref="D62:E62"/>
    <mergeCell ref="B1:E1"/>
    <mergeCell ref="B2:E2"/>
    <mergeCell ref="B3:E3"/>
    <mergeCell ref="B4:E4"/>
    <mergeCell ref="B9:B10"/>
    <mergeCell ref="C9:C10"/>
    <mergeCell ref="D9:D10"/>
    <mergeCell ref="A7:E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9"/>
  <sheetViews>
    <sheetView view="pageBreakPreview" zoomScale="60" zoomScalePageLayoutView="0" workbookViewId="0" topLeftCell="A1">
      <selection activeCell="F14" sqref="F14"/>
    </sheetView>
  </sheetViews>
  <sheetFormatPr defaultColWidth="9.140625" defaultRowHeight="15"/>
  <cols>
    <col min="1" max="1" width="4.421875" style="16" customWidth="1"/>
    <col min="2" max="2" width="17.00390625" style="16" customWidth="1"/>
    <col min="3" max="3" width="51.00390625" style="36" customWidth="1"/>
    <col min="4" max="5" width="12.57421875" style="29" customWidth="1"/>
    <col min="6" max="6" width="14.57421875" style="29" customWidth="1"/>
    <col min="7" max="7" width="15.57421875" style="17" customWidth="1"/>
    <col min="8" max="16384" width="9.140625" style="17" customWidth="1"/>
  </cols>
  <sheetData>
    <row r="1" spans="3:7" ht="18.75" customHeight="1">
      <c r="C1" s="30"/>
      <c r="D1" s="92" t="s">
        <v>79</v>
      </c>
      <c r="E1" s="92"/>
      <c r="F1" s="92"/>
      <c r="G1" s="92"/>
    </row>
    <row r="2" spans="3:7" ht="18.75" customHeight="1">
      <c r="C2" s="18"/>
      <c r="D2" s="93" t="s">
        <v>463</v>
      </c>
      <c r="E2" s="93"/>
      <c r="F2" s="93"/>
      <c r="G2" s="93"/>
    </row>
    <row r="3" spans="3:7" ht="17.25" customHeight="1">
      <c r="C3" s="30"/>
      <c r="D3" s="92" t="s">
        <v>3</v>
      </c>
      <c r="E3" s="92"/>
      <c r="F3" s="92"/>
      <c r="G3" s="92"/>
    </row>
    <row r="4" spans="3:7" ht="18.75" customHeight="1">
      <c r="C4" s="30"/>
      <c r="D4" s="92" t="s">
        <v>521</v>
      </c>
      <c r="E4" s="92"/>
      <c r="F4" s="92"/>
      <c r="G4" s="92"/>
    </row>
    <row r="5" spans="3:6" ht="18.75">
      <c r="C5" s="31"/>
      <c r="D5" s="20"/>
      <c r="E5" s="20"/>
      <c r="F5" s="20"/>
    </row>
    <row r="6" spans="3:6" ht="18.75">
      <c r="C6" s="31"/>
      <c r="D6" s="20"/>
      <c r="E6" s="20"/>
      <c r="F6" s="20"/>
    </row>
    <row r="7" spans="1:6" ht="66" customHeight="1">
      <c r="A7" s="95" t="s">
        <v>511</v>
      </c>
      <c r="B7" s="95"/>
      <c r="C7" s="95"/>
      <c r="D7" s="95"/>
      <c r="E7" s="95"/>
      <c r="F7" s="95"/>
    </row>
    <row r="8" spans="3:5" ht="18.75">
      <c r="C8" s="1"/>
      <c r="D8" s="21"/>
      <c r="E8" s="21" t="s">
        <v>80</v>
      </c>
    </row>
    <row r="9" spans="1:6" ht="15" customHeight="1">
      <c r="A9" s="96" t="s">
        <v>4</v>
      </c>
      <c r="B9" s="100" t="s">
        <v>25</v>
      </c>
      <c r="C9" s="98" t="s">
        <v>24</v>
      </c>
      <c r="D9" s="90" t="s">
        <v>429</v>
      </c>
      <c r="E9" s="90" t="s">
        <v>512</v>
      </c>
      <c r="F9" s="90" t="s">
        <v>26</v>
      </c>
    </row>
    <row r="10" spans="1:6" ht="136.5" customHeight="1">
      <c r="A10" s="97"/>
      <c r="B10" s="101"/>
      <c r="C10" s="99"/>
      <c r="D10" s="91"/>
      <c r="E10" s="91"/>
      <c r="F10" s="91"/>
    </row>
    <row r="11" spans="1:6" ht="15.75">
      <c r="A11" s="32"/>
      <c r="B11" s="3" t="s">
        <v>5</v>
      </c>
      <c r="C11" s="4" t="s">
        <v>0</v>
      </c>
      <c r="D11" s="5">
        <f>D13+D19+D21+D25+D28+D31+D33</f>
        <v>13415.400000000001</v>
      </c>
      <c r="E11" s="5">
        <f>E13+E19+E21+E25+E28+E31+E33+E35</f>
        <v>8248.8</v>
      </c>
      <c r="F11" s="5">
        <f>E11/D11*100</f>
        <v>61.487544165660346</v>
      </c>
    </row>
    <row r="12" spans="1:6" ht="15.75">
      <c r="A12" s="32"/>
      <c r="B12" s="3"/>
      <c r="C12" s="6" t="s">
        <v>49</v>
      </c>
      <c r="D12" s="5"/>
      <c r="E12" s="5"/>
      <c r="F12" s="5"/>
    </row>
    <row r="13" spans="1:6" ht="15.75">
      <c r="A13" s="33">
        <v>1</v>
      </c>
      <c r="B13" s="7" t="s">
        <v>29</v>
      </c>
      <c r="C13" s="4" t="s">
        <v>23</v>
      </c>
      <c r="D13" s="8">
        <f>D14+D15+D17+D18+D16</f>
        <v>4789.2</v>
      </c>
      <c r="E13" s="8">
        <f>E14+E15+E17+E18+E16</f>
        <v>3204.5</v>
      </c>
      <c r="F13" s="8">
        <f>E13/D13*100</f>
        <v>66.91096634093377</v>
      </c>
    </row>
    <row r="14" spans="1:6" ht="32.25" customHeight="1">
      <c r="A14" s="32"/>
      <c r="B14" s="3" t="s">
        <v>30</v>
      </c>
      <c r="C14" s="6" t="s">
        <v>22</v>
      </c>
      <c r="D14" s="5">
        <v>622.9</v>
      </c>
      <c r="E14" s="5">
        <v>457.7</v>
      </c>
      <c r="F14" s="5">
        <f>E14/D14*100</f>
        <v>73.47888906726602</v>
      </c>
    </row>
    <row r="15" spans="1:6" ht="66.75" customHeight="1">
      <c r="A15" s="32"/>
      <c r="B15" s="3" t="s">
        <v>31</v>
      </c>
      <c r="C15" s="6" t="s">
        <v>21</v>
      </c>
      <c r="D15" s="5">
        <v>2513.4</v>
      </c>
      <c r="E15" s="5">
        <v>1722</v>
      </c>
      <c r="F15" s="5">
        <f>E15/D15*100</f>
        <v>68.51277154452137</v>
      </c>
    </row>
    <row r="16" spans="1:6" ht="48" customHeight="1">
      <c r="A16" s="32"/>
      <c r="B16" s="3" t="s">
        <v>96</v>
      </c>
      <c r="C16" s="6" t="s">
        <v>97</v>
      </c>
      <c r="D16" s="5">
        <v>21.7</v>
      </c>
      <c r="E16" s="5">
        <v>16</v>
      </c>
      <c r="F16" s="5">
        <f>E16/D16*100</f>
        <v>73.73271889400922</v>
      </c>
    </row>
    <row r="17" spans="1:6" ht="15.75">
      <c r="A17" s="32"/>
      <c r="B17" s="3" t="s">
        <v>32</v>
      </c>
      <c r="C17" s="6" t="s">
        <v>10</v>
      </c>
      <c r="D17" s="5">
        <v>1</v>
      </c>
      <c r="E17" s="5">
        <v>0</v>
      </c>
      <c r="F17" s="5">
        <f>E17/D17*100</f>
        <v>0</v>
      </c>
    </row>
    <row r="18" spans="1:6" ht="15.75">
      <c r="A18" s="32"/>
      <c r="B18" s="3" t="s">
        <v>33</v>
      </c>
      <c r="C18" s="6" t="s">
        <v>20</v>
      </c>
      <c r="D18" s="5">
        <v>1630.2</v>
      </c>
      <c r="E18" s="5">
        <v>1008.8</v>
      </c>
      <c r="F18" s="5">
        <f aca="true" t="shared" si="0" ref="F18:F36">E18/D18*100</f>
        <v>61.88197767145135</v>
      </c>
    </row>
    <row r="19" spans="1:6" ht="15.75">
      <c r="A19" s="33">
        <v>2</v>
      </c>
      <c r="B19" s="11" t="s">
        <v>34</v>
      </c>
      <c r="C19" s="9" t="s">
        <v>27</v>
      </c>
      <c r="D19" s="34">
        <f>D20</f>
        <v>243</v>
      </c>
      <c r="E19" s="34">
        <f>E20</f>
        <v>163.4</v>
      </c>
      <c r="F19" s="8">
        <f t="shared" si="0"/>
        <v>67.24279835390948</v>
      </c>
    </row>
    <row r="20" spans="1:6" ht="18.75" customHeight="1">
      <c r="A20" s="32"/>
      <c r="B20" s="12" t="s">
        <v>35</v>
      </c>
      <c r="C20" s="10" t="s">
        <v>28</v>
      </c>
      <c r="D20" s="35">
        <v>243</v>
      </c>
      <c r="E20" s="35">
        <v>163.4</v>
      </c>
      <c r="F20" s="5">
        <f t="shared" si="0"/>
        <v>67.24279835390948</v>
      </c>
    </row>
    <row r="21" spans="1:6" ht="31.5" customHeight="1">
      <c r="A21" s="33">
        <v>3</v>
      </c>
      <c r="B21" s="7" t="s">
        <v>36</v>
      </c>
      <c r="C21" s="4" t="s">
        <v>19</v>
      </c>
      <c r="D21" s="8">
        <f>D22+D24+D23</f>
        <v>99.6</v>
      </c>
      <c r="E21" s="8">
        <f>E22+E24+E23</f>
        <v>39.6</v>
      </c>
      <c r="F21" s="8">
        <f t="shared" si="0"/>
        <v>39.75903614457832</v>
      </c>
    </row>
    <row r="22" spans="1:6" ht="47.25" customHeight="1">
      <c r="A22" s="32"/>
      <c r="B22" s="3" t="s">
        <v>37</v>
      </c>
      <c r="C22" s="6" t="s">
        <v>18</v>
      </c>
      <c r="D22" s="5">
        <v>15</v>
      </c>
      <c r="E22" s="5">
        <v>0</v>
      </c>
      <c r="F22" s="5">
        <f t="shared" si="0"/>
        <v>0</v>
      </c>
    </row>
    <row r="23" spans="1:6" ht="18" customHeight="1">
      <c r="A23" s="32"/>
      <c r="B23" s="3" t="s">
        <v>103</v>
      </c>
      <c r="C23" s="6" t="s">
        <v>104</v>
      </c>
      <c r="D23" s="5">
        <v>35</v>
      </c>
      <c r="E23" s="5">
        <v>0</v>
      </c>
      <c r="F23" s="5">
        <f t="shared" si="0"/>
        <v>0</v>
      </c>
    </row>
    <row r="24" spans="1:6" ht="32.25" customHeight="1">
      <c r="A24" s="32"/>
      <c r="B24" s="3" t="s">
        <v>101</v>
      </c>
      <c r="C24" s="6" t="s">
        <v>102</v>
      </c>
      <c r="D24" s="5">
        <v>49.6</v>
      </c>
      <c r="E24" s="5">
        <v>39.6</v>
      </c>
      <c r="F24" s="5">
        <f t="shared" si="0"/>
        <v>79.83870967741935</v>
      </c>
    </row>
    <row r="25" spans="1:6" ht="15.75">
      <c r="A25" s="33">
        <v>4</v>
      </c>
      <c r="B25" s="7" t="s">
        <v>38</v>
      </c>
      <c r="C25" s="4" t="s">
        <v>17</v>
      </c>
      <c r="D25" s="8">
        <f>D27+D26</f>
        <v>2441.4</v>
      </c>
      <c r="E25" s="8">
        <f>E27+E26</f>
        <v>810.7</v>
      </c>
      <c r="F25" s="8">
        <f t="shared" si="0"/>
        <v>33.20635700827394</v>
      </c>
    </row>
    <row r="26" spans="1:6" ht="15.75">
      <c r="A26" s="32"/>
      <c r="B26" s="3" t="s">
        <v>87</v>
      </c>
      <c r="C26" s="6" t="s">
        <v>88</v>
      </c>
      <c r="D26" s="5">
        <v>2385.9</v>
      </c>
      <c r="E26" s="5">
        <v>770.6</v>
      </c>
      <c r="F26" s="5">
        <f t="shared" si="0"/>
        <v>32.29808458024226</v>
      </c>
    </row>
    <row r="27" spans="1:6" ht="31.5">
      <c r="A27" s="32"/>
      <c r="B27" s="3" t="s">
        <v>39</v>
      </c>
      <c r="C27" s="6" t="s">
        <v>16</v>
      </c>
      <c r="D27" s="5">
        <v>55.5</v>
      </c>
      <c r="E27" s="5">
        <v>40.1</v>
      </c>
      <c r="F27" s="5">
        <v>72.3</v>
      </c>
    </row>
    <row r="28" spans="1:6" ht="15.75">
      <c r="A28" s="33">
        <v>5</v>
      </c>
      <c r="B28" s="7" t="s">
        <v>40</v>
      </c>
      <c r="C28" s="4" t="s">
        <v>15</v>
      </c>
      <c r="D28" s="8">
        <f>D29+D30</f>
        <v>1802.2</v>
      </c>
      <c r="E28" s="8">
        <f>E29+E30</f>
        <v>530.2</v>
      </c>
      <c r="F28" s="8">
        <f t="shared" si="0"/>
        <v>29.4195982687826</v>
      </c>
    </row>
    <row r="29" spans="1:6" ht="15.75">
      <c r="A29" s="32"/>
      <c r="B29" s="3" t="s">
        <v>41</v>
      </c>
      <c r="C29" s="6" t="s">
        <v>14</v>
      </c>
      <c r="D29" s="5">
        <v>1210</v>
      </c>
      <c r="E29" s="5">
        <v>181.8</v>
      </c>
      <c r="F29" s="5">
        <f t="shared" si="0"/>
        <v>15.024793388429753</v>
      </c>
    </row>
    <row r="30" spans="1:6" ht="15.75">
      <c r="A30" s="32"/>
      <c r="B30" s="3" t="s">
        <v>42</v>
      </c>
      <c r="C30" s="6" t="s">
        <v>13</v>
      </c>
      <c r="D30" s="5">
        <v>592.2</v>
      </c>
      <c r="E30" s="5">
        <v>348.4</v>
      </c>
      <c r="F30" s="5">
        <f t="shared" si="0"/>
        <v>58.83147585275243</v>
      </c>
    </row>
    <row r="31" spans="1:6" ht="15.75">
      <c r="A31" s="33" t="s">
        <v>1</v>
      </c>
      <c r="B31" s="7" t="s">
        <v>43</v>
      </c>
      <c r="C31" s="4" t="s">
        <v>12</v>
      </c>
      <c r="D31" s="8">
        <f>D32</f>
        <v>3915</v>
      </c>
      <c r="E31" s="8">
        <f>E32</f>
        <v>3435</v>
      </c>
      <c r="F31" s="8">
        <f t="shared" si="0"/>
        <v>87.73946360153256</v>
      </c>
    </row>
    <row r="32" spans="1:6" ht="15.75">
      <c r="A32" s="32"/>
      <c r="B32" s="3" t="s">
        <v>44</v>
      </c>
      <c r="C32" s="6" t="s">
        <v>11</v>
      </c>
      <c r="D32" s="5">
        <v>3915</v>
      </c>
      <c r="E32" s="5">
        <v>3435</v>
      </c>
      <c r="F32" s="5">
        <f t="shared" si="0"/>
        <v>87.73946360153256</v>
      </c>
    </row>
    <row r="33" spans="1:6" ht="15.75">
      <c r="A33" s="33" t="s">
        <v>2</v>
      </c>
      <c r="B33" s="7" t="s">
        <v>45</v>
      </c>
      <c r="C33" s="4" t="s">
        <v>9</v>
      </c>
      <c r="D33" s="8">
        <f>D34</f>
        <v>125</v>
      </c>
      <c r="E33" s="8">
        <f>E34</f>
        <v>65.4</v>
      </c>
      <c r="F33" s="8">
        <f t="shared" si="0"/>
        <v>52.32</v>
      </c>
    </row>
    <row r="34" spans="1:6" ht="15" customHeight="1">
      <c r="A34" s="32"/>
      <c r="B34" s="3" t="s">
        <v>46</v>
      </c>
      <c r="C34" s="6" t="s">
        <v>8</v>
      </c>
      <c r="D34" s="5">
        <v>125</v>
      </c>
      <c r="E34" s="5">
        <v>65.4</v>
      </c>
      <c r="F34" s="5">
        <f t="shared" si="0"/>
        <v>52.32</v>
      </c>
    </row>
    <row r="35" spans="1:6" ht="3" customHeight="1" hidden="1">
      <c r="A35" s="33" t="s">
        <v>82</v>
      </c>
      <c r="B35" s="7" t="s">
        <v>47</v>
      </c>
      <c r="C35" s="4" t="s">
        <v>7</v>
      </c>
      <c r="D35" s="8">
        <f>D36</f>
        <v>0.1</v>
      </c>
      <c r="E35" s="8">
        <f>E36</f>
        <v>0</v>
      </c>
      <c r="F35" s="8">
        <f t="shared" si="0"/>
        <v>0</v>
      </c>
    </row>
    <row r="36" spans="1:6" ht="31.5" hidden="1">
      <c r="A36" s="32"/>
      <c r="B36" s="3" t="s">
        <v>48</v>
      </c>
      <c r="C36" s="6" t="s">
        <v>6</v>
      </c>
      <c r="D36" s="5">
        <v>0.1</v>
      </c>
      <c r="E36" s="5">
        <v>0</v>
      </c>
      <c r="F36" s="5">
        <f t="shared" si="0"/>
        <v>0</v>
      </c>
    </row>
    <row r="37" spans="3:6" ht="18.75">
      <c r="C37" s="31"/>
      <c r="D37" s="21"/>
      <c r="E37" s="21"/>
      <c r="F37" s="21"/>
    </row>
    <row r="38" spans="3:6" ht="18.75">
      <c r="C38" s="31"/>
      <c r="D38" s="21"/>
      <c r="E38" s="21"/>
      <c r="F38" s="21"/>
    </row>
    <row r="39" spans="3:6" ht="18.75">
      <c r="C39" s="31"/>
      <c r="D39" s="21"/>
      <c r="E39" s="21"/>
      <c r="F39" s="21"/>
    </row>
    <row r="40" spans="1:6" ht="58.5" customHeight="1">
      <c r="A40" s="94" t="s">
        <v>461</v>
      </c>
      <c r="B40" s="94"/>
      <c r="C40" s="94"/>
      <c r="E40" s="81" t="s">
        <v>462</v>
      </c>
      <c r="F40" s="81"/>
    </row>
    <row r="41" spans="3:6" ht="18.75">
      <c r="C41" s="31"/>
      <c r="F41" s="21"/>
    </row>
    <row r="42" spans="3:6" ht="18.75">
      <c r="C42" s="31"/>
      <c r="D42" s="21"/>
      <c r="E42" s="21"/>
      <c r="F42" s="21"/>
    </row>
    <row r="43" spans="3:6" ht="18.75">
      <c r="C43" s="31"/>
      <c r="D43" s="21"/>
      <c r="E43" s="21"/>
      <c r="F43" s="21"/>
    </row>
    <row r="44" spans="3:6" ht="18.75">
      <c r="C44" s="31"/>
      <c r="D44" s="21"/>
      <c r="E44" s="21"/>
      <c r="F44" s="21"/>
    </row>
    <row r="45" spans="3:6" ht="18.75">
      <c r="C45" s="31"/>
      <c r="D45" s="21"/>
      <c r="E45" s="21"/>
      <c r="F45" s="21"/>
    </row>
    <row r="46" spans="3:6" ht="18.75">
      <c r="C46" s="31"/>
      <c r="D46" s="21"/>
      <c r="E46" s="21"/>
      <c r="F46" s="21"/>
    </row>
    <row r="47" spans="3:6" ht="18.75">
      <c r="C47" s="31"/>
      <c r="D47" s="21"/>
      <c r="E47" s="21"/>
      <c r="F47" s="21"/>
    </row>
    <row r="48" spans="3:6" ht="18.75">
      <c r="C48" s="31"/>
      <c r="D48" s="21"/>
      <c r="E48" s="21"/>
      <c r="F48" s="21"/>
    </row>
    <row r="49" spans="3:6" ht="18.75">
      <c r="C49" s="31"/>
      <c r="D49" s="21"/>
      <c r="E49" s="21"/>
      <c r="F49" s="21"/>
    </row>
  </sheetData>
  <sheetProtection/>
  <mergeCells count="13">
    <mergeCell ref="A40:C40"/>
    <mergeCell ref="A7:F7"/>
    <mergeCell ref="A9:A10"/>
    <mergeCell ref="C9:C10"/>
    <mergeCell ref="B9:B10"/>
    <mergeCell ref="D9:D10"/>
    <mergeCell ref="E9:E10"/>
    <mergeCell ref="F9:F10"/>
    <mergeCell ref="E40:F40"/>
    <mergeCell ref="D1:G1"/>
    <mergeCell ref="D2:G2"/>
    <mergeCell ref="D3:G3"/>
    <mergeCell ref="D4:G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view="pageBreakPreview" zoomScale="60" workbookViewId="0" topLeftCell="A1">
      <selection activeCell="C15" sqref="C15"/>
    </sheetView>
  </sheetViews>
  <sheetFormatPr defaultColWidth="9.140625" defaultRowHeight="15"/>
  <cols>
    <col min="1" max="1" width="7.00390625" style="37" customWidth="1"/>
    <col min="2" max="2" width="47.57421875" style="54" customWidth="1"/>
    <col min="3" max="3" width="37.140625" style="37" customWidth="1"/>
    <col min="4" max="4" width="15.57421875" style="55" customWidth="1"/>
    <col min="5" max="5" width="16.421875" style="55" customWidth="1"/>
    <col min="6" max="6" width="12.57421875" style="55" customWidth="1"/>
    <col min="7" max="7" width="9.140625" style="36" customWidth="1"/>
    <col min="8" max="16384" width="9.140625" style="17" customWidth="1"/>
  </cols>
  <sheetData>
    <row r="1" spans="2:7" ht="18.75" customHeight="1">
      <c r="B1" s="38"/>
      <c r="C1" s="92" t="s">
        <v>510</v>
      </c>
      <c r="D1" s="92"/>
      <c r="E1" s="92"/>
      <c r="F1" s="92"/>
      <c r="G1" s="92"/>
    </row>
    <row r="2" spans="2:7" ht="18.75" customHeight="1">
      <c r="B2" s="38"/>
      <c r="C2" s="93" t="s">
        <v>463</v>
      </c>
      <c r="D2" s="93"/>
      <c r="E2" s="93"/>
      <c r="F2" s="93"/>
      <c r="G2" s="93"/>
    </row>
    <row r="3" spans="2:7" ht="18.75" customHeight="1">
      <c r="B3" s="38"/>
      <c r="C3" s="92" t="s">
        <v>3</v>
      </c>
      <c r="D3" s="92"/>
      <c r="E3" s="92"/>
      <c r="F3" s="92"/>
      <c r="G3" s="92"/>
    </row>
    <row r="4" spans="2:7" ht="18.75" customHeight="1">
      <c r="B4" s="38"/>
      <c r="C4" s="92" t="s">
        <v>519</v>
      </c>
      <c r="D4" s="92"/>
      <c r="E4" s="92"/>
      <c r="F4" s="92"/>
      <c r="G4" s="92"/>
    </row>
    <row r="5" spans="2:6" ht="18.75">
      <c r="B5" s="38"/>
      <c r="C5" s="39"/>
      <c r="D5" s="40"/>
      <c r="E5" s="40"/>
      <c r="F5" s="40"/>
    </row>
    <row r="6" spans="2:6" ht="18.75">
      <c r="B6" s="38"/>
      <c r="C6" s="39"/>
      <c r="D6" s="40"/>
      <c r="E6" s="40"/>
      <c r="F6" s="40"/>
    </row>
    <row r="7" spans="1:6" ht="39" customHeight="1">
      <c r="A7" s="95" t="s">
        <v>513</v>
      </c>
      <c r="B7" s="95"/>
      <c r="C7" s="95"/>
      <c r="D7" s="95"/>
      <c r="E7" s="95"/>
      <c r="F7" s="95"/>
    </row>
    <row r="8" spans="1:6" ht="18.75">
      <c r="A8" s="16"/>
      <c r="B8" s="1"/>
      <c r="C8" s="19"/>
      <c r="D8" s="21"/>
      <c r="E8" s="21" t="s">
        <v>80</v>
      </c>
      <c r="F8" s="29"/>
    </row>
    <row r="9" spans="1:6" ht="18.75" customHeight="1">
      <c r="A9" s="102" t="s">
        <v>105</v>
      </c>
      <c r="B9" s="104" t="s">
        <v>24</v>
      </c>
      <c r="C9" s="85" t="s">
        <v>25</v>
      </c>
      <c r="D9" s="79" t="s">
        <v>430</v>
      </c>
      <c r="E9" s="79" t="s">
        <v>514</v>
      </c>
      <c r="F9" s="79" t="s">
        <v>26</v>
      </c>
    </row>
    <row r="10" spans="1:6" ht="141" customHeight="1">
      <c r="A10" s="103"/>
      <c r="B10" s="105"/>
      <c r="C10" s="86"/>
      <c r="D10" s="80"/>
      <c r="E10" s="80"/>
      <c r="F10" s="80"/>
    </row>
    <row r="11" spans="1:6" ht="17.25" customHeight="1">
      <c r="A11" s="41"/>
      <c r="B11" s="42" t="s">
        <v>106</v>
      </c>
      <c r="C11" s="43" t="s">
        <v>5</v>
      </c>
      <c r="D11" s="44">
        <v>13415.4</v>
      </c>
      <c r="E11" s="44">
        <v>8248.8</v>
      </c>
      <c r="F11" s="45">
        <v>61.5</v>
      </c>
    </row>
    <row r="12" spans="1:6" ht="37.5">
      <c r="A12" s="41" t="s">
        <v>107</v>
      </c>
      <c r="B12" s="42" t="s">
        <v>487</v>
      </c>
      <c r="C12" s="43" t="s">
        <v>108</v>
      </c>
      <c r="D12" s="44">
        <f>D14</f>
        <v>21.7</v>
      </c>
      <c r="E12" s="44">
        <f>E14</f>
        <v>16</v>
      </c>
      <c r="F12" s="45">
        <f aca="true" t="shared" si="0" ref="F12:F73">E12/D12*100</f>
        <v>73.73271889400922</v>
      </c>
    </row>
    <row r="13" spans="1:6" ht="18.75">
      <c r="A13" s="41"/>
      <c r="B13" s="42" t="s">
        <v>23</v>
      </c>
      <c r="C13" s="43" t="s">
        <v>109</v>
      </c>
      <c r="D13" s="44">
        <f>D14</f>
        <v>21.7</v>
      </c>
      <c r="E13" s="44">
        <f>E14</f>
        <v>16</v>
      </c>
      <c r="F13" s="45">
        <f>E13/D13*100</f>
        <v>73.73271889400922</v>
      </c>
    </row>
    <row r="14" spans="1:6" ht="93.75">
      <c r="A14" s="41"/>
      <c r="B14" s="42" t="s">
        <v>97</v>
      </c>
      <c r="C14" s="43" t="s">
        <v>110</v>
      </c>
      <c r="D14" s="44">
        <f aca="true" t="shared" si="1" ref="D14:E17">D15</f>
        <v>21.7</v>
      </c>
      <c r="E14" s="44">
        <f t="shared" si="1"/>
        <v>16</v>
      </c>
      <c r="F14" s="45">
        <f t="shared" si="0"/>
        <v>73.73271889400922</v>
      </c>
    </row>
    <row r="15" spans="1:6" ht="137.25" customHeight="1">
      <c r="A15" s="41"/>
      <c r="B15" s="42" t="s">
        <v>111</v>
      </c>
      <c r="C15" s="43" t="s">
        <v>112</v>
      </c>
      <c r="D15" s="44">
        <f t="shared" si="1"/>
        <v>21.7</v>
      </c>
      <c r="E15" s="44">
        <f t="shared" si="1"/>
        <v>16</v>
      </c>
      <c r="F15" s="45">
        <f t="shared" si="0"/>
        <v>73.73271889400922</v>
      </c>
    </row>
    <row r="16" spans="1:6" ht="38.25" customHeight="1">
      <c r="A16" s="41"/>
      <c r="B16" s="42" t="s">
        <v>113</v>
      </c>
      <c r="C16" s="43" t="s">
        <v>114</v>
      </c>
      <c r="D16" s="44">
        <f t="shared" si="1"/>
        <v>21.7</v>
      </c>
      <c r="E16" s="44">
        <f t="shared" si="1"/>
        <v>16</v>
      </c>
      <c r="F16" s="45">
        <f t="shared" si="0"/>
        <v>73.73271889400922</v>
      </c>
    </row>
    <row r="17" spans="1:6" ht="39" customHeight="1">
      <c r="A17" s="41"/>
      <c r="B17" s="42" t="s">
        <v>115</v>
      </c>
      <c r="C17" s="43" t="s">
        <v>116</v>
      </c>
      <c r="D17" s="44">
        <f t="shared" si="1"/>
        <v>21.7</v>
      </c>
      <c r="E17" s="44">
        <f t="shared" si="1"/>
        <v>16</v>
      </c>
      <c r="F17" s="45">
        <f t="shared" si="0"/>
        <v>73.73271889400922</v>
      </c>
    </row>
    <row r="18" spans="1:6" ht="17.25" customHeight="1">
      <c r="A18" s="41"/>
      <c r="B18" s="42" t="s">
        <v>117</v>
      </c>
      <c r="C18" s="75" t="s">
        <v>118</v>
      </c>
      <c r="D18" s="44">
        <v>21.7</v>
      </c>
      <c r="E18" s="44">
        <v>16</v>
      </c>
      <c r="F18" s="45">
        <f t="shared" si="0"/>
        <v>73.73271889400922</v>
      </c>
    </row>
    <row r="19" spans="1:6" ht="36.75" customHeight="1">
      <c r="A19" s="41" t="s">
        <v>119</v>
      </c>
      <c r="B19" s="42" t="s">
        <v>488</v>
      </c>
      <c r="C19" s="43" t="s">
        <v>120</v>
      </c>
      <c r="D19" s="44">
        <v>13393.7</v>
      </c>
      <c r="E19" s="44">
        <v>8232.8</v>
      </c>
      <c r="F19" s="45">
        <f t="shared" si="0"/>
        <v>61.46770496576748</v>
      </c>
    </row>
    <row r="20" spans="1:6" ht="18.75">
      <c r="A20" s="41"/>
      <c r="B20" s="42" t="s">
        <v>23</v>
      </c>
      <c r="C20" s="43" t="s">
        <v>121</v>
      </c>
      <c r="D20" s="44">
        <v>4767.5</v>
      </c>
      <c r="E20" s="44">
        <v>3188.5</v>
      </c>
      <c r="F20" s="45">
        <v>67</v>
      </c>
    </row>
    <row r="21" spans="1:6" ht="75">
      <c r="A21" s="41" t="s">
        <v>122</v>
      </c>
      <c r="B21" s="42" t="s">
        <v>123</v>
      </c>
      <c r="C21" s="43" t="s">
        <v>124</v>
      </c>
      <c r="D21" s="44">
        <f aca="true" t="shared" si="2" ref="D21:E23">D22</f>
        <v>622.9</v>
      </c>
      <c r="E21" s="44">
        <f t="shared" si="2"/>
        <v>457.6</v>
      </c>
      <c r="F21" s="45">
        <f t="shared" si="0"/>
        <v>73.46283512602344</v>
      </c>
    </row>
    <row r="22" spans="1:6" ht="56.25">
      <c r="A22" s="41"/>
      <c r="B22" s="42" t="s">
        <v>125</v>
      </c>
      <c r="C22" s="43" t="s">
        <v>126</v>
      </c>
      <c r="D22" s="44">
        <f t="shared" si="2"/>
        <v>622.9</v>
      </c>
      <c r="E22" s="45">
        <f t="shared" si="2"/>
        <v>457.6</v>
      </c>
      <c r="F22" s="45">
        <f t="shared" si="0"/>
        <v>73.46283512602344</v>
      </c>
    </row>
    <row r="23" spans="1:6" ht="18.75">
      <c r="A23" s="41"/>
      <c r="B23" s="42" t="s">
        <v>127</v>
      </c>
      <c r="C23" s="43" t="s">
        <v>128</v>
      </c>
      <c r="D23" s="44">
        <f t="shared" si="2"/>
        <v>622.9</v>
      </c>
      <c r="E23" s="45">
        <f t="shared" si="2"/>
        <v>457.6</v>
      </c>
      <c r="F23" s="45">
        <f t="shared" si="0"/>
        <v>73.46283512602344</v>
      </c>
    </row>
    <row r="24" spans="1:6" ht="37.5">
      <c r="A24" s="41"/>
      <c r="B24" s="42" t="s">
        <v>115</v>
      </c>
      <c r="C24" s="43" t="s">
        <v>129</v>
      </c>
      <c r="D24" s="44">
        <f>D25</f>
        <v>622.9</v>
      </c>
      <c r="E24" s="45">
        <f>E25</f>
        <v>457.6</v>
      </c>
      <c r="F24" s="45">
        <f t="shared" si="0"/>
        <v>73.46283512602344</v>
      </c>
    </row>
    <row r="25" spans="1:6" ht="37.5">
      <c r="A25" s="41"/>
      <c r="B25" s="42" t="s">
        <v>130</v>
      </c>
      <c r="C25" s="75" t="s">
        <v>131</v>
      </c>
      <c r="D25" s="44">
        <v>622.9</v>
      </c>
      <c r="E25" s="44">
        <v>457.6</v>
      </c>
      <c r="F25" s="45">
        <f t="shared" si="0"/>
        <v>73.46283512602344</v>
      </c>
    </row>
    <row r="26" spans="1:6" ht="93" customHeight="1">
      <c r="A26" s="41" t="s">
        <v>132</v>
      </c>
      <c r="B26" s="42" t="s">
        <v>133</v>
      </c>
      <c r="C26" s="43" t="s">
        <v>134</v>
      </c>
      <c r="D26" s="44">
        <f>D30+D32+D33+D34+D38</f>
        <v>2513.4000000000005</v>
      </c>
      <c r="E26" s="44">
        <f aca="true" t="shared" si="3" ref="D26:E28">E27</f>
        <v>1722</v>
      </c>
      <c r="F26" s="45">
        <f t="shared" si="0"/>
        <v>68.51277154452136</v>
      </c>
    </row>
    <row r="27" spans="1:6" ht="18.75" customHeight="1">
      <c r="A27" s="41"/>
      <c r="B27" s="42" t="s">
        <v>135</v>
      </c>
      <c r="C27" s="43" t="s">
        <v>136</v>
      </c>
      <c r="D27" s="44">
        <f>D28+D35</f>
        <v>2513.4</v>
      </c>
      <c r="E27" s="44">
        <f>E28+E35</f>
        <v>1722</v>
      </c>
      <c r="F27" s="45">
        <f t="shared" si="0"/>
        <v>68.51277154452137</v>
      </c>
    </row>
    <row r="28" spans="1:6" ht="16.5" customHeight="1">
      <c r="A28" s="41"/>
      <c r="B28" s="42" t="s">
        <v>137</v>
      </c>
      <c r="C28" s="43" t="s">
        <v>138</v>
      </c>
      <c r="D28" s="44">
        <f t="shared" si="3"/>
        <v>2509.6</v>
      </c>
      <c r="E28" s="44">
        <f t="shared" si="3"/>
        <v>1718.2</v>
      </c>
      <c r="F28" s="45">
        <f t="shared" si="0"/>
        <v>68.46509403889065</v>
      </c>
    </row>
    <row r="29" spans="1:6" ht="57.75" customHeight="1">
      <c r="A29" s="41"/>
      <c r="B29" s="56" t="s">
        <v>139</v>
      </c>
      <c r="C29" s="43" t="s">
        <v>140</v>
      </c>
      <c r="D29" s="44">
        <f>D30+D33+D34+D31</f>
        <v>2509.6</v>
      </c>
      <c r="E29" s="44">
        <f>E30+E33+E34+E31</f>
        <v>1718.2</v>
      </c>
      <c r="F29" s="45">
        <f t="shared" si="0"/>
        <v>68.46509403889065</v>
      </c>
    </row>
    <row r="30" spans="1:6" ht="37.5">
      <c r="A30" s="41"/>
      <c r="B30" s="42" t="s">
        <v>130</v>
      </c>
      <c r="C30" s="75" t="s">
        <v>141</v>
      </c>
      <c r="D30" s="44">
        <v>1723.4</v>
      </c>
      <c r="E30" s="45">
        <v>1205.5</v>
      </c>
      <c r="F30" s="45">
        <f t="shared" si="0"/>
        <v>69.94893814552628</v>
      </c>
    </row>
    <row r="31" spans="1:6" ht="18.75">
      <c r="A31" s="41"/>
      <c r="B31" s="70" t="s">
        <v>417</v>
      </c>
      <c r="C31" s="74" t="s">
        <v>418</v>
      </c>
      <c r="D31" s="44">
        <f>D32</f>
        <v>5.4</v>
      </c>
      <c r="E31" s="44">
        <v>4</v>
      </c>
      <c r="F31" s="45">
        <f t="shared" si="0"/>
        <v>74.07407407407408</v>
      </c>
    </row>
    <row r="32" spans="1:6" ht="18.75">
      <c r="A32" s="41"/>
      <c r="B32" s="70" t="s">
        <v>117</v>
      </c>
      <c r="C32" s="76" t="s">
        <v>419</v>
      </c>
      <c r="D32" s="44">
        <v>5.4</v>
      </c>
      <c r="E32" s="45">
        <v>4</v>
      </c>
      <c r="F32" s="45">
        <f t="shared" si="0"/>
        <v>74.07407407407408</v>
      </c>
    </row>
    <row r="33" spans="1:6" ht="39.75" customHeight="1">
      <c r="A33" s="41"/>
      <c r="B33" s="42" t="s">
        <v>142</v>
      </c>
      <c r="C33" s="75" t="s">
        <v>143</v>
      </c>
      <c r="D33" s="44">
        <v>757.8</v>
      </c>
      <c r="E33" s="45">
        <v>500.7</v>
      </c>
      <c r="F33" s="45">
        <f t="shared" si="0"/>
        <v>66.07284243863816</v>
      </c>
    </row>
    <row r="34" spans="1:6" ht="44.25" customHeight="1">
      <c r="A34" s="41"/>
      <c r="B34" s="42" t="s">
        <v>144</v>
      </c>
      <c r="C34" s="75" t="s">
        <v>145</v>
      </c>
      <c r="D34" s="44">
        <v>23</v>
      </c>
      <c r="E34" s="44">
        <v>8</v>
      </c>
      <c r="F34" s="45">
        <f t="shared" si="0"/>
        <v>34.78260869565217</v>
      </c>
    </row>
    <row r="35" spans="1:6" ht="75">
      <c r="A35" s="41"/>
      <c r="B35" s="42" t="s">
        <v>193</v>
      </c>
      <c r="C35" s="43" t="s">
        <v>146</v>
      </c>
      <c r="D35" s="44">
        <f>D36</f>
        <v>3.8</v>
      </c>
      <c r="E35" s="44">
        <f>E36</f>
        <v>3.8</v>
      </c>
      <c r="F35" s="45">
        <f t="shared" si="0"/>
        <v>100</v>
      </c>
    </row>
    <row r="36" spans="1:6" ht="57" customHeight="1">
      <c r="A36" s="41"/>
      <c r="B36" s="42" t="s">
        <v>492</v>
      </c>
      <c r="C36" s="43" t="s">
        <v>147</v>
      </c>
      <c r="D36" s="44">
        <f>D38</f>
        <v>3.8</v>
      </c>
      <c r="E36" s="44">
        <f>E38</f>
        <v>3.8</v>
      </c>
      <c r="F36" s="45">
        <f t="shared" si="0"/>
        <v>100</v>
      </c>
    </row>
    <row r="37" spans="1:6" ht="75">
      <c r="A37" s="41"/>
      <c r="B37" s="42" t="s">
        <v>148</v>
      </c>
      <c r="C37" s="43" t="s">
        <v>149</v>
      </c>
      <c r="D37" s="44">
        <f>D36</f>
        <v>3.8</v>
      </c>
      <c r="E37" s="44">
        <f>E36</f>
        <v>3.8</v>
      </c>
      <c r="F37" s="45">
        <f t="shared" si="0"/>
        <v>100</v>
      </c>
    </row>
    <row r="38" spans="1:6" ht="37.5" customHeight="1">
      <c r="A38" s="41"/>
      <c r="B38" s="42" t="s">
        <v>150</v>
      </c>
      <c r="C38" s="75" t="s">
        <v>151</v>
      </c>
      <c r="D38" s="44">
        <v>3.8</v>
      </c>
      <c r="E38" s="44">
        <v>3.8</v>
      </c>
      <c r="F38" s="45">
        <f t="shared" si="0"/>
        <v>100</v>
      </c>
    </row>
    <row r="39" spans="1:6" ht="18.75">
      <c r="A39" s="41" t="s">
        <v>410</v>
      </c>
      <c r="B39" s="42" t="s">
        <v>10</v>
      </c>
      <c r="C39" s="43" t="s">
        <v>153</v>
      </c>
      <c r="D39" s="44">
        <f>D40</f>
        <v>1</v>
      </c>
      <c r="E39" s="45">
        <f aca="true" t="shared" si="4" ref="D39:E42">E40</f>
        <v>0</v>
      </c>
      <c r="F39" s="45">
        <f t="shared" si="0"/>
        <v>0</v>
      </c>
    </row>
    <row r="40" spans="1:6" ht="19.5" customHeight="1">
      <c r="A40" s="41"/>
      <c r="B40" s="42" t="s">
        <v>135</v>
      </c>
      <c r="C40" s="43" t="s">
        <v>154</v>
      </c>
      <c r="D40" s="44">
        <f t="shared" si="4"/>
        <v>1</v>
      </c>
      <c r="E40" s="44">
        <f t="shared" si="4"/>
        <v>0</v>
      </c>
      <c r="F40" s="45">
        <f t="shared" si="0"/>
        <v>0</v>
      </c>
    </row>
    <row r="41" spans="1:6" ht="37.5">
      <c r="A41" s="41"/>
      <c r="B41" s="42" t="s">
        <v>155</v>
      </c>
      <c r="C41" s="43" t="s">
        <v>156</v>
      </c>
      <c r="D41" s="44">
        <f t="shared" si="4"/>
        <v>1</v>
      </c>
      <c r="E41" s="44">
        <f t="shared" si="4"/>
        <v>0</v>
      </c>
      <c r="F41" s="45">
        <f t="shared" si="0"/>
        <v>0</v>
      </c>
    </row>
    <row r="42" spans="1:6" ht="18.75">
      <c r="A42" s="41"/>
      <c r="B42" s="42" t="s">
        <v>157</v>
      </c>
      <c r="C42" s="43" t="s">
        <v>158</v>
      </c>
      <c r="D42" s="44">
        <f t="shared" si="4"/>
        <v>1</v>
      </c>
      <c r="E42" s="44">
        <f t="shared" si="4"/>
        <v>0</v>
      </c>
      <c r="F42" s="45">
        <f t="shared" si="0"/>
        <v>0</v>
      </c>
    </row>
    <row r="43" spans="1:6" ht="18.75">
      <c r="A43" s="41"/>
      <c r="B43" s="42" t="s">
        <v>159</v>
      </c>
      <c r="C43" s="75" t="s">
        <v>160</v>
      </c>
      <c r="D43" s="44">
        <v>1</v>
      </c>
      <c r="E43" s="44">
        <v>0</v>
      </c>
      <c r="F43" s="45">
        <f t="shared" si="0"/>
        <v>0</v>
      </c>
    </row>
    <row r="44" spans="1:6" ht="25.5" customHeight="1">
      <c r="A44" s="41" t="s">
        <v>152</v>
      </c>
      <c r="B44" s="42" t="s">
        <v>20</v>
      </c>
      <c r="C44" s="46" t="s">
        <v>161</v>
      </c>
      <c r="D44" s="44">
        <v>1630.2</v>
      </c>
      <c r="E44" s="44">
        <v>1008.8</v>
      </c>
      <c r="F44" s="45">
        <f t="shared" si="0"/>
        <v>61.88197767145135</v>
      </c>
    </row>
    <row r="45" spans="1:6" ht="1.5" customHeight="1" hidden="1">
      <c r="A45" s="41"/>
      <c r="B45" s="42" t="s">
        <v>433</v>
      </c>
      <c r="C45" s="46" t="s">
        <v>455</v>
      </c>
      <c r="D45" s="44">
        <f aca="true" t="shared" si="5" ref="D45:E47">D46</f>
        <v>349</v>
      </c>
      <c r="E45" s="44">
        <f t="shared" si="5"/>
        <v>86.9</v>
      </c>
      <c r="F45" s="45">
        <f t="shared" si="0"/>
        <v>24.899713467048713</v>
      </c>
    </row>
    <row r="46" spans="1:6" ht="56.25" hidden="1">
      <c r="A46" s="41"/>
      <c r="B46" s="42" t="s">
        <v>434</v>
      </c>
      <c r="C46" s="46" t="s">
        <v>453</v>
      </c>
      <c r="D46" s="44">
        <f t="shared" si="5"/>
        <v>349</v>
      </c>
      <c r="E46" s="44">
        <f t="shared" si="5"/>
        <v>86.9</v>
      </c>
      <c r="F46" s="45">
        <f t="shared" si="0"/>
        <v>24.899713467048713</v>
      </c>
    </row>
    <row r="47" spans="1:6" ht="37.5" hidden="1">
      <c r="A47" s="41"/>
      <c r="B47" s="42" t="s">
        <v>176</v>
      </c>
      <c r="C47" s="46" t="s">
        <v>454</v>
      </c>
      <c r="D47" s="44">
        <f t="shared" si="5"/>
        <v>349</v>
      </c>
      <c r="E47" s="44">
        <f t="shared" si="5"/>
        <v>86.9</v>
      </c>
      <c r="F47" s="45">
        <f t="shared" si="0"/>
        <v>24.899713467048713</v>
      </c>
    </row>
    <row r="48" spans="1:6" ht="56.25" hidden="1">
      <c r="A48" s="41"/>
      <c r="B48" s="42" t="s">
        <v>387</v>
      </c>
      <c r="C48" s="46" t="s">
        <v>456</v>
      </c>
      <c r="D48" s="44">
        <v>349</v>
      </c>
      <c r="E48" s="44">
        <v>86.9</v>
      </c>
      <c r="F48" s="45">
        <f t="shared" si="0"/>
        <v>24.899713467048713</v>
      </c>
    </row>
    <row r="49" spans="1:6" ht="18" customHeight="1">
      <c r="A49" s="41"/>
      <c r="B49" s="42" t="s">
        <v>162</v>
      </c>
      <c r="C49" s="46" t="s">
        <v>163</v>
      </c>
      <c r="D49" s="44">
        <f>D50+D55+D59</f>
        <v>1630.2</v>
      </c>
      <c r="E49" s="44">
        <v>1008.8</v>
      </c>
      <c r="F49" s="45">
        <f t="shared" si="0"/>
        <v>61.88197767145135</v>
      </c>
    </row>
    <row r="50" spans="1:6" ht="37.5">
      <c r="A50" s="41"/>
      <c r="B50" s="42" t="s">
        <v>164</v>
      </c>
      <c r="C50" s="46" t="s">
        <v>165</v>
      </c>
      <c r="D50" s="44">
        <f>D51</f>
        <v>1472.2</v>
      </c>
      <c r="E50" s="44">
        <f>E51</f>
        <v>901.4</v>
      </c>
      <c r="F50" s="45">
        <f t="shared" si="0"/>
        <v>61.228094008966174</v>
      </c>
    </row>
    <row r="51" spans="1:6" ht="37.5">
      <c r="A51" s="41"/>
      <c r="B51" s="42" t="s">
        <v>166</v>
      </c>
      <c r="C51" s="46" t="s">
        <v>167</v>
      </c>
      <c r="D51" s="44">
        <f>D52+D53+D54</f>
        <v>1472.2</v>
      </c>
      <c r="E51" s="44">
        <f>E52+E53+E54</f>
        <v>901.4</v>
      </c>
      <c r="F51" s="45">
        <f t="shared" si="0"/>
        <v>61.228094008966174</v>
      </c>
    </row>
    <row r="52" spans="1:6" ht="37.5">
      <c r="A52" s="41"/>
      <c r="B52" s="42" t="s">
        <v>168</v>
      </c>
      <c r="C52" s="77" t="s">
        <v>169</v>
      </c>
      <c r="D52" s="44">
        <v>1279.2</v>
      </c>
      <c r="E52" s="45">
        <v>856.6</v>
      </c>
      <c r="F52" s="45">
        <f t="shared" si="0"/>
        <v>66.96372732958099</v>
      </c>
    </row>
    <row r="53" spans="1:6" ht="37.5" customHeight="1">
      <c r="A53" s="41"/>
      <c r="B53" s="42" t="s">
        <v>150</v>
      </c>
      <c r="C53" s="77" t="s">
        <v>170</v>
      </c>
      <c r="D53" s="44">
        <v>190</v>
      </c>
      <c r="E53" s="45">
        <v>44.5</v>
      </c>
      <c r="F53" s="45">
        <f t="shared" si="0"/>
        <v>23.42105263157895</v>
      </c>
    </row>
    <row r="54" spans="1:6" ht="18.75" customHeight="1">
      <c r="A54" s="41"/>
      <c r="B54" s="42" t="s">
        <v>144</v>
      </c>
      <c r="C54" s="77" t="s">
        <v>171</v>
      </c>
      <c r="D54" s="44">
        <v>3</v>
      </c>
      <c r="E54" s="45">
        <v>0.3</v>
      </c>
      <c r="F54" s="45">
        <f t="shared" si="0"/>
        <v>10</v>
      </c>
    </row>
    <row r="55" spans="1:6" ht="36" customHeight="1">
      <c r="A55" s="41"/>
      <c r="B55" s="42" t="s">
        <v>172</v>
      </c>
      <c r="C55" s="46" t="s">
        <v>173</v>
      </c>
      <c r="D55" s="44">
        <f aca="true" t="shared" si="6" ref="D55:E57">D56</f>
        <v>75</v>
      </c>
      <c r="E55" s="44">
        <f t="shared" si="6"/>
        <v>52.5</v>
      </c>
      <c r="F55" s="45">
        <f t="shared" si="0"/>
        <v>70</v>
      </c>
    </row>
    <row r="56" spans="1:6" ht="36" customHeight="1">
      <c r="A56" s="41"/>
      <c r="B56" s="42" t="s">
        <v>174</v>
      </c>
      <c r="C56" s="46" t="s">
        <v>175</v>
      </c>
      <c r="D56" s="44">
        <f t="shared" si="6"/>
        <v>75</v>
      </c>
      <c r="E56" s="44">
        <f t="shared" si="6"/>
        <v>52.5</v>
      </c>
      <c r="F56" s="45">
        <f t="shared" si="0"/>
        <v>70</v>
      </c>
    </row>
    <row r="57" spans="1:6" ht="18.75" customHeight="1">
      <c r="A57" s="41"/>
      <c r="B57" s="42" t="s">
        <v>176</v>
      </c>
      <c r="C57" s="46" t="s">
        <v>177</v>
      </c>
      <c r="D57" s="44">
        <f t="shared" si="6"/>
        <v>75</v>
      </c>
      <c r="E57" s="44">
        <f t="shared" si="6"/>
        <v>52.5</v>
      </c>
      <c r="F57" s="45">
        <f t="shared" si="0"/>
        <v>70</v>
      </c>
    </row>
    <row r="58" spans="1:6" ht="37.5" customHeight="1">
      <c r="A58" s="41"/>
      <c r="B58" s="42" t="s">
        <v>150</v>
      </c>
      <c r="C58" s="77" t="s">
        <v>178</v>
      </c>
      <c r="D58" s="44">
        <v>75</v>
      </c>
      <c r="E58" s="45">
        <v>52.5</v>
      </c>
      <c r="F58" s="45">
        <f t="shared" si="0"/>
        <v>70</v>
      </c>
    </row>
    <row r="59" spans="1:6" ht="40.5" customHeight="1">
      <c r="A59" s="41"/>
      <c r="B59" s="42" t="s">
        <v>179</v>
      </c>
      <c r="C59" s="46" t="s">
        <v>180</v>
      </c>
      <c r="D59" s="44">
        <f>D60+D63+D67</f>
        <v>83</v>
      </c>
      <c r="E59" s="44">
        <v>55</v>
      </c>
      <c r="F59" s="45">
        <f t="shared" si="0"/>
        <v>66.26506024096386</v>
      </c>
    </row>
    <row r="60" spans="1:6" ht="56.25">
      <c r="A60" s="41"/>
      <c r="B60" s="42" t="s">
        <v>182</v>
      </c>
      <c r="C60" s="46" t="s">
        <v>183</v>
      </c>
      <c r="D60" s="44">
        <f>D61</f>
        <v>65.3</v>
      </c>
      <c r="E60" s="44">
        <f>E61</f>
        <v>48.8</v>
      </c>
      <c r="F60" s="45">
        <f t="shared" si="0"/>
        <v>74.73200612557427</v>
      </c>
    </row>
    <row r="61" spans="1:6" ht="56.25">
      <c r="A61" s="41"/>
      <c r="B61" s="42" t="s">
        <v>184</v>
      </c>
      <c r="C61" s="46" t="s">
        <v>185</v>
      </c>
      <c r="D61" s="44">
        <f>D62</f>
        <v>65.3</v>
      </c>
      <c r="E61" s="44">
        <f>E62</f>
        <v>48.8</v>
      </c>
      <c r="F61" s="45">
        <f t="shared" si="0"/>
        <v>74.73200612557427</v>
      </c>
    </row>
    <row r="62" spans="1:6" ht="18.75">
      <c r="A62" s="41"/>
      <c r="B62" s="42" t="s">
        <v>117</v>
      </c>
      <c r="C62" s="77" t="s">
        <v>186</v>
      </c>
      <c r="D62" s="44">
        <v>65.3</v>
      </c>
      <c r="E62" s="44">
        <v>48.8</v>
      </c>
      <c r="F62" s="45">
        <f t="shared" si="0"/>
        <v>74.73200612557427</v>
      </c>
    </row>
    <row r="63" spans="1:6" ht="53.25" customHeight="1">
      <c r="A63" s="47"/>
      <c r="B63" s="42" t="s">
        <v>496</v>
      </c>
      <c r="C63" s="46" t="s">
        <v>495</v>
      </c>
      <c r="D63" s="48">
        <f>D64</f>
        <v>15</v>
      </c>
      <c r="E63" s="48">
        <f>E64</f>
        <v>3.6</v>
      </c>
      <c r="F63" s="45">
        <f t="shared" si="0"/>
        <v>24.000000000000004</v>
      </c>
    </row>
    <row r="64" spans="1:6" ht="18.75">
      <c r="A64" s="47"/>
      <c r="B64" s="42" t="s">
        <v>187</v>
      </c>
      <c r="C64" s="46" t="s">
        <v>497</v>
      </c>
      <c r="D64" s="48">
        <f>D65</f>
        <v>15</v>
      </c>
      <c r="E64" s="48">
        <f>E65</f>
        <v>3.6</v>
      </c>
      <c r="F64" s="45">
        <f t="shared" si="0"/>
        <v>24.000000000000004</v>
      </c>
    </row>
    <row r="65" spans="1:6" ht="37.5">
      <c r="A65" s="47"/>
      <c r="B65" s="42" t="s">
        <v>420</v>
      </c>
      <c r="C65" s="77" t="s">
        <v>498</v>
      </c>
      <c r="D65" s="48">
        <v>15</v>
      </c>
      <c r="E65" s="48">
        <v>3.6</v>
      </c>
      <c r="F65" s="45">
        <f t="shared" si="0"/>
        <v>24.000000000000004</v>
      </c>
    </row>
    <row r="66" spans="1:6" ht="56.25">
      <c r="A66" s="47"/>
      <c r="B66" s="42" t="s">
        <v>499</v>
      </c>
      <c r="C66" s="46" t="s">
        <v>423</v>
      </c>
      <c r="D66" s="48">
        <f>D67</f>
        <v>2.7</v>
      </c>
      <c r="E66" s="48">
        <f>E67</f>
        <v>2.7</v>
      </c>
      <c r="F66" s="45">
        <f t="shared" si="0"/>
        <v>100</v>
      </c>
    </row>
    <row r="67" spans="1:6" ht="18.75">
      <c r="A67" s="47"/>
      <c r="B67" s="42" t="s">
        <v>181</v>
      </c>
      <c r="C67" s="46" t="s">
        <v>421</v>
      </c>
      <c r="D67" s="44">
        <f>D68</f>
        <v>2.7</v>
      </c>
      <c r="E67" s="44">
        <f>E68</f>
        <v>2.7</v>
      </c>
      <c r="F67" s="45">
        <f>E67/D67*100</f>
        <v>100</v>
      </c>
    </row>
    <row r="68" spans="1:6" ht="37.5">
      <c r="A68" s="47"/>
      <c r="B68" s="42" t="s">
        <v>144</v>
      </c>
      <c r="C68" s="77" t="s">
        <v>422</v>
      </c>
      <c r="D68" s="44">
        <v>2.7</v>
      </c>
      <c r="E68" s="44">
        <v>2.7</v>
      </c>
      <c r="F68" s="45">
        <f>E68/D68*100</f>
        <v>100</v>
      </c>
    </row>
    <row r="69" spans="1:6" ht="18.75">
      <c r="A69" s="47" t="s">
        <v>188</v>
      </c>
      <c r="B69" s="71" t="s">
        <v>27</v>
      </c>
      <c r="C69" s="72" t="s">
        <v>189</v>
      </c>
      <c r="D69" s="73">
        <f>D74</f>
        <v>243</v>
      </c>
      <c r="E69" s="73">
        <v>163.4</v>
      </c>
      <c r="F69" s="45">
        <f t="shared" si="0"/>
        <v>67.24279835390948</v>
      </c>
    </row>
    <row r="70" spans="1:6" ht="37.5">
      <c r="A70" s="47" t="s">
        <v>190</v>
      </c>
      <c r="B70" s="71" t="s">
        <v>28</v>
      </c>
      <c r="C70" s="72" t="s">
        <v>191</v>
      </c>
      <c r="D70" s="73">
        <f>D71</f>
        <v>243</v>
      </c>
      <c r="E70" s="73">
        <f>E71</f>
        <v>163.4</v>
      </c>
      <c r="F70" s="45">
        <f t="shared" si="0"/>
        <v>67.24279835390948</v>
      </c>
    </row>
    <row r="71" spans="1:6" ht="18" customHeight="1">
      <c r="A71" s="47"/>
      <c r="B71" s="71" t="s">
        <v>135</v>
      </c>
      <c r="C71" s="72" t="s">
        <v>192</v>
      </c>
      <c r="D71" s="73">
        <v>243</v>
      </c>
      <c r="E71" s="73">
        <f>E72</f>
        <v>163.4</v>
      </c>
      <c r="F71" s="45">
        <f t="shared" si="0"/>
        <v>67.24279835390948</v>
      </c>
    </row>
    <row r="72" spans="1:6" ht="57" customHeight="1">
      <c r="A72" s="47"/>
      <c r="B72" s="71" t="s">
        <v>193</v>
      </c>
      <c r="C72" s="72" t="s">
        <v>194</v>
      </c>
      <c r="D72" s="73">
        <v>243</v>
      </c>
      <c r="E72" s="73">
        <v>163.4</v>
      </c>
      <c r="F72" s="45">
        <f t="shared" si="0"/>
        <v>67.24279835390948</v>
      </c>
    </row>
    <row r="73" spans="1:6" ht="56.25">
      <c r="A73" s="47"/>
      <c r="B73" s="71" t="s">
        <v>408</v>
      </c>
      <c r="C73" s="72" t="s">
        <v>195</v>
      </c>
      <c r="D73" s="73">
        <f>D74</f>
        <v>243</v>
      </c>
      <c r="E73" s="73">
        <f>E74</f>
        <v>163.4</v>
      </c>
      <c r="F73" s="45">
        <f t="shared" si="0"/>
        <v>67.24279835390948</v>
      </c>
    </row>
    <row r="74" spans="1:6" ht="36" customHeight="1">
      <c r="A74" s="47"/>
      <c r="B74" s="71" t="s">
        <v>130</v>
      </c>
      <c r="C74" s="78" t="s">
        <v>196</v>
      </c>
      <c r="D74" s="73">
        <v>243</v>
      </c>
      <c r="E74" s="73">
        <v>163.4</v>
      </c>
      <c r="F74" s="45">
        <f>E74/D74*100</f>
        <v>67.24279835390948</v>
      </c>
    </row>
    <row r="75" spans="1:6" ht="75" hidden="1">
      <c r="A75" s="47"/>
      <c r="B75" s="71" t="s">
        <v>411</v>
      </c>
      <c r="C75" s="72" t="s">
        <v>436</v>
      </c>
      <c r="D75" s="73">
        <f>D76</f>
        <v>18.8</v>
      </c>
      <c r="E75" s="73">
        <f>E76</f>
        <v>2.9</v>
      </c>
      <c r="F75" s="45">
        <f>E75/D75*100</f>
        <v>15.425531914893616</v>
      </c>
    </row>
    <row r="76" spans="1:6" ht="56.25" hidden="1">
      <c r="A76" s="47"/>
      <c r="B76" s="71" t="s">
        <v>412</v>
      </c>
      <c r="C76" s="72" t="s">
        <v>437</v>
      </c>
      <c r="D76" s="73">
        <v>18.8</v>
      </c>
      <c r="E76" s="73">
        <v>2.9</v>
      </c>
      <c r="F76" s="45">
        <f>E76/D76*100</f>
        <v>15.425531914893616</v>
      </c>
    </row>
    <row r="77" spans="1:6" ht="37.5">
      <c r="A77" s="41" t="s">
        <v>197</v>
      </c>
      <c r="B77" s="42" t="s">
        <v>198</v>
      </c>
      <c r="C77" s="43" t="s">
        <v>199</v>
      </c>
      <c r="D77" s="44">
        <v>99.6</v>
      </c>
      <c r="E77" s="44">
        <v>39.6</v>
      </c>
      <c r="F77" s="45">
        <f aca="true" t="shared" si="7" ref="F77:F165">E77/D77*100</f>
        <v>39.75903614457832</v>
      </c>
    </row>
    <row r="78" spans="1:6" ht="75">
      <c r="A78" s="41" t="s">
        <v>200</v>
      </c>
      <c r="B78" s="42" t="s">
        <v>500</v>
      </c>
      <c r="C78" s="43" t="s">
        <v>202</v>
      </c>
      <c r="D78" s="44">
        <v>15</v>
      </c>
      <c r="E78" s="44">
        <f>E83</f>
        <v>0</v>
      </c>
      <c r="F78" s="45">
        <f t="shared" si="7"/>
        <v>0</v>
      </c>
    </row>
    <row r="79" spans="1:6" ht="37.5">
      <c r="A79" s="41"/>
      <c r="B79" s="42" t="s">
        <v>266</v>
      </c>
      <c r="C79" s="43" t="s">
        <v>466</v>
      </c>
      <c r="D79" s="44">
        <f aca="true" t="shared" si="8" ref="D79:E81">D80</f>
        <v>15</v>
      </c>
      <c r="E79" s="44">
        <f t="shared" si="8"/>
        <v>0</v>
      </c>
      <c r="F79" s="45">
        <f t="shared" si="7"/>
        <v>0</v>
      </c>
    </row>
    <row r="80" spans="1:6" ht="114.75" customHeight="1">
      <c r="A80" s="41"/>
      <c r="B80" s="42" t="s">
        <v>469</v>
      </c>
      <c r="C80" s="43" t="s">
        <v>468</v>
      </c>
      <c r="D80" s="44">
        <f t="shared" si="8"/>
        <v>15</v>
      </c>
      <c r="E80" s="44">
        <v>0</v>
      </c>
      <c r="F80" s="45">
        <f t="shared" si="7"/>
        <v>0</v>
      </c>
    </row>
    <row r="81" spans="1:6" ht="56.25" hidden="1">
      <c r="A81" s="41"/>
      <c r="B81" s="42" t="s">
        <v>435</v>
      </c>
      <c r="C81" s="43" t="s">
        <v>438</v>
      </c>
      <c r="D81" s="44">
        <f t="shared" si="8"/>
        <v>15</v>
      </c>
      <c r="E81" s="44">
        <f t="shared" si="8"/>
        <v>0</v>
      </c>
      <c r="F81" s="45">
        <f t="shared" si="7"/>
        <v>0</v>
      </c>
    </row>
    <row r="82" spans="1:6" ht="54.75" customHeight="1">
      <c r="A82" s="41"/>
      <c r="B82" s="42" t="s">
        <v>387</v>
      </c>
      <c r="C82" s="75" t="s">
        <v>467</v>
      </c>
      <c r="D82" s="44">
        <v>15</v>
      </c>
      <c r="E82" s="44">
        <v>0</v>
      </c>
      <c r="F82" s="45">
        <f t="shared" si="7"/>
        <v>0</v>
      </c>
    </row>
    <row r="83" spans="1:6" ht="18.75" hidden="1">
      <c r="A83" s="41"/>
      <c r="B83" s="42" t="s">
        <v>201</v>
      </c>
      <c r="C83" s="43" t="s">
        <v>202</v>
      </c>
      <c r="D83" s="44">
        <f aca="true" t="shared" si="9" ref="D83:E85">D84</f>
        <v>5</v>
      </c>
      <c r="E83" s="44">
        <f t="shared" si="9"/>
        <v>0</v>
      </c>
      <c r="F83" s="45">
        <f t="shared" si="7"/>
        <v>0</v>
      </c>
    </row>
    <row r="84" spans="1:6" ht="133.5" customHeight="1" hidden="1">
      <c r="A84" s="41"/>
      <c r="B84" s="42" t="s">
        <v>457</v>
      </c>
      <c r="C84" s="43" t="s">
        <v>203</v>
      </c>
      <c r="D84" s="44">
        <f t="shared" si="9"/>
        <v>5</v>
      </c>
      <c r="E84" s="44">
        <f t="shared" si="9"/>
        <v>0</v>
      </c>
      <c r="F84" s="45">
        <f t="shared" si="7"/>
        <v>0</v>
      </c>
    </row>
    <row r="85" spans="1:6" ht="18.75" hidden="1">
      <c r="A85" s="41"/>
      <c r="B85" s="42" t="s">
        <v>187</v>
      </c>
      <c r="C85" s="43" t="s">
        <v>204</v>
      </c>
      <c r="D85" s="44">
        <f t="shared" si="9"/>
        <v>5</v>
      </c>
      <c r="E85" s="44">
        <f t="shared" si="9"/>
        <v>0</v>
      </c>
      <c r="F85" s="45">
        <f t="shared" si="7"/>
        <v>0</v>
      </c>
    </row>
    <row r="86" spans="1:6" ht="36" customHeight="1" hidden="1">
      <c r="A86" s="41"/>
      <c r="B86" s="42" t="s">
        <v>150</v>
      </c>
      <c r="C86" s="43" t="s">
        <v>205</v>
      </c>
      <c r="D86" s="44">
        <v>5</v>
      </c>
      <c r="E86" s="44">
        <v>0</v>
      </c>
      <c r="F86" s="45">
        <f t="shared" si="7"/>
        <v>0</v>
      </c>
    </row>
    <row r="87" spans="1:6" ht="18.75">
      <c r="A87" s="41"/>
      <c r="B87" s="42" t="s">
        <v>206</v>
      </c>
      <c r="C87" s="43" t="s">
        <v>207</v>
      </c>
      <c r="D87" s="44">
        <f aca="true" t="shared" si="10" ref="D87:E90">D88</f>
        <v>35</v>
      </c>
      <c r="E87" s="44">
        <f t="shared" si="10"/>
        <v>0</v>
      </c>
      <c r="F87" s="45">
        <f t="shared" si="7"/>
        <v>0</v>
      </c>
    </row>
    <row r="88" spans="1:6" ht="57.75" customHeight="1">
      <c r="A88" s="41"/>
      <c r="B88" s="42" t="s">
        <v>208</v>
      </c>
      <c r="C88" s="43" t="s">
        <v>209</v>
      </c>
      <c r="D88" s="44">
        <f t="shared" si="10"/>
        <v>35</v>
      </c>
      <c r="E88" s="44">
        <f t="shared" si="10"/>
        <v>0</v>
      </c>
      <c r="F88" s="45">
        <f t="shared" si="7"/>
        <v>0</v>
      </c>
    </row>
    <row r="89" spans="1:6" ht="93.75">
      <c r="A89" s="41"/>
      <c r="B89" s="42" t="s">
        <v>489</v>
      </c>
      <c r="C89" s="43" t="s">
        <v>210</v>
      </c>
      <c r="D89" s="44">
        <f t="shared" si="10"/>
        <v>35</v>
      </c>
      <c r="E89" s="44">
        <f t="shared" si="10"/>
        <v>0</v>
      </c>
      <c r="F89" s="45">
        <f t="shared" si="7"/>
        <v>0</v>
      </c>
    </row>
    <row r="90" spans="1:6" ht="18.75">
      <c r="A90" s="41"/>
      <c r="B90" s="42" t="s">
        <v>187</v>
      </c>
      <c r="C90" s="43" t="s">
        <v>211</v>
      </c>
      <c r="D90" s="44">
        <f t="shared" si="10"/>
        <v>35</v>
      </c>
      <c r="E90" s="44">
        <v>0</v>
      </c>
      <c r="F90" s="45">
        <f t="shared" si="7"/>
        <v>0</v>
      </c>
    </row>
    <row r="91" spans="1:6" ht="56.25">
      <c r="A91" s="41"/>
      <c r="B91" s="42" t="s">
        <v>412</v>
      </c>
      <c r="C91" s="75" t="s">
        <v>440</v>
      </c>
      <c r="D91" s="44">
        <v>35</v>
      </c>
      <c r="E91" s="44">
        <v>0</v>
      </c>
      <c r="F91" s="45">
        <f t="shared" si="7"/>
        <v>0</v>
      </c>
    </row>
    <row r="92" spans="1:6" ht="56.25">
      <c r="A92" s="41"/>
      <c r="B92" s="42" t="s">
        <v>102</v>
      </c>
      <c r="C92" s="43" t="s">
        <v>212</v>
      </c>
      <c r="D92" s="44">
        <v>49.6</v>
      </c>
      <c r="E92" s="44">
        <f>E93+E101</f>
        <v>39.6</v>
      </c>
      <c r="F92" s="45">
        <v>79.8</v>
      </c>
    </row>
    <row r="93" spans="1:6" ht="95.25" customHeight="1">
      <c r="A93" s="41"/>
      <c r="B93" s="42" t="s">
        <v>213</v>
      </c>
      <c r="C93" s="43" t="s">
        <v>214</v>
      </c>
      <c r="D93" s="44">
        <v>49.6</v>
      </c>
      <c r="E93" s="44">
        <v>39.6</v>
      </c>
      <c r="F93" s="45">
        <v>79.8</v>
      </c>
    </row>
    <row r="94" spans="1:6" ht="63" customHeight="1">
      <c r="A94" s="41"/>
      <c r="B94" s="42" t="s">
        <v>501</v>
      </c>
      <c r="C94" s="43" t="s">
        <v>215</v>
      </c>
      <c r="D94" s="44">
        <v>49.6</v>
      </c>
      <c r="E94" s="44">
        <v>39.6</v>
      </c>
      <c r="F94" s="45">
        <v>79.8</v>
      </c>
    </row>
    <row r="95" spans="1:6" ht="24" customHeight="1">
      <c r="A95" s="41"/>
      <c r="B95" s="42" t="s">
        <v>470</v>
      </c>
      <c r="C95" s="43" t="s">
        <v>471</v>
      </c>
      <c r="D95" s="44">
        <v>30.6</v>
      </c>
      <c r="E95" s="44">
        <v>26.1</v>
      </c>
      <c r="F95" s="45">
        <v>32.2</v>
      </c>
    </row>
    <row r="96" spans="1:6" ht="25.5" customHeight="1">
      <c r="A96" s="41"/>
      <c r="B96" s="42" t="s">
        <v>187</v>
      </c>
      <c r="C96" s="43" t="s">
        <v>472</v>
      </c>
      <c r="D96" s="44">
        <v>30.6</v>
      </c>
      <c r="E96" s="44">
        <v>26.1</v>
      </c>
      <c r="F96" s="45">
        <v>32.2</v>
      </c>
    </row>
    <row r="97" spans="1:6" ht="50.25" customHeight="1">
      <c r="A97" s="41"/>
      <c r="B97" s="42" t="s">
        <v>150</v>
      </c>
      <c r="C97" s="75" t="s">
        <v>473</v>
      </c>
      <c r="D97" s="44">
        <v>30.6</v>
      </c>
      <c r="E97" s="44">
        <v>26.1</v>
      </c>
      <c r="F97" s="45">
        <f t="shared" si="7"/>
        <v>85.29411764705883</v>
      </c>
    </row>
    <row r="98" spans="1:6" ht="18.75">
      <c r="A98" s="41"/>
      <c r="B98" s="42" t="s">
        <v>216</v>
      </c>
      <c r="C98" s="43" t="s">
        <v>217</v>
      </c>
      <c r="D98" s="44">
        <f>D99</f>
        <v>18</v>
      </c>
      <c r="E98" s="44">
        <f>E99</f>
        <v>9.5</v>
      </c>
      <c r="F98" s="45">
        <f t="shared" si="7"/>
        <v>52.77777777777778</v>
      </c>
    </row>
    <row r="99" spans="1:6" ht="18.75">
      <c r="A99" s="41"/>
      <c r="B99" s="42" t="s">
        <v>187</v>
      </c>
      <c r="C99" s="43" t="s">
        <v>218</v>
      </c>
      <c r="D99" s="44">
        <f>D100</f>
        <v>18</v>
      </c>
      <c r="E99" s="44">
        <f>E100</f>
        <v>9.5</v>
      </c>
      <c r="F99" s="45">
        <f t="shared" si="7"/>
        <v>52.77777777777778</v>
      </c>
    </row>
    <row r="100" spans="1:6" ht="56.25">
      <c r="A100" s="41"/>
      <c r="B100" s="42" t="s">
        <v>150</v>
      </c>
      <c r="C100" s="75" t="s">
        <v>439</v>
      </c>
      <c r="D100" s="44">
        <v>18</v>
      </c>
      <c r="E100" s="44">
        <v>9.5</v>
      </c>
      <c r="F100" s="45">
        <f t="shared" si="7"/>
        <v>52.77777777777778</v>
      </c>
    </row>
    <row r="101" spans="1:6" ht="18.75">
      <c r="A101" s="41"/>
      <c r="B101" s="42" t="s">
        <v>201</v>
      </c>
      <c r="C101" s="43" t="s">
        <v>219</v>
      </c>
      <c r="D101" s="44">
        <f aca="true" t="shared" si="11" ref="D101:E104">D102</f>
        <v>1</v>
      </c>
      <c r="E101" s="44">
        <v>0</v>
      </c>
      <c r="F101" s="45">
        <f t="shared" si="7"/>
        <v>0</v>
      </c>
    </row>
    <row r="102" spans="1:6" ht="62.25" customHeight="1">
      <c r="A102" s="41"/>
      <c r="B102" s="42" t="s">
        <v>220</v>
      </c>
      <c r="C102" s="43" t="s">
        <v>221</v>
      </c>
      <c r="D102" s="44">
        <f t="shared" si="11"/>
        <v>1</v>
      </c>
      <c r="E102" s="44">
        <f t="shared" si="11"/>
        <v>0</v>
      </c>
      <c r="F102" s="45">
        <f t="shared" si="7"/>
        <v>0</v>
      </c>
    </row>
    <row r="103" spans="1:6" ht="91.5" customHeight="1">
      <c r="A103" s="41"/>
      <c r="B103" s="42" t="s">
        <v>490</v>
      </c>
      <c r="C103" s="43" t="s">
        <v>222</v>
      </c>
      <c r="D103" s="44">
        <f t="shared" si="11"/>
        <v>1</v>
      </c>
      <c r="E103" s="44">
        <f t="shared" si="11"/>
        <v>0</v>
      </c>
      <c r="F103" s="45">
        <f t="shared" si="7"/>
        <v>0</v>
      </c>
    </row>
    <row r="104" spans="1:6" ht="18" customHeight="1">
      <c r="A104" s="41"/>
      <c r="B104" s="42" t="s">
        <v>187</v>
      </c>
      <c r="C104" s="43" t="s">
        <v>223</v>
      </c>
      <c r="D104" s="44">
        <f t="shared" si="11"/>
        <v>1</v>
      </c>
      <c r="E104" s="44">
        <f t="shared" si="11"/>
        <v>0</v>
      </c>
      <c r="F104" s="45">
        <f t="shared" si="7"/>
        <v>0</v>
      </c>
    </row>
    <row r="105" spans="1:6" ht="36.75" customHeight="1">
      <c r="A105" s="41"/>
      <c r="B105" s="42" t="s">
        <v>150</v>
      </c>
      <c r="C105" s="75" t="s">
        <v>224</v>
      </c>
      <c r="D105" s="44">
        <v>1</v>
      </c>
      <c r="E105" s="44">
        <v>0</v>
      </c>
      <c r="F105" s="45">
        <f t="shared" si="7"/>
        <v>0</v>
      </c>
    </row>
    <row r="106" spans="1:6" ht="18.75">
      <c r="A106" s="41" t="s">
        <v>225</v>
      </c>
      <c r="B106" s="42" t="s">
        <v>17</v>
      </c>
      <c r="C106" s="43" t="s">
        <v>226</v>
      </c>
      <c r="D106" s="44">
        <f>D111+D124+D133+D138</f>
        <v>2441.4</v>
      </c>
      <c r="E106" s="44">
        <v>810.7</v>
      </c>
      <c r="F106" s="45">
        <f t="shared" si="7"/>
        <v>33.20635700827394</v>
      </c>
    </row>
    <row r="107" spans="1:6" ht="18.75">
      <c r="A107" s="41" t="s">
        <v>227</v>
      </c>
      <c r="B107" s="42" t="s">
        <v>228</v>
      </c>
      <c r="C107" s="43" t="s">
        <v>229</v>
      </c>
      <c r="D107" s="44">
        <v>2385.9</v>
      </c>
      <c r="E107" s="44">
        <v>770.6</v>
      </c>
      <c r="F107" s="45">
        <f t="shared" si="7"/>
        <v>32.29808458024226</v>
      </c>
    </row>
    <row r="108" spans="1:6" ht="18.75">
      <c r="A108" s="41"/>
      <c r="B108" s="42" t="s">
        <v>230</v>
      </c>
      <c r="C108" s="43" t="s">
        <v>231</v>
      </c>
      <c r="D108" s="44">
        <v>2385.9</v>
      </c>
      <c r="E108" s="44">
        <v>770.6</v>
      </c>
      <c r="F108" s="45">
        <f t="shared" si="7"/>
        <v>32.29808458024226</v>
      </c>
    </row>
    <row r="109" spans="1:6" ht="73.5" customHeight="1">
      <c r="A109" s="41"/>
      <c r="B109" s="42" t="s">
        <v>232</v>
      </c>
      <c r="C109" s="43" t="s">
        <v>233</v>
      </c>
      <c r="D109" s="49">
        <v>1985.9</v>
      </c>
      <c r="E109" s="49">
        <f>E110</f>
        <v>676.5</v>
      </c>
      <c r="F109" s="49">
        <f t="shared" si="7"/>
        <v>34.06515937358377</v>
      </c>
    </row>
    <row r="110" spans="1:6" ht="73.5" customHeight="1">
      <c r="A110" s="41"/>
      <c r="B110" s="42" t="s">
        <v>234</v>
      </c>
      <c r="C110" s="43" t="s">
        <v>235</v>
      </c>
      <c r="D110" s="44">
        <v>1985.9</v>
      </c>
      <c r="E110" s="44">
        <v>676.5</v>
      </c>
      <c r="F110" s="45">
        <f t="shared" si="7"/>
        <v>34.06515937358377</v>
      </c>
    </row>
    <row r="111" spans="1:6" ht="37.5" customHeight="1">
      <c r="A111" s="41"/>
      <c r="B111" s="42" t="s">
        <v>150</v>
      </c>
      <c r="C111" s="75" t="s">
        <v>236</v>
      </c>
      <c r="D111" s="44">
        <v>1985.9</v>
      </c>
      <c r="E111" s="44">
        <v>676.5</v>
      </c>
      <c r="F111" s="45">
        <f t="shared" si="7"/>
        <v>34.06515937358377</v>
      </c>
    </row>
    <row r="112" spans="1:6" ht="112.5" hidden="1">
      <c r="A112" s="41"/>
      <c r="B112" s="42" t="s">
        <v>458</v>
      </c>
      <c r="C112" s="43" t="s">
        <v>474</v>
      </c>
      <c r="D112" s="49">
        <f aca="true" t="shared" si="12" ref="D112:E114">D113</f>
        <v>1000</v>
      </c>
      <c r="E112" s="49">
        <f t="shared" si="12"/>
        <v>174</v>
      </c>
      <c r="F112" s="49">
        <f t="shared" si="7"/>
        <v>17.4</v>
      </c>
    </row>
    <row r="113" spans="1:6" ht="56.25" hidden="1">
      <c r="A113" s="41"/>
      <c r="B113" s="42" t="s">
        <v>237</v>
      </c>
      <c r="C113" s="43" t="s">
        <v>238</v>
      </c>
      <c r="D113" s="44">
        <f t="shared" si="12"/>
        <v>1000</v>
      </c>
      <c r="E113" s="44">
        <f t="shared" si="12"/>
        <v>174</v>
      </c>
      <c r="F113" s="45">
        <f t="shared" si="7"/>
        <v>17.4</v>
      </c>
    </row>
    <row r="114" spans="1:6" ht="18.75" hidden="1">
      <c r="A114" s="41"/>
      <c r="B114" s="42" t="s">
        <v>187</v>
      </c>
      <c r="C114" s="43" t="s">
        <v>239</v>
      </c>
      <c r="D114" s="44">
        <f t="shared" si="12"/>
        <v>1000</v>
      </c>
      <c r="E114" s="44">
        <f t="shared" si="12"/>
        <v>174</v>
      </c>
      <c r="F114" s="45">
        <f t="shared" si="7"/>
        <v>17.4</v>
      </c>
    </row>
    <row r="115" spans="1:6" ht="37.5" customHeight="1" hidden="1">
      <c r="A115" s="41"/>
      <c r="B115" s="42" t="s">
        <v>150</v>
      </c>
      <c r="C115" s="43" t="s">
        <v>240</v>
      </c>
      <c r="D115" s="44">
        <v>1000</v>
      </c>
      <c r="E115" s="44">
        <v>174</v>
      </c>
      <c r="F115" s="45">
        <f t="shared" si="7"/>
        <v>17.4</v>
      </c>
    </row>
    <row r="116" spans="1:6" ht="150" hidden="1">
      <c r="A116" s="41"/>
      <c r="B116" s="42" t="s">
        <v>431</v>
      </c>
      <c r="C116" s="43" t="s">
        <v>241</v>
      </c>
      <c r="D116" s="49">
        <f>D117</f>
        <v>596.6</v>
      </c>
      <c r="E116" s="49">
        <f>E117</f>
        <v>0</v>
      </c>
      <c r="F116" s="49">
        <f>F117</f>
        <v>0</v>
      </c>
    </row>
    <row r="117" spans="1:6" ht="56.25" hidden="1">
      <c r="A117" s="41"/>
      <c r="B117" s="42" t="s">
        <v>242</v>
      </c>
      <c r="C117" s="43" t="s">
        <v>444</v>
      </c>
      <c r="D117" s="44">
        <f>D118</f>
        <v>596.6</v>
      </c>
      <c r="E117" s="44">
        <f>E118</f>
        <v>0</v>
      </c>
      <c r="F117" s="45">
        <f>E117/D117*100</f>
        <v>0</v>
      </c>
    </row>
    <row r="118" spans="1:6" ht="39.75" customHeight="1" hidden="1">
      <c r="A118" s="41"/>
      <c r="B118" s="42" t="s">
        <v>150</v>
      </c>
      <c r="C118" s="43" t="s">
        <v>445</v>
      </c>
      <c r="D118" s="44">
        <v>596.6</v>
      </c>
      <c r="E118" s="44">
        <v>0</v>
      </c>
      <c r="F118" s="45">
        <f>E118/D118*100</f>
        <v>0</v>
      </c>
    </row>
    <row r="119" spans="1:6" ht="56.25" hidden="1">
      <c r="A119" s="41"/>
      <c r="B119" s="42" t="s">
        <v>441</v>
      </c>
      <c r="C119" s="43" t="s">
        <v>446</v>
      </c>
      <c r="D119" s="44">
        <f>D120</f>
        <v>6721</v>
      </c>
      <c r="E119" s="44">
        <f>E120</f>
        <v>0</v>
      </c>
      <c r="F119" s="45">
        <f>E119/D119*100</f>
        <v>0</v>
      </c>
    </row>
    <row r="120" spans="1:6" ht="41.25" customHeight="1" hidden="1">
      <c r="A120" s="41"/>
      <c r="B120" s="42" t="s">
        <v>150</v>
      </c>
      <c r="C120" s="43" t="s">
        <v>447</v>
      </c>
      <c r="D120" s="44">
        <v>6721</v>
      </c>
      <c r="E120" s="44"/>
      <c r="F120" s="45">
        <f>E120/D120*100</f>
        <v>0</v>
      </c>
    </row>
    <row r="121" spans="1:6" ht="81.75" customHeight="1">
      <c r="A121" s="41"/>
      <c r="B121" s="42" t="s">
        <v>503</v>
      </c>
      <c r="C121" s="43" t="s">
        <v>505</v>
      </c>
      <c r="D121" s="44">
        <v>400</v>
      </c>
      <c r="E121" s="44">
        <v>0</v>
      </c>
      <c r="F121" s="45">
        <v>0</v>
      </c>
    </row>
    <row r="122" spans="1:6" ht="41.25" customHeight="1">
      <c r="A122" s="41"/>
      <c r="B122" s="42" t="s">
        <v>504</v>
      </c>
      <c r="C122" s="43" t="s">
        <v>506</v>
      </c>
      <c r="D122" s="44">
        <v>400</v>
      </c>
      <c r="E122" s="44">
        <v>0</v>
      </c>
      <c r="F122" s="45">
        <v>0</v>
      </c>
    </row>
    <row r="123" spans="1:6" ht="41.25" customHeight="1">
      <c r="A123" s="41"/>
      <c r="B123" s="42" t="s">
        <v>187</v>
      </c>
      <c r="C123" s="43" t="s">
        <v>507</v>
      </c>
      <c r="D123" s="44">
        <v>400</v>
      </c>
      <c r="E123" s="44">
        <v>0</v>
      </c>
      <c r="F123" s="45">
        <v>0</v>
      </c>
    </row>
    <row r="124" spans="1:6" ht="41.25" customHeight="1">
      <c r="A124" s="41"/>
      <c r="B124" s="42" t="s">
        <v>150</v>
      </c>
      <c r="C124" s="75" t="s">
        <v>508</v>
      </c>
      <c r="D124" s="44">
        <v>400</v>
      </c>
      <c r="E124" s="44">
        <v>0</v>
      </c>
      <c r="F124" s="45">
        <v>0</v>
      </c>
    </row>
    <row r="125" spans="1:6" ht="37.5">
      <c r="A125" s="41" t="s">
        <v>243</v>
      </c>
      <c r="B125" s="42" t="s">
        <v>16</v>
      </c>
      <c r="C125" s="43" t="s">
        <v>244</v>
      </c>
      <c r="D125" s="44">
        <v>55.5</v>
      </c>
      <c r="E125" s="44">
        <v>40.1</v>
      </c>
      <c r="F125" s="45">
        <v>20.5</v>
      </c>
    </row>
    <row r="126" spans="1:6" ht="56.25">
      <c r="A126" s="41"/>
      <c r="B126" s="42" t="s">
        <v>386</v>
      </c>
      <c r="C126" s="43" t="s">
        <v>442</v>
      </c>
      <c r="D126" s="44">
        <v>54.5</v>
      </c>
      <c r="E126" s="44">
        <v>40.1</v>
      </c>
      <c r="F126" s="45">
        <f t="shared" si="7"/>
        <v>73.57798165137615</v>
      </c>
    </row>
    <row r="127" spans="1:6" ht="1.5" customHeight="1" hidden="1">
      <c r="A127" s="41"/>
      <c r="B127" s="42" t="s">
        <v>409</v>
      </c>
      <c r="C127" s="46" t="s">
        <v>448</v>
      </c>
      <c r="D127" s="44">
        <f>D128</f>
        <v>18</v>
      </c>
      <c r="E127" s="45">
        <f>E128</f>
        <v>17.2</v>
      </c>
      <c r="F127" s="45">
        <f>E127/D127*100</f>
        <v>95.55555555555554</v>
      </c>
    </row>
    <row r="128" spans="1:6" ht="37.5" hidden="1">
      <c r="A128" s="41"/>
      <c r="B128" s="42" t="s">
        <v>176</v>
      </c>
      <c r="C128" s="46" t="s">
        <v>449</v>
      </c>
      <c r="D128" s="44">
        <f>D129</f>
        <v>18</v>
      </c>
      <c r="E128" s="45">
        <f>E129</f>
        <v>17.2</v>
      </c>
      <c r="F128" s="45">
        <f t="shared" si="7"/>
        <v>95.55555555555554</v>
      </c>
    </row>
    <row r="129" spans="1:6" ht="42.75" customHeight="1" hidden="1">
      <c r="A129" s="41"/>
      <c r="B129" s="42" t="s">
        <v>150</v>
      </c>
      <c r="C129" s="46" t="s">
        <v>443</v>
      </c>
      <c r="D129" s="44">
        <v>18</v>
      </c>
      <c r="E129" s="45">
        <v>17.2</v>
      </c>
      <c r="F129" s="45">
        <f t="shared" si="7"/>
        <v>95.55555555555554</v>
      </c>
    </row>
    <row r="130" spans="1:6" ht="37.5">
      <c r="A130" s="41"/>
      <c r="B130" s="42" t="s">
        <v>179</v>
      </c>
      <c r="C130" s="43" t="s">
        <v>245</v>
      </c>
      <c r="D130" s="44">
        <f>D131</f>
        <v>54.5</v>
      </c>
      <c r="E130" s="44">
        <f aca="true" t="shared" si="13" ref="D130:E132">E131</f>
        <v>40.1</v>
      </c>
      <c r="F130" s="45">
        <f t="shared" si="7"/>
        <v>73.57798165137615</v>
      </c>
    </row>
    <row r="131" spans="1:6" ht="37.5">
      <c r="A131" s="41"/>
      <c r="B131" s="42" t="s">
        <v>246</v>
      </c>
      <c r="C131" s="43" t="s">
        <v>247</v>
      </c>
      <c r="D131" s="44">
        <f t="shared" si="13"/>
        <v>54.5</v>
      </c>
      <c r="E131" s="44">
        <f t="shared" si="13"/>
        <v>40.1</v>
      </c>
      <c r="F131" s="45">
        <f t="shared" si="7"/>
        <v>73.57798165137615</v>
      </c>
    </row>
    <row r="132" spans="1:6" ht="56.25">
      <c r="A132" s="41"/>
      <c r="B132" s="42" t="s">
        <v>184</v>
      </c>
      <c r="C132" s="43" t="s">
        <v>248</v>
      </c>
      <c r="D132" s="44">
        <f t="shared" si="13"/>
        <v>54.5</v>
      </c>
      <c r="E132" s="44">
        <f t="shared" si="13"/>
        <v>40.1</v>
      </c>
      <c r="F132" s="45">
        <f t="shared" si="7"/>
        <v>73.57798165137615</v>
      </c>
    </row>
    <row r="133" spans="1:6" ht="18.75">
      <c r="A133" s="41"/>
      <c r="B133" s="42" t="s">
        <v>117</v>
      </c>
      <c r="C133" s="75" t="s">
        <v>249</v>
      </c>
      <c r="D133" s="44">
        <v>54.5</v>
      </c>
      <c r="E133" s="44">
        <v>40.1</v>
      </c>
      <c r="F133" s="45">
        <f t="shared" si="7"/>
        <v>73.57798165137615</v>
      </c>
    </row>
    <row r="134" spans="1:6" ht="78.75" customHeight="1">
      <c r="A134" s="41"/>
      <c r="B134" s="42" t="s">
        <v>250</v>
      </c>
      <c r="C134" s="43" t="s">
        <v>251</v>
      </c>
      <c r="D134" s="44">
        <f>D135</f>
        <v>1</v>
      </c>
      <c r="E134" s="44">
        <f>E135</f>
        <v>0</v>
      </c>
      <c r="F134" s="45">
        <f t="shared" si="7"/>
        <v>0</v>
      </c>
    </row>
    <row r="135" spans="1:6" ht="37.5">
      <c r="A135" s="41"/>
      <c r="B135" s="42" t="s">
        <v>252</v>
      </c>
      <c r="C135" s="43" t="s">
        <v>253</v>
      </c>
      <c r="D135" s="44">
        <f>D136</f>
        <v>1</v>
      </c>
      <c r="E135" s="44">
        <f>E136</f>
        <v>0</v>
      </c>
      <c r="F135" s="45">
        <f t="shared" si="7"/>
        <v>0</v>
      </c>
    </row>
    <row r="136" spans="1:6" ht="83.25" customHeight="1">
      <c r="A136" s="41"/>
      <c r="B136" s="42" t="s">
        <v>509</v>
      </c>
      <c r="C136" s="43" t="s">
        <v>254</v>
      </c>
      <c r="D136" s="44">
        <v>1</v>
      </c>
      <c r="E136" s="44">
        <v>0</v>
      </c>
      <c r="F136" s="45">
        <f t="shared" si="7"/>
        <v>0</v>
      </c>
    </row>
    <row r="137" spans="1:6" ht="18.75">
      <c r="A137" s="41"/>
      <c r="B137" s="42" t="s">
        <v>187</v>
      </c>
      <c r="C137" s="43" t="s">
        <v>255</v>
      </c>
      <c r="D137" s="44">
        <f>D138</f>
        <v>1</v>
      </c>
      <c r="E137" s="44">
        <f>E138</f>
        <v>0</v>
      </c>
      <c r="F137" s="45">
        <f t="shared" si="7"/>
        <v>0</v>
      </c>
    </row>
    <row r="138" spans="1:6" ht="41.25" customHeight="1">
      <c r="A138" s="41"/>
      <c r="B138" s="42" t="s">
        <v>150</v>
      </c>
      <c r="C138" s="75" t="s">
        <v>256</v>
      </c>
      <c r="D138" s="44">
        <v>1</v>
      </c>
      <c r="E138" s="44">
        <v>0</v>
      </c>
      <c r="F138" s="45">
        <f t="shared" si="7"/>
        <v>0</v>
      </c>
    </row>
    <row r="139" spans="1:6" ht="18.75">
      <c r="A139" s="41" t="s">
        <v>257</v>
      </c>
      <c r="B139" s="42" t="s">
        <v>15</v>
      </c>
      <c r="C139" s="43" t="s">
        <v>258</v>
      </c>
      <c r="D139" s="44">
        <f>D145+D148+D149+D161+D165+D169</f>
        <v>1802.2</v>
      </c>
      <c r="E139" s="44">
        <v>530.2</v>
      </c>
      <c r="F139" s="45">
        <f t="shared" si="7"/>
        <v>29.4195982687826</v>
      </c>
    </row>
    <row r="140" spans="1:6" ht="18.75">
      <c r="A140" s="41" t="s">
        <v>259</v>
      </c>
      <c r="B140" s="42" t="s">
        <v>14</v>
      </c>
      <c r="C140" s="43" t="s">
        <v>260</v>
      </c>
      <c r="D140" s="44">
        <v>1210</v>
      </c>
      <c r="E140" s="44">
        <v>181.8</v>
      </c>
      <c r="F140" s="45">
        <f t="shared" si="7"/>
        <v>15.024793388429753</v>
      </c>
    </row>
    <row r="141" spans="1:6" ht="18.75">
      <c r="A141" s="41"/>
      <c r="B141" s="42" t="s">
        <v>201</v>
      </c>
      <c r="C141" s="43" t="s">
        <v>261</v>
      </c>
      <c r="D141" s="44">
        <v>1210</v>
      </c>
      <c r="E141" s="44">
        <v>181.8</v>
      </c>
      <c r="F141" s="45">
        <f t="shared" si="7"/>
        <v>15.024793388429753</v>
      </c>
    </row>
    <row r="142" spans="1:6" ht="111" customHeight="1">
      <c r="A142" s="41"/>
      <c r="B142" s="42" t="s">
        <v>262</v>
      </c>
      <c r="C142" s="43" t="s">
        <v>263</v>
      </c>
      <c r="D142" s="49">
        <v>1210</v>
      </c>
      <c r="E142" s="49">
        <v>181.8</v>
      </c>
      <c r="F142" s="50">
        <f t="shared" si="7"/>
        <v>15.024793388429753</v>
      </c>
    </row>
    <row r="143" spans="1:6" ht="51" customHeight="1">
      <c r="A143" s="41"/>
      <c r="B143" s="42" t="s">
        <v>476</v>
      </c>
      <c r="C143" s="43" t="s">
        <v>475</v>
      </c>
      <c r="D143" s="49">
        <v>1000</v>
      </c>
      <c r="E143" s="49">
        <v>0</v>
      </c>
      <c r="F143" s="50">
        <v>0</v>
      </c>
    </row>
    <row r="144" spans="1:6" ht="47.25" customHeight="1">
      <c r="A144" s="41"/>
      <c r="B144" s="42" t="s">
        <v>150</v>
      </c>
      <c r="C144" s="43" t="s">
        <v>477</v>
      </c>
      <c r="D144" s="49">
        <v>1000</v>
      </c>
      <c r="E144" s="49">
        <v>0</v>
      </c>
      <c r="F144" s="50">
        <v>0</v>
      </c>
    </row>
    <row r="145" spans="1:6" ht="34.5" customHeight="1">
      <c r="A145" s="41"/>
      <c r="B145" s="42" t="s">
        <v>415</v>
      </c>
      <c r="C145" s="75" t="s">
        <v>478</v>
      </c>
      <c r="D145" s="49">
        <v>1000</v>
      </c>
      <c r="E145" s="49">
        <v>0</v>
      </c>
      <c r="F145" s="50">
        <v>0</v>
      </c>
    </row>
    <row r="146" spans="1:6" ht="37.5">
      <c r="A146" s="41"/>
      <c r="B146" s="42" t="s">
        <v>264</v>
      </c>
      <c r="C146" s="43" t="s">
        <v>265</v>
      </c>
      <c r="D146" s="44">
        <v>210</v>
      </c>
      <c r="E146" s="44">
        <f>E147</f>
        <v>181.8</v>
      </c>
      <c r="F146" s="45">
        <v>52.4</v>
      </c>
    </row>
    <row r="147" spans="1:6" ht="37.5">
      <c r="A147" s="41"/>
      <c r="B147" s="42" t="s">
        <v>266</v>
      </c>
      <c r="C147" s="43" t="s">
        <v>267</v>
      </c>
      <c r="D147" s="44">
        <v>210</v>
      </c>
      <c r="E147" s="44">
        <v>181.8</v>
      </c>
      <c r="F147" s="45">
        <v>52.4</v>
      </c>
    </row>
    <row r="148" spans="1:6" ht="56.25">
      <c r="A148" s="41"/>
      <c r="B148" s="42" t="s">
        <v>150</v>
      </c>
      <c r="C148" s="75" t="s">
        <v>515</v>
      </c>
      <c r="D148" s="44">
        <v>100</v>
      </c>
      <c r="E148" s="44">
        <v>71.8</v>
      </c>
      <c r="F148" s="45">
        <v>71.8</v>
      </c>
    </row>
    <row r="149" spans="1:6" ht="36" customHeight="1">
      <c r="A149" s="41"/>
      <c r="B149" s="42" t="s">
        <v>150</v>
      </c>
      <c r="C149" s="75" t="s">
        <v>479</v>
      </c>
      <c r="D149" s="44">
        <v>110</v>
      </c>
      <c r="E149" s="44">
        <v>110</v>
      </c>
      <c r="F149" s="45">
        <f t="shared" si="7"/>
        <v>100</v>
      </c>
    </row>
    <row r="150" spans="1:6" ht="75" hidden="1">
      <c r="A150" s="41"/>
      <c r="B150" s="42" t="s">
        <v>432</v>
      </c>
      <c r="C150" s="43" t="s">
        <v>450</v>
      </c>
      <c r="D150" s="44">
        <f>D151</f>
        <v>5</v>
      </c>
      <c r="E150" s="44">
        <f>E151</f>
        <v>0</v>
      </c>
      <c r="F150" s="45">
        <f t="shared" si="7"/>
        <v>0</v>
      </c>
    </row>
    <row r="151" spans="1:6" ht="18.75" hidden="1">
      <c r="A151" s="41"/>
      <c r="B151" s="42" t="s">
        <v>187</v>
      </c>
      <c r="C151" s="43" t="s">
        <v>451</v>
      </c>
      <c r="D151" s="44">
        <f>D152</f>
        <v>5</v>
      </c>
      <c r="E151" s="44">
        <f>E152</f>
        <v>0</v>
      </c>
      <c r="F151" s="45">
        <f t="shared" si="7"/>
        <v>0</v>
      </c>
    </row>
    <row r="152" spans="1:6" ht="56.25" hidden="1">
      <c r="A152" s="41"/>
      <c r="B152" s="42" t="s">
        <v>387</v>
      </c>
      <c r="C152" s="43" t="s">
        <v>452</v>
      </c>
      <c r="D152" s="44">
        <v>5</v>
      </c>
      <c r="E152" s="44"/>
      <c r="F152" s="45">
        <f t="shared" si="7"/>
        <v>0</v>
      </c>
    </row>
    <row r="153" spans="1:6" ht="75" hidden="1">
      <c r="A153" s="41"/>
      <c r="B153" s="42" t="s">
        <v>459</v>
      </c>
      <c r="C153" s="43" t="s">
        <v>413</v>
      </c>
      <c r="D153" s="44">
        <f>D154</f>
        <v>20</v>
      </c>
      <c r="E153" s="44">
        <f>E154</f>
        <v>0</v>
      </c>
      <c r="F153" s="45">
        <f t="shared" si="7"/>
        <v>0</v>
      </c>
    </row>
    <row r="154" spans="1:6" ht="18.75" hidden="1">
      <c r="A154" s="41"/>
      <c r="B154" s="42" t="s">
        <v>187</v>
      </c>
      <c r="C154" s="43" t="s">
        <v>414</v>
      </c>
      <c r="D154" s="44">
        <f>D155</f>
        <v>20</v>
      </c>
      <c r="E154" s="44">
        <f>E155</f>
        <v>0</v>
      </c>
      <c r="F154" s="45">
        <f t="shared" si="7"/>
        <v>0</v>
      </c>
    </row>
    <row r="155" spans="1:6" ht="21" customHeight="1" hidden="1">
      <c r="A155" s="41"/>
      <c r="B155" s="42" t="s">
        <v>415</v>
      </c>
      <c r="C155" s="43" t="s">
        <v>416</v>
      </c>
      <c r="D155" s="44">
        <v>20</v>
      </c>
      <c r="E155" s="44">
        <v>0</v>
      </c>
      <c r="F155" s="45">
        <f t="shared" si="7"/>
        <v>0</v>
      </c>
    </row>
    <row r="156" spans="1:6" ht="18.75">
      <c r="A156" s="41" t="s">
        <v>268</v>
      </c>
      <c r="B156" s="42" t="s">
        <v>13</v>
      </c>
      <c r="C156" s="43" t="s">
        <v>269</v>
      </c>
      <c r="D156" s="44">
        <f>D161+D165+D169</f>
        <v>592.2</v>
      </c>
      <c r="E156" s="44">
        <v>348.4</v>
      </c>
      <c r="F156" s="45">
        <f t="shared" si="7"/>
        <v>58.83147585275243</v>
      </c>
    </row>
    <row r="157" spans="1:6" ht="356.25" customHeight="1">
      <c r="A157" s="41"/>
      <c r="B157" s="42" t="s">
        <v>270</v>
      </c>
      <c r="C157" s="43" t="s">
        <v>271</v>
      </c>
      <c r="D157" s="44">
        <v>587.2</v>
      </c>
      <c r="E157" s="44">
        <v>348.4</v>
      </c>
      <c r="F157" s="45">
        <f t="shared" si="7"/>
        <v>59.33242506811989</v>
      </c>
    </row>
    <row r="158" spans="1:6" ht="37.5">
      <c r="A158" s="41"/>
      <c r="B158" s="42" t="s">
        <v>272</v>
      </c>
      <c r="C158" s="43" t="s">
        <v>273</v>
      </c>
      <c r="D158" s="44">
        <f>D159</f>
        <v>400</v>
      </c>
      <c r="E158" s="44">
        <f>E159</f>
        <v>249.7</v>
      </c>
      <c r="F158" s="45">
        <f t="shared" si="7"/>
        <v>62.425</v>
      </c>
    </row>
    <row r="159" spans="1:6" ht="15.75" customHeight="1">
      <c r="A159" s="41"/>
      <c r="B159" s="42" t="s">
        <v>274</v>
      </c>
      <c r="C159" s="43" t="s">
        <v>275</v>
      </c>
      <c r="D159" s="44">
        <f>D161</f>
        <v>400</v>
      </c>
      <c r="E159" s="44">
        <f>E161</f>
        <v>249.7</v>
      </c>
      <c r="F159" s="45">
        <f t="shared" si="7"/>
        <v>62.425</v>
      </c>
    </row>
    <row r="160" spans="1:6" ht="15.75" customHeight="1">
      <c r="A160" s="41"/>
      <c r="B160" s="42" t="s">
        <v>276</v>
      </c>
      <c r="C160" s="43" t="s">
        <v>277</v>
      </c>
      <c r="D160" s="44">
        <f>D161</f>
        <v>400</v>
      </c>
      <c r="E160" s="44">
        <f>E161</f>
        <v>249.7</v>
      </c>
      <c r="F160" s="45">
        <f t="shared" si="7"/>
        <v>62.425</v>
      </c>
    </row>
    <row r="161" spans="1:6" ht="36" customHeight="1">
      <c r="A161" s="41"/>
      <c r="B161" s="42" t="s">
        <v>150</v>
      </c>
      <c r="C161" s="75" t="s">
        <v>278</v>
      </c>
      <c r="D161" s="44">
        <v>400</v>
      </c>
      <c r="E161" s="44">
        <v>249.7</v>
      </c>
      <c r="F161" s="45">
        <f t="shared" si="7"/>
        <v>62.425</v>
      </c>
    </row>
    <row r="162" spans="1:6" ht="35.25" customHeight="1">
      <c r="A162" s="41"/>
      <c r="B162" s="42" t="s">
        <v>279</v>
      </c>
      <c r="C162" s="43" t="s">
        <v>388</v>
      </c>
      <c r="D162" s="44">
        <f aca="true" t="shared" si="14" ref="D162:E164">D163</f>
        <v>187.2</v>
      </c>
      <c r="E162" s="44">
        <f t="shared" si="14"/>
        <v>98.7</v>
      </c>
      <c r="F162" s="45">
        <f t="shared" si="7"/>
        <v>52.72435897435898</v>
      </c>
    </row>
    <row r="163" spans="1:6" ht="35.25" customHeight="1">
      <c r="A163" s="41"/>
      <c r="B163" s="42" t="s">
        <v>279</v>
      </c>
      <c r="C163" s="43" t="s">
        <v>389</v>
      </c>
      <c r="D163" s="44">
        <f t="shared" si="14"/>
        <v>187.2</v>
      </c>
      <c r="E163" s="44">
        <f t="shared" si="14"/>
        <v>98.7</v>
      </c>
      <c r="F163" s="45">
        <f t="shared" si="7"/>
        <v>52.72435897435898</v>
      </c>
    </row>
    <row r="164" spans="1:6" ht="18.75">
      <c r="A164" s="41"/>
      <c r="B164" s="42" t="s">
        <v>276</v>
      </c>
      <c r="C164" s="43" t="s">
        <v>390</v>
      </c>
      <c r="D164" s="44">
        <f t="shared" si="14"/>
        <v>187.2</v>
      </c>
      <c r="E164" s="44">
        <f t="shared" si="14"/>
        <v>98.7</v>
      </c>
      <c r="F164" s="45">
        <f t="shared" si="7"/>
        <v>52.72435897435898</v>
      </c>
    </row>
    <row r="165" spans="1:6" ht="39" customHeight="1">
      <c r="A165" s="41"/>
      <c r="B165" s="42" t="s">
        <v>150</v>
      </c>
      <c r="C165" s="75" t="s">
        <v>391</v>
      </c>
      <c r="D165" s="44">
        <v>187.2</v>
      </c>
      <c r="E165" s="44">
        <v>98.7</v>
      </c>
      <c r="F165" s="45">
        <f t="shared" si="7"/>
        <v>52.72435897435898</v>
      </c>
    </row>
    <row r="166" spans="1:6" ht="39" customHeight="1">
      <c r="A166" s="41"/>
      <c r="B166" s="42" t="s">
        <v>201</v>
      </c>
      <c r="C166" s="43" t="s">
        <v>480</v>
      </c>
      <c r="D166" s="44">
        <v>5</v>
      </c>
      <c r="E166" s="44">
        <v>0</v>
      </c>
      <c r="F166" s="45">
        <v>0</v>
      </c>
    </row>
    <row r="167" spans="1:6" ht="121.5" customHeight="1">
      <c r="A167" s="41"/>
      <c r="B167" s="42" t="s">
        <v>481</v>
      </c>
      <c r="C167" s="43" t="s">
        <v>484</v>
      </c>
      <c r="D167" s="44">
        <v>5</v>
      </c>
      <c r="E167" s="44">
        <v>0</v>
      </c>
      <c r="F167" s="45">
        <v>0</v>
      </c>
    </row>
    <row r="168" spans="1:6" ht="151.5" customHeight="1">
      <c r="A168" s="41"/>
      <c r="B168" s="42" t="s">
        <v>482</v>
      </c>
      <c r="C168" s="43" t="s">
        <v>485</v>
      </c>
      <c r="D168" s="44">
        <v>5</v>
      </c>
      <c r="E168" s="44">
        <v>0</v>
      </c>
      <c r="F168" s="45"/>
    </row>
    <row r="169" spans="1:6" ht="45" customHeight="1">
      <c r="A169" s="41"/>
      <c r="B169" s="42" t="s">
        <v>483</v>
      </c>
      <c r="C169" s="75" t="s">
        <v>486</v>
      </c>
      <c r="D169" s="44">
        <v>5</v>
      </c>
      <c r="E169" s="44">
        <v>0</v>
      </c>
      <c r="F169" s="45"/>
    </row>
    <row r="170" spans="1:6" ht="18.75">
      <c r="A170" s="41" t="s">
        <v>1</v>
      </c>
      <c r="B170" s="42" t="s">
        <v>12</v>
      </c>
      <c r="C170" s="43" t="s">
        <v>280</v>
      </c>
      <c r="D170" s="44">
        <f aca="true" t="shared" si="15" ref="D170:E172">D171</f>
        <v>3915</v>
      </c>
      <c r="E170" s="44">
        <f t="shared" si="15"/>
        <v>3435</v>
      </c>
      <c r="F170" s="45">
        <f aca="true" t="shared" si="16" ref="F170:F191">E170/D170*100</f>
        <v>87.73946360153256</v>
      </c>
    </row>
    <row r="171" spans="1:6" ht="18.75">
      <c r="A171" s="41"/>
      <c r="B171" s="42" t="s">
        <v>11</v>
      </c>
      <c r="C171" s="43" t="s">
        <v>281</v>
      </c>
      <c r="D171" s="44">
        <f t="shared" si="15"/>
        <v>3915</v>
      </c>
      <c r="E171" s="44">
        <f t="shared" si="15"/>
        <v>3435</v>
      </c>
      <c r="F171" s="45">
        <f t="shared" si="16"/>
        <v>87.73946360153256</v>
      </c>
    </row>
    <row r="172" spans="1:6" ht="79.5" customHeight="1">
      <c r="A172" s="41"/>
      <c r="B172" s="42" t="s">
        <v>282</v>
      </c>
      <c r="C172" s="43" t="s">
        <v>283</v>
      </c>
      <c r="D172" s="44">
        <f t="shared" si="15"/>
        <v>3915</v>
      </c>
      <c r="E172" s="44">
        <f t="shared" si="15"/>
        <v>3435</v>
      </c>
      <c r="F172" s="45">
        <f t="shared" si="16"/>
        <v>87.73946360153256</v>
      </c>
    </row>
    <row r="173" spans="1:6" ht="55.5" customHeight="1">
      <c r="A173" s="41"/>
      <c r="B173" s="42" t="s">
        <v>284</v>
      </c>
      <c r="C173" s="43" t="s">
        <v>285</v>
      </c>
      <c r="D173" s="44">
        <f>D174+D177</f>
        <v>3915</v>
      </c>
      <c r="E173" s="44">
        <f>E174+E177</f>
        <v>3435</v>
      </c>
      <c r="F173" s="45">
        <f t="shared" si="16"/>
        <v>87.73946360153256</v>
      </c>
    </row>
    <row r="174" spans="1:6" ht="18.75">
      <c r="A174" s="41" t="s">
        <v>286</v>
      </c>
      <c r="B174" s="42" t="s">
        <v>287</v>
      </c>
      <c r="C174" s="43" t="s">
        <v>288</v>
      </c>
      <c r="D174" s="44">
        <f>D175</f>
        <v>3205.6</v>
      </c>
      <c r="E174" s="44">
        <f>E175</f>
        <v>2873</v>
      </c>
      <c r="F174" s="45">
        <f t="shared" si="16"/>
        <v>89.62440728724732</v>
      </c>
    </row>
    <row r="175" spans="1:6" ht="56.25">
      <c r="A175" s="41"/>
      <c r="B175" s="42" t="s">
        <v>289</v>
      </c>
      <c r="C175" s="43" t="s">
        <v>290</v>
      </c>
      <c r="D175" s="44">
        <f>D176</f>
        <v>3205.6</v>
      </c>
      <c r="E175" s="44">
        <f>E176</f>
        <v>2873</v>
      </c>
      <c r="F175" s="45">
        <f t="shared" si="16"/>
        <v>89.62440728724732</v>
      </c>
    </row>
    <row r="176" spans="1:6" ht="18.75">
      <c r="A176" s="41"/>
      <c r="B176" s="42" t="s">
        <v>291</v>
      </c>
      <c r="C176" s="75" t="s">
        <v>292</v>
      </c>
      <c r="D176" s="44">
        <v>3205.6</v>
      </c>
      <c r="E176" s="44">
        <v>2873</v>
      </c>
      <c r="F176" s="45">
        <f t="shared" si="16"/>
        <v>89.62440728724732</v>
      </c>
    </row>
    <row r="177" spans="1:6" ht="18.75">
      <c r="A177" s="41" t="s">
        <v>293</v>
      </c>
      <c r="B177" s="51" t="s">
        <v>294</v>
      </c>
      <c r="C177" s="43" t="s">
        <v>295</v>
      </c>
      <c r="D177" s="44">
        <f>D178</f>
        <v>709.4</v>
      </c>
      <c r="E177" s="44">
        <f>E178</f>
        <v>562</v>
      </c>
      <c r="F177" s="45">
        <f t="shared" si="16"/>
        <v>79.22187764307867</v>
      </c>
    </row>
    <row r="178" spans="1:6" ht="56.25">
      <c r="A178" s="41"/>
      <c r="B178" s="42" t="s">
        <v>289</v>
      </c>
      <c r="C178" s="43" t="s">
        <v>296</v>
      </c>
      <c r="D178" s="44">
        <f>D179</f>
        <v>709.4</v>
      </c>
      <c r="E178" s="44">
        <f>E179</f>
        <v>562</v>
      </c>
      <c r="F178" s="45">
        <f t="shared" si="16"/>
        <v>79.22187764307867</v>
      </c>
    </row>
    <row r="179" spans="1:6" ht="18.75">
      <c r="A179" s="41"/>
      <c r="B179" s="42" t="s">
        <v>291</v>
      </c>
      <c r="C179" s="75" t="s">
        <v>297</v>
      </c>
      <c r="D179" s="44">
        <v>709.4</v>
      </c>
      <c r="E179" s="44">
        <v>562</v>
      </c>
      <c r="F179" s="45">
        <f t="shared" si="16"/>
        <v>79.22187764307867</v>
      </c>
    </row>
    <row r="180" spans="1:6" ht="18.75">
      <c r="A180" s="41" t="s">
        <v>2</v>
      </c>
      <c r="B180" s="42" t="s">
        <v>9</v>
      </c>
      <c r="C180" s="43" t="s">
        <v>298</v>
      </c>
      <c r="D180" s="44">
        <f aca="true" t="shared" si="17" ref="D180:E184">D181</f>
        <v>125</v>
      </c>
      <c r="E180" s="44">
        <f t="shared" si="17"/>
        <v>65.4</v>
      </c>
      <c r="F180" s="45">
        <f t="shared" si="16"/>
        <v>52.32</v>
      </c>
    </row>
    <row r="181" spans="1:6" ht="37.5">
      <c r="A181" s="41" t="s">
        <v>299</v>
      </c>
      <c r="B181" s="42" t="s">
        <v>8</v>
      </c>
      <c r="C181" s="43" t="s">
        <v>300</v>
      </c>
      <c r="D181" s="44">
        <f t="shared" si="17"/>
        <v>125</v>
      </c>
      <c r="E181" s="44">
        <f t="shared" si="17"/>
        <v>65.4</v>
      </c>
      <c r="F181" s="45">
        <f t="shared" si="16"/>
        <v>52.32</v>
      </c>
    </row>
    <row r="182" spans="1:6" ht="131.25">
      <c r="A182" s="41"/>
      <c r="B182" s="42" t="s">
        <v>301</v>
      </c>
      <c r="C182" s="43" t="s">
        <v>302</v>
      </c>
      <c r="D182" s="44">
        <f t="shared" si="17"/>
        <v>125</v>
      </c>
      <c r="E182" s="44">
        <f t="shared" si="17"/>
        <v>65.4</v>
      </c>
      <c r="F182" s="45">
        <f t="shared" si="16"/>
        <v>52.32</v>
      </c>
    </row>
    <row r="183" spans="1:6" ht="35.25" customHeight="1">
      <c r="A183" s="41"/>
      <c r="B183" s="42" t="s">
        <v>303</v>
      </c>
      <c r="C183" s="43" t="s">
        <v>304</v>
      </c>
      <c r="D183" s="44">
        <f t="shared" si="17"/>
        <v>125</v>
      </c>
      <c r="E183" s="44">
        <f t="shared" si="17"/>
        <v>65.4</v>
      </c>
      <c r="F183" s="45">
        <f t="shared" si="16"/>
        <v>52.32</v>
      </c>
    </row>
    <row r="184" spans="1:6" ht="18.75">
      <c r="A184" s="41"/>
      <c r="B184" s="42" t="s">
        <v>276</v>
      </c>
      <c r="C184" s="43" t="s">
        <v>305</v>
      </c>
      <c r="D184" s="44">
        <f t="shared" si="17"/>
        <v>125</v>
      </c>
      <c r="E184" s="44">
        <f t="shared" si="17"/>
        <v>65.4</v>
      </c>
      <c r="F184" s="45">
        <f t="shared" si="16"/>
        <v>52.32</v>
      </c>
    </row>
    <row r="185" spans="1:6" ht="35.25" customHeight="1">
      <c r="A185" s="41"/>
      <c r="B185" s="42" t="s">
        <v>150</v>
      </c>
      <c r="C185" s="75" t="s">
        <v>306</v>
      </c>
      <c r="D185" s="44">
        <v>125</v>
      </c>
      <c r="E185" s="45">
        <v>65.4</v>
      </c>
      <c r="F185" s="45">
        <f t="shared" si="16"/>
        <v>52.32</v>
      </c>
    </row>
    <row r="186" spans="1:6" ht="35.25" customHeight="1" hidden="1">
      <c r="A186" s="41" t="s">
        <v>82</v>
      </c>
      <c r="B186" s="42" t="s">
        <v>7</v>
      </c>
      <c r="C186" s="43" t="s">
        <v>307</v>
      </c>
      <c r="D186" s="44">
        <f aca="true" t="shared" si="18" ref="D186:E190">D187</f>
        <v>0.1</v>
      </c>
      <c r="E186" s="44">
        <f t="shared" si="18"/>
        <v>0</v>
      </c>
      <c r="F186" s="45">
        <f t="shared" si="16"/>
        <v>0</v>
      </c>
    </row>
    <row r="187" spans="1:6" ht="37.5" hidden="1">
      <c r="A187" s="41" t="s">
        <v>308</v>
      </c>
      <c r="B187" s="42" t="s">
        <v>309</v>
      </c>
      <c r="C187" s="43" t="s">
        <v>310</v>
      </c>
      <c r="D187" s="44">
        <f>D188</f>
        <v>0.1</v>
      </c>
      <c r="E187" s="44">
        <f>E188</f>
        <v>0</v>
      </c>
      <c r="F187" s="45">
        <f t="shared" si="16"/>
        <v>0</v>
      </c>
    </row>
    <row r="188" spans="1:6" ht="18.75" customHeight="1" hidden="1">
      <c r="A188" s="41"/>
      <c r="B188" s="42" t="s">
        <v>311</v>
      </c>
      <c r="C188" s="43" t="s">
        <v>312</v>
      </c>
      <c r="D188" s="44">
        <f t="shared" si="18"/>
        <v>0.1</v>
      </c>
      <c r="E188" s="44">
        <f t="shared" si="18"/>
        <v>0</v>
      </c>
      <c r="F188" s="45">
        <f t="shared" si="16"/>
        <v>0</v>
      </c>
    </row>
    <row r="189" spans="1:6" ht="39.75" customHeight="1" hidden="1">
      <c r="A189" s="41"/>
      <c r="B189" s="42" t="s">
        <v>313</v>
      </c>
      <c r="C189" s="43" t="s">
        <v>314</v>
      </c>
      <c r="D189" s="44">
        <f t="shared" si="18"/>
        <v>0.1</v>
      </c>
      <c r="E189" s="44">
        <f t="shared" si="18"/>
        <v>0</v>
      </c>
      <c r="F189" s="45">
        <f t="shared" si="16"/>
        <v>0</v>
      </c>
    </row>
    <row r="190" spans="1:6" ht="17.25" customHeight="1" hidden="1">
      <c r="A190" s="41"/>
      <c r="B190" s="42" t="s">
        <v>315</v>
      </c>
      <c r="C190" s="43" t="s">
        <v>316</v>
      </c>
      <c r="D190" s="44">
        <f t="shared" si="18"/>
        <v>0.1</v>
      </c>
      <c r="E190" s="44">
        <f t="shared" si="18"/>
        <v>0</v>
      </c>
      <c r="F190" s="45">
        <f t="shared" si="16"/>
        <v>0</v>
      </c>
    </row>
    <row r="191" spans="1:6" ht="21" customHeight="1" hidden="1">
      <c r="A191" s="41"/>
      <c r="B191" s="42" t="s">
        <v>317</v>
      </c>
      <c r="C191" s="43" t="s">
        <v>318</v>
      </c>
      <c r="D191" s="44">
        <v>0.1</v>
      </c>
      <c r="E191" s="44">
        <v>0</v>
      </c>
      <c r="F191" s="45">
        <f t="shared" si="16"/>
        <v>0</v>
      </c>
    </row>
    <row r="192" spans="1:6" ht="18.75">
      <c r="A192" s="16"/>
      <c r="B192" s="52"/>
      <c r="C192" s="2"/>
      <c r="D192" s="14"/>
      <c r="E192" s="21"/>
      <c r="F192" s="15"/>
    </row>
    <row r="193" spans="1:6" ht="18.75" customHeight="1">
      <c r="A193" s="94" t="s">
        <v>491</v>
      </c>
      <c r="B193" s="94"/>
      <c r="C193" s="28"/>
      <c r="D193" s="81"/>
      <c r="E193" s="81"/>
      <c r="F193" s="21"/>
    </row>
    <row r="194" spans="1:6" ht="34.5" customHeight="1">
      <c r="A194" s="94"/>
      <c r="B194" s="94"/>
      <c r="C194" s="19"/>
      <c r="D194" s="81" t="s">
        <v>462</v>
      </c>
      <c r="E194" s="81"/>
      <c r="F194" s="21"/>
    </row>
    <row r="195" spans="1:6" ht="18.75">
      <c r="A195" s="16"/>
      <c r="B195" s="31"/>
      <c r="C195" s="19"/>
      <c r="D195" s="21"/>
      <c r="E195" s="21"/>
      <c r="F195" s="21"/>
    </row>
    <row r="196" spans="2:6" ht="18.75">
      <c r="B196" s="38"/>
      <c r="C196" s="39"/>
      <c r="D196" s="53"/>
      <c r="E196" s="53"/>
      <c r="F196" s="53"/>
    </row>
    <row r="197" spans="2:6" ht="18.75">
      <c r="B197" s="38"/>
      <c r="C197" s="39"/>
      <c r="D197" s="53"/>
      <c r="E197" s="53"/>
      <c r="F197" s="53"/>
    </row>
    <row r="198" spans="2:6" ht="18.75">
      <c r="B198" s="38"/>
      <c r="C198" s="39"/>
      <c r="D198" s="53"/>
      <c r="E198" s="53"/>
      <c r="F198" s="53"/>
    </row>
    <row r="199" spans="2:6" ht="18.75">
      <c r="B199" s="38"/>
      <c r="C199" s="39"/>
      <c r="D199" s="53"/>
      <c r="E199" s="53"/>
      <c r="F199" s="53"/>
    </row>
    <row r="200" spans="2:6" ht="18.75">
      <c r="B200" s="38"/>
      <c r="C200" s="39"/>
      <c r="D200" s="53"/>
      <c r="E200" s="53"/>
      <c r="F200" s="53"/>
    </row>
    <row r="201" spans="2:6" ht="18.75">
      <c r="B201" s="38"/>
      <c r="C201" s="39"/>
      <c r="D201" s="53"/>
      <c r="E201" s="53"/>
      <c r="F201" s="53"/>
    </row>
    <row r="202" spans="2:6" ht="18.75">
      <c r="B202" s="38"/>
      <c r="C202" s="39"/>
      <c r="D202" s="53"/>
      <c r="E202" s="53"/>
      <c r="F202" s="53"/>
    </row>
  </sheetData>
  <sheetProtection/>
  <mergeCells count="14">
    <mergeCell ref="A193:B194"/>
    <mergeCell ref="D193:E193"/>
    <mergeCell ref="D194:E194"/>
    <mergeCell ref="A7:F7"/>
    <mergeCell ref="A9:A10"/>
    <mergeCell ref="B9:B10"/>
    <mergeCell ref="C9:C10"/>
    <mergeCell ref="D9:D10"/>
    <mergeCell ref="E9:E10"/>
    <mergeCell ref="F9:F10"/>
    <mergeCell ref="C1:G1"/>
    <mergeCell ref="C2:G2"/>
    <mergeCell ref="C3:G3"/>
    <mergeCell ref="C4:G4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42"/>
  <sheetViews>
    <sheetView view="pageBreakPreview" zoomScale="60" zoomScaleNormal="75" workbookViewId="0" topLeftCell="A1">
      <selection activeCell="C12" sqref="C12"/>
    </sheetView>
  </sheetViews>
  <sheetFormatPr defaultColWidth="9.140625" defaultRowHeight="15"/>
  <cols>
    <col min="1" max="1" width="45.7109375" style="16" customWidth="1"/>
    <col min="2" max="2" width="8.8515625" style="16" customWidth="1"/>
    <col min="3" max="3" width="32.57421875" style="16" customWidth="1"/>
    <col min="4" max="4" width="16.140625" style="16" customWidth="1"/>
    <col min="5" max="5" width="14.7109375" style="36" customWidth="1"/>
  </cols>
  <sheetData>
    <row r="1" spans="3:6" ht="18.75">
      <c r="C1" s="107" t="s">
        <v>424</v>
      </c>
      <c r="D1" s="107"/>
      <c r="E1" s="107"/>
      <c r="F1" s="107"/>
    </row>
    <row r="2" spans="3:6" ht="18.75" customHeight="1">
      <c r="C2" s="108" t="s">
        <v>463</v>
      </c>
      <c r="D2" s="108"/>
      <c r="E2" s="108"/>
      <c r="F2" s="108"/>
    </row>
    <row r="3" spans="3:6" ht="23.25" customHeight="1">
      <c r="C3" s="107" t="s">
        <v>3</v>
      </c>
      <c r="D3" s="107"/>
      <c r="E3" s="107"/>
      <c r="F3" s="107"/>
    </row>
    <row r="4" spans="3:6" ht="18.75" customHeight="1">
      <c r="C4" s="107" t="s">
        <v>520</v>
      </c>
      <c r="D4" s="107"/>
      <c r="E4" s="107"/>
      <c r="F4" s="107"/>
    </row>
    <row r="5" ht="18.75">
      <c r="E5" s="31"/>
    </row>
    <row r="6" ht="18.75">
      <c r="E6" s="31"/>
    </row>
    <row r="7" spans="1:5" ht="55.5" customHeight="1">
      <c r="A7" s="106" t="s">
        <v>494</v>
      </c>
      <c r="B7" s="106"/>
      <c r="C7" s="106"/>
      <c r="D7" s="106"/>
      <c r="E7" s="106"/>
    </row>
    <row r="8" spans="1:5" ht="60" customHeight="1">
      <c r="A8" s="109" t="s">
        <v>517</v>
      </c>
      <c r="B8" s="109"/>
      <c r="C8" s="109"/>
      <c r="D8" s="109"/>
      <c r="E8" s="109"/>
    </row>
    <row r="9" spans="1:5" ht="15" customHeight="1">
      <c r="A9" s="57"/>
      <c r="B9" s="57"/>
      <c r="C9" s="57"/>
      <c r="D9" s="57"/>
      <c r="E9" s="31" t="s">
        <v>80</v>
      </c>
    </row>
    <row r="10" spans="1:5" ht="19.5" customHeight="1">
      <c r="A10" s="88" t="s">
        <v>50</v>
      </c>
      <c r="B10" s="111" t="s">
        <v>319</v>
      </c>
      <c r="C10" s="112"/>
      <c r="D10" s="85" t="s">
        <v>430</v>
      </c>
      <c r="E10" s="104" t="s">
        <v>516</v>
      </c>
    </row>
    <row r="11" spans="1:5" ht="0.75" customHeight="1">
      <c r="A11" s="110"/>
      <c r="B11" s="113"/>
      <c r="C11" s="114"/>
      <c r="D11" s="115"/>
      <c r="E11" s="116"/>
    </row>
    <row r="12" spans="1:5" ht="159" customHeight="1">
      <c r="A12" s="89"/>
      <c r="B12" s="58" t="s">
        <v>320</v>
      </c>
      <c r="C12" s="59" t="s">
        <v>321</v>
      </c>
      <c r="D12" s="86"/>
      <c r="E12" s="105"/>
    </row>
    <row r="13" spans="1:5" ht="36" customHeight="1">
      <c r="A13" s="22" t="s">
        <v>322</v>
      </c>
      <c r="B13" s="60">
        <v>992</v>
      </c>
      <c r="C13" s="59"/>
      <c r="D13" s="61">
        <f>D22</f>
        <v>1765.7999999999993</v>
      </c>
      <c r="E13" s="61">
        <f>E21</f>
        <v>298.3000000000011</v>
      </c>
    </row>
    <row r="14" spans="1:5" ht="37.5" hidden="1">
      <c r="A14" s="22" t="s">
        <v>323</v>
      </c>
      <c r="B14" s="60">
        <v>992</v>
      </c>
      <c r="C14" s="62"/>
      <c r="D14" s="61">
        <v>0</v>
      </c>
      <c r="E14" s="61">
        <v>0</v>
      </c>
    </row>
    <row r="15" spans="1:5" ht="56.25" hidden="1">
      <c r="A15" s="22" t="s">
        <v>324</v>
      </c>
      <c r="B15" s="60">
        <v>992</v>
      </c>
      <c r="C15" s="63" t="s">
        <v>325</v>
      </c>
      <c r="D15" s="61">
        <v>-20.4</v>
      </c>
      <c r="E15" s="61">
        <v>-20.4</v>
      </c>
    </row>
    <row r="16" spans="1:5" ht="81" customHeight="1" hidden="1">
      <c r="A16" s="22" t="s">
        <v>326</v>
      </c>
      <c r="B16" s="60">
        <v>992</v>
      </c>
      <c r="C16" s="63" t="s">
        <v>325</v>
      </c>
      <c r="D16" s="61">
        <v>-20.4</v>
      </c>
      <c r="E16" s="61">
        <v>-20.4</v>
      </c>
    </row>
    <row r="17" spans="1:5" ht="93.75" hidden="1">
      <c r="A17" s="64" t="s">
        <v>327</v>
      </c>
      <c r="B17" s="63">
        <v>992</v>
      </c>
      <c r="C17" s="63" t="s">
        <v>328</v>
      </c>
      <c r="D17" s="61">
        <v>0</v>
      </c>
      <c r="E17" s="65">
        <f>E18</f>
        <v>0</v>
      </c>
    </row>
    <row r="18" spans="1:5" ht="93.75" hidden="1">
      <c r="A18" s="64" t="s">
        <v>329</v>
      </c>
      <c r="B18" s="63">
        <v>992</v>
      </c>
      <c r="C18" s="63" t="s">
        <v>330</v>
      </c>
      <c r="D18" s="61">
        <v>0</v>
      </c>
      <c r="E18" s="65">
        <v>0</v>
      </c>
    </row>
    <row r="19" spans="1:5" ht="93.75" hidden="1">
      <c r="A19" s="64" t="s">
        <v>331</v>
      </c>
      <c r="B19" s="63">
        <v>992</v>
      </c>
      <c r="C19" s="63" t="s">
        <v>332</v>
      </c>
      <c r="D19" s="61">
        <v>-20.4</v>
      </c>
      <c r="E19" s="61">
        <v>-20.4</v>
      </c>
    </row>
    <row r="20" spans="1:5" ht="93.75" hidden="1">
      <c r="A20" s="64" t="s">
        <v>333</v>
      </c>
      <c r="B20" s="63">
        <v>992</v>
      </c>
      <c r="C20" s="63" t="s">
        <v>334</v>
      </c>
      <c r="D20" s="61">
        <v>-20.4</v>
      </c>
      <c r="E20" s="65">
        <v>-20.4</v>
      </c>
    </row>
    <row r="21" spans="1:5" ht="18.75">
      <c r="A21" s="64" t="s">
        <v>335</v>
      </c>
      <c r="B21" s="63">
        <v>992</v>
      </c>
      <c r="C21" s="63" t="s">
        <v>336</v>
      </c>
      <c r="D21" s="61">
        <f>D22</f>
        <v>1765.7999999999993</v>
      </c>
      <c r="E21" s="65">
        <f>E22</f>
        <v>298.3000000000011</v>
      </c>
    </row>
    <row r="22" spans="1:5" ht="37.5">
      <c r="A22" s="64" t="s">
        <v>337</v>
      </c>
      <c r="B22" s="63">
        <v>992</v>
      </c>
      <c r="C22" s="63" t="s">
        <v>338</v>
      </c>
      <c r="D22" s="61">
        <f>D26+D30</f>
        <v>1765.7999999999993</v>
      </c>
      <c r="E22" s="61">
        <f>E26+E30</f>
        <v>298.3000000000011</v>
      </c>
    </row>
    <row r="23" spans="1:5" ht="37.5">
      <c r="A23" s="64" t="s">
        <v>339</v>
      </c>
      <c r="B23" s="63">
        <v>992</v>
      </c>
      <c r="C23" s="63" t="s">
        <v>340</v>
      </c>
      <c r="D23" s="61">
        <f aca="true" t="shared" si="0" ref="D23:E25">D24</f>
        <v>-11649.6</v>
      </c>
      <c r="E23" s="65">
        <f t="shared" si="0"/>
        <v>-8046.9</v>
      </c>
    </row>
    <row r="24" spans="1:5" ht="33" customHeight="1">
      <c r="A24" s="64" t="s">
        <v>341</v>
      </c>
      <c r="B24" s="63">
        <v>992</v>
      </c>
      <c r="C24" s="63" t="s">
        <v>342</v>
      </c>
      <c r="D24" s="61">
        <f t="shared" si="0"/>
        <v>-11649.6</v>
      </c>
      <c r="E24" s="65">
        <f t="shared" si="0"/>
        <v>-8046.9</v>
      </c>
    </row>
    <row r="25" spans="1:5" ht="39.75" customHeight="1">
      <c r="A25" s="64" t="s">
        <v>343</v>
      </c>
      <c r="B25" s="63">
        <v>992</v>
      </c>
      <c r="C25" s="63" t="s">
        <v>344</v>
      </c>
      <c r="D25" s="61">
        <f t="shared" si="0"/>
        <v>-11649.6</v>
      </c>
      <c r="E25" s="65">
        <f t="shared" si="0"/>
        <v>-8046.9</v>
      </c>
    </row>
    <row r="26" spans="1:5" ht="33" customHeight="1">
      <c r="A26" s="64" t="s">
        <v>345</v>
      </c>
      <c r="B26" s="63">
        <v>992</v>
      </c>
      <c r="C26" s="63" t="s">
        <v>346</v>
      </c>
      <c r="D26" s="61">
        <v>-11649.6</v>
      </c>
      <c r="E26" s="65">
        <v>-8046.9</v>
      </c>
    </row>
    <row r="27" spans="1:5" ht="37.5">
      <c r="A27" s="64" t="s">
        <v>347</v>
      </c>
      <c r="B27" s="63">
        <v>992</v>
      </c>
      <c r="C27" s="63" t="s">
        <v>348</v>
      </c>
      <c r="D27" s="61">
        <f aca="true" t="shared" si="1" ref="D27:E29">D28</f>
        <v>13415.4</v>
      </c>
      <c r="E27" s="65">
        <f t="shared" si="1"/>
        <v>8345.2</v>
      </c>
    </row>
    <row r="28" spans="1:5" ht="33" customHeight="1">
      <c r="A28" s="64" t="s">
        <v>349</v>
      </c>
      <c r="B28" s="63">
        <v>992</v>
      </c>
      <c r="C28" s="63" t="s">
        <v>350</v>
      </c>
      <c r="D28" s="61">
        <f t="shared" si="1"/>
        <v>13415.4</v>
      </c>
      <c r="E28" s="65">
        <f t="shared" si="1"/>
        <v>8345.2</v>
      </c>
    </row>
    <row r="29" spans="1:5" ht="35.25" customHeight="1">
      <c r="A29" s="64" t="s">
        <v>351</v>
      </c>
      <c r="B29" s="63">
        <v>992</v>
      </c>
      <c r="C29" s="63" t="s">
        <v>352</v>
      </c>
      <c r="D29" s="61">
        <f t="shared" si="1"/>
        <v>13415.4</v>
      </c>
      <c r="E29" s="65">
        <f t="shared" si="1"/>
        <v>8345.2</v>
      </c>
    </row>
    <row r="30" spans="1:5" ht="33.75" customHeight="1">
      <c r="A30" s="64" t="s">
        <v>353</v>
      </c>
      <c r="B30" s="63">
        <v>992</v>
      </c>
      <c r="C30" s="63" t="s">
        <v>354</v>
      </c>
      <c r="D30" s="61">
        <v>13415.4</v>
      </c>
      <c r="E30" s="65">
        <v>8345.2</v>
      </c>
    </row>
    <row r="31" spans="1:5" ht="18.75">
      <c r="A31" s="66"/>
      <c r="B31" s="66"/>
      <c r="C31" s="67"/>
      <c r="D31" s="67"/>
      <c r="E31" s="68"/>
    </row>
    <row r="32" ht="18.75">
      <c r="E32" s="31"/>
    </row>
    <row r="33" spans="1:5" ht="18.75" customHeight="1">
      <c r="A33" s="117" t="s">
        <v>493</v>
      </c>
      <c r="B33" s="117"/>
      <c r="C33" s="28"/>
      <c r="D33" s="118" t="s">
        <v>462</v>
      </c>
      <c r="E33" s="118"/>
    </row>
    <row r="34" spans="1:5" ht="48" customHeight="1">
      <c r="A34" s="117"/>
      <c r="B34" s="117"/>
      <c r="E34" s="31"/>
    </row>
    <row r="35" ht="18.75">
      <c r="E35" s="31"/>
    </row>
    <row r="36" ht="18.75">
      <c r="E36" s="31"/>
    </row>
    <row r="37" ht="18.75">
      <c r="E37" s="31"/>
    </row>
    <row r="38" ht="18.75">
      <c r="E38" s="31"/>
    </row>
    <row r="39" ht="18.75">
      <c r="E39" s="31"/>
    </row>
    <row r="40" ht="18.75">
      <c r="E40" s="31"/>
    </row>
    <row r="41" ht="18.75">
      <c r="E41" s="31"/>
    </row>
    <row r="42" ht="18.75">
      <c r="E42" s="31"/>
    </row>
  </sheetData>
  <sheetProtection/>
  <mergeCells count="12">
    <mergeCell ref="A10:A12"/>
    <mergeCell ref="B10:C11"/>
    <mergeCell ref="D10:D12"/>
    <mergeCell ref="E10:E12"/>
    <mergeCell ref="A33:B34"/>
    <mergeCell ref="D33:E33"/>
    <mergeCell ref="A7:E7"/>
    <mergeCell ref="C1:F1"/>
    <mergeCell ref="C2:F2"/>
    <mergeCell ref="C3:F3"/>
    <mergeCell ref="C4:F4"/>
    <mergeCell ref="A8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trh</cp:lastModifiedBy>
  <cp:lastPrinted>2020-10-28T09:44:14Z</cp:lastPrinted>
  <dcterms:created xsi:type="dcterms:W3CDTF">2012-03-26T11:02:55Z</dcterms:created>
  <dcterms:modified xsi:type="dcterms:W3CDTF">2020-10-28T09:44:18Z</dcterms:modified>
  <cp:category/>
  <cp:version/>
  <cp:contentType/>
  <cp:contentStatus/>
</cp:coreProperties>
</file>