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3" activeTab="6"/>
  </bookViews>
  <sheets>
    <sheet name="прилож.№ 1" sheetId="1" r:id="rId1"/>
    <sheet name="Прил. 2" sheetId="2" r:id="rId2"/>
    <sheet name="прилож.№ 4" sheetId="3" r:id="rId3"/>
    <sheet name="прилож. № 5" sheetId="4" r:id="rId4"/>
    <sheet name="прил. № 6" sheetId="5" r:id="rId5"/>
    <sheet name="Прил.7 Прогр. мун.вн.заимст." sheetId="6" r:id="rId6"/>
    <sheet name="источники 8" sheetId="7" r:id="rId7"/>
  </sheets>
  <definedNames>
    <definedName name="_xlnm.Print_Area" localSheetId="1">'Прил. 2'!$A$1:$C$25</definedName>
    <definedName name="_xlnm.Print_Area" localSheetId="4">'прил. № 6'!$A$1:$G$190</definedName>
    <definedName name="_xlnm.Print_Area" localSheetId="0">'прилож.№ 1'!$A$1:$C$79</definedName>
  </definedNames>
  <calcPr fullCalcOnLoad="1"/>
</workbook>
</file>

<file path=xl/sharedStrings.xml><?xml version="1.0" encoding="utf-8"?>
<sst xmlns="http://schemas.openxmlformats.org/spreadsheetml/2006/main" count="2383" uniqueCount="400">
  <si>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</si>
  <si>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</si>
  <si>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</si>
  <si>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</si>
  <si>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</si>
  <si>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</si>
  <si>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</si>
  <si>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</si>
  <si>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</si>
  <si>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</si>
  <si>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</si>
  <si>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</si>
  <si>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</si>
  <si>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</si>
  <si>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</si>
  <si>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</si>
  <si>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 xml:space="preserve">                                                                                    Приложение № 5</t>
  </si>
  <si>
    <t xml:space="preserve">                                                                                    Приложение № 6</t>
  </si>
  <si>
    <t xml:space="preserve">Прогнозируемые доходы Дзержинского муниципального образования на 2016 год </t>
  </si>
  <si>
    <t xml:space="preserve">РАСПРЕДЕЛЕНИЕ БЮДЖЕТНЫХ АССИГНОВАНИЙ ПО РАЗДЕЛАМ, ПОДРАЗДЕЛАМ КЛАССИФИКАЦИИ РАСХОДОВ БЮДЖЕТОВ НА 2016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</si>
  <si>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2016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</si>
  <si>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2016 ГОД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</si>
  <si>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2016 год.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</si>
  <si>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</si>
  <si>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</si>
  <si>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</si>
  <si>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</si>
  <si>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</si>
  <si>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</si>
  <si>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</si>
  <si>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</si>
  <si>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</si>
  <si>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</si>
  <si>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</si>
  <si>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</si>
  <si>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</si>
  <si>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выравнивание бюджетной обеспеченности (районный фонд финансовой поддержки)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</si>
  <si>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</si>
  <si>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</si>
  <si>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</si>
  <si>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Дотации бюджетам сельских поселений на выравнивание бюджетной обеспеченности (областной фонд финансовой поддержки)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</si>
  <si>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</si>
  <si>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</si>
  <si>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</si>
  <si>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</si>
  <si>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</si>
  <si>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</si>
  <si>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</si>
  <si>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муниципальных образований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</si>
  <si>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</si>
  <si>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</si>
  <si>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</si>
  <si>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</si>
  <si>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</si>
  <si>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</si>
  <si>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</si>
  <si>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</si>
  <si>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</si>
  <si>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</si>
  <si>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</si>
  <si>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</si>
  <si>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</si>
  <si>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</si>
  <si>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</si>
  <si>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</si>
  <si>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</si>
  <si>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</si>
  <si>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</si>
  <si>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</si>
  <si>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</si>
  <si>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</si>
  <si>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</si>
  <si>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</si>
  <si>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</si>
  <si>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</si>
  <si>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</si>
  <si>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</si>
  <si>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</si>
  <si>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</si>
  <si>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</si>
  <si>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</si>
  <si>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ПР</t>
  </si>
  <si>
    <t>Прочие межбюджетные трансферты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</si>
  <si>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</si>
  <si>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</si>
  <si>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</si>
  <si>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</si>
  <si>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</si>
  <si>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</si>
  <si>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</si>
  <si>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</si>
  <si>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</si>
  <si>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</si>
  <si>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</si>
  <si>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</si>
  <si>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</si>
  <si>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</si>
  <si>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</si>
  <si>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</si>
  <si>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</si>
  <si>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720 2 02 02000 00 0000 151</t>
  </si>
  <si>
    <t>720 2 02 02999 00 0000 151</t>
  </si>
  <si>
    <t>720 2 02 02999 10 0000 151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</si>
  <si>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</si>
  <si>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</si>
  <si>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</si>
  <si>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</si>
  <si>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</si>
  <si>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</si>
  <si>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</si>
  <si>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</si>
  <si>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</si>
  <si>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</si>
  <si>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</si>
  <si>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</si>
  <si>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</si>
  <si>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</si>
  <si>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</si>
  <si>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</si>
  <si>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</si>
  <si>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</si>
  <si>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</si>
  <si>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</si>
  <si>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</si>
  <si>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</si>
  <si>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</si>
  <si>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</si>
  <si>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</si>
  <si>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</si>
  <si>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</si>
  <si>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</si>
  <si>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</si>
  <si>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</si>
  <si>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</si>
  <si>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</si>
  <si>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</si>
  <si>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</si>
  <si>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</si>
  <si>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</si>
  <si>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</si>
  <si>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720 2 02 01000 00 0000 151</t>
  </si>
  <si>
    <t>720 2 02 01001 00 0000 151</t>
  </si>
  <si>
    <t>720 2 02 01001 10 0000 151</t>
  </si>
  <si>
    <t>720 2 02 01003 00 0000 151</t>
  </si>
  <si>
    <t>720 2 02 01003 10 0000 151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</si>
  <si>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</si>
  <si>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</t>
  </si>
  <si>
    <t>тыс. руб.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</si>
  <si>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</si>
  <si>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</si>
  <si>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</si>
  <si>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</si>
  <si>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</si>
  <si>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</si>
  <si>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</si>
  <si>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</si>
  <si>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</si>
  <si>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</si>
  <si>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</si>
  <si>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</si>
  <si>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</si>
  <si>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</si>
  <si>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</si>
  <si>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</si>
  <si>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</si>
  <si>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</si>
  <si>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</si>
  <si>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</si>
  <si>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</si>
  <si>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</si>
  <si>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</si>
  <si>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</si>
  <si>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</si>
  <si>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</si>
  <si>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</si>
  <si>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</si>
  <si>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</si>
  <si>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</si>
  <si>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</si>
  <si>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</si>
  <si>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</si>
  <si>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</si>
  <si>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</si>
  <si>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</si>
  <si>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</si>
  <si>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</si>
  <si>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</si>
  <si>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</si>
  <si>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</si>
  <si>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</si>
  <si>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</si>
  <si>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</si>
  <si>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</si>
  <si>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</si>
  <si>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</si>
  <si>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</si>
  <si>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</si>
  <si>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</si>
  <si>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</si>
  <si>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</si>
  <si>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</si>
  <si>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</si>
  <si>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</si>
  <si>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</si>
  <si>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</si>
  <si>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</si>
  <si>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</si>
  <si>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</si>
  <si>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</si>
  <si>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</si>
  <si>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</si>
  <si>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</si>
  <si>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</si>
  <si>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</si>
  <si>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</si>
  <si>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</si>
  <si>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</si>
  <si>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</si>
  <si>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</si>
  <si>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</si>
  <si>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</si>
  <si>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</si>
  <si>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</si>
  <si>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</si>
  <si>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</si>
  <si>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</si>
  <si>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</si>
  <si>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</si>
  <si>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</si>
  <si>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</si>
  <si>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</si>
  <si>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</si>
  <si>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</si>
  <si>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</si>
  <si>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</si>
  <si>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</si>
  <si>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</si>
  <si>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</si>
  <si>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</si>
  <si>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</si>
  <si>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</si>
  <si>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</si>
  <si>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</si>
  <si>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 xml:space="preserve">            Приложение № 7</t>
  </si>
  <si>
    <t>Приложение № 8</t>
  </si>
  <si>
    <t>Объем привлечения         в 2016г.</t>
  </si>
  <si>
    <t>Объем погашения         в 2016г.</t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</si>
  <si>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</si>
  <si>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</si>
  <si>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</si>
  <si>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</si>
  <si>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</si>
  <si>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</si>
  <si>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Программа муниципальных внутренних заимствований Дзержинского муниципального образования на 2016 год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</si>
  <si>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</si>
  <si>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</si>
  <si>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</si>
  <si>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</si>
  <si>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</si>
  <si>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</si>
  <si>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</si>
  <si>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</si>
  <si>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</si>
  <si>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</si>
  <si>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</si>
  <si>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</si>
  <si>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</si>
  <si>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</si>
  <si>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</si>
  <si>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</si>
  <si>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</si>
  <si>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</si>
  <si>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</si>
  <si>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</si>
  <si>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</si>
  <si>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</si>
  <si>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</si>
  <si>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</si>
  <si>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</si>
  <si>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</si>
  <si>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</si>
  <si>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</si>
  <si>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</si>
  <si>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</si>
  <si>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</si>
  <si>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</si>
  <si>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</si>
  <si>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</si>
  <si>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</si>
  <si>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</si>
  <si>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</si>
  <si>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</si>
  <si>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</si>
  <si>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</si>
  <si>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</si>
  <si>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</si>
  <si>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</si>
  <si>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</si>
  <si>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</si>
  <si>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</si>
  <si>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720 2 02 03000 00 0000151</t>
  </si>
  <si>
    <t>720 2 02 03024 00 0000151</t>
  </si>
  <si>
    <t>720 2 02 03024 10 0000151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</si>
  <si>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</si>
  <si>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</si>
  <si>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</si>
  <si>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</si>
  <si>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</si>
  <si>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</si>
  <si>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</si>
  <si>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</si>
  <si>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</si>
  <si>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</si>
  <si>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</si>
  <si>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</si>
  <si>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</si>
  <si>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</si>
  <si>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</si>
  <si>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</si>
  <si>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</si>
  <si>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</si>
  <si>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</si>
  <si>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</si>
  <si>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</si>
  <si>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</si>
  <si>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</si>
  <si>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</si>
  <si>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</si>
  <si>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</si>
  <si>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</si>
  <si>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</si>
  <si>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</si>
  <si>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</si>
  <si>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</si>
  <si>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</si>
  <si>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</si>
  <si>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</si>
  <si>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</si>
  <si>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Приложение № 2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</si>
  <si>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</si>
  <si>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</si>
  <si>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</si>
  <si>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</si>
  <si>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Администрация Дзержинского муниципального образования -  Администрация сельского поселения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</si>
  <si>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</si>
  <si>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</si>
  <si>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</si>
  <si>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</si>
  <si>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</si>
  <si>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1 14 06013 10 0000 430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</si>
  <si>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</si>
  <si>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</si>
  <si>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</si>
  <si>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</si>
  <si>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</si>
  <si>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 xml:space="preserve"> 2 02 01001 10 0000151</t>
  </si>
  <si>
    <t>Дотации бюджетам сельских поселений на выравнивание бюджетной обеспеченности</t>
  </si>
  <si>
    <t xml:space="preserve"> 2 02 01003 10 0000151</t>
  </si>
  <si>
    <t xml:space="preserve"> 2 02 02999 10 0000151</t>
  </si>
  <si>
    <t>2 02 03024 10 0000151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</si>
  <si>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</si>
  <si>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</si>
  <si>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</si>
  <si>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</si>
  <si>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</si>
  <si>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</si>
  <si>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</si>
  <si>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</si>
  <si>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</si>
  <si>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</si>
  <si>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</si>
  <si>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</si>
  <si>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</si>
  <si>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</si>
  <si>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</si>
  <si>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</si>
  <si>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</si>
  <si>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</si>
  <si>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</si>
  <si>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</si>
  <si>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</si>
  <si>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</si>
  <si>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</si>
  <si>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</si>
  <si>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</si>
  <si>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</si>
  <si>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</si>
  <si>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</si>
  <si>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</si>
  <si>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</si>
  <si>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2 07 05030 10 0000 180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</si>
  <si>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</si>
  <si>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</si>
  <si>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720 1 14 06020 00 0000 430</t>
  </si>
  <si>
    <t>1 14 06025 10 0000 430</t>
  </si>
  <si>
    <t>720 1 14 06025 10 0000 430</t>
  </si>
  <si>
    <t>Прочие безвозмездные поступления в бюджеты сельских поселений</t>
  </si>
  <si>
    <t xml:space="preserve">      к решению Думы Дзержинского муниципального образования "О внесении изменений в Решение Думы 
Дзержинского муниципального образования от 23.12.2015 г. № 36/153-дсп «О бюджете Дзержинского  муниципального 
образования на 2016 год» от ______________2016 г. № /-дсп
</t>
  </si>
  <si>
    <t xml:space="preserve">      к решению Думы Дзержинского муниципального образования "О внесении изменений в Решение Думы 
Дзержинского муниципального образования от 23.12.2015 г. № 36/153-дсп «О бюджете Дзержинского  муниципального 
образования на 2016 год» ПРОЕКТ</t>
  </si>
  <si>
    <t>к решению Думы Дзержинского муниципального образования "О внесении изменений в Решение Думы 
Дзержинского муниципального образования от 23.12.2015 г. № 36/153-дсп «О бюджете Дзержинского  муниципального 
образования на 2016 год» 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</si>
</sst>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0" fillId="0" borderId="0" xfId="42" applyFont="1" applyAlignment="1" applyProtection="1">
      <alignment wrapText="1"/>
      <protection/>
    </xf>
    <xf numFmtId="0" fontId="60" fillId="0" borderId="0" xfId="0" applyFont="1" applyAlignment="1">
      <alignment horizontal="center"/>
    </xf>
    <xf numFmtId="177" fontId="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5" xfId="54" applyFont="1" applyBorder="1" applyAlignment="1">
      <alignment horizontal="right"/>
      <protection/>
    </xf>
    <xf numFmtId="0" fontId="20" fillId="0" borderId="15" xfId="0" applyFont="1" applyBorder="1" applyAlignment="1">
      <alignment horizontal="right"/>
    </xf>
    <xf numFmtId="0" fontId="8" fillId="0" borderId="0" xfId="54" applyFont="1" applyAlignment="1">
      <alignment horizontal="righ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3">
      <selection activeCell="A2" sqref="A2:C2"/>
    </sheetView>
  </sheetViews>
  <sheetFormatPr defaultColWidth="9.00390625" defaultRowHeight="12.75"/>
  <cols>
    <col min="1" max="1" width="66.125" style="2" customWidth="1"/>
    <col min="2" max="2" width="21.75390625" style="2" customWidth="1"/>
    <col min="3" max="3" width="8.75390625" style="2" customWidth="1"/>
    <col min="4" max="16384" width="9.125" style="2" customWidth="1"/>
  </cols>
  <sheetData>
    <row r="1" spans="1:3" ht="15.75">
      <c r="A1" s="163" t="s">
        <v>152</v>
      </c>
      <c r="B1" s="163"/>
      <c r="C1" s="163"/>
    </row>
    <row r="2" spans="1:3" ht="50.25" customHeight="1">
      <c r="A2" s="165" t="s">
        <v>398</v>
      </c>
      <c r="B2" s="165"/>
      <c r="C2" s="165"/>
    </row>
    <row r="3" spans="1:3" ht="1.5" customHeight="1">
      <c r="A3" s="166"/>
      <c r="B3" s="167"/>
      <c r="C3" s="167"/>
    </row>
    <row r="4" spans="1:3" ht="21.75" customHeight="1">
      <c r="A4" s="164" t="s">
        <v>18</v>
      </c>
      <c r="B4" s="164"/>
      <c r="C4" s="164"/>
    </row>
    <row r="5" spans="1:3" ht="25.5" customHeight="1">
      <c r="A5" s="46" t="s">
        <v>153</v>
      </c>
      <c r="B5" s="46" t="s">
        <v>154</v>
      </c>
      <c r="C5" s="46" t="s">
        <v>155</v>
      </c>
    </row>
    <row r="6" spans="1:4" ht="15.75">
      <c r="A6" s="47" t="s">
        <v>54</v>
      </c>
      <c r="B6" s="48" t="s">
        <v>276</v>
      </c>
      <c r="C6" s="49">
        <f>C7+C37</f>
        <v>6321.6</v>
      </c>
      <c r="D6" s="3"/>
    </row>
    <row r="7" spans="1:4" ht="15.75">
      <c r="A7" s="47" t="s">
        <v>107</v>
      </c>
      <c r="B7" s="48"/>
      <c r="C7" s="49">
        <f>C8+C13+C19+C23+C29+C33</f>
        <v>6299.3</v>
      </c>
      <c r="D7" s="3"/>
    </row>
    <row r="8" spans="1:3" ht="15.75">
      <c r="A8" s="57" t="s">
        <v>156</v>
      </c>
      <c r="B8" s="50" t="s">
        <v>277</v>
      </c>
      <c r="C8" s="51">
        <f>C9</f>
        <v>2438.3</v>
      </c>
    </row>
    <row r="9" spans="1:3" ht="15.75">
      <c r="A9" s="72" t="s">
        <v>157</v>
      </c>
      <c r="B9" s="52" t="s">
        <v>278</v>
      </c>
      <c r="C9" s="53">
        <f>+C11+C12+C10</f>
        <v>2438.3</v>
      </c>
    </row>
    <row r="10" spans="1:3" ht="48.75">
      <c r="A10" s="57" t="s">
        <v>88</v>
      </c>
      <c r="B10" s="52" t="s">
        <v>279</v>
      </c>
      <c r="C10" s="53">
        <v>2405</v>
      </c>
    </row>
    <row r="11" spans="1:3" ht="60.75">
      <c r="A11" s="57" t="s">
        <v>85</v>
      </c>
      <c r="B11" s="52" t="s">
        <v>280</v>
      </c>
      <c r="C11" s="53">
        <v>21.5</v>
      </c>
    </row>
    <row r="12" spans="1:7" ht="24.75">
      <c r="A12" s="57" t="s">
        <v>84</v>
      </c>
      <c r="B12" s="52" t="s">
        <v>281</v>
      </c>
      <c r="C12" s="53">
        <v>11.8</v>
      </c>
      <c r="E12" s="40"/>
      <c r="F12" s="13"/>
      <c r="G12" s="40"/>
    </row>
    <row r="13" spans="1:7" ht="24.75">
      <c r="A13" s="54" t="s">
        <v>103</v>
      </c>
      <c r="B13" s="55" t="s">
        <v>282</v>
      </c>
      <c r="C13" s="56">
        <f>C14</f>
        <v>581.9000000000001</v>
      </c>
      <c r="E13" s="40"/>
      <c r="F13" s="15"/>
      <c r="G13" s="40"/>
    </row>
    <row r="14" spans="1:7" ht="24.75">
      <c r="A14" s="54" t="s">
        <v>10</v>
      </c>
      <c r="B14" s="55" t="s">
        <v>283</v>
      </c>
      <c r="C14" s="56">
        <f>C15+C16+C17+C18</f>
        <v>581.9000000000001</v>
      </c>
      <c r="E14" s="40"/>
      <c r="F14" s="15"/>
      <c r="G14" s="40"/>
    </row>
    <row r="15" spans="1:7" ht="38.25" customHeight="1">
      <c r="A15" s="54" t="s">
        <v>25</v>
      </c>
      <c r="B15" s="55" t="s">
        <v>284</v>
      </c>
      <c r="C15" s="53">
        <v>186.9</v>
      </c>
      <c r="E15" s="40"/>
      <c r="F15" s="15"/>
      <c r="G15" s="40"/>
    </row>
    <row r="16" spans="1:3" ht="48.75">
      <c r="A16" s="54" t="s">
        <v>26</v>
      </c>
      <c r="B16" s="55" t="s">
        <v>285</v>
      </c>
      <c r="C16" s="53">
        <v>2.9</v>
      </c>
    </row>
    <row r="17" spans="1:3" ht="36.75" customHeight="1">
      <c r="A17" s="54" t="s">
        <v>27</v>
      </c>
      <c r="B17" s="55" t="s">
        <v>286</v>
      </c>
      <c r="C17" s="53">
        <v>392.1</v>
      </c>
    </row>
    <row r="18" spans="1:3" ht="36.75" customHeight="1">
      <c r="A18" s="54" t="s">
        <v>28</v>
      </c>
      <c r="B18" s="55" t="s">
        <v>287</v>
      </c>
      <c r="C18" s="53"/>
    </row>
    <row r="19" spans="1:3" ht="15.75" hidden="1">
      <c r="A19" s="72" t="s">
        <v>158</v>
      </c>
      <c r="B19" s="52" t="s">
        <v>97</v>
      </c>
      <c r="C19" s="53">
        <f>C20</f>
        <v>0</v>
      </c>
    </row>
    <row r="20" spans="1:3" ht="15.75" hidden="1">
      <c r="A20" s="72" t="s">
        <v>159</v>
      </c>
      <c r="B20" s="52" t="s">
        <v>98</v>
      </c>
      <c r="C20" s="53">
        <f>C21+C22</f>
        <v>0</v>
      </c>
    </row>
    <row r="21" spans="1:3" ht="15.75" hidden="1">
      <c r="A21" s="73" t="s">
        <v>159</v>
      </c>
      <c r="B21" s="52" t="s">
        <v>104</v>
      </c>
      <c r="C21" s="53"/>
    </row>
    <row r="22" spans="1:3" ht="24.75" hidden="1">
      <c r="A22" s="73" t="s">
        <v>105</v>
      </c>
      <c r="B22" s="52" t="s">
        <v>106</v>
      </c>
      <c r="C22" s="53"/>
    </row>
    <row r="23" spans="1:3" ht="15.75">
      <c r="A23" s="73" t="s">
        <v>160</v>
      </c>
      <c r="B23" s="52" t="s">
        <v>288</v>
      </c>
      <c r="C23" s="53">
        <f>C24+C26</f>
        <v>3254.1</v>
      </c>
    </row>
    <row r="24" spans="1:3" ht="15.75">
      <c r="A24" s="73" t="s">
        <v>161</v>
      </c>
      <c r="B24" s="52" t="s">
        <v>289</v>
      </c>
      <c r="C24" s="53">
        <f>C25</f>
        <v>1036</v>
      </c>
    </row>
    <row r="25" spans="1:3" ht="24.75">
      <c r="A25" s="73" t="s">
        <v>23</v>
      </c>
      <c r="B25" s="52" t="s">
        <v>290</v>
      </c>
      <c r="C25" s="53">
        <v>1036</v>
      </c>
    </row>
    <row r="26" spans="1:3" ht="15.75">
      <c r="A26" s="73" t="s">
        <v>162</v>
      </c>
      <c r="B26" s="52" t="s">
        <v>291</v>
      </c>
      <c r="C26" s="53">
        <f>C27+C28</f>
        <v>2218.1</v>
      </c>
    </row>
    <row r="27" spans="1:3" ht="24.75">
      <c r="A27" s="74" t="s">
        <v>24</v>
      </c>
      <c r="B27" s="52" t="s">
        <v>292</v>
      </c>
      <c r="C27" s="53">
        <v>568</v>
      </c>
    </row>
    <row r="28" spans="1:3" ht="24.75">
      <c r="A28" s="54" t="s">
        <v>29</v>
      </c>
      <c r="B28" s="52" t="s">
        <v>293</v>
      </c>
      <c r="C28" s="53">
        <v>1650.1</v>
      </c>
    </row>
    <row r="29" spans="1:3" ht="15.75">
      <c r="A29" s="57" t="s">
        <v>30</v>
      </c>
      <c r="B29" s="58" t="s">
        <v>294</v>
      </c>
      <c r="C29" s="53">
        <f>C30</f>
        <v>25</v>
      </c>
    </row>
    <row r="30" spans="1:3" ht="24.75">
      <c r="A30" s="57" t="s">
        <v>3</v>
      </c>
      <c r="B30" s="58" t="s">
        <v>295</v>
      </c>
      <c r="C30" s="53">
        <f>C31</f>
        <v>25</v>
      </c>
    </row>
    <row r="31" spans="1:3" ht="36.75" customHeight="1">
      <c r="A31" s="57" t="s">
        <v>89</v>
      </c>
      <c r="B31" s="58" t="s">
        <v>296</v>
      </c>
      <c r="C31" s="53">
        <f>C32</f>
        <v>25</v>
      </c>
    </row>
    <row r="32" spans="1:3" ht="36.75" customHeight="1">
      <c r="A32" s="57" t="s">
        <v>89</v>
      </c>
      <c r="B32" s="58" t="s">
        <v>297</v>
      </c>
      <c r="C32" s="53">
        <v>25</v>
      </c>
    </row>
    <row r="33" spans="1:3" ht="24.75" hidden="1">
      <c r="A33" s="57" t="s">
        <v>56</v>
      </c>
      <c r="B33" s="59" t="s">
        <v>136</v>
      </c>
      <c r="C33" s="56">
        <f>C34</f>
        <v>0</v>
      </c>
    </row>
    <row r="34" spans="1:3" ht="15.75" hidden="1">
      <c r="A34" s="57" t="s">
        <v>57</v>
      </c>
      <c r="B34" s="59" t="s">
        <v>138</v>
      </c>
      <c r="C34" s="56">
        <f>C35</f>
        <v>0</v>
      </c>
    </row>
    <row r="35" spans="1:3" ht="15.75" hidden="1">
      <c r="A35" s="60" t="s">
        <v>65</v>
      </c>
      <c r="B35" s="59" t="s">
        <v>137</v>
      </c>
      <c r="C35" s="56">
        <f>C36</f>
        <v>0</v>
      </c>
    </row>
    <row r="36" spans="1:3" ht="24.75" hidden="1">
      <c r="A36" s="60" t="s">
        <v>66</v>
      </c>
      <c r="B36" s="59" t="s">
        <v>139</v>
      </c>
      <c r="C36" s="61"/>
    </row>
    <row r="37" spans="1:3" ht="27.75" customHeight="1">
      <c r="A37" s="47" t="s">
        <v>108</v>
      </c>
      <c r="B37" s="59"/>
      <c r="C37" s="62">
        <f>C38+C48+C58</f>
        <v>22.3</v>
      </c>
    </row>
    <row r="38" spans="1:3" ht="24.75">
      <c r="A38" s="57" t="s">
        <v>163</v>
      </c>
      <c r="B38" s="52" t="s">
        <v>235</v>
      </c>
      <c r="C38" s="53">
        <f>C39+C47</f>
        <v>16.1</v>
      </c>
    </row>
    <row r="39" spans="1:3" ht="48.75">
      <c r="A39" s="57" t="s">
        <v>145</v>
      </c>
      <c r="B39" s="52" t="s">
        <v>236</v>
      </c>
      <c r="C39" s="53">
        <f>+C42+C44</f>
        <v>16.1</v>
      </c>
    </row>
    <row r="40" spans="1:3" ht="36.75" hidden="1">
      <c r="A40" s="57" t="s">
        <v>202</v>
      </c>
      <c r="B40" s="52" t="s">
        <v>234</v>
      </c>
      <c r="C40" s="53">
        <f>C41</f>
        <v>0</v>
      </c>
    </row>
    <row r="41" spans="1:3" ht="48.75" hidden="1">
      <c r="A41" s="57" t="s">
        <v>31</v>
      </c>
      <c r="B41" s="52" t="s">
        <v>233</v>
      </c>
      <c r="C41" s="53"/>
    </row>
    <row r="42" spans="1:7" ht="48.75" hidden="1">
      <c r="A42" s="57" t="s">
        <v>367</v>
      </c>
      <c r="B42" s="52" t="s">
        <v>366</v>
      </c>
      <c r="C42" s="53">
        <f>C43</f>
        <v>0</v>
      </c>
      <c r="G42" s="159"/>
    </row>
    <row r="43" spans="1:3" ht="48.75" hidden="1">
      <c r="A43" s="57" t="s">
        <v>364</v>
      </c>
      <c r="B43" s="63" t="s">
        <v>365</v>
      </c>
      <c r="C43" s="53"/>
    </row>
    <row r="44" spans="1:3" ht="24.75">
      <c r="A44" s="57" t="s">
        <v>370</v>
      </c>
      <c r="B44" s="158" t="s">
        <v>368</v>
      </c>
      <c r="C44" s="53">
        <f>C45</f>
        <v>16.1</v>
      </c>
    </row>
    <row r="45" spans="1:3" ht="24.75">
      <c r="A45" s="57" t="s">
        <v>371</v>
      </c>
      <c r="B45" s="158" t="s">
        <v>369</v>
      </c>
      <c r="C45" s="53">
        <f>C46</f>
        <v>16.1</v>
      </c>
    </row>
    <row r="46" spans="1:3" ht="48.75">
      <c r="A46" s="57" t="s">
        <v>372</v>
      </c>
      <c r="B46" s="157" t="s">
        <v>373</v>
      </c>
      <c r="C46" s="53">
        <v>16.1</v>
      </c>
    </row>
    <row r="47" spans="1:3" ht="36.75" hidden="1">
      <c r="A47" s="54" t="s">
        <v>224</v>
      </c>
      <c r="B47" s="63" t="s">
        <v>225</v>
      </c>
      <c r="C47" s="53">
        <v>0</v>
      </c>
    </row>
    <row r="48" spans="1:3" ht="15.75">
      <c r="A48" s="57" t="s">
        <v>209</v>
      </c>
      <c r="B48" s="58" t="s">
        <v>237</v>
      </c>
      <c r="C48" s="53">
        <f>C51+C49</f>
        <v>6.2</v>
      </c>
    </row>
    <row r="49" spans="1:3" ht="48.75" hidden="1">
      <c r="A49" s="41" t="s">
        <v>8</v>
      </c>
      <c r="B49" s="145" t="s">
        <v>9</v>
      </c>
      <c r="C49" s="53">
        <f>C50</f>
        <v>0</v>
      </c>
    </row>
    <row r="50" spans="1:3" ht="48.75" hidden="1">
      <c r="A50" s="41" t="s">
        <v>7</v>
      </c>
      <c r="B50" s="64" t="s">
        <v>6</v>
      </c>
      <c r="C50" s="53"/>
    </row>
    <row r="51" spans="1:3" ht="24.75">
      <c r="A51" s="75" t="s">
        <v>32</v>
      </c>
      <c r="B51" s="144" t="s">
        <v>238</v>
      </c>
      <c r="C51" s="53">
        <f>C52+C54</f>
        <v>6.2</v>
      </c>
    </row>
    <row r="52" spans="1:3" ht="24.75" hidden="1">
      <c r="A52" s="57" t="s">
        <v>86</v>
      </c>
      <c r="B52" s="58" t="s">
        <v>239</v>
      </c>
      <c r="C52" s="53">
        <f>C53</f>
        <v>0</v>
      </c>
    </row>
    <row r="53" spans="1:3" ht="24.75" hidden="1">
      <c r="A53" s="57" t="s">
        <v>33</v>
      </c>
      <c r="B53" s="58" t="s">
        <v>240</v>
      </c>
      <c r="C53" s="53"/>
    </row>
    <row r="54" spans="1:3" ht="36.75">
      <c r="A54" s="160" t="s">
        <v>391</v>
      </c>
      <c r="B54" s="58" t="s">
        <v>393</v>
      </c>
      <c r="C54" s="53">
        <f>C55</f>
        <v>6.2</v>
      </c>
    </row>
    <row r="55" spans="1:3" ht="36.75">
      <c r="A55" s="57" t="s">
        <v>392</v>
      </c>
      <c r="B55" s="161" t="s">
        <v>395</v>
      </c>
      <c r="C55" s="53">
        <v>6.2</v>
      </c>
    </row>
    <row r="56" spans="1:3" ht="15.75" hidden="1">
      <c r="A56" s="54" t="s">
        <v>226</v>
      </c>
      <c r="B56" s="64" t="s">
        <v>228</v>
      </c>
      <c r="C56" s="65">
        <f>C57</f>
        <v>0</v>
      </c>
    </row>
    <row r="57" spans="1:3" ht="36.75" hidden="1">
      <c r="A57" s="54" t="s">
        <v>35</v>
      </c>
      <c r="B57" s="64" t="s">
        <v>227</v>
      </c>
      <c r="C57" s="53"/>
    </row>
    <row r="58" spans="1:3" ht="15.75" hidden="1">
      <c r="A58" s="54" t="s">
        <v>218</v>
      </c>
      <c r="B58" s="64" t="s">
        <v>221</v>
      </c>
      <c r="C58" s="65">
        <f>C59</f>
        <v>0</v>
      </c>
    </row>
    <row r="59" spans="1:3" ht="15.75" hidden="1">
      <c r="A59" s="54" t="s">
        <v>219</v>
      </c>
      <c r="B59" s="58" t="s">
        <v>220</v>
      </c>
      <c r="C59" s="53">
        <f>C60</f>
        <v>0</v>
      </c>
    </row>
    <row r="60" spans="1:3" ht="15.75" hidden="1">
      <c r="A60" s="54" t="s">
        <v>34</v>
      </c>
      <c r="B60" s="58" t="s">
        <v>217</v>
      </c>
      <c r="C60" s="53"/>
    </row>
    <row r="61" spans="1:3" s="4" customFormat="1" ht="15.75">
      <c r="A61" s="76" t="s">
        <v>164</v>
      </c>
      <c r="B61" s="67" t="s">
        <v>298</v>
      </c>
      <c r="C61" s="68">
        <f>C62+C77</f>
        <v>4442.7</v>
      </c>
    </row>
    <row r="62" spans="1:3" s="4" customFormat="1" ht="24.75">
      <c r="A62" s="54" t="s">
        <v>47</v>
      </c>
      <c r="B62" s="52" t="s">
        <v>299</v>
      </c>
      <c r="C62" s="53">
        <f>C63+C69+C75+C72</f>
        <v>4442.7</v>
      </c>
    </row>
    <row r="63" spans="1:3" s="4" customFormat="1" ht="15.75">
      <c r="A63" s="54" t="s">
        <v>48</v>
      </c>
      <c r="B63" s="52" t="s">
        <v>140</v>
      </c>
      <c r="C63" s="53">
        <f>C64+C67</f>
        <v>1649.1</v>
      </c>
    </row>
    <row r="64" spans="1:3" s="4" customFormat="1" ht="15.75" hidden="1">
      <c r="A64" s="57" t="s">
        <v>49</v>
      </c>
      <c r="B64" s="69" t="s">
        <v>141</v>
      </c>
      <c r="C64" s="53">
        <f>C65+C66</f>
        <v>0</v>
      </c>
    </row>
    <row r="65" spans="1:3" s="4" customFormat="1" ht="24.75" hidden="1">
      <c r="A65" s="57" t="s">
        <v>40</v>
      </c>
      <c r="B65" s="69" t="s">
        <v>142</v>
      </c>
      <c r="C65" s="53"/>
    </row>
    <row r="66" spans="1:6" s="4" customFormat="1" ht="24.75" hidden="1">
      <c r="A66" s="57" t="s">
        <v>36</v>
      </c>
      <c r="B66" s="69" t="s">
        <v>142</v>
      </c>
      <c r="C66" s="53"/>
      <c r="F66" s="42"/>
    </row>
    <row r="67" spans="1:3" s="4" customFormat="1" ht="15.75">
      <c r="A67" s="57" t="s">
        <v>96</v>
      </c>
      <c r="B67" s="69" t="s">
        <v>143</v>
      </c>
      <c r="C67" s="53">
        <f>C68</f>
        <v>1649.1</v>
      </c>
    </row>
    <row r="68" spans="1:3" ht="24.75">
      <c r="A68" s="54" t="s">
        <v>37</v>
      </c>
      <c r="B68" s="69" t="s">
        <v>144</v>
      </c>
      <c r="C68" s="53">
        <v>1649.1</v>
      </c>
    </row>
    <row r="69" spans="1:3" ht="24.75">
      <c r="A69" s="54" t="s">
        <v>241</v>
      </c>
      <c r="B69" s="69" t="s">
        <v>100</v>
      </c>
      <c r="C69" s="70">
        <f>C70</f>
        <v>2792.9</v>
      </c>
    </row>
    <row r="70" spans="1:3" ht="15.75">
      <c r="A70" s="72" t="s">
        <v>39</v>
      </c>
      <c r="B70" s="69" t="s">
        <v>101</v>
      </c>
      <c r="C70" s="53">
        <f>C71</f>
        <v>2792.9</v>
      </c>
    </row>
    <row r="71" spans="1:3" ht="15.75">
      <c r="A71" s="77" t="s">
        <v>38</v>
      </c>
      <c r="B71" s="69" t="s">
        <v>102</v>
      </c>
      <c r="C71" s="53">
        <v>2792.9</v>
      </c>
    </row>
    <row r="72" spans="1:3" ht="14.25" customHeight="1">
      <c r="A72" s="54" t="s">
        <v>41</v>
      </c>
      <c r="B72" s="69" t="s">
        <v>300</v>
      </c>
      <c r="C72" s="53">
        <f>C73</f>
        <v>0.7</v>
      </c>
    </row>
    <row r="73" spans="1:3" ht="24.75">
      <c r="A73" s="54" t="s">
        <v>231</v>
      </c>
      <c r="B73" s="69" t="s">
        <v>301</v>
      </c>
      <c r="C73" s="53">
        <f>C74</f>
        <v>0.7</v>
      </c>
    </row>
    <row r="74" spans="1:3" ht="24.75">
      <c r="A74" s="54" t="s">
        <v>42</v>
      </c>
      <c r="B74" s="69" t="s">
        <v>302</v>
      </c>
      <c r="C74" s="53">
        <v>0.7</v>
      </c>
    </row>
    <row r="75" spans="1:3" ht="15.75" hidden="1">
      <c r="A75" s="54" t="s">
        <v>82</v>
      </c>
      <c r="B75" s="69" t="s">
        <v>110</v>
      </c>
      <c r="C75" s="53">
        <f>C76</f>
        <v>0</v>
      </c>
    </row>
    <row r="76" spans="1:3" ht="15.75" hidden="1">
      <c r="A76" s="54" t="s">
        <v>43</v>
      </c>
      <c r="B76" s="69" t="s">
        <v>111</v>
      </c>
      <c r="C76" s="53"/>
    </row>
    <row r="77" spans="1:3" ht="24.75" hidden="1">
      <c r="A77" s="54" t="s">
        <v>215</v>
      </c>
      <c r="B77" s="69" t="s">
        <v>216</v>
      </c>
      <c r="C77" s="53">
        <f>C78</f>
        <v>0</v>
      </c>
    </row>
    <row r="78" spans="1:3" ht="24.75" hidden="1">
      <c r="A78" s="54" t="s">
        <v>232</v>
      </c>
      <c r="B78" s="69" t="s">
        <v>214</v>
      </c>
      <c r="C78" s="53"/>
    </row>
    <row r="79" spans="1:3" ht="15.75">
      <c r="A79" s="78" t="s">
        <v>165</v>
      </c>
      <c r="B79" s="67"/>
      <c r="C79" s="49">
        <f>C6+C61</f>
        <v>10764.3</v>
      </c>
    </row>
    <row r="80" ht="15.75">
      <c r="B80" s="5"/>
    </row>
    <row r="81" ht="15.75">
      <c r="B81" s="5"/>
    </row>
    <row r="82" ht="15.75">
      <c r="B82" s="5"/>
    </row>
    <row r="83" ht="15.75">
      <c r="B83" s="5"/>
    </row>
    <row r="84" ht="15.75">
      <c r="B84" s="5"/>
    </row>
    <row r="85" ht="15.75">
      <c r="B85" s="5"/>
    </row>
    <row r="86" ht="15.75">
      <c r="B86" s="5"/>
    </row>
    <row r="87" ht="15.75">
      <c r="B87" s="5"/>
    </row>
    <row r="88" ht="15.75">
      <c r="B88" s="5"/>
    </row>
    <row r="89" ht="15.75">
      <c r="B89" s="5"/>
    </row>
    <row r="90" ht="15.75">
      <c r="B90" s="5"/>
    </row>
    <row r="91" ht="15.75">
      <c r="B91" s="5"/>
    </row>
    <row r="92" ht="15.75">
      <c r="B92" s="5"/>
    </row>
    <row r="93" ht="15.75">
      <c r="B93" s="5"/>
    </row>
    <row r="94" ht="15.75">
      <c r="B94" s="5"/>
    </row>
    <row r="95" ht="15.75">
      <c r="B95" s="5"/>
    </row>
    <row r="96" ht="15.75">
      <c r="B96" s="5"/>
    </row>
    <row r="97" ht="15.75">
      <c r="B97" s="5"/>
    </row>
    <row r="98" ht="15.75">
      <c r="B98" s="5"/>
    </row>
    <row r="99" ht="15.75">
      <c r="B99" s="5"/>
    </row>
    <row r="100" ht="15.75">
      <c r="B100" s="5"/>
    </row>
    <row r="101" ht="15.75">
      <c r="B101" s="5"/>
    </row>
    <row r="102" ht="15.75">
      <c r="B102" s="5"/>
    </row>
    <row r="103" ht="15.75">
      <c r="B103" s="5"/>
    </row>
    <row r="104" ht="15.75">
      <c r="B104" s="5"/>
    </row>
    <row r="105" ht="15.75">
      <c r="B105" s="5"/>
    </row>
    <row r="106" ht="15.75">
      <c r="B106" s="5"/>
    </row>
    <row r="107" ht="15.75">
      <c r="B107" s="5"/>
    </row>
    <row r="108" ht="15.75">
      <c r="B108" s="5"/>
    </row>
    <row r="109" ht="15.75">
      <c r="B109" s="5"/>
    </row>
    <row r="110" ht="15.75">
      <c r="B110" s="5"/>
    </row>
    <row r="111" ht="15.75">
      <c r="B111" s="5"/>
    </row>
    <row r="112" ht="15.75">
      <c r="B112" s="5"/>
    </row>
    <row r="113" ht="15.75">
      <c r="B113" s="5"/>
    </row>
    <row r="114" ht="15.75">
      <c r="B114" s="5"/>
    </row>
    <row r="115" ht="15.75">
      <c r="B115" s="5"/>
    </row>
    <row r="116" ht="15.75">
      <c r="B116" s="5"/>
    </row>
    <row r="117" ht="15.75">
      <c r="B117" s="5"/>
    </row>
    <row r="118" ht="15.75">
      <c r="B118" s="5"/>
    </row>
    <row r="119" ht="15.75">
      <c r="B119" s="5"/>
    </row>
    <row r="120" ht="15.75">
      <c r="B120" s="5"/>
    </row>
    <row r="121" ht="15.75">
      <c r="B121" s="5"/>
    </row>
    <row r="122" ht="15.75">
      <c r="B122" s="5"/>
    </row>
    <row r="123" ht="15.75">
      <c r="B123" s="5"/>
    </row>
    <row r="124" ht="15.75">
      <c r="B124" s="5"/>
    </row>
  </sheetData>
  <sheetProtection/>
  <mergeCells count="4">
    <mergeCell ref="A1:C1"/>
    <mergeCell ref="A4:C4"/>
    <mergeCell ref="A2:C2"/>
    <mergeCell ref="A3:C3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26">
      <selection activeCell="A3" sqref="A3:C3"/>
    </sheetView>
  </sheetViews>
  <sheetFormatPr defaultColWidth="9.00390625" defaultRowHeight="12.75"/>
  <cols>
    <col min="1" max="1" width="10.00390625" style="0" customWidth="1"/>
    <col min="2" max="2" width="18.00390625" style="0" customWidth="1"/>
    <col min="3" max="3" width="69.625" style="0" customWidth="1"/>
  </cols>
  <sheetData>
    <row r="2" spans="1:4" ht="12.75">
      <c r="A2" s="79"/>
      <c r="B2" s="79"/>
      <c r="C2" s="43" t="s">
        <v>338</v>
      </c>
      <c r="D2" s="12"/>
    </row>
    <row r="3" spans="1:4" ht="48.75" customHeight="1">
      <c r="A3" s="165" t="s">
        <v>397</v>
      </c>
      <c r="B3" s="165"/>
      <c r="C3" s="165"/>
      <c r="D3" s="146"/>
    </row>
    <row r="4" spans="1:4" ht="13.5" customHeight="1">
      <c r="A4" s="168" t="s">
        <v>339</v>
      </c>
      <c r="B4" s="169"/>
      <c r="C4" s="169"/>
      <c r="D4" s="12"/>
    </row>
    <row r="5" spans="1:4" ht="12.75">
      <c r="A5" s="148"/>
      <c r="B5" s="149"/>
      <c r="C5" s="147"/>
      <c r="D5" s="12"/>
    </row>
    <row r="6" spans="1:4" ht="52.5" customHeight="1">
      <c r="A6" s="150" t="s">
        <v>340</v>
      </c>
      <c r="B6" s="150" t="s">
        <v>341</v>
      </c>
      <c r="C6" s="46" t="s">
        <v>342</v>
      </c>
      <c r="D6" s="12"/>
    </row>
    <row r="7" spans="1:3" ht="21.75" customHeight="1">
      <c r="A7" s="170" t="s">
        <v>343</v>
      </c>
      <c r="B7" s="171"/>
      <c r="C7" s="172"/>
    </row>
    <row r="8" spans="1:3" ht="36">
      <c r="A8" s="63">
        <v>720</v>
      </c>
      <c r="B8" s="58" t="s">
        <v>344</v>
      </c>
      <c r="C8" s="41" t="s">
        <v>89</v>
      </c>
    </row>
    <row r="9" spans="1:3" ht="36">
      <c r="A9" s="63">
        <v>720</v>
      </c>
      <c r="B9" s="58" t="s">
        <v>345</v>
      </c>
      <c r="C9" s="41" t="s">
        <v>89</v>
      </c>
    </row>
    <row r="10" spans="1:3" ht="48" hidden="1">
      <c r="A10" s="63">
        <v>720</v>
      </c>
      <c r="B10" s="63" t="s">
        <v>346</v>
      </c>
      <c r="C10" s="57" t="s">
        <v>31</v>
      </c>
    </row>
    <row r="11" spans="1:3" ht="36" customHeight="1">
      <c r="A11" s="151">
        <v>720</v>
      </c>
      <c r="B11" s="52" t="s">
        <v>347</v>
      </c>
      <c r="C11" s="152" t="s">
        <v>348</v>
      </c>
    </row>
    <row r="12" spans="1:3" ht="24" hidden="1">
      <c r="A12" s="151">
        <v>720</v>
      </c>
      <c r="B12" s="52" t="s">
        <v>349</v>
      </c>
      <c r="C12" s="57" t="s">
        <v>33</v>
      </c>
    </row>
    <row r="13" spans="1:3" ht="24">
      <c r="A13" s="63">
        <v>720</v>
      </c>
      <c r="B13" s="63" t="s">
        <v>350</v>
      </c>
      <c r="C13" s="41" t="s">
        <v>351</v>
      </c>
    </row>
    <row r="14" spans="1:3" ht="12.75">
      <c r="A14" s="153" t="s">
        <v>187</v>
      </c>
      <c r="B14" s="154" t="s">
        <v>352</v>
      </c>
      <c r="C14" s="41" t="s">
        <v>353</v>
      </c>
    </row>
    <row r="15" spans="1:9" ht="12.75">
      <c r="A15" s="63">
        <v>720</v>
      </c>
      <c r="B15" s="154" t="s">
        <v>354</v>
      </c>
      <c r="C15" s="41" t="s">
        <v>34</v>
      </c>
      <c r="I15" s="79"/>
    </row>
    <row r="16" spans="1:3" ht="12.75">
      <c r="A16" s="63">
        <v>720</v>
      </c>
      <c r="B16" s="63" t="s">
        <v>355</v>
      </c>
      <c r="C16" s="41" t="s">
        <v>356</v>
      </c>
    </row>
    <row r="17" spans="1:3" ht="24">
      <c r="A17" s="63">
        <v>720</v>
      </c>
      <c r="B17" s="69" t="s">
        <v>357</v>
      </c>
      <c r="C17" s="41" t="s">
        <v>37</v>
      </c>
    </row>
    <row r="18" spans="1:3" ht="12.75">
      <c r="A18" s="63">
        <v>720</v>
      </c>
      <c r="B18" s="63" t="s">
        <v>358</v>
      </c>
      <c r="C18" s="41" t="s">
        <v>38</v>
      </c>
    </row>
    <row r="19" spans="1:3" ht="24">
      <c r="A19" s="63">
        <v>720</v>
      </c>
      <c r="B19" s="63" t="s">
        <v>359</v>
      </c>
      <c r="C19" s="155" t="s">
        <v>42</v>
      </c>
    </row>
    <row r="20" spans="1:3" ht="48">
      <c r="A20" s="63">
        <v>720</v>
      </c>
      <c r="B20" s="64" t="s">
        <v>360</v>
      </c>
      <c r="C20" s="152" t="s">
        <v>361</v>
      </c>
    </row>
    <row r="21" spans="1:3" ht="24">
      <c r="A21" s="63">
        <v>720</v>
      </c>
      <c r="B21" s="63" t="s">
        <v>362</v>
      </c>
      <c r="C21" s="156" t="s">
        <v>232</v>
      </c>
    </row>
    <row r="22" spans="1:3" ht="36" customHeight="1">
      <c r="A22" s="63">
        <v>720</v>
      </c>
      <c r="B22" s="63" t="s">
        <v>363</v>
      </c>
      <c r="C22" s="41" t="s">
        <v>364</v>
      </c>
    </row>
    <row r="23" spans="1:3" ht="48">
      <c r="A23" s="63">
        <v>720</v>
      </c>
      <c r="B23" s="63" t="s">
        <v>374</v>
      </c>
      <c r="C23" s="41" t="s">
        <v>372</v>
      </c>
    </row>
    <row r="24" spans="1:3" ht="12.75">
      <c r="A24" s="63">
        <v>720</v>
      </c>
      <c r="B24" s="63" t="s">
        <v>390</v>
      </c>
      <c r="C24" s="71" t="s">
        <v>396</v>
      </c>
    </row>
    <row r="25" spans="1:3" ht="24.75" customHeight="1">
      <c r="A25" s="63">
        <v>720</v>
      </c>
      <c r="B25" s="63" t="s">
        <v>394</v>
      </c>
      <c r="C25" s="41" t="s">
        <v>392</v>
      </c>
    </row>
  </sheetData>
  <sheetProtection/>
  <mergeCells count="3">
    <mergeCell ref="A3:C3"/>
    <mergeCell ref="A4:C4"/>
    <mergeCell ref="A7:C7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70.75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173" t="s">
        <v>113</v>
      </c>
      <c r="B2" s="173"/>
      <c r="C2" s="173"/>
      <c r="D2" s="173"/>
      <c r="E2" s="173"/>
      <c r="F2" s="173"/>
      <c r="G2" s="173"/>
    </row>
    <row r="3" spans="1:8" ht="41.25" customHeight="1">
      <c r="A3" s="165" t="s">
        <v>398</v>
      </c>
      <c r="B3" s="174"/>
      <c r="C3" s="174"/>
      <c r="D3" s="174"/>
      <c r="E3" s="80"/>
      <c r="F3" s="80"/>
      <c r="G3" s="80"/>
      <c r="H3" s="12"/>
    </row>
    <row r="4" spans="1:13" ht="12" customHeight="1">
      <c r="A4" s="177"/>
      <c r="B4" s="167"/>
      <c r="C4" s="167"/>
      <c r="D4" s="167"/>
      <c r="E4" s="167"/>
      <c r="F4" s="167"/>
      <c r="G4" s="45"/>
      <c r="H4" s="16"/>
      <c r="I4" s="16"/>
      <c r="J4" s="16"/>
      <c r="K4" s="16"/>
      <c r="L4" s="16"/>
      <c r="M4" s="16"/>
    </row>
    <row r="5" spans="1:8" ht="29.25" customHeight="1">
      <c r="A5" s="175" t="s">
        <v>19</v>
      </c>
      <c r="B5" s="176"/>
      <c r="C5" s="176"/>
      <c r="D5" s="176"/>
      <c r="E5" s="81"/>
      <c r="F5" s="9"/>
      <c r="G5" s="9"/>
      <c r="H5" s="12"/>
    </row>
    <row r="6" spans="1:8" ht="13.5" customHeight="1">
      <c r="A6" s="82"/>
      <c r="B6" s="83"/>
      <c r="C6" s="84"/>
      <c r="D6" s="84"/>
      <c r="E6" s="84"/>
      <c r="F6" s="9"/>
      <c r="G6" s="9"/>
      <c r="H6" s="12"/>
    </row>
    <row r="7" spans="1:7" ht="24">
      <c r="A7" s="63" t="s">
        <v>153</v>
      </c>
      <c r="B7" s="85" t="s">
        <v>166</v>
      </c>
      <c r="C7" s="85" t="s">
        <v>81</v>
      </c>
      <c r="D7" s="86" t="s">
        <v>83</v>
      </c>
      <c r="E7" s="63" t="s">
        <v>199</v>
      </c>
      <c r="F7" s="9"/>
      <c r="G7" s="9"/>
    </row>
    <row r="8" spans="1:7" ht="12.75">
      <c r="A8" s="87" t="s">
        <v>169</v>
      </c>
      <c r="B8" s="88" t="s">
        <v>150</v>
      </c>
      <c r="C8" s="89" t="s">
        <v>170</v>
      </c>
      <c r="D8" s="90">
        <f>D9+D10+D11+D12</f>
        <v>7220.200000000001</v>
      </c>
      <c r="E8" s="91" t="e">
        <v>#REF!</v>
      </c>
      <c r="F8" s="9"/>
      <c r="G8" s="9"/>
    </row>
    <row r="9" spans="1:7" ht="24">
      <c r="A9" s="92" t="s">
        <v>92</v>
      </c>
      <c r="B9" s="93" t="s">
        <v>150</v>
      </c>
      <c r="C9" s="64" t="s">
        <v>172</v>
      </c>
      <c r="D9" s="94">
        <f>'прилож. № 5'!F9</f>
        <v>1226.9</v>
      </c>
      <c r="E9" s="91"/>
      <c r="F9" s="9"/>
      <c r="G9" s="9"/>
    </row>
    <row r="10" spans="1:7" ht="24">
      <c r="A10" s="54" t="s">
        <v>93</v>
      </c>
      <c r="B10" s="93" t="s">
        <v>150</v>
      </c>
      <c r="C10" s="64" t="s">
        <v>174</v>
      </c>
      <c r="D10" s="94">
        <f>'прилож. № 5'!F24</f>
        <v>5793.300000000001</v>
      </c>
      <c r="E10" s="91"/>
      <c r="F10" s="9"/>
      <c r="G10" s="9"/>
    </row>
    <row r="11" spans="1:7" ht="12.75" hidden="1">
      <c r="A11" s="41" t="s">
        <v>177</v>
      </c>
      <c r="B11" s="93" t="s">
        <v>150</v>
      </c>
      <c r="C11" s="64"/>
      <c r="D11" s="94"/>
      <c r="E11" s="91"/>
      <c r="F11" s="9"/>
      <c r="G11" s="9"/>
    </row>
    <row r="12" spans="1:7" ht="12.75">
      <c r="A12" s="41" t="s">
        <v>178</v>
      </c>
      <c r="B12" s="93" t="s">
        <v>150</v>
      </c>
      <c r="C12" s="64" t="s">
        <v>186</v>
      </c>
      <c r="D12" s="94">
        <f>'прилож. № 5'!F61</f>
        <v>200</v>
      </c>
      <c r="E12" s="91"/>
      <c r="F12" s="9"/>
      <c r="G12" s="9"/>
    </row>
    <row r="13" spans="1:7" ht="14.25" customHeight="1">
      <c r="A13" s="95" t="s">
        <v>229</v>
      </c>
      <c r="B13" s="88" t="s">
        <v>185</v>
      </c>
      <c r="C13" s="89" t="s">
        <v>170</v>
      </c>
      <c r="D13" s="90">
        <f>D14</f>
        <v>9</v>
      </c>
      <c r="E13" s="91"/>
      <c r="F13" s="9"/>
      <c r="G13" s="9"/>
    </row>
    <row r="14" spans="1:7" ht="12.75">
      <c r="A14" s="92" t="s">
        <v>230</v>
      </c>
      <c r="B14" s="93" t="s">
        <v>185</v>
      </c>
      <c r="C14" s="64" t="s">
        <v>184</v>
      </c>
      <c r="D14" s="94">
        <f>'прилож. № 5'!F69</f>
        <v>9</v>
      </c>
      <c r="E14" s="91"/>
      <c r="F14" s="9"/>
      <c r="G14" s="9"/>
    </row>
    <row r="15" spans="1:7" ht="12.75">
      <c r="A15" s="87" t="s">
        <v>70</v>
      </c>
      <c r="B15" s="88" t="s">
        <v>174</v>
      </c>
      <c r="C15" s="89" t="s">
        <v>170</v>
      </c>
      <c r="D15" s="90">
        <f>D17+D16</f>
        <v>1544.5</v>
      </c>
      <c r="E15" s="91"/>
      <c r="F15" s="9"/>
      <c r="G15" s="9"/>
    </row>
    <row r="16" spans="1:7" ht="12.75">
      <c r="A16" s="71" t="s">
        <v>99</v>
      </c>
      <c r="B16" s="93" t="s">
        <v>174</v>
      </c>
      <c r="C16" s="64" t="s">
        <v>52</v>
      </c>
      <c r="D16" s="94">
        <f>'прилож. № 5'!F78</f>
        <v>770.4</v>
      </c>
      <c r="E16" s="91"/>
      <c r="F16" s="9"/>
      <c r="G16" s="9"/>
    </row>
    <row r="17" spans="1:7" ht="12.75">
      <c r="A17" s="41" t="s">
        <v>71</v>
      </c>
      <c r="B17" s="93" t="s">
        <v>174</v>
      </c>
      <c r="C17" s="64" t="s">
        <v>204</v>
      </c>
      <c r="D17" s="94">
        <f>'прилож. № 5'!F86</f>
        <v>774.1</v>
      </c>
      <c r="E17" s="91"/>
      <c r="F17" s="9"/>
      <c r="G17" s="9"/>
    </row>
    <row r="18" spans="1:7" ht="12.75">
      <c r="A18" s="96" t="s">
        <v>179</v>
      </c>
      <c r="B18" s="97" t="s">
        <v>151</v>
      </c>
      <c r="C18" s="97" t="s">
        <v>170</v>
      </c>
      <c r="D18" s="98">
        <f>D19+D20+D21</f>
        <v>2416.9</v>
      </c>
      <c r="E18" s="99" t="e">
        <v>#REF!</v>
      </c>
      <c r="F18" s="9"/>
      <c r="G18" s="9"/>
    </row>
    <row r="19" spans="1:7" ht="12.75" hidden="1">
      <c r="A19" s="100" t="s">
        <v>148</v>
      </c>
      <c r="B19" s="101" t="s">
        <v>151</v>
      </c>
      <c r="C19" s="101" t="s">
        <v>150</v>
      </c>
      <c r="D19" s="102">
        <f>'прилож. № 5'!F95</f>
        <v>0</v>
      </c>
      <c r="E19" s="99"/>
      <c r="F19" s="9"/>
      <c r="G19" s="9"/>
    </row>
    <row r="20" spans="1:7" ht="12.75" hidden="1">
      <c r="A20" s="71" t="s">
        <v>149</v>
      </c>
      <c r="B20" s="101" t="s">
        <v>151</v>
      </c>
      <c r="C20" s="101" t="s">
        <v>172</v>
      </c>
      <c r="D20" s="102">
        <f>'прилож. № 5'!F103</f>
        <v>0</v>
      </c>
      <c r="E20" s="99"/>
      <c r="F20" s="9"/>
      <c r="G20" s="9"/>
    </row>
    <row r="21" spans="1:7" ht="12.75">
      <c r="A21" s="41" t="s">
        <v>180</v>
      </c>
      <c r="B21" s="101" t="s">
        <v>151</v>
      </c>
      <c r="C21" s="101" t="s">
        <v>185</v>
      </c>
      <c r="D21" s="102">
        <f>'прилож. № 5'!F111</f>
        <v>2416.9</v>
      </c>
      <c r="E21" s="99"/>
      <c r="F21" s="9"/>
      <c r="G21" s="9"/>
    </row>
    <row r="22" spans="1:7" ht="12.75">
      <c r="A22" s="103" t="s">
        <v>90</v>
      </c>
      <c r="B22" s="97" t="s">
        <v>210</v>
      </c>
      <c r="C22" s="97" t="s">
        <v>170</v>
      </c>
      <c r="D22" s="98">
        <f>D23</f>
        <v>8</v>
      </c>
      <c r="E22" s="99"/>
      <c r="F22" s="9"/>
      <c r="G22" s="9"/>
    </row>
    <row r="23" spans="1:7" ht="12.75">
      <c r="A23" s="41" t="s">
        <v>68</v>
      </c>
      <c r="B23" s="101" t="s">
        <v>210</v>
      </c>
      <c r="C23" s="101" t="s">
        <v>174</v>
      </c>
      <c r="D23" s="102">
        <f>'прилож. № 5'!F141</f>
        <v>8</v>
      </c>
      <c r="E23" s="99"/>
      <c r="F23" s="9"/>
      <c r="G23" s="9"/>
    </row>
    <row r="24" spans="1:7" ht="12.75">
      <c r="A24" s="96" t="s">
        <v>200</v>
      </c>
      <c r="B24" s="97" t="s">
        <v>184</v>
      </c>
      <c r="C24" s="97" t="s">
        <v>170</v>
      </c>
      <c r="D24" s="98">
        <f>D25</f>
        <v>260</v>
      </c>
      <c r="E24" s="99"/>
      <c r="F24" s="9"/>
      <c r="G24" s="9"/>
    </row>
    <row r="25" spans="1:7" ht="12.75">
      <c r="A25" s="41" t="s">
        <v>69</v>
      </c>
      <c r="B25" s="101" t="s">
        <v>184</v>
      </c>
      <c r="C25" s="101" t="s">
        <v>150</v>
      </c>
      <c r="D25" s="102">
        <f>'прилож. № 5'!F157</f>
        <v>260</v>
      </c>
      <c r="E25" s="99"/>
      <c r="F25" s="9"/>
      <c r="G25" s="9"/>
    </row>
    <row r="26" spans="1:7" ht="12.75" hidden="1">
      <c r="A26" s="96" t="s">
        <v>55</v>
      </c>
      <c r="B26" s="97" t="s">
        <v>186</v>
      </c>
      <c r="C26" s="97" t="s">
        <v>170</v>
      </c>
      <c r="D26" s="98">
        <f>D27</f>
        <v>0</v>
      </c>
      <c r="E26" s="99"/>
      <c r="F26" s="9"/>
      <c r="G26" s="9"/>
    </row>
    <row r="27" spans="1:7" ht="12.75" hidden="1">
      <c r="A27" s="41" t="s">
        <v>67</v>
      </c>
      <c r="B27" s="101" t="s">
        <v>186</v>
      </c>
      <c r="C27" s="101" t="s">
        <v>151</v>
      </c>
      <c r="D27" s="102">
        <f>'прилож. № 5'!F166</f>
        <v>0</v>
      </c>
      <c r="E27" s="99"/>
      <c r="F27" s="9"/>
      <c r="G27" s="9"/>
    </row>
    <row r="28" spans="1:7" ht="12.75">
      <c r="A28" s="103" t="s">
        <v>114</v>
      </c>
      <c r="B28" s="97" t="s">
        <v>115</v>
      </c>
      <c r="C28" s="97" t="s">
        <v>170</v>
      </c>
      <c r="D28" s="98">
        <f>D29</f>
        <v>165.9</v>
      </c>
      <c r="E28" s="99"/>
      <c r="F28" s="9"/>
      <c r="G28" s="9"/>
    </row>
    <row r="29" spans="1:7" ht="12.75">
      <c r="A29" s="41" t="s">
        <v>116</v>
      </c>
      <c r="B29" s="101" t="s">
        <v>115</v>
      </c>
      <c r="C29" s="101" t="s">
        <v>150</v>
      </c>
      <c r="D29" s="102">
        <f>'прилож. № 5'!F175</f>
        <v>165.9</v>
      </c>
      <c r="E29" s="99"/>
      <c r="F29" s="9"/>
      <c r="G29" s="9"/>
    </row>
    <row r="30" spans="1:7" ht="25.5" customHeight="1">
      <c r="A30" s="103" t="s">
        <v>91</v>
      </c>
      <c r="B30" s="97" t="s">
        <v>203</v>
      </c>
      <c r="C30" s="97" t="s">
        <v>170</v>
      </c>
      <c r="D30" s="98">
        <f>D31</f>
        <v>77.8</v>
      </c>
      <c r="E30" s="99"/>
      <c r="F30" s="9"/>
      <c r="G30" s="9"/>
    </row>
    <row r="31" spans="1:7" ht="12.75">
      <c r="A31" s="41" t="s">
        <v>44</v>
      </c>
      <c r="B31" s="101" t="s">
        <v>203</v>
      </c>
      <c r="C31" s="101" t="s">
        <v>185</v>
      </c>
      <c r="D31" s="102">
        <f>'прилож. № 5'!F183</f>
        <v>77.8</v>
      </c>
      <c r="E31" s="99"/>
      <c r="F31" s="9"/>
      <c r="G31" s="9"/>
    </row>
    <row r="32" spans="1:7" ht="12.75">
      <c r="A32" s="66" t="s">
        <v>201</v>
      </c>
      <c r="B32" s="89"/>
      <c r="C32" s="89"/>
      <c r="D32" s="90">
        <f>D8+D18+D22+D24+D26+D30+D15+D28+D13</f>
        <v>11702.3</v>
      </c>
      <c r="E32" s="91" t="e">
        <v>#REF!</v>
      </c>
      <c r="F32" s="79"/>
      <c r="G32" s="79"/>
    </row>
    <row r="33" spans="1:4" ht="15">
      <c r="A33" s="7"/>
      <c r="B33" s="7"/>
      <c r="C33" s="7"/>
      <c r="D33" s="7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3"/>
  <sheetViews>
    <sheetView zoomScaleSheetLayoutView="75" zoomScalePageLayoutView="0" workbookViewId="0" topLeftCell="A35">
      <selection activeCell="A2" sqref="A2:F2"/>
    </sheetView>
  </sheetViews>
  <sheetFormatPr defaultColWidth="9.00390625" defaultRowHeight="12.75"/>
  <cols>
    <col min="1" max="1" width="64.1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8.75390625" style="0" customWidth="1"/>
  </cols>
  <sheetData>
    <row r="1" spans="1:8" ht="15">
      <c r="A1" s="173" t="s">
        <v>16</v>
      </c>
      <c r="B1" s="173"/>
      <c r="C1" s="173"/>
      <c r="D1" s="173"/>
      <c r="E1" s="173"/>
      <c r="F1" s="167"/>
      <c r="G1" s="7"/>
      <c r="H1" s="7"/>
    </row>
    <row r="2" spans="1:8" ht="36" customHeight="1">
      <c r="A2" s="165" t="s">
        <v>398</v>
      </c>
      <c r="B2" s="174"/>
      <c r="C2" s="174"/>
      <c r="D2" s="174"/>
      <c r="E2" s="174"/>
      <c r="F2" s="178"/>
      <c r="G2" s="7"/>
      <c r="H2" s="7"/>
    </row>
    <row r="3" spans="1:8" ht="12.75" customHeight="1">
      <c r="A3" s="44"/>
      <c r="B3" s="177"/>
      <c r="C3" s="167"/>
      <c r="D3" s="167"/>
      <c r="E3" s="167"/>
      <c r="F3" s="167"/>
      <c r="G3" s="16"/>
      <c r="H3" s="7"/>
    </row>
    <row r="4" spans="1:8" ht="42" customHeight="1">
      <c r="A4" s="175" t="s">
        <v>20</v>
      </c>
      <c r="B4" s="176"/>
      <c r="C4" s="176"/>
      <c r="D4" s="176"/>
      <c r="E4" s="176"/>
      <c r="F4" s="176"/>
      <c r="G4" s="7"/>
      <c r="H4" s="7"/>
    </row>
    <row r="5" spans="1:8" ht="8.25" customHeight="1">
      <c r="A5" s="82"/>
      <c r="B5" s="83"/>
      <c r="C5" s="104"/>
      <c r="D5" s="104"/>
      <c r="E5" s="104"/>
      <c r="F5" s="81"/>
      <c r="G5" s="7"/>
      <c r="H5" s="7"/>
    </row>
    <row r="6" spans="1:10" ht="26.25" customHeight="1">
      <c r="A6" s="85" t="s">
        <v>153</v>
      </c>
      <c r="B6" s="85" t="s">
        <v>166</v>
      </c>
      <c r="C6" s="85" t="s">
        <v>167</v>
      </c>
      <c r="D6" s="85" t="s">
        <v>94</v>
      </c>
      <c r="E6" s="85" t="s">
        <v>95</v>
      </c>
      <c r="F6" s="105" t="s">
        <v>78</v>
      </c>
      <c r="G6" s="7"/>
      <c r="H6" s="7"/>
      <c r="J6" s="37"/>
    </row>
    <row r="7" spans="1:8" ht="15">
      <c r="A7" s="66" t="s">
        <v>168</v>
      </c>
      <c r="B7" s="66"/>
      <c r="C7" s="66"/>
      <c r="D7" s="66"/>
      <c r="E7" s="66"/>
      <c r="F7" s="106">
        <f>+F8+F94+F182+F165+F156+F77+F174+F68+F140</f>
        <v>11702.3</v>
      </c>
      <c r="G7" s="7"/>
      <c r="H7" s="7"/>
    </row>
    <row r="8" spans="1:8" ht="15">
      <c r="A8" s="76" t="s">
        <v>169</v>
      </c>
      <c r="B8" s="89" t="s">
        <v>150</v>
      </c>
      <c r="C8" s="89" t="s">
        <v>170</v>
      </c>
      <c r="D8" s="89" t="s">
        <v>255</v>
      </c>
      <c r="E8" s="89" t="s">
        <v>171</v>
      </c>
      <c r="F8" s="106">
        <f>F9+F24+F61</f>
        <v>7220.200000000001</v>
      </c>
      <c r="G8" s="7"/>
      <c r="H8" s="7"/>
    </row>
    <row r="9" spans="1:8" ht="24">
      <c r="A9" s="107" t="s">
        <v>92</v>
      </c>
      <c r="B9" s="89" t="s">
        <v>150</v>
      </c>
      <c r="C9" s="89" t="s">
        <v>172</v>
      </c>
      <c r="D9" s="89" t="s">
        <v>255</v>
      </c>
      <c r="E9" s="89" t="s">
        <v>171</v>
      </c>
      <c r="F9" s="106">
        <f>F10</f>
        <v>1226.9</v>
      </c>
      <c r="G9" s="7"/>
      <c r="H9" s="7"/>
    </row>
    <row r="10" spans="1:8" ht="14.25" customHeight="1">
      <c r="A10" s="107" t="s">
        <v>72</v>
      </c>
      <c r="B10" s="89" t="s">
        <v>150</v>
      </c>
      <c r="C10" s="89" t="s">
        <v>172</v>
      </c>
      <c r="D10" s="108" t="s">
        <v>257</v>
      </c>
      <c r="E10" s="89" t="s">
        <v>171</v>
      </c>
      <c r="F10" s="106">
        <f>F11+F18</f>
        <v>1226.9</v>
      </c>
      <c r="G10" s="7"/>
      <c r="H10" s="7"/>
    </row>
    <row r="11" spans="1:8" ht="24">
      <c r="A11" s="54" t="s">
        <v>74</v>
      </c>
      <c r="B11" s="64" t="s">
        <v>150</v>
      </c>
      <c r="C11" s="64" t="s">
        <v>172</v>
      </c>
      <c r="D11" s="109" t="s">
        <v>256</v>
      </c>
      <c r="E11" s="64" t="s">
        <v>171</v>
      </c>
      <c r="F11" s="110">
        <f>F12</f>
        <v>848.1</v>
      </c>
      <c r="G11" s="7"/>
      <c r="H11" s="7"/>
    </row>
    <row r="12" spans="1:8" ht="24">
      <c r="A12" s="111" t="s">
        <v>242</v>
      </c>
      <c r="B12" s="64" t="s">
        <v>150</v>
      </c>
      <c r="C12" s="64" t="s">
        <v>172</v>
      </c>
      <c r="D12" s="109" t="s">
        <v>258</v>
      </c>
      <c r="E12" s="64" t="s">
        <v>171</v>
      </c>
      <c r="F12" s="110">
        <f>F13</f>
        <v>848.1</v>
      </c>
      <c r="G12" s="7"/>
      <c r="H12" s="7"/>
    </row>
    <row r="13" spans="1:8" ht="13.5" customHeight="1">
      <c r="A13" s="111" t="s">
        <v>73</v>
      </c>
      <c r="B13" s="64" t="s">
        <v>150</v>
      </c>
      <c r="C13" s="64" t="s">
        <v>172</v>
      </c>
      <c r="D13" s="109" t="s">
        <v>259</v>
      </c>
      <c r="E13" s="64" t="s">
        <v>171</v>
      </c>
      <c r="F13" s="110">
        <f>F16+F17</f>
        <v>848.1</v>
      </c>
      <c r="G13" s="7"/>
      <c r="H13" s="7"/>
    </row>
    <row r="14" spans="1:8" ht="36">
      <c r="A14" s="111" t="s">
        <v>331</v>
      </c>
      <c r="B14" s="64" t="s">
        <v>150</v>
      </c>
      <c r="C14" s="64" t="s">
        <v>172</v>
      </c>
      <c r="D14" s="109" t="s">
        <v>259</v>
      </c>
      <c r="E14" s="64" t="s">
        <v>330</v>
      </c>
      <c r="F14" s="110">
        <f>F15</f>
        <v>848.1</v>
      </c>
      <c r="G14" s="7"/>
      <c r="H14" s="7"/>
    </row>
    <row r="15" spans="1:8" ht="13.5" customHeight="1">
      <c r="A15" s="111" t="s">
        <v>332</v>
      </c>
      <c r="B15" s="64" t="s">
        <v>150</v>
      </c>
      <c r="C15" s="64" t="s">
        <v>172</v>
      </c>
      <c r="D15" s="109" t="s">
        <v>259</v>
      </c>
      <c r="E15" s="64" t="s">
        <v>329</v>
      </c>
      <c r="F15" s="110">
        <f>F16+F17</f>
        <v>848.1</v>
      </c>
      <c r="G15" s="7"/>
      <c r="H15" s="7"/>
    </row>
    <row r="16" spans="1:8" ht="13.5" customHeight="1">
      <c r="A16" s="54" t="s">
        <v>315</v>
      </c>
      <c r="B16" s="64" t="s">
        <v>150</v>
      </c>
      <c r="C16" s="64" t="s">
        <v>172</v>
      </c>
      <c r="D16" s="109" t="s">
        <v>259</v>
      </c>
      <c r="E16" s="64" t="s">
        <v>58</v>
      </c>
      <c r="F16" s="110">
        <v>644.5</v>
      </c>
      <c r="G16" s="7"/>
      <c r="H16" s="7"/>
    </row>
    <row r="17" spans="1:8" ht="24" customHeight="1">
      <c r="A17" s="54" t="s">
        <v>316</v>
      </c>
      <c r="B17" s="64" t="s">
        <v>150</v>
      </c>
      <c r="C17" s="64" t="s">
        <v>172</v>
      </c>
      <c r="D17" s="109" t="s">
        <v>259</v>
      </c>
      <c r="E17" s="64" t="s">
        <v>333</v>
      </c>
      <c r="F17" s="110">
        <v>203.6</v>
      </c>
      <c r="G17" s="7"/>
      <c r="H17" s="7"/>
    </row>
    <row r="18" spans="1:8" ht="24" customHeight="1">
      <c r="A18" s="107" t="s">
        <v>0</v>
      </c>
      <c r="B18" s="89" t="s">
        <v>150</v>
      </c>
      <c r="C18" s="89" t="s">
        <v>172</v>
      </c>
      <c r="D18" s="108" t="s">
        <v>260</v>
      </c>
      <c r="E18" s="89" t="s">
        <v>171</v>
      </c>
      <c r="F18" s="121">
        <f>F19</f>
        <v>378.8</v>
      </c>
      <c r="G18" s="7"/>
      <c r="H18" s="7"/>
    </row>
    <row r="19" spans="1:8" ht="24" customHeight="1">
      <c r="A19" s="54" t="s">
        <v>378</v>
      </c>
      <c r="B19" s="64" t="s">
        <v>150</v>
      </c>
      <c r="C19" s="64" t="s">
        <v>172</v>
      </c>
      <c r="D19" s="109" t="s">
        <v>379</v>
      </c>
      <c r="E19" s="64" t="s">
        <v>171</v>
      </c>
      <c r="F19" s="65">
        <f>F20</f>
        <v>378.8</v>
      </c>
      <c r="G19" s="7"/>
      <c r="H19" s="7"/>
    </row>
    <row r="20" spans="1:8" ht="24" customHeight="1">
      <c r="A20" s="111" t="s">
        <v>331</v>
      </c>
      <c r="B20" s="64" t="s">
        <v>150</v>
      </c>
      <c r="C20" s="64" t="s">
        <v>172</v>
      </c>
      <c r="D20" s="109" t="s">
        <v>379</v>
      </c>
      <c r="E20" s="64" t="s">
        <v>330</v>
      </c>
      <c r="F20" s="65">
        <f>F21</f>
        <v>378.8</v>
      </c>
      <c r="G20" s="7"/>
      <c r="H20" s="7"/>
    </row>
    <row r="21" spans="1:8" ht="12" customHeight="1">
      <c r="A21" s="111" t="s">
        <v>332</v>
      </c>
      <c r="B21" s="64" t="s">
        <v>150</v>
      </c>
      <c r="C21" s="64" t="s">
        <v>172</v>
      </c>
      <c r="D21" s="109" t="s">
        <v>379</v>
      </c>
      <c r="E21" s="64" t="s">
        <v>329</v>
      </c>
      <c r="F21" s="65">
        <f>F22+F23</f>
        <v>378.8</v>
      </c>
      <c r="G21" s="7"/>
      <c r="H21" s="7"/>
    </row>
    <row r="22" spans="1:8" ht="12" customHeight="1">
      <c r="A22" s="54" t="s">
        <v>315</v>
      </c>
      <c r="B22" s="64" t="s">
        <v>150</v>
      </c>
      <c r="C22" s="64" t="s">
        <v>172</v>
      </c>
      <c r="D22" s="109" t="s">
        <v>379</v>
      </c>
      <c r="E22" s="64" t="s">
        <v>58</v>
      </c>
      <c r="F22" s="65">
        <v>313.1</v>
      </c>
      <c r="G22" s="7"/>
      <c r="H22" s="7"/>
    </row>
    <row r="23" spans="1:8" ht="24" customHeight="1">
      <c r="A23" s="54" t="s">
        <v>316</v>
      </c>
      <c r="B23" s="64" t="s">
        <v>150</v>
      </c>
      <c r="C23" s="64" t="s">
        <v>172</v>
      </c>
      <c r="D23" s="109" t="s">
        <v>379</v>
      </c>
      <c r="E23" s="64" t="s">
        <v>333</v>
      </c>
      <c r="F23" s="65">
        <v>65.7</v>
      </c>
      <c r="G23" s="7"/>
      <c r="H23" s="7"/>
    </row>
    <row r="24" spans="1:8" ht="36">
      <c r="A24" s="107" t="s">
        <v>93</v>
      </c>
      <c r="B24" s="89" t="s">
        <v>150</v>
      </c>
      <c r="C24" s="89" t="s">
        <v>174</v>
      </c>
      <c r="D24" s="89" t="s">
        <v>255</v>
      </c>
      <c r="E24" s="89" t="s">
        <v>171</v>
      </c>
      <c r="F24" s="106">
        <f>F32+F25</f>
        <v>5793.300000000001</v>
      </c>
      <c r="G24" s="7"/>
      <c r="H24" s="7"/>
    </row>
    <row r="25" spans="1:8" ht="12.75" customHeight="1" hidden="1">
      <c r="A25" s="107" t="s">
        <v>11</v>
      </c>
      <c r="B25" s="89" t="s">
        <v>150</v>
      </c>
      <c r="C25" s="89" t="s">
        <v>174</v>
      </c>
      <c r="D25" s="108" t="s">
        <v>262</v>
      </c>
      <c r="E25" s="89" t="s">
        <v>171</v>
      </c>
      <c r="F25" s="106">
        <f aca="true" t="shared" si="0" ref="F25:F30">F26</f>
        <v>0</v>
      </c>
      <c r="G25" s="7"/>
      <c r="H25" s="7"/>
    </row>
    <row r="26" spans="1:8" ht="13.5" customHeight="1" hidden="1">
      <c r="A26" s="54" t="s">
        <v>1</v>
      </c>
      <c r="B26" s="64" t="s">
        <v>150</v>
      </c>
      <c r="C26" s="64" t="s">
        <v>174</v>
      </c>
      <c r="D26" s="109" t="s">
        <v>261</v>
      </c>
      <c r="E26" s="64" t="s">
        <v>171</v>
      </c>
      <c r="F26" s="110">
        <f t="shared" si="0"/>
        <v>0</v>
      </c>
      <c r="G26" s="7"/>
      <c r="H26" s="7"/>
    </row>
    <row r="27" spans="1:8" ht="15" customHeight="1" hidden="1">
      <c r="A27" s="54" t="s">
        <v>2</v>
      </c>
      <c r="B27" s="64" t="s">
        <v>150</v>
      </c>
      <c r="C27" s="64" t="s">
        <v>174</v>
      </c>
      <c r="D27" s="109" t="s">
        <v>263</v>
      </c>
      <c r="E27" s="64" t="s">
        <v>171</v>
      </c>
      <c r="F27" s="110">
        <f t="shared" si="0"/>
        <v>0</v>
      </c>
      <c r="G27" s="7"/>
      <c r="H27" s="7"/>
    </row>
    <row r="28" spans="1:8" ht="15" customHeight="1" hidden="1">
      <c r="A28" s="54" t="s">
        <v>12</v>
      </c>
      <c r="B28" s="64" t="s">
        <v>150</v>
      </c>
      <c r="C28" s="64" t="s">
        <v>174</v>
      </c>
      <c r="D28" s="109" t="s">
        <v>264</v>
      </c>
      <c r="E28" s="64" t="s">
        <v>171</v>
      </c>
      <c r="F28" s="110">
        <f t="shared" si="0"/>
        <v>0</v>
      </c>
      <c r="G28" s="7"/>
      <c r="H28" s="7"/>
    </row>
    <row r="29" spans="1:8" ht="24" hidden="1">
      <c r="A29" s="54" t="s">
        <v>321</v>
      </c>
      <c r="B29" s="64" t="s">
        <v>150</v>
      </c>
      <c r="C29" s="64" t="s">
        <v>174</v>
      </c>
      <c r="D29" s="109" t="s">
        <v>264</v>
      </c>
      <c r="E29" s="64" t="s">
        <v>173</v>
      </c>
      <c r="F29" s="110">
        <f t="shared" si="0"/>
        <v>0</v>
      </c>
      <c r="G29" s="7"/>
      <c r="H29" s="7"/>
    </row>
    <row r="30" spans="1:8" ht="24" hidden="1">
      <c r="A30" s="54" t="s">
        <v>318</v>
      </c>
      <c r="B30" s="64" t="s">
        <v>150</v>
      </c>
      <c r="C30" s="64" t="s">
        <v>174</v>
      </c>
      <c r="D30" s="109" t="s">
        <v>264</v>
      </c>
      <c r="E30" s="64" t="s">
        <v>317</v>
      </c>
      <c r="F30" s="110">
        <f t="shared" si="0"/>
        <v>0</v>
      </c>
      <c r="G30" s="7"/>
      <c r="H30" s="7"/>
    </row>
    <row r="31" spans="1:8" ht="24" hidden="1">
      <c r="A31" s="54" t="s">
        <v>59</v>
      </c>
      <c r="B31" s="64" t="s">
        <v>150</v>
      </c>
      <c r="C31" s="64" t="s">
        <v>174</v>
      </c>
      <c r="D31" s="64" t="s">
        <v>264</v>
      </c>
      <c r="E31" s="64" t="s">
        <v>60</v>
      </c>
      <c r="F31" s="110"/>
      <c r="G31" s="7"/>
      <c r="H31" s="7"/>
    </row>
    <row r="32" spans="1:8" ht="15" customHeight="1">
      <c r="A32" s="107" t="s">
        <v>72</v>
      </c>
      <c r="B32" s="89" t="s">
        <v>150</v>
      </c>
      <c r="C32" s="89" t="s">
        <v>174</v>
      </c>
      <c r="D32" s="108" t="s">
        <v>257</v>
      </c>
      <c r="E32" s="89" t="s">
        <v>171</v>
      </c>
      <c r="F32" s="106">
        <f>F33+F48</f>
        <v>5793.300000000001</v>
      </c>
      <c r="G32" s="7"/>
      <c r="H32" s="7"/>
    </row>
    <row r="33" spans="1:8" ht="24">
      <c r="A33" s="54" t="s">
        <v>74</v>
      </c>
      <c r="B33" s="64" t="s">
        <v>150</v>
      </c>
      <c r="C33" s="64" t="s">
        <v>174</v>
      </c>
      <c r="D33" s="109" t="s">
        <v>256</v>
      </c>
      <c r="E33" s="64" t="s">
        <v>171</v>
      </c>
      <c r="F33" s="110">
        <f>F34</f>
        <v>4201.700000000001</v>
      </c>
      <c r="G33" s="7"/>
      <c r="H33" s="7"/>
    </row>
    <row r="34" spans="1:8" ht="24">
      <c r="A34" s="111" t="s">
        <v>242</v>
      </c>
      <c r="B34" s="64" t="s">
        <v>150</v>
      </c>
      <c r="C34" s="64" t="s">
        <v>174</v>
      </c>
      <c r="D34" s="109" t="s">
        <v>258</v>
      </c>
      <c r="E34" s="64" t="s">
        <v>171</v>
      </c>
      <c r="F34" s="110">
        <f>F35</f>
        <v>4201.700000000001</v>
      </c>
      <c r="G34" s="7"/>
      <c r="H34" s="7"/>
    </row>
    <row r="35" spans="1:8" ht="13.5" customHeight="1">
      <c r="A35" s="111" t="s">
        <v>73</v>
      </c>
      <c r="B35" s="64" t="s">
        <v>150</v>
      </c>
      <c r="C35" s="64" t="s">
        <v>174</v>
      </c>
      <c r="D35" s="109" t="s">
        <v>259</v>
      </c>
      <c r="E35" s="64" t="s">
        <v>171</v>
      </c>
      <c r="F35" s="110">
        <f>F36+F40+F43</f>
        <v>4201.700000000001</v>
      </c>
      <c r="G35" s="7"/>
      <c r="H35" s="7"/>
    </row>
    <row r="36" spans="1:8" ht="36">
      <c r="A36" s="111" t="s">
        <v>331</v>
      </c>
      <c r="B36" s="64" t="s">
        <v>150</v>
      </c>
      <c r="C36" s="64" t="s">
        <v>174</v>
      </c>
      <c r="D36" s="109" t="s">
        <v>259</v>
      </c>
      <c r="E36" s="64" t="s">
        <v>330</v>
      </c>
      <c r="F36" s="110">
        <f>F37</f>
        <v>3219</v>
      </c>
      <c r="G36" s="7"/>
      <c r="H36" s="7"/>
    </row>
    <row r="37" spans="1:8" ht="14.25" customHeight="1">
      <c r="A37" s="111" t="s">
        <v>332</v>
      </c>
      <c r="B37" s="64" t="s">
        <v>150</v>
      </c>
      <c r="C37" s="64" t="s">
        <v>174</v>
      </c>
      <c r="D37" s="109" t="s">
        <v>259</v>
      </c>
      <c r="E37" s="64" t="s">
        <v>329</v>
      </c>
      <c r="F37" s="110">
        <f>F38+F39</f>
        <v>3219</v>
      </c>
      <c r="G37" s="7"/>
      <c r="H37" s="7"/>
    </row>
    <row r="38" spans="1:8" ht="13.5" customHeight="1">
      <c r="A38" s="54" t="s">
        <v>315</v>
      </c>
      <c r="B38" s="64" t="s">
        <v>150</v>
      </c>
      <c r="C38" s="64" t="s">
        <v>174</v>
      </c>
      <c r="D38" s="109" t="s">
        <v>259</v>
      </c>
      <c r="E38" s="64" t="s">
        <v>58</v>
      </c>
      <c r="F38" s="110">
        <v>2375.6</v>
      </c>
      <c r="G38" s="7"/>
      <c r="H38" s="7"/>
    </row>
    <row r="39" spans="1:8" ht="27" customHeight="1">
      <c r="A39" s="54" t="s">
        <v>316</v>
      </c>
      <c r="B39" s="64" t="s">
        <v>150</v>
      </c>
      <c r="C39" s="64" t="s">
        <v>174</v>
      </c>
      <c r="D39" s="109" t="s">
        <v>259</v>
      </c>
      <c r="E39" s="64" t="s">
        <v>333</v>
      </c>
      <c r="F39" s="110">
        <v>843.4</v>
      </c>
      <c r="G39" s="7"/>
      <c r="H39" s="7"/>
    </row>
    <row r="40" spans="1:8" ht="24">
      <c r="A40" s="54" t="s">
        <v>321</v>
      </c>
      <c r="B40" s="64" t="s">
        <v>150</v>
      </c>
      <c r="C40" s="64" t="s">
        <v>174</v>
      </c>
      <c r="D40" s="109" t="s">
        <v>259</v>
      </c>
      <c r="E40" s="64" t="s">
        <v>173</v>
      </c>
      <c r="F40" s="110">
        <f>F41</f>
        <v>953.6</v>
      </c>
      <c r="G40" s="7"/>
      <c r="H40" s="7"/>
    </row>
    <row r="41" spans="1:8" ht="24">
      <c r="A41" s="54" t="s">
        <v>318</v>
      </c>
      <c r="B41" s="64" t="s">
        <v>150</v>
      </c>
      <c r="C41" s="64" t="s">
        <v>174</v>
      </c>
      <c r="D41" s="109" t="s">
        <v>259</v>
      </c>
      <c r="E41" s="64" t="s">
        <v>317</v>
      </c>
      <c r="F41" s="110">
        <f>F42</f>
        <v>953.6</v>
      </c>
      <c r="G41" s="7"/>
      <c r="H41" s="7"/>
    </row>
    <row r="42" spans="1:8" ht="24">
      <c r="A42" s="54" t="s">
        <v>59</v>
      </c>
      <c r="B42" s="64" t="s">
        <v>150</v>
      </c>
      <c r="C42" s="64" t="s">
        <v>174</v>
      </c>
      <c r="D42" s="109" t="s">
        <v>259</v>
      </c>
      <c r="E42" s="64" t="s">
        <v>60</v>
      </c>
      <c r="F42" s="110">
        <v>953.6</v>
      </c>
      <c r="G42" s="7"/>
      <c r="H42" s="7"/>
    </row>
    <row r="43" spans="1:8" ht="14.25" customHeight="1">
      <c r="A43" s="54" t="s">
        <v>319</v>
      </c>
      <c r="B43" s="64" t="s">
        <v>150</v>
      </c>
      <c r="C43" s="64" t="s">
        <v>174</v>
      </c>
      <c r="D43" s="109" t="s">
        <v>259</v>
      </c>
      <c r="E43" s="64" t="s">
        <v>320</v>
      </c>
      <c r="F43" s="110">
        <f>F44+F46+F47</f>
        <v>29.1</v>
      </c>
      <c r="G43" s="7"/>
      <c r="H43" s="7"/>
    </row>
    <row r="44" spans="1:8" ht="13.5" customHeight="1" hidden="1">
      <c r="A44" s="54" t="s">
        <v>323</v>
      </c>
      <c r="B44" s="64" t="s">
        <v>150</v>
      </c>
      <c r="C44" s="64" t="s">
        <v>174</v>
      </c>
      <c r="D44" s="109" t="s">
        <v>259</v>
      </c>
      <c r="E44" s="64" t="s">
        <v>322</v>
      </c>
      <c r="F44" s="110">
        <f>F45</f>
        <v>0</v>
      </c>
      <c r="G44" s="7"/>
      <c r="H44" s="7"/>
    </row>
    <row r="45" spans="1:8" ht="48" hidden="1">
      <c r="A45" s="54" t="s">
        <v>14</v>
      </c>
      <c r="B45" s="64" t="s">
        <v>150</v>
      </c>
      <c r="C45" s="64" t="s">
        <v>174</v>
      </c>
      <c r="D45" s="109" t="s">
        <v>259</v>
      </c>
      <c r="E45" s="64" t="s">
        <v>13</v>
      </c>
      <c r="F45" s="110"/>
      <c r="G45" s="7"/>
      <c r="H45" s="7"/>
    </row>
    <row r="46" spans="1:8" ht="12.75" customHeight="1">
      <c r="A46" s="54" t="s">
        <v>336</v>
      </c>
      <c r="B46" s="64" t="s">
        <v>150</v>
      </c>
      <c r="C46" s="64" t="s">
        <v>174</v>
      </c>
      <c r="D46" s="109" t="s">
        <v>259</v>
      </c>
      <c r="E46" s="64" t="s">
        <v>334</v>
      </c>
      <c r="F46" s="110">
        <v>15.2</v>
      </c>
      <c r="G46" s="7"/>
      <c r="H46" s="7"/>
    </row>
    <row r="47" spans="1:8" ht="13.5" customHeight="1">
      <c r="A47" s="54" t="s">
        <v>337</v>
      </c>
      <c r="B47" s="64" t="s">
        <v>150</v>
      </c>
      <c r="C47" s="64" t="s">
        <v>174</v>
      </c>
      <c r="D47" s="109" t="s">
        <v>259</v>
      </c>
      <c r="E47" s="64" t="s">
        <v>335</v>
      </c>
      <c r="F47" s="110">
        <v>13.9</v>
      </c>
      <c r="G47" s="7"/>
      <c r="H47" s="7"/>
    </row>
    <row r="48" spans="1:8" ht="24">
      <c r="A48" s="107" t="s">
        <v>0</v>
      </c>
      <c r="B48" s="89" t="s">
        <v>150</v>
      </c>
      <c r="C48" s="89" t="s">
        <v>174</v>
      </c>
      <c r="D48" s="108" t="s">
        <v>260</v>
      </c>
      <c r="E48" s="89" t="s">
        <v>171</v>
      </c>
      <c r="F48" s="106">
        <f>F57+F49</f>
        <v>1591.6000000000001</v>
      </c>
      <c r="G48" s="7"/>
      <c r="H48" s="7"/>
    </row>
    <row r="49" spans="1:8" ht="24">
      <c r="A49" s="107" t="s">
        <v>378</v>
      </c>
      <c r="B49" s="89" t="s">
        <v>150</v>
      </c>
      <c r="C49" s="89" t="s">
        <v>174</v>
      </c>
      <c r="D49" s="108" t="s">
        <v>379</v>
      </c>
      <c r="E49" s="89" t="s">
        <v>171</v>
      </c>
      <c r="F49" s="121">
        <f>F50+F54</f>
        <v>1590.9</v>
      </c>
      <c r="G49" s="7"/>
      <c r="H49" s="7"/>
    </row>
    <row r="50" spans="1:8" ht="36">
      <c r="A50" s="111" t="s">
        <v>331</v>
      </c>
      <c r="B50" s="64" t="s">
        <v>150</v>
      </c>
      <c r="C50" s="64" t="s">
        <v>174</v>
      </c>
      <c r="D50" s="109" t="s">
        <v>379</v>
      </c>
      <c r="E50" s="64" t="s">
        <v>330</v>
      </c>
      <c r="F50" s="65">
        <f>F51</f>
        <v>1477.9</v>
      </c>
      <c r="G50" s="7"/>
      <c r="H50" s="7"/>
    </row>
    <row r="51" spans="1:8" ht="14.25" customHeight="1">
      <c r="A51" s="111" t="s">
        <v>332</v>
      </c>
      <c r="B51" s="64" t="s">
        <v>150</v>
      </c>
      <c r="C51" s="64" t="s">
        <v>174</v>
      </c>
      <c r="D51" s="109" t="s">
        <v>379</v>
      </c>
      <c r="E51" s="64" t="s">
        <v>329</v>
      </c>
      <c r="F51" s="65">
        <f>F52+F53</f>
        <v>1477.9</v>
      </c>
      <c r="G51" s="7"/>
      <c r="H51" s="7"/>
    </row>
    <row r="52" spans="1:8" ht="12.75" customHeight="1">
      <c r="A52" s="54" t="s">
        <v>315</v>
      </c>
      <c r="B52" s="64" t="s">
        <v>150</v>
      </c>
      <c r="C52" s="64" t="s">
        <v>174</v>
      </c>
      <c r="D52" s="109" t="s">
        <v>379</v>
      </c>
      <c r="E52" s="64" t="s">
        <v>58</v>
      </c>
      <c r="F52" s="65">
        <v>1170.8</v>
      </c>
      <c r="G52" s="7"/>
      <c r="H52" s="7"/>
    </row>
    <row r="53" spans="1:8" ht="24" customHeight="1">
      <c r="A53" s="54" t="s">
        <v>316</v>
      </c>
      <c r="B53" s="64" t="s">
        <v>150</v>
      </c>
      <c r="C53" s="64" t="s">
        <v>174</v>
      </c>
      <c r="D53" s="109" t="s">
        <v>379</v>
      </c>
      <c r="E53" s="64" t="s">
        <v>333</v>
      </c>
      <c r="F53" s="65">
        <v>307.1</v>
      </c>
      <c r="G53" s="7"/>
      <c r="H53" s="7"/>
    </row>
    <row r="54" spans="1:8" ht="24" customHeight="1">
      <c r="A54" s="54" t="s">
        <v>318</v>
      </c>
      <c r="B54" s="64" t="s">
        <v>150</v>
      </c>
      <c r="C54" s="64" t="s">
        <v>174</v>
      </c>
      <c r="D54" s="109" t="s">
        <v>379</v>
      </c>
      <c r="E54" s="64" t="s">
        <v>173</v>
      </c>
      <c r="F54" s="65">
        <f>F55</f>
        <v>113</v>
      </c>
      <c r="G54" s="7"/>
      <c r="H54" s="7"/>
    </row>
    <row r="55" spans="1:8" ht="24" customHeight="1">
      <c r="A55" s="54" t="s">
        <v>59</v>
      </c>
      <c r="B55" s="64" t="s">
        <v>150</v>
      </c>
      <c r="C55" s="64" t="s">
        <v>174</v>
      </c>
      <c r="D55" s="109" t="s">
        <v>379</v>
      </c>
      <c r="E55" s="64" t="s">
        <v>317</v>
      </c>
      <c r="F55" s="65">
        <f>F56</f>
        <v>113</v>
      </c>
      <c r="G55" s="7"/>
      <c r="H55" s="7"/>
    </row>
    <row r="56" spans="1:8" ht="24" customHeight="1">
      <c r="A56" s="54" t="s">
        <v>59</v>
      </c>
      <c r="B56" s="64" t="s">
        <v>150</v>
      </c>
      <c r="C56" s="64" t="s">
        <v>174</v>
      </c>
      <c r="D56" s="109" t="s">
        <v>379</v>
      </c>
      <c r="E56" s="64" t="s">
        <v>60</v>
      </c>
      <c r="F56" s="65">
        <v>113</v>
      </c>
      <c r="G56" s="7"/>
      <c r="H56" s="7"/>
    </row>
    <row r="57" spans="1:8" ht="60">
      <c r="A57" s="107" t="s">
        <v>5</v>
      </c>
      <c r="B57" s="89" t="s">
        <v>150</v>
      </c>
      <c r="C57" s="89" t="s">
        <v>174</v>
      </c>
      <c r="D57" s="108" t="s">
        <v>254</v>
      </c>
      <c r="E57" s="89" t="s">
        <v>171</v>
      </c>
      <c r="F57" s="106">
        <f>F60</f>
        <v>0.7</v>
      </c>
      <c r="G57" s="7"/>
      <c r="H57" s="7"/>
    </row>
    <row r="58" spans="1:8" ht="24">
      <c r="A58" s="54" t="s">
        <v>321</v>
      </c>
      <c r="B58" s="64" t="s">
        <v>150</v>
      </c>
      <c r="C58" s="64" t="s">
        <v>174</v>
      </c>
      <c r="D58" s="109" t="s">
        <v>254</v>
      </c>
      <c r="E58" s="64" t="s">
        <v>173</v>
      </c>
      <c r="F58" s="110">
        <f>F59</f>
        <v>0.7</v>
      </c>
      <c r="G58" s="7"/>
      <c r="H58" s="7"/>
    </row>
    <row r="59" spans="1:8" ht="24">
      <c r="A59" s="54" t="s">
        <v>318</v>
      </c>
      <c r="B59" s="64" t="s">
        <v>150</v>
      </c>
      <c r="C59" s="64" t="s">
        <v>174</v>
      </c>
      <c r="D59" s="109" t="s">
        <v>254</v>
      </c>
      <c r="E59" s="64" t="s">
        <v>317</v>
      </c>
      <c r="F59" s="110">
        <f>F60</f>
        <v>0.7</v>
      </c>
      <c r="G59" s="7"/>
      <c r="H59" s="7"/>
    </row>
    <row r="60" spans="1:8" ht="24">
      <c r="A60" s="54" t="s">
        <v>59</v>
      </c>
      <c r="B60" s="64" t="s">
        <v>150</v>
      </c>
      <c r="C60" s="64" t="s">
        <v>174</v>
      </c>
      <c r="D60" s="109" t="s">
        <v>254</v>
      </c>
      <c r="E60" s="64" t="s">
        <v>60</v>
      </c>
      <c r="F60" s="110">
        <v>0.7</v>
      </c>
      <c r="G60" s="7"/>
      <c r="H60" s="7"/>
    </row>
    <row r="61" spans="1:8" ht="15">
      <c r="A61" s="107" t="s">
        <v>178</v>
      </c>
      <c r="B61" s="89" t="s">
        <v>150</v>
      </c>
      <c r="C61" s="89" t="s">
        <v>186</v>
      </c>
      <c r="D61" s="89" t="s">
        <v>255</v>
      </c>
      <c r="E61" s="89" t="s">
        <v>171</v>
      </c>
      <c r="F61" s="106">
        <f aca="true" t="shared" si="1" ref="F61:F66">F62</f>
        <v>200</v>
      </c>
      <c r="G61" s="7"/>
      <c r="H61" s="7"/>
    </row>
    <row r="62" spans="1:8" ht="14.25" customHeight="1">
      <c r="A62" s="107" t="s">
        <v>72</v>
      </c>
      <c r="B62" s="89" t="s">
        <v>150</v>
      </c>
      <c r="C62" s="89" t="s">
        <v>186</v>
      </c>
      <c r="D62" s="108" t="s">
        <v>257</v>
      </c>
      <c r="E62" s="89" t="s">
        <v>171</v>
      </c>
      <c r="F62" s="106">
        <f t="shared" si="1"/>
        <v>200</v>
      </c>
      <c r="G62" s="7"/>
      <c r="H62" s="7"/>
    </row>
    <row r="63" spans="1:8" ht="24">
      <c r="A63" s="54" t="s">
        <v>74</v>
      </c>
      <c r="B63" s="64" t="s">
        <v>150</v>
      </c>
      <c r="C63" s="64" t="s">
        <v>186</v>
      </c>
      <c r="D63" s="109" t="s">
        <v>256</v>
      </c>
      <c r="E63" s="64" t="s">
        <v>171</v>
      </c>
      <c r="F63" s="110">
        <f>F64</f>
        <v>200</v>
      </c>
      <c r="G63" s="7"/>
      <c r="H63" s="7"/>
    </row>
    <row r="64" spans="1:8" ht="24">
      <c r="A64" s="111" t="s">
        <v>242</v>
      </c>
      <c r="B64" s="64" t="s">
        <v>150</v>
      </c>
      <c r="C64" s="64" t="s">
        <v>186</v>
      </c>
      <c r="D64" s="109" t="s">
        <v>258</v>
      </c>
      <c r="E64" s="64" t="s">
        <v>171</v>
      </c>
      <c r="F64" s="110">
        <f t="shared" si="1"/>
        <v>200</v>
      </c>
      <c r="G64" s="7"/>
      <c r="H64" s="7"/>
    </row>
    <row r="65" spans="1:8" ht="13.5" customHeight="1">
      <c r="A65" s="111" t="s">
        <v>75</v>
      </c>
      <c r="B65" s="64" t="s">
        <v>150</v>
      </c>
      <c r="C65" s="64" t="s">
        <v>186</v>
      </c>
      <c r="D65" s="109" t="s">
        <v>265</v>
      </c>
      <c r="E65" s="64" t="s">
        <v>171</v>
      </c>
      <c r="F65" s="110">
        <f t="shared" si="1"/>
        <v>200</v>
      </c>
      <c r="G65" s="7"/>
      <c r="H65" s="7"/>
    </row>
    <row r="66" spans="1:8" ht="14.25" customHeight="1">
      <c r="A66" s="54" t="s">
        <v>319</v>
      </c>
      <c r="B66" s="64" t="s">
        <v>150</v>
      </c>
      <c r="C66" s="64" t="s">
        <v>186</v>
      </c>
      <c r="D66" s="109" t="s">
        <v>265</v>
      </c>
      <c r="E66" s="64" t="s">
        <v>320</v>
      </c>
      <c r="F66" s="110">
        <f t="shared" si="1"/>
        <v>200</v>
      </c>
      <c r="G66" s="7"/>
      <c r="H66" s="7"/>
    </row>
    <row r="67" spans="1:8" ht="14.25" customHeight="1">
      <c r="A67" s="54" t="s">
        <v>61</v>
      </c>
      <c r="B67" s="64" t="s">
        <v>150</v>
      </c>
      <c r="C67" s="64" t="s">
        <v>186</v>
      </c>
      <c r="D67" s="109" t="s">
        <v>265</v>
      </c>
      <c r="E67" s="64" t="s">
        <v>62</v>
      </c>
      <c r="F67" s="110">
        <v>200</v>
      </c>
      <c r="G67" s="7"/>
      <c r="H67" s="7"/>
    </row>
    <row r="68" spans="1:8" ht="24">
      <c r="A68" s="95" t="s">
        <v>229</v>
      </c>
      <c r="B68" s="88" t="s">
        <v>185</v>
      </c>
      <c r="C68" s="89" t="s">
        <v>170</v>
      </c>
      <c r="D68" s="89" t="s">
        <v>255</v>
      </c>
      <c r="E68" s="89" t="s">
        <v>171</v>
      </c>
      <c r="F68" s="106">
        <f aca="true" t="shared" si="2" ref="F68:F75">F69</f>
        <v>9</v>
      </c>
      <c r="G68" s="7"/>
      <c r="H68" s="7"/>
    </row>
    <row r="69" spans="1:8" ht="15">
      <c r="A69" s="95" t="s">
        <v>230</v>
      </c>
      <c r="B69" s="88" t="s">
        <v>185</v>
      </c>
      <c r="C69" s="89" t="s">
        <v>184</v>
      </c>
      <c r="D69" s="89" t="s">
        <v>255</v>
      </c>
      <c r="E69" s="89" t="s">
        <v>171</v>
      </c>
      <c r="F69" s="106">
        <f t="shared" si="2"/>
        <v>9</v>
      </c>
      <c r="G69" s="7"/>
      <c r="H69" s="7"/>
    </row>
    <row r="70" spans="1:8" ht="14.25" customHeight="1">
      <c r="A70" s="107" t="s">
        <v>72</v>
      </c>
      <c r="B70" s="89" t="s">
        <v>185</v>
      </c>
      <c r="C70" s="89" t="s">
        <v>184</v>
      </c>
      <c r="D70" s="108" t="s">
        <v>257</v>
      </c>
      <c r="E70" s="89" t="s">
        <v>171</v>
      </c>
      <c r="F70" s="106">
        <f t="shared" si="2"/>
        <v>9</v>
      </c>
      <c r="G70" s="7"/>
      <c r="H70" s="7"/>
    </row>
    <row r="71" spans="1:8" ht="24">
      <c r="A71" s="54" t="s">
        <v>74</v>
      </c>
      <c r="B71" s="64" t="s">
        <v>185</v>
      </c>
      <c r="C71" s="64" t="s">
        <v>184</v>
      </c>
      <c r="D71" s="109" t="s">
        <v>256</v>
      </c>
      <c r="E71" s="64" t="s">
        <v>171</v>
      </c>
      <c r="F71" s="110">
        <f t="shared" si="2"/>
        <v>9</v>
      </c>
      <c r="G71" s="7"/>
      <c r="H71" s="7"/>
    </row>
    <row r="72" spans="1:8" ht="24">
      <c r="A72" s="111" t="s">
        <v>242</v>
      </c>
      <c r="B72" s="64" t="s">
        <v>185</v>
      </c>
      <c r="C72" s="64" t="s">
        <v>184</v>
      </c>
      <c r="D72" s="109" t="s">
        <v>258</v>
      </c>
      <c r="E72" s="64" t="s">
        <v>171</v>
      </c>
      <c r="F72" s="110">
        <f t="shared" si="2"/>
        <v>9</v>
      </c>
      <c r="G72" s="7"/>
      <c r="H72" s="7"/>
    </row>
    <row r="73" spans="1:8" ht="24">
      <c r="A73" s="111" t="s">
        <v>4</v>
      </c>
      <c r="B73" s="64" t="s">
        <v>185</v>
      </c>
      <c r="C73" s="64" t="s">
        <v>184</v>
      </c>
      <c r="D73" s="109" t="s">
        <v>266</v>
      </c>
      <c r="E73" s="64" t="s">
        <v>171</v>
      </c>
      <c r="F73" s="110">
        <f t="shared" si="2"/>
        <v>9</v>
      </c>
      <c r="G73" s="7"/>
      <c r="H73" s="7"/>
    </row>
    <row r="74" spans="1:8" ht="24">
      <c r="A74" s="54" t="s">
        <v>321</v>
      </c>
      <c r="B74" s="64" t="s">
        <v>185</v>
      </c>
      <c r="C74" s="64" t="s">
        <v>184</v>
      </c>
      <c r="D74" s="109" t="s">
        <v>266</v>
      </c>
      <c r="E74" s="64" t="s">
        <v>173</v>
      </c>
      <c r="F74" s="110">
        <f t="shared" si="2"/>
        <v>9</v>
      </c>
      <c r="G74" s="7"/>
      <c r="H74" s="7"/>
    </row>
    <row r="75" spans="1:8" ht="24">
      <c r="A75" s="54" t="s">
        <v>318</v>
      </c>
      <c r="B75" s="64" t="s">
        <v>185</v>
      </c>
      <c r="C75" s="64" t="s">
        <v>184</v>
      </c>
      <c r="D75" s="109" t="s">
        <v>266</v>
      </c>
      <c r="E75" s="64" t="s">
        <v>317</v>
      </c>
      <c r="F75" s="110">
        <f t="shared" si="2"/>
        <v>9</v>
      </c>
      <c r="G75" s="7"/>
      <c r="H75" s="7"/>
    </row>
    <row r="76" spans="1:8" ht="24">
      <c r="A76" s="54" t="s">
        <v>59</v>
      </c>
      <c r="B76" s="64" t="s">
        <v>185</v>
      </c>
      <c r="C76" s="64" t="s">
        <v>184</v>
      </c>
      <c r="D76" s="109" t="s">
        <v>266</v>
      </c>
      <c r="E76" s="64" t="s">
        <v>60</v>
      </c>
      <c r="F76" s="110">
        <v>9</v>
      </c>
      <c r="G76" s="7"/>
      <c r="H76" s="7"/>
    </row>
    <row r="77" spans="1:8" ht="15">
      <c r="A77" s="107" t="s">
        <v>70</v>
      </c>
      <c r="B77" s="89" t="s">
        <v>174</v>
      </c>
      <c r="C77" s="89" t="s">
        <v>170</v>
      </c>
      <c r="D77" s="89" t="s">
        <v>255</v>
      </c>
      <c r="E77" s="89" t="s">
        <v>171</v>
      </c>
      <c r="F77" s="106">
        <f>F78+F86</f>
        <v>1544.5</v>
      </c>
      <c r="G77" s="7"/>
      <c r="H77" s="7"/>
    </row>
    <row r="78" spans="1:8" ht="15">
      <c r="A78" s="76" t="s">
        <v>99</v>
      </c>
      <c r="B78" s="97" t="s">
        <v>174</v>
      </c>
      <c r="C78" s="97" t="s">
        <v>52</v>
      </c>
      <c r="D78" s="97" t="s">
        <v>255</v>
      </c>
      <c r="E78" s="97" t="s">
        <v>171</v>
      </c>
      <c r="F78" s="106">
        <f aca="true" t="shared" si="3" ref="F78:F84">F79</f>
        <v>770.4</v>
      </c>
      <c r="G78" s="7"/>
      <c r="H78" s="7"/>
    </row>
    <row r="79" spans="1:8" ht="14.25" customHeight="1">
      <c r="A79" s="107" t="s">
        <v>72</v>
      </c>
      <c r="B79" s="89" t="s">
        <v>174</v>
      </c>
      <c r="C79" s="89" t="s">
        <v>52</v>
      </c>
      <c r="D79" s="108" t="s">
        <v>257</v>
      </c>
      <c r="E79" s="89" t="s">
        <v>171</v>
      </c>
      <c r="F79" s="106">
        <f t="shared" si="3"/>
        <v>770.4</v>
      </c>
      <c r="G79" s="7"/>
      <c r="H79" s="7"/>
    </row>
    <row r="80" spans="1:8" ht="24">
      <c r="A80" s="54" t="s">
        <v>74</v>
      </c>
      <c r="B80" s="101" t="s">
        <v>174</v>
      </c>
      <c r="C80" s="64" t="s">
        <v>52</v>
      </c>
      <c r="D80" s="109" t="s">
        <v>256</v>
      </c>
      <c r="E80" s="64" t="s">
        <v>171</v>
      </c>
      <c r="F80" s="110">
        <f t="shared" si="3"/>
        <v>770.4</v>
      </c>
      <c r="G80" s="7"/>
      <c r="H80" s="7"/>
    </row>
    <row r="81" spans="1:8" ht="24">
      <c r="A81" s="111" t="s">
        <v>242</v>
      </c>
      <c r="B81" s="64" t="s">
        <v>174</v>
      </c>
      <c r="C81" s="64" t="s">
        <v>52</v>
      </c>
      <c r="D81" s="109" t="s">
        <v>258</v>
      </c>
      <c r="E81" s="64" t="s">
        <v>171</v>
      </c>
      <c r="F81" s="110">
        <f t="shared" si="3"/>
        <v>770.4</v>
      </c>
      <c r="G81" s="7"/>
      <c r="H81" s="7"/>
    </row>
    <row r="82" spans="1:8" ht="14.25" customHeight="1">
      <c r="A82" s="113" t="s">
        <v>211</v>
      </c>
      <c r="B82" s="64" t="s">
        <v>174</v>
      </c>
      <c r="C82" s="64" t="s">
        <v>52</v>
      </c>
      <c r="D82" s="109" t="s">
        <v>268</v>
      </c>
      <c r="E82" s="64" t="s">
        <v>171</v>
      </c>
      <c r="F82" s="110">
        <f t="shared" si="3"/>
        <v>770.4</v>
      </c>
      <c r="G82" s="7"/>
      <c r="H82" s="7"/>
    </row>
    <row r="83" spans="1:8" ht="24">
      <c r="A83" s="54" t="s">
        <v>321</v>
      </c>
      <c r="B83" s="64" t="s">
        <v>174</v>
      </c>
      <c r="C83" s="64" t="s">
        <v>52</v>
      </c>
      <c r="D83" s="109" t="s">
        <v>268</v>
      </c>
      <c r="E83" s="64" t="s">
        <v>173</v>
      </c>
      <c r="F83" s="110">
        <f t="shared" si="3"/>
        <v>770.4</v>
      </c>
      <c r="G83" s="7"/>
      <c r="H83" s="7"/>
    </row>
    <row r="84" spans="1:8" ht="24">
      <c r="A84" s="54" t="s">
        <v>318</v>
      </c>
      <c r="B84" s="64" t="s">
        <v>174</v>
      </c>
      <c r="C84" s="64" t="s">
        <v>52</v>
      </c>
      <c r="D84" s="109" t="s">
        <v>268</v>
      </c>
      <c r="E84" s="64" t="s">
        <v>317</v>
      </c>
      <c r="F84" s="110">
        <f t="shared" si="3"/>
        <v>770.4</v>
      </c>
      <c r="G84" s="7"/>
      <c r="H84" s="7"/>
    </row>
    <row r="85" spans="1:8" ht="24">
      <c r="A85" s="54" t="s">
        <v>59</v>
      </c>
      <c r="B85" s="64" t="s">
        <v>174</v>
      </c>
      <c r="C85" s="64" t="s">
        <v>52</v>
      </c>
      <c r="D85" s="109" t="s">
        <v>268</v>
      </c>
      <c r="E85" s="64" t="s">
        <v>60</v>
      </c>
      <c r="F85" s="110">
        <v>770.4</v>
      </c>
      <c r="G85" s="7"/>
      <c r="H85" s="7"/>
    </row>
    <row r="86" spans="1:8" ht="15">
      <c r="A86" s="107" t="s">
        <v>71</v>
      </c>
      <c r="B86" s="89" t="s">
        <v>174</v>
      </c>
      <c r="C86" s="89" t="s">
        <v>204</v>
      </c>
      <c r="D86" s="89" t="s">
        <v>255</v>
      </c>
      <c r="E86" s="89" t="s">
        <v>171</v>
      </c>
      <c r="F86" s="106">
        <f aca="true" t="shared" si="4" ref="F86:F92">F87</f>
        <v>774.1</v>
      </c>
      <c r="G86" s="7"/>
      <c r="H86" s="7"/>
    </row>
    <row r="87" spans="1:8" ht="13.5" customHeight="1">
      <c r="A87" s="107" t="s">
        <v>72</v>
      </c>
      <c r="B87" s="89" t="s">
        <v>174</v>
      </c>
      <c r="C87" s="89" t="s">
        <v>204</v>
      </c>
      <c r="D87" s="108" t="s">
        <v>257</v>
      </c>
      <c r="E87" s="89" t="s">
        <v>171</v>
      </c>
      <c r="F87" s="106">
        <f t="shared" si="4"/>
        <v>774.1</v>
      </c>
      <c r="G87" s="7"/>
      <c r="H87" s="7"/>
    </row>
    <row r="88" spans="1:8" ht="24">
      <c r="A88" s="54" t="s">
        <v>74</v>
      </c>
      <c r="B88" s="64" t="s">
        <v>174</v>
      </c>
      <c r="C88" s="64" t="s">
        <v>204</v>
      </c>
      <c r="D88" s="109" t="s">
        <v>256</v>
      </c>
      <c r="E88" s="64" t="s">
        <v>171</v>
      </c>
      <c r="F88" s="110">
        <f t="shared" si="4"/>
        <v>774.1</v>
      </c>
      <c r="G88" s="7"/>
      <c r="H88" s="7"/>
    </row>
    <row r="89" spans="1:8" ht="24">
      <c r="A89" s="111" t="s">
        <v>242</v>
      </c>
      <c r="B89" s="64" t="s">
        <v>174</v>
      </c>
      <c r="C89" s="64" t="s">
        <v>204</v>
      </c>
      <c r="D89" s="109" t="s">
        <v>258</v>
      </c>
      <c r="E89" s="64" t="s">
        <v>171</v>
      </c>
      <c r="F89" s="110">
        <f t="shared" si="4"/>
        <v>774.1</v>
      </c>
      <c r="G89" s="7"/>
      <c r="H89" s="7"/>
    </row>
    <row r="90" spans="1:8" ht="15">
      <c r="A90" s="113" t="s">
        <v>211</v>
      </c>
      <c r="B90" s="64" t="s">
        <v>174</v>
      </c>
      <c r="C90" s="64" t="s">
        <v>204</v>
      </c>
      <c r="D90" s="63" t="s">
        <v>268</v>
      </c>
      <c r="E90" s="64" t="s">
        <v>171</v>
      </c>
      <c r="F90" s="110">
        <f t="shared" si="4"/>
        <v>774.1</v>
      </c>
      <c r="G90" s="7"/>
      <c r="H90" s="7"/>
    </row>
    <row r="91" spans="1:8" ht="24">
      <c r="A91" s="54" t="s">
        <v>321</v>
      </c>
      <c r="B91" s="64" t="s">
        <v>174</v>
      </c>
      <c r="C91" s="64" t="s">
        <v>204</v>
      </c>
      <c r="D91" s="63" t="s">
        <v>268</v>
      </c>
      <c r="E91" s="64" t="s">
        <v>173</v>
      </c>
      <c r="F91" s="110">
        <f t="shared" si="4"/>
        <v>774.1</v>
      </c>
      <c r="G91" s="7"/>
      <c r="H91" s="7"/>
    </row>
    <row r="92" spans="1:8" ht="24">
      <c r="A92" s="54" t="s">
        <v>318</v>
      </c>
      <c r="B92" s="64" t="s">
        <v>174</v>
      </c>
      <c r="C92" s="64" t="s">
        <v>204</v>
      </c>
      <c r="D92" s="63" t="s">
        <v>268</v>
      </c>
      <c r="E92" s="64" t="s">
        <v>317</v>
      </c>
      <c r="F92" s="110">
        <f t="shared" si="4"/>
        <v>774.1</v>
      </c>
      <c r="G92" s="7"/>
      <c r="H92" s="7"/>
    </row>
    <row r="93" spans="1:8" ht="24">
      <c r="A93" s="54" t="s">
        <v>59</v>
      </c>
      <c r="B93" s="64" t="s">
        <v>174</v>
      </c>
      <c r="C93" s="64" t="s">
        <v>204</v>
      </c>
      <c r="D93" s="63" t="s">
        <v>268</v>
      </c>
      <c r="E93" s="64" t="s">
        <v>60</v>
      </c>
      <c r="F93" s="110">
        <v>774.1</v>
      </c>
      <c r="G93" s="7"/>
      <c r="H93" s="7"/>
    </row>
    <row r="94" spans="1:8" ht="15">
      <c r="A94" s="114" t="s">
        <v>179</v>
      </c>
      <c r="B94" s="97" t="s">
        <v>151</v>
      </c>
      <c r="C94" s="97" t="s">
        <v>170</v>
      </c>
      <c r="D94" s="89" t="s">
        <v>255</v>
      </c>
      <c r="E94" s="97" t="s">
        <v>171</v>
      </c>
      <c r="F94" s="115">
        <f>F95+F103+F111</f>
        <v>2416.9</v>
      </c>
      <c r="G94" s="7"/>
      <c r="H94" s="7"/>
    </row>
    <row r="95" spans="1:8" ht="15" hidden="1">
      <c r="A95" s="114" t="s">
        <v>148</v>
      </c>
      <c r="B95" s="97" t="s">
        <v>151</v>
      </c>
      <c r="C95" s="97" t="s">
        <v>150</v>
      </c>
      <c r="D95" s="97" t="s">
        <v>255</v>
      </c>
      <c r="E95" s="97" t="s">
        <v>171</v>
      </c>
      <c r="F95" s="115">
        <f aca="true" t="shared" si="5" ref="F95:F101">F96</f>
        <v>0</v>
      </c>
      <c r="G95" s="7"/>
      <c r="H95" s="7"/>
    </row>
    <row r="96" spans="1:8" ht="14.25" customHeight="1" hidden="1">
      <c r="A96" s="107" t="s">
        <v>72</v>
      </c>
      <c r="B96" s="89" t="s">
        <v>151</v>
      </c>
      <c r="C96" s="89" t="s">
        <v>150</v>
      </c>
      <c r="D96" s="108" t="s">
        <v>257</v>
      </c>
      <c r="E96" s="97" t="s">
        <v>171</v>
      </c>
      <c r="F96" s="115">
        <f t="shared" si="5"/>
        <v>0</v>
      </c>
      <c r="G96" s="7"/>
      <c r="H96" s="7"/>
    </row>
    <row r="97" spans="1:8" ht="24" hidden="1">
      <c r="A97" s="54" t="s">
        <v>74</v>
      </c>
      <c r="B97" s="64" t="s">
        <v>151</v>
      </c>
      <c r="C97" s="64" t="s">
        <v>150</v>
      </c>
      <c r="D97" s="109" t="s">
        <v>256</v>
      </c>
      <c r="E97" s="101" t="s">
        <v>171</v>
      </c>
      <c r="F97" s="116">
        <f t="shared" si="5"/>
        <v>0</v>
      </c>
      <c r="G97" s="7"/>
      <c r="H97" s="7"/>
    </row>
    <row r="98" spans="1:8" ht="24" hidden="1">
      <c r="A98" s="111" t="s">
        <v>242</v>
      </c>
      <c r="B98" s="64" t="s">
        <v>151</v>
      </c>
      <c r="C98" s="64" t="s">
        <v>150</v>
      </c>
      <c r="D98" s="109" t="s">
        <v>258</v>
      </c>
      <c r="E98" s="101" t="s">
        <v>171</v>
      </c>
      <c r="F98" s="116">
        <f t="shared" si="5"/>
        <v>0</v>
      </c>
      <c r="G98" s="7"/>
      <c r="H98" s="7"/>
    </row>
    <row r="99" spans="1:8" ht="13.5" customHeight="1" hidden="1">
      <c r="A99" s="117" t="s">
        <v>76</v>
      </c>
      <c r="B99" s="101" t="s">
        <v>151</v>
      </c>
      <c r="C99" s="101" t="s">
        <v>150</v>
      </c>
      <c r="D99" s="109" t="s">
        <v>267</v>
      </c>
      <c r="E99" s="101" t="s">
        <v>171</v>
      </c>
      <c r="F99" s="116">
        <f t="shared" si="5"/>
        <v>0</v>
      </c>
      <c r="G99" s="7"/>
      <c r="H99" s="7"/>
    </row>
    <row r="100" spans="1:8" ht="24" hidden="1">
      <c r="A100" s="54" t="s">
        <v>321</v>
      </c>
      <c r="B100" s="101" t="s">
        <v>151</v>
      </c>
      <c r="C100" s="101" t="s">
        <v>150</v>
      </c>
      <c r="D100" s="109" t="s">
        <v>267</v>
      </c>
      <c r="E100" s="101" t="s">
        <v>173</v>
      </c>
      <c r="F100" s="116">
        <f t="shared" si="5"/>
        <v>0</v>
      </c>
      <c r="G100" s="7"/>
      <c r="H100" s="7"/>
    </row>
    <row r="101" spans="1:8" ht="24" hidden="1">
      <c r="A101" s="54" t="s">
        <v>318</v>
      </c>
      <c r="B101" s="101" t="s">
        <v>151</v>
      </c>
      <c r="C101" s="101" t="s">
        <v>150</v>
      </c>
      <c r="D101" s="109" t="s">
        <v>267</v>
      </c>
      <c r="E101" s="101" t="s">
        <v>317</v>
      </c>
      <c r="F101" s="116">
        <f t="shared" si="5"/>
        <v>0</v>
      </c>
      <c r="G101" s="7"/>
      <c r="H101" s="7"/>
    </row>
    <row r="102" spans="1:8" ht="24" hidden="1">
      <c r="A102" s="54" t="s">
        <v>59</v>
      </c>
      <c r="B102" s="101" t="s">
        <v>151</v>
      </c>
      <c r="C102" s="101" t="s">
        <v>150</v>
      </c>
      <c r="D102" s="109" t="s">
        <v>267</v>
      </c>
      <c r="E102" s="64" t="s">
        <v>60</v>
      </c>
      <c r="F102" s="116"/>
      <c r="G102" s="7"/>
      <c r="H102" s="7"/>
    </row>
    <row r="103" spans="1:8" ht="15" hidden="1">
      <c r="A103" s="76" t="s">
        <v>149</v>
      </c>
      <c r="B103" s="89" t="s">
        <v>151</v>
      </c>
      <c r="C103" s="89" t="s">
        <v>172</v>
      </c>
      <c r="D103" s="97" t="s">
        <v>255</v>
      </c>
      <c r="E103" s="97" t="s">
        <v>171</v>
      </c>
      <c r="F103" s="106">
        <f>F104</f>
        <v>0</v>
      </c>
      <c r="G103" s="7"/>
      <c r="H103" s="7"/>
    </row>
    <row r="104" spans="1:8" ht="14.25" customHeight="1" hidden="1">
      <c r="A104" s="107" t="s">
        <v>72</v>
      </c>
      <c r="B104" s="89" t="s">
        <v>151</v>
      </c>
      <c r="C104" s="89" t="s">
        <v>172</v>
      </c>
      <c r="D104" s="108" t="s">
        <v>257</v>
      </c>
      <c r="E104" s="97" t="s">
        <v>171</v>
      </c>
      <c r="F104" s="106">
        <f>F106</f>
        <v>0</v>
      </c>
      <c r="G104" s="7"/>
      <c r="H104" s="7"/>
    </row>
    <row r="105" spans="1:8" ht="24" hidden="1">
      <c r="A105" s="54" t="s">
        <v>74</v>
      </c>
      <c r="B105" s="64" t="s">
        <v>151</v>
      </c>
      <c r="C105" s="64" t="s">
        <v>172</v>
      </c>
      <c r="D105" s="109" t="s">
        <v>256</v>
      </c>
      <c r="E105" s="101" t="s">
        <v>171</v>
      </c>
      <c r="F105" s="110">
        <f>F106</f>
        <v>0</v>
      </c>
      <c r="G105" s="7"/>
      <c r="H105" s="7"/>
    </row>
    <row r="106" spans="1:8" ht="24" hidden="1">
      <c r="A106" s="111" t="s">
        <v>242</v>
      </c>
      <c r="B106" s="64" t="s">
        <v>151</v>
      </c>
      <c r="C106" s="64" t="s">
        <v>172</v>
      </c>
      <c r="D106" s="109" t="s">
        <v>258</v>
      </c>
      <c r="E106" s="101" t="s">
        <v>171</v>
      </c>
      <c r="F106" s="110">
        <f>F107</f>
        <v>0</v>
      </c>
      <c r="G106" s="7"/>
      <c r="H106" s="7"/>
    </row>
    <row r="107" spans="1:8" ht="15" hidden="1">
      <c r="A107" s="113" t="s">
        <v>211</v>
      </c>
      <c r="B107" s="64" t="s">
        <v>151</v>
      </c>
      <c r="C107" s="64" t="s">
        <v>172</v>
      </c>
      <c r="D107" s="63" t="s">
        <v>268</v>
      </c>
      <c r="E107" s="101" t="s">
        <v>171</v>
      </c>
      <c r="F107" s="110">
        <f>F108</f>
        <v>0</v>
      </c>
      <c r="G107" s="7"/>
      <c r="H107" s="7"/>
    </row>
    <row r="108" spans="1:8" ht="24" hidden="1">
      <c r="A108" s="54" t="s">
        <v>321</v>
      </c>
      <c r="B108" s="64" t="s">
        <v>151</v>
      </c>
      <c r="C108" s="64" t="s">
        <v>172</v>
      </c>
      <c r="D108" s="63" t="s">
        <v>268</v>
      </c>
      <c r="E108" s="101" t="s">
        <v>173</v>
      </c>
      <c r="F108" s="110">
        <f>F109</f>
        <v>0</v>
      </c>
      <c r="G108" s="7"/>
      <c r="H108" s="7"/>
    </row>
    <row r="109" spans="1:8" ht="24" hidden="1">
      <c r="A109" s="54" t="s">
        <v>318</v>
      </c>
      <c r="B109" s="64" t="s">
        <v>151</v>
      </c>
      <c r="C109" s="64" t="s">
        <v>172</v>
      </c>
      <c r="D109" s="63" t="s">
        <v>268</v>
      </c>
      <c r="E109" s="101" t="s">
        <v>317</v>
      </c>
      <c r="F109" s="110">
        <f>F110</f>
        <v>0</v>
      </c>
      <c r="G109" s="7"/>
      <c r="H109" s="7"/>
    </row>
    <row r="110" spans="1:8" ht="24" hidden="1">
      <c r="A110" s="54" t="s">
        <v>59</v>
      </c>
      <c r="B110" s="101" t="s">
        <v>151</v>
      </c>
      <c r="C110" s="101" t="s">
        <v>172</v>
      </c>
      <c r="D110" s="63" t="s">
        <v>268</v>
      </c>
      <c r="E110" s="64" t="s">
        <v>60</v>
      </c>
      <c r="F110" s="110"/>
      <c r="G110" s="7"/>
      <c r="H110" s="7"/>
    </row>
    <row r="111" spans="1:8" ht="15">
      <c r="A111" s="107" t="s">
        <v>180</v>
      </c>
      <c r="B111" s="89" t="s">
        <v>151</v>
      </c>
      <c r="C111" s="89" t="s">
        <v>185</v>
      </c>
      <c r="D111" s="89" t="s">
        <v>255</v>
      </c>
      <c r="E111" s="89" t="s">
        <v>171</v>
      </c>
      <c r="F111" s="106">
        <f>F112</f>
        <v>2416.9</v>
      </c>
      <c r="G111" s="7"/>
      <c r="H111" s="7"/>
    </row>
    <row r="112" spans="1:8" ht="14.25" customHeight="1">
      <c r="A112" s="107" t="s">
        <v>72</v>
      </c>
      <c r="B112" s="89" t="s">
        <v>151</v>
      </c>
      <c r="C112" s="89" t="s">
        <v>185</v>
      </c>
      <c r="D112" s="108" t="s">
        <v>257</v>
      </c>
      <c r="E112" s="89" t="s">
        <v>171</v>
      </c>
      <c r="F112" s="106">
        <f>F113+F131</f>
        <v>2416.9</v>
      </c>
      <c r="G112" s="7"/>
      <c r="H112" s="7"/>
    </row>
    <row r="113" spans="1:8" ht="24">
      <c r="A113" s="107" t="s">
        <v>74</v>
      </c>
      <c r="B113" s="89" t="s">
        <v>151</v>
      </c>
      <c r="C113" s="89" t="s">
        <v>185</v>
      </c>
      <c r="D113" s="108" t="s">
        <v>256</v>
      </c>
      <c r="E113" s="89" t="s">
        <v>171</v>
      </c>
      <c r="F113" s="106">
        <f>+F114+F126</f>
        <v>1593.7</v>
      </c>
      <c r="G113" s="7"/>
      <c r="H113" s="7"/>
    </row>
    <row r="114" spans="1:8" ht="24">
      <c r="A114" s="111" t="s">
        <v>242</v>
      </c>
      <c r="B114" s="64" t="s">
        <v>151</v>
      </c>
      <c r="C114" s="64" t="s">
        <v>185</v>
      </c>
      <c r="D114" s="109" t="s">
        <v>258</v>
      </c>
      <c r="E114" s="64" t="s">
        <v>171</v>
      </c>
      <c r="F114" s="110">
        <f>F115</f>
        <v>1531.3</v>
      </c>
      <c r="G114" s="7"/>
      <c r="H114" s="7"/>
    </row>
    <row r="115" spans="1:8" ht="14.25" customHeight="1">
      <c r="A115" s="111" t="s">
        <v>15</v>
      </c>
      <c r="B115" s="64" t="s">
        <v>151</v>
      </c>
      <c r="C115" s="64" t="s">
        <v>185</v>
      </c>
      <c r="D115" s="109" t="s">
        <v>269</v>
      </c>
      <c r="E115" s="64" t="s">
        <v>171</v>
      </c>
      <c r="F115" s="110">
        <f>F116+F122</f>
        <v>1531.3</v>
      </c>
      <c r="G115" s="7"/>
      <c r="H115" s="7"/>
    </row>
    <row r="116" spans="1:8" ht="13.5" customHeight="1">
      <c r="A116" s="107" t="s">
        <v>182</v>
      </c>
      <c r="B116" s="89" t="s">
        <v>151</v>
      </c>
      <c r="C116" s="89" t="s">
        <v>185</v>
      </c>
      <c r="D116" s="108" t="s">
        <v>270</v>
      </c>
      <c r="E116" s="89" t="s">
        <v>171</v>
      </c>
      <c r="F116" s="106">
        <f>F117+F120</f>
        <v>251.3</v>
      </c>
      <c r="G116" s="7"/>
      <c r="H116" s="7"/>
    </row>
    <row r="117" spans="1:8" ht="24">
      <c r="A117" s="54" t="s">
        <v>321</v>
      </c>
      <c r="B117" s="64" t="s">
        <v>151</v>
      </c>
      <c r="C117" s="64" t="s">
        <v>185</v>
      </c>
      <c r="D117" s="109" t="s">
        <v>270</v>
      </c>
      <c r="E117" s="64" t="s">
        <v>173</v>
      </c>
      <c r="F117" s="110">
        <f>F118</f>
        <v>250.9</v>
      </c>
      <c r="G117" s="7"/>
      <c r="H117" s="7"/>
    </row>
    <row r="118" spans="1:8" ht="24">
      <c r="A118" s="54" t="s">
        <v>318</v>
      </c>
      <c r="B118" s="64" t="s">
        <v>151</v>
      </c>
      <c r="C118" s="64" t="s">
        <v>185</v>
      </c>
      <c r="D118" s="109" t="s">
        <v>270</v>
      </c>
      <c r="E118" s="64" t="s">
        <v>317</v>
      </c>
      <c r="F118" s="110">
        <f>F119</f>
        <v>250.9</v>
      </c>
      <c r="G118" s="7"/>
      <c r="H118" s="7"/>
    </row>
    <row r="119" spans="1:8" ht="24">
      <c r="A119" s="54" t="s">
        <v>59</v>
      </c>
      <c r="B119" s="64" t="s">
        <v>151</v>
      </c>
      <c r="C119" s="64" t="s">
        <v>185</v>
      </c>
      <c r="D119" s="109" t="s">
        <v>270</v>
      </c>
      <c r="E119" s="64" t="s">
        <v>60</v>
      </c>
      <c r="F119" s="110">
        <v>250.9</v>
      </c>
      <c r="G119" s="7"/>
      <c r="H119" s="7"/>
    </row>
    <row r="120" spans="1:8" ht="13.5" customHeight="1">
      <c r="A120" s="54" t="s">
        <v>319</v>
      </c>
      <c r="B120" s="64" t="s">
        <v>151</v>
      </c>
      <c r="C120" s="64" t="s">
        <v>185</v>
      </c>
      <c r="D120" s="109" t="s">
        <v>270</v>
      </c>
      <c r="E120" s="64" t="s">
        <v>320</v>
      </c>
      <c r="F120" s="110">
        <f>F121</f>
        <v>0.4</v>
      </c>
      <c r="G120" s="7"/>
      <c r="H120" s="7"/>
    </row>
    <row r="121" spans="1:8" ht="12" customHeight="1">
      <c r="A121" s="54" t="s">
        <v>337</v>
      </c>
      <c r="B121" s="64" t="s">
        <v>151</v>
      </c>
      <c r="C121" s="64" t="s">
        <v>185</v>
      </c>
      <c r="D121" s="109" t="s">
        <v>259</v>
      </c>
      <c r="E121" s="64" t="s">
        <v>335</v>
      </c>
      <c r="F121" s="110">
        <v>0.4</v>
      </c>
      <c r="G121" s="7"/>
      <c r="H121" s="7"/>
    </row>
    <row r="122" spans="1:8" ht="15">
      <c r="A122" s="107" t="s">
        <v>181</v>
      </c>
      <c r="B122" s="89" t="s">
        <v>151</v>
      </c>
      <c r="C122" s="89" t="s">
        <v>185</v>
      </c>
      <c r="D122" s="112" t="s">
        <v>271</v>
      </c>
      <c r="E122" s="89" t="s">
        <v>171</v>
      </c>
      <c r="F122" s="106">
        <f>F123</f>
        <v>1280</v>
      </c>
      <c r="G122" s="7"/>
      <c r="H122" s="7"/>
    </row>
    <row r="123" spans="1:8" ht="24">
      <c r="A123" s="54" t="s">
        <v>321</v>
      </c>
      <c r="B123" s="64" t="s">
        <v>151</v>
      </c>
      <c r="C123" s="64" t="s">
        <v>185</v>
      </c>
      <c r="D123" s="63" t="s">
        <v>271</v>
      </c>
      <c r="E123" s="64" t="s">
        <v>173</v>
      </c>
      <c r="F123" s="110">
        <f>F124</f>
        <v>1280</v>
      </c>
      <c r="G123" s="7"/>
      <c r="H123" s="7"/>
    </row>
    <row r="124" spans="1:8" ht="24">
      <c r="A124" s="54" t="s">
        <v>318</v>
      </c>
      <c r="B124" s="64" t="s">
        <v>151</v>
      </c>
      <c r="C124" s="64" t="s">
        <v>185</v>
      </c>
      <c r="D124" s="63" t="s">
        <v>271</v>
      </c>
      <c r="E124" s="64" t="s">
        <v>317</v>
      </c>
      <c r="F124" s="110">
        <f>F125</f>
        <v>1280</v>
      </c>
      <c r="G124" s="7"/>
      <c r="H124" s="7"/>
    </row>
    <row r="125" spans="1:8" ht="24">
      <c r="A125" s="54" t="s">
        <v>59</v>
      </c>
      <c r="B125" s="64" t="s">
        <v>151</v>
      </c>
      <c r="C125" s="64" t="s">
        <v>185</v>
      </c>
      <c r="D125" s="63" t="s">
        <v>271</v>
      </c>
      <c r="E125" s="64" t="s">
        <v>60</v>
      </c>
      <c r="F125" s="110">
        <v>1280</v>
      </c>
      <c r="G125" s="7"/>
      <c r="H125" s="7"/>
    </row>
    <row r="126" spans="1:8" ht="24">
      <c r="A126" s="107" t="s">
        <v>74</v>
      </c>
      <c r="B126" s="89" t="s">
        <v>151</v>
      </c>
      <c r="C126" s="89" t="s">
        <v>185</v>
      </c>
      <c r="D126" s="108" t="s">
        <v>256</v>
      </c>
      <c r="E126" s="89" t="s">
        <v>171</v>
      </c>
      <c r="F126" s="106">
        <f>F127</f>
        <v>62.4</v>
      </c>
      <c r="G126" s="7"/>
      <c r="H126" s="7"/>
    </row>
    <row r="127" spans="1:8" ht="24">
      <c r="A127" s="107" t="s">
        <v>222</v>
      </c>
      <c r="B127" s="89" t="s">
        <v>151</v>
      </c>
      <c r="C127" s="89" t="s">
        <v>185</v>
      </c>
      <c r="D127" s="112" t="s">
        <v>375</v>
      </c>
      <c r="E127" s="89" t="s">
        <v>171</v>
      </c>
      <c r="F127" s="106">
        <f>F128</f>
        <v>62.4</v>
      </c>
      <c r="G127" s="7"/>
      <c r="H127" s="7"/>
    </row>
    <row r="128" spans="1:8" ht="24">
      <c r="A128" s="54" t="s">
        <v>321</v>
      </c>
      <c r="B128" s="64" t="s">
        <v>151</v>
      </c>
      <c r="C128" s="64" t="s">
        <v>185</v>
      </c>
      <c r="D128" s="63" t="s">
        <v>375</v>
      </c>
      <c r="E128" s="64" t="s">
        <v>173</v>
      </c>
      <c r="F128" s="110">
        <f>F129</f>
        <v>62.4</v>
      </c>
      <c r="G128" s="7"/>
      <c r="H128" s="7"/>
    </row>
    <row r="129" spans="1:8" ht="24">
      <c r="A129" s="54" t="s">
        <v>318</v>
      </c>
      <c r="B129" s="64" t="s">
        <v>151</v>
      </c>
      <c r="C129" s="64" t="s">
        <v>185</v>
      </c>
      <c r="D129" s="63" t="s">
        <v>375</v>
      </c>
      <c r="E129" s="64" t="s">
        <v>317</v>
      </c>
      <c r="F129" s="110">
        <f>F130</f>
        <v>62.4</v>
      </c>
      <c r="G129" s="7"/>
      <c r="H129" s="7"/>
    </row>
    <row r="130" spans="1:8" ht="24">
      <c r="A130" s="54" t="s">
        <v>59</v>
      </c>
      <c r="B130" s="64" t="s">
        <v>151</v>
      </c>
      <c r="C130" s="64" t="s">
        <v>185</v>
      </c>
      <c r="D130" s="63" t="s">
        <v>375</v>
      </c>
      <c r="E130" s="64" t="s">
        <v>60</v>
      </c>
      <c r="F130" s="110">
        <v>62.4</v>
      </c>
      <c r="G130" s="7"/>
      <c r="H130" s="7"/>
    </row>
    <row r="131" spans="1:8" ht="24">
      <c r="A131" s="107" t="s">
        <v>0</v>
      </c>
      <c r="B131" s="89" t="s">
        <v>151</v>
      </c>
      <c r="C131" s="89" t="s">
        <v>185</v>
      </c>
      <c r="D131" s="112" t="s">
        <v>260</v>
      </c>
      <c r="E131" s="89" t="s">
        <v>171</v>
      </c>
      <c r="F131" s="106">
        <f>F132+F136</f>
        <v>823.2</v>
      </c>
      <c r="G131" s="7"/>
      <c r="H131" s="7"/>
    </row>
    <row r="132" spans="1:8" ht="24">
      <c r="A132" s="107" t="s">
        <v>376</v>
      </c>
      <c r="B132" s="89" t="s">
        <v>151</v>
      </c>
      <c r="C132" s="89" t="s">
        <v>185</v>
      </c>
      <c r="D132" s="112" t="s">
        <v>377</v>
      </c>
      <c r="E132" s="89" t="s">
        <v>171</v>
      </c>
      <c r="F132" s="106">
        <f>F133</f>
        <v>561.1</v>
      </c>
      <c r="G132" s="7"/>
      <c r="H132" s="7"/>
    </row>
    <row r="133" spans="1:8" ht="24">
      <c r="A133" s="54" t="s">
        <v>321</v>
      </c>
      <c r="B133" s="89" t="s">
        <v>151</v>
      </c>
      <c r="C133" s="89" t="s">
        <v>185</v>
      </c>
      <c r="D133" s="63" t="s">
        <v>377</v>
      </c>
      <c r="E133" s="64" t="s">
        <v>173</v>
      </c>
      <c r="F133" s="110">
        <f>F134</f>
        <v>561.1</v>
      </c>
      <c r="G133" s="7"/>
      <c r="H133" s="7"/>
    </row>
    <row r="134" spans="1:8" ht="24">
      <c r="A134" s="54" t="s">
        <v>318</v>
      </c>
      <c r="B134" s="64" t="s">
        <v>151</v>
      </c>
      <c r="C134" s="64" t="s">
        <v>185</v>
      </c>
      <c r="D134" s="63" t="s">
        <v>377</v>
      </c>
      <c r="E134" s="64" t="s">
        <v>317</v>
      </c>
      <c r="F134" s="110">
        <f>F135</f>
        <v>561.1</v>
      </c>
      <c r="G134" s="7"/>
      <c r="H134" s="7"/>
    </row>
    <row r="135" spans="1:8" ht="24">
      <c r="A135" s="54" t="s">
        <v>59</v>
      </c>
      <c r="B135" s="64" t="s">
        <v>151</v>
      </c>
      <c r="C135" s="64" t="s">
        <v>185</v>
      </c>
      <c r="D135" s="63" t="s">
        <v>377</v>
      </c>
      <c r="E135" s="64" t="s">
        <v>60</v>
      </c>
      <c r="F135" s="110">
        <v>561.1</v>
      </c>
      <c r="G135" s="7"/>
      <c r="H135" s="7"/>
    </row>
    <row r="136" spans="1:8" ht="24">
      <c r="A136" s="107" t="s">
        <v>378</v>
      </c>
      <c r="B136" s="89" t="s">
        <v>151</v>
      </c>
      <c r="C136" s="89" t="s">
        <v>185</v>
      </c>
      <c r="D136" s="112" t="s">
        <v>379</v>
      </c>
      <c r="E136" s="89" t="s">
        <v>171</v>
      </c>
      <c r="F136" s="110">
        <f>F137</f>
        <v>262.1</v>
      </c>
      <c r="G136" s="7"/>
      <c r="H136" s="7"/>
    </row>
    <row r="137" spans="1:8" ht="24">
      <c r="A137" s="54" t="s">
        <v>321</v>
      </c>
      <c r="B137" s="89" t="s">
        <v>151</v>
      </c>
      <c r="C137" s="89" t="s">
        <v>185</v>
      </c>
      <c r="D137" s="63" t="s">
        <v>379</v>
      </c>
      <c r="E137" s="64" t="s">
        <v>173</v>
      </c>
      <c r="F137" s="110">
        <f>F138</f>
        <v>262.1</v>
      </c>
      <c r="G137" s="7"/>
      <c r="H137" s="7"/>
    </row>
    <row r="138" spans="1:8" ht="24">
      <c r="A138" s="54" t="s">
        <v>318</v>
      </c>
      <c r="B138" s="64" t="s">
        <v>151</v>
      </c>
      <c r="C138" s="64" t="s">
        <v>185</v>
      </c>
      <c r="D138" s="63" t="s">
        <v>379</v>
      </c>
      <c r="E138" s="64" t="s">
        <v>317</v>
      </c>
      <c r="F138" s="110">
        <f>F139</f>
        <v>262.1</v>
      </c>
      <c r="G138" s="7"/>
      <c r="H138" s="7"/>
    </row>
    <row r="139" spans="1:8" ht="24">
      <c r="A139" s="54" t="s">
        <v>59</v>
      </c>
      <c r="B139" s="64" t="s">
        <v>151</v>
      </c>
      <c r="C139" s="64" t="s">
        <v>185</v>
      </c>
      <c r="D139" s="63" t="s">
        <v>379</v>
      </c>
      <c r="E139" s="64" t="s">
        <v>60</v>
      </c>
      <c r="F139" s="110">
        <v>262.1</v>
      </c>
      <c r="G139" s="7"/>
      <c r="H139" s="7"/>
    </row>
    <row r="140" spans="1:8" ht="14.25" customHeight="1">
      <c r="A140" s="107" t="s">
        <v>109</v>
      </c>
      <c r="B140" s="89" t="s">
        <v>210</v>
      </c>
      <c r="C140" s="89" t="s">
        <v>170</v>
      </c>
      <c r="D140" s="108" t="s">
        <v>255</v>
      </c>
      <c r="E140" s="89" t="s">
        <v>171</v>
      </c>
      <c r="F140" s="106">
        <f>F141</f>
        <v>8</v>
      </c>
      <c r="G140" s="7"/>
      <c r="H140" s="7"/>
    </row>
    <row r="141" spans="1:8" ht="14.25" customHeight="1">
      <c r="A141" s="107" t="s">
        <v>68</v>
      </c>
      <c r="B141" s="89" t="s">
        <v>210</v>
      </c>
      <c r="C141" s="89" t="s">
        <v>174</v>
      </c>
      <c r="D141" s="108" t="s">
        <v>255</v>
      </c>
      <c r="E141" s="89" t="s">
        <v>171</v>
      </c>
      <c r="F141" s="106">
        <f>F142+F149</f>
        <v>8</v>
      </c>
      <c r="G141" s="7"/>
      <c r="H141" s="7"/>
    </row>
    <row r="142" spans="1:8" ht="14.25" customHeight="1" hidden="1">
      <c r="A142" s="107" t="s">
        <v>11</v>
      </c>
      <c r="B142" s="89" t="s">
        <v>210</v>
      </c>
      <c r="C142" s="89" t="s">
        <v>174</v>
      </c>
      <c r="D142" s="108" t="s">
        <v>262</v>
      </c>
      <c r="E142" s="89" t="s">
        <v>171</v>
      </c>
      <c r="F142" s="106">
        <f aca="true" t="shared" si="6" ref="F142:F147">F143</f>
        <v>0</v>
      </c>
      <c r="G142" s="7"/>
      <c r="H142" s="7"/>
    </row>
    <row r="143" spans="1:8" ht="15" hidden="1">
      <c r="A143" s="54" t="s">
        <v>1</v>
      </c>
      <c r="B143" s="64" t="s">
        <v>210</v>
      </c>
      <c r="C143" s="64" t="s">
        <v>174</v>
      </c>
      <c r="D143" s="109" t="s">
        <v>261</v>
      </c>
      <c r="E143" s="64" t="s">
        <v>171</v>
      </c>
      <c r="F143" s="110">
        <f t="shared" si="6"/>
        <v>0</v>
      </c>
      <c r="G143" s="7"/>
      <c r="H143" s="7"/>
    </row>
    <row r="144" spans="1:8" ht="14.25" customHeight="1" hidden="1">
      <c r="A144" s="54" t="s">
        <v>2</v>
      </c>
      <c r="B144" s="64" t="s">
        <v>210</v>
      </c>
      <c r="C144" s="64" t="s">
        <v>174</v>
      </c>
      <c r="D144" s="109" t="s">
        <v>263</v>
      </c>
      <c r="E144" s="64" t="s">
        <v>171</v>
      </c>
      <c r="F144" s="110">
        <f t="shared" si="6"/>
        <v>0</v>
      </c>
      <c r="G144" s="7"/>
      <c r="H144" s="7"/>
    </row>
    <row r="145" spans="1:8" ht="15" hidden="1">
      <c r="A145" s="54" t="s">
        <v>12</v>
      </c>
      <c r="B145" s="64" t="s">
        <v>210</v>
      </c>
      <c r="C145" s="64" t="s">
        <v>174</v>
      </c>
      <c r="D145" s="64" t="s">
        <v>264</v>
      </c>
      <c r="E145" s="64" t="s">
        <v>171</v>
      </c>
      <c r="F145" s="110">
        <f t="shared" si="6"/>
        <v>0</v>
      </c>
      <c r="G145" s="7"/>
      <c r="H145" s="7"/>
    </row>
    <row r="146" spans="1:8" ht="24" hidden="1">
      <c r="A146" s="54" t="s">
        <v>321</v>
      </c>
      <c r="B146" s="64" t="s">
        <v>210</v>
      </c>
      <c r="C146" s="64" t="s">
        <v>174</v>
      </c>
      <c r="D146" s="64" t="s">
        <v>264</v>
      </c>
      <c r="E146" s="64" t="s">
        <v>173</v>
      </c>
      <c r="F146" s="110">
        <f t="shared" si="6"/>
        <v>0</v>
      </c>
      <c r="G146" s="7"/>
      <c r="H146" s="7"/>
    </row>
    <row r="147" spans="1:8" ht="24" hidden="1">
      <c r="A147" s="54" t="s">
        <v>318</v>
      </c>
      <c r="B147" s="64" t="s">
        <v>210</v>
      </c>
      <c r="C147" s="64" t="s">
        <v>174</v>
      </c>
      <c r="D147" s="64" t="s">
        <v>264</v>
      </c>
      <c r="E147" s="64" t="s">
        <v>317</v>
      </c>
      <c r="F147" s="110">
        <f t="shared" si="6"/>
        <v>0</v>
      </c>
      <c r="G147" s="7"/>
      <c r="H147" s="7"/>
    </row>
    <row r="148" spans="1:8" ht="24" hidden="1">
      <c r="A148" s="54" t="s">
        <v>59</v>
      </c>
      <c r="B148" s="64" t="s">
        <v>210</v>
      </c>
      <c r="C148" s="64" t="s">
        <v>174</v>
      </c>
      <c r="D148" s="64" t="s">
        <v>264</v>
      </c>
      <c r="E148" s="64" t="s">
        <v>60</v>
      </c>
      <c r="F148" s="110"/>
      <c r="G148" s="7"/>
      <c r="H148" s="7"/>
    </row>
    <row r="149" spans="1:8" ht="13.5" customHeight="1">
      <c r="A149" s="107" t="s">
        <v>72</v>
      </c>
      <c r="B149" s="89" t="s">
        <v>210</v>
      </c>
      <c r="C149" s="89" t="s">
        <v>174</v>
      </c>
      <c r="D149" s="108" t="s">
        <v>257</v>
      </c>
      <c r="E149" s="89" t="s">
        <v>171</v>
      </c>
      <c r="F149" s="106">
        <f aca="true" t="shared" si="7" ref="F149:F154">F150</f>
        <v>8</v>
      </c>
      <c r="G149" s="7"/>
      <c r="H149" s="7"/>
    </row>
    <row r="150" spans="1:8" ht="24">
      <c r="A150" s="54" t="s">
        <v>74</v>
      </c>
      <c r="B150" s="64" t="s">
        <v>210</v>
      </c>
      <c r="C150" s="64" t="s">
        <v>174</v>
      </c>
      <c r="D150" s="109" t="s">
        <v>256</v>
      </c>
      <c r="E150" s="64" t="s">
        <v>171</v>
      </c>
      <c r="F150" s="110">
        <f t="shared" si="7"/>
        <v>8</v>
      </c>
      <c r="G150" s="7"/>
      <c r="H150" s="7"/>
    </row>
    <row r="151" spans="1:8" ht="24">
      <c r="A151" s="111" t="s">
        <v>242</v>
      </c>
      <c r="B151" s="64" t="s">
        <v>210</v>
      </c>
      <c r="C151" s="64" t="s">
        <v>174</v>
      </c>
      <c r="D151" s="109" t="s">
        <v>258</v>
      </c>
      <c r="E151" s="64" t="s">
        <v>171</v>
      </c>
      <c r="F151" s="110">
        <f t="shared" si="7"/>
        <v>8</v>
      </c>
      <c r="G151" s="7"/>
      <c r="H151" s="7"/>
    </row>
    <row r="152" spans="1:8" ht="24">
      <c r="A152" s="54" t="s">
        <v>212</v>
      </c>
      <c r="B152" s="64" t="s">
        <v>210</v>
      </c>
      <c r="C152" s="64" t="s">
        <v>174</v>
      </c>
      <c r="D152" s="63" t="s">
        <v>272</v>
      </c>
      <c r="E152" s="64" t="s">
        <v>171</v>
      </c>
      <c r="F152" s="110">
        <f t="shared" si="7"/>
        <v>8</v>
      </c>
      <c r="G152" s="7"/>
      <c r="H152" s="7"/>
    </row>
    <row r="153" spans="1:8" ht="24">
      <c r="A153" s="54" t="s">
        <v>321</v>
      </c>
      <c r="B153" s="64" t="s">
        <v>210</v>
      </c>
      <c r="C153" s="64" t="s">
        <v>174</v>
      </c>
      <c r="D153" s="63" t="s">
        <v>272</v>
      </c>
      <c r="E153" s="64" t="s">
        <v>173</v>
      </c>
      <c r="F153" s="110">
        <f t="shared" si="7"/>
        <v>8</v>
      </c>
      <c r="G153" s="7"/>
      <c r="H153" s="7"/>
    </row>
    <row r="154" spans="1:8" ht="24">
      <c r="A154" s="54" t="s">
        <v>318</v>
      </c>
      <c r="B154" s="64" t="s">
        <v>210</v>
      </c>
      <c r="C154" s="64" t="s">
        <v>174</v>
      </c>
      <c r="D154" s="63" t="s">
        <v>272</v>
      </c>
      <c r="E154" s="64" t="s">
        <v>317</v>
      </c>
      <c r="F154" s="110">
        <f t="shared" si="7"/>
        <v>8</v>
      </c>
      <c r="G154" s="7"/>
      <c r="H154" s="7"/>
    </row>
    <row r="155" spans="1:8" ht="24">
      <c r="A155" s="54" t="s">
        <v>59</v>
      </c>
      <c r="B155" s="64" t="s">
        <v>210</v>
      </c>
      <c r="C155" s="64" t="s">
        <v>174</v>
      </c>
      <c r="D155" s="63" t="s">
        <v>272</v>
      </c>
      <c r="E155" s="64" t="s">
        <v>60</v>
      </c>
      <c r="F155" s="110">
        <v>8</v>
      </c>
      <c r="G155" s="7"/>
      <c r="H155" s="7"/>
    </row>
    <row r="156" spans="1:6" ht="12.75">
      <c r="A156" s="107" t="s">
        <v>183</v>
      </c>
      <c r="B156" s="89" t="s">
        <v>184</v>
      </c>
      <c r="C156" s="89" t="s">
        <v>170</v>
      </c>
      <c r="D156" s="89" t="s">
        <v>255</v>
      </c>
      <c r="E156" s="89" t="s">
        <v>171</v>
      </c>
      <c r="F156" s="106">
        <f aca="true" t="shared" si="8" ref="F156:F163">F157</f>
        <v>260</v>
      </c>
    </row>
    <row r="157" spans="1:6" ht="12.75">
      <c r="A157" s="107" t="s">
        <v>69</v>
      </c>
      <c r="B157" s="89" t="s">
        <v>184</v>
      </c>
      <c r="C157" s="89" t="s">
        <v>150</v>
      </c>
      <c r="D157" s="89" t="s">
        <v>255</v>
      </c>
      <c r="E157" s="89" t="s">
        <v>171</v>
      </c>
      <c r="F157" s="106">
        <f t="shared" si="8"/>
        <v>260</v>
      </c>
    </row>
    <row r="158" spans="1:6" ht="14.25" customHeight="1">
      <c r="A158" s="107" t="s">
        <v>72</v>
      </c>
      <c r="B158" s="89" t="s">
        <v>184</v>
      </c>
      <c r="C158" s="89" t="s">
        <v>150</v>
      </c>
      <c r="D158" s="108" t="s">
        <v>257</v>
      </c>
      <c r="E158" s="89" t="s">
        <v>171</v>
      </c>
      <c r="F158" s="106">
        <f t="shared" si="8"/>
        <v>260</v>
      </c>
    </row>
    <row r="159" spans="1:6" ht="24">
      <c r="A159" s="54" t="s">
        <v>74</v>
      </c>
      <c r="B159" s="64" t="s">
        <v>184</v>
      </c>
      <c r="C159" s="64" t="s">
        <v>150</v>
      </c>
      <c r="D159" s="109" t="s">
        <v>256</v>
      </c>
      <c r="E159" s="64" t="s">
        <v>171</v>
      </c>
      <c r="F159" s="110">
        <f t="shared" si="8"/>
        <v>260</v>
      </c>
    </row>
    <row r="160" spans="1:6" ht="24">
      <c r="A160" s="111" t="s">
        <v>242</v>
      </c>
      <c r="B160" s="64" t="s">
        <v>184</v>
      </c>
      <c r="C160" s="64" t="s">
        <v>150</v>
      </c>
      <c r="D160" s="109" t="s">
        <v>258</v>
      </c>
      <c r="E160" s="64" t="s">
        <v>171</v>
      </c>
      <c r="F160" s="110">
        <f t="shared" si="8"/>
        <v>260</v>
      </c>
    </row>
    <row r="161" spans="1:6" ht="12.75">
      <c r="A161" s="77" t="s">
        <v>213</v>
      </c>
      <c r="B161" s="64" t="s">
        <v>184</v>
      </c>
      <c r="C161" s="64" t="s">
        <v>150</v>
      </c>
      <c r="D161" s="63" t="s">
        <v>273</v>
      </c>
      <c r="E161" s="64" t="s">
        <v>171</v>
      </c>
      <c r="F161" s="110">
        <f t="shared" si="8"/>
        <v>260</v>
      </c>
    </row>
    <row r="162" spans="1:6" ht="12.75">
      <c r="A162" s="77" t="s">
        <v>327</v>
      </c>
      <c r="B162" s="64" t="s">
        <v>184</v>
      </c>
      <c r="C162" s="64" t="s">
        <v>150</v>
      </c>
      <c r="D162" s="63" t="s">
        <v>273</v>
      </c>
      <c r="E162" s="64" t="s">
        <v>175</v>
      </c>
      <c r="F162" s="110">
        <f t="shared" si="8"/>
        <v>260</v>
      </c>
    </row>
    <row r="163" spans="1:6" ht="12.75">
      <c r="A163" s="77" t="s">
        <v>328</v>
      </c>
      <c r="B163" s="64" t="s">
        <v>184</v>
      </c>
      <c r="C163" s="64" t="s">
        <v>150</v>
      </c>
      <c r="D163" s="63" t="s">
        <v>273</v>
      </c>
      <c r="E163" s="64" t="s">
        <v>176</v>
      </c>
      <c r="F163" s="110">
        <f t="shared" si="8"/>
        <v>260</v>
      </c>
    </row>
    <row r="164" spans="1:6" ht="12.75">
      <c r="A164" s="54" t="s">
        <v>134</v>
      </c>
      <c r="B164" s="64" t="s">
        <v>184</v>
      </c>
      <c r="C164" s="64" t="s">
        <v>150</v>
      </c>
      <c r="D164" s="63" t="s">
        <v>273</v>
      </c>
      <c r="E164" s="64" t="s">
        <v>135</v>
      </c>
      <c r="F164" s="110">
        <v>260</v>
      </c>
    </row>
    <row r="165" spans="1:6" ht="12.75" hidden="1">
      <c r="A165" s="107" t="s">
        <v>55</v>
      </c>
      <c r="B165" s="89" t="s">
        <v>186</v>
      </c>
      <c r="C165" s="89" t="s">
        <v>170</v>
      </c>
      <c r="D165" s="89" t="s">
        <v>255</v>
      </c>
      <c r="E165" s="89" t="s">
        <v>171</v>
      </c>
      <c r="F165" s="106">
        <f aca="true" t="shared" si="9" ref="F165:F172">F166</f>
        <v>0</v>
      </c>
    </row>
    <row r="166" spans="1:6" ht="12.75" hidden="1">
      <c r="A166" s="107" t="s">
        <v>67</v>
      </c>
      <c r="B166" s="89" t="s">
        <v>186</v>
      </c>
      <c r="C166" s="89" t="s">
        <v>151</v>
      </c>
      <c r="D166" s="89" t="s">
        <v>255</v>
      </c>
      <c r="E166" s="89" t="s">
        <v>171</v>
      </c>
      <c r="F166" s="106">
        <f t="shared" si="9"/>
        <v>0</v>
      </c>
    </row>
    <row r="167" spans="1:6" ht="13.5" customHeight="1" hidden="1">
      <c r="A167" s="107" t="s">
        <v>72</v>
      </c>
      <c r="B167" s="89" t="s">
        <v>186</v>
      </c>
      <c r="C167" s="89" t="s">
        <v>151</v>
      </c>
      <c r="D167" s="108" t="s">
        <v>257</v>
      </c>
      <c r="E167" s="89" t="s">
        <v>171</v>
      </c>
      <c r="F167" s="106">
        <f t="shared" si="9"/>
        <v>0</v>
      </c>
    </row>
    <row r="168" spans="1:6" ht="24" hidden="1">
      <c r="A168" s="54" t="s">
        <v>74</v>
      </c>
      <c r="B168" s="64" t="s">
        <v>186</v>
      </c>
      <c r="C168" s="64" t="s">
        <v>151</v>
      </c>
      <c r="D168" s="109" t="s">
        <v>256</v>
      </c>
      <c r="E168" s="64" t="s">
        <v>171</v>
      </c>
      <c r="F168" s="110">
        <f t="shared" si="9"/>
        <v>0</v>
      </c>
    </row>
    <row r="169" spans="1:6" ht="24" hidden="1">
      <c r="A169" s="111" t="s">
        <v>242</v>
      </c>
      <c r="B169" s="64" t="s">
        <v>186</v>
      </c>
      <c r="C169" s="64" t="s">
        <v>151</v>
      </c>
      <c r="D169" s="109" t="s">
        <v>258</v>
      </c>
      <c r="E169" s="64" t="s">
        <v>171</v>
      </c>
      <c r="F169" s="110">
        <f t="shared" si="9"/>
        <v>0</v>
      </c>
    </row>
    <row r="170" spans="1:6" ht="24" hidden="1">
      <c r="A170" s="54" t="s">
        <v>212</v>
      </c>
      <c r="B170" s="64" t="s">
        <v>186</v>
      </c>
      <c r="C170" s="64" t="s">
        <v>151</v>
      </c>
      <c r="D170" s="63" t="s">
        <v>272</v>
      </c>
      <c r="E170" s="64" t="s">
        <v>171</v>
      </c>
      <c r="F170" s="110">
        <f t="shared" si="9"/>
        <v>0</v>
      </c>
    </row>
    <row r="171" spans="1:6" ht="24" hidden="1">
      <c r="A171" s="54" t="s">
        <v>321</v>
      </c>
      <c r="B171" s="64" t="s">
        <v>186</v>
      </c>
      <c r="C171" s="64" t="s">
        <v>151</v>
      </c>
      <c r="D171" s="63" t="s">
        <v>272</v>
      </c>
      <c r="E171" s="64" t="s">
        <v>173</v>
      </c>
      <c r="F171" s="110">
        <f t="shared" si="9"/>
        <v>0</v>
      </c>
    </row>
    <row r="172" spans="1:6" ht="24" hidden="1">
      <c r="A172" s="54" t="s">
        <v>318</v>
      </c>
      <c r="B172" s="64" t="s">
        <v>186</v>
      </c>
      <c r="C172" s="64" t="s">
        <v>151</v>
      </c>
      <c r="D172" s="63" t="s">
        <v>272</v>
      </c>
      <c r="E172" s="64" t="s">
        <v>317</v>
      </c>
      <c r="F172" s="110">
        <f t="shared" si="9"/>
        <v>0</v>
      </c>
    </row>
    <row r="173" spans="1:6" ht="24" hidden="1">
      <c r="A173" s="54" t="s">
        <v>59</v>
      </c>
      <c r="B173" s="64" t="s">
        <v>186</v>
      </c>
      <c r="C173" s="64" t="s">
        <v>151</v>
      </c>
      <c r="D173" s="63" t="s">
        <v>272</v>
      </c>
      <c r="E173" s="64" t="s">
        <v>60</v>
      </c>
      <c r="F173" s="110"/>
    </row>
    <row r="174" spans="1:6" ht="14.25" customHeight="1">
      <c r="A174" s="107" t="s">
        <v>114</v>
      </c>
      <c r="B174" s="89" t="s">
        <v>115</v>
      </c>
      <c r="C174" s="89" t="s">
        <v>170</v>
      </c>
      <c r="D174" s="89" t="s">
        <v>255</v>
      </c>
      <c r="E174" s="89" t="s">
        <v>171</v>
      </c>
      <c r="F174" s="106">
        <f aca="true" t="shared" si="10" ref="F174:F180">F175</f>
        <v>165.9</v>
      </c>
    </row>
    <row r="175" spans="1:6" ht="12.75">
      <c r="A175" s="107" t="s">
        <v>116</v>
      </c>
      <c r="B175" s="89" t="s">
        <v>115</v>
      </c>
      <c r="C175" s="89" t="s">
        <v>150</v>
      </c>
      <c r="D175" s="89" t="s">
        <v>255</v>
      </c>
      <c r="E175" s="89" t="s">
        <v>171</v>
      </c>
      <c r="F175" s="106">
        <f t="shared" si="10"/>
        <v>165.9</v>
      </c>
    </row>
    <row r="176" spans="1:6" ht="13.5" customHeight="1">
      <c r="A176" s="107" t="s">
        <v>72</v>
      </c>
      <c r="B176" s="89" t="s">
        <v>115</v>
      </c>
      <c r="C176" s="89" t="s">
        <v>150</v>
      </c>
      <c r="D176" s="108" t="s">
        <v>257</v>
      </c>
      <c r="E176" s="89" t="s">
        <v>171</v>
      </c>
      <c r="F176" s="106">
        <f t="shared" si="10"/>
        <v>165.9</v>
      </c>
    </row>
    <row r="177" spans="1:6" ht="24">
      <c r="A177" s="54" t="s">
        <v>74</v>
      </c>
      <c r="B177" s="64" t="s">
        <v>115</v>
      </c>
      <c r="C177" s="64" t="s">
        <v>150</v>
      </c>
      <c r="D177" s="109" t="s">
        <v>256</v>
      </c>
      <c r="E177" s="64" t="s">
        <v>171</v>
      </c>
      <c r="F177" s="110">
        <f t="shared" si="10"/>
        <v>165.9</v>
      </c>
    </row>
    <row r="178" spans="1:6" ht="24">
      <c r="A178" s="111" t="s">
        <v>242</v>
      </c>
      <c r="B178" s="64" t="s">
        <v>115</v>
      </c>
      <c r="C178" s="64" t="s">
        <v>150</v>
      </c>
      <c r="D178" s="109" t="s">
        <v>258</v>
      </c>
      <c r="E178" s="64" t="s">
        <v>171</v>
      </c>
      <c r="F178" s="110">
        <f t="shared" si="10"/>
        <v>165.9</v>
      </c>
    </row>
    <row r="179" spans="1:6" ht="14.25" customHeight="1">
      <c r="A179" s="77" t="s">
        <v>45</v>
      </c>
      <c r="B179" s="64" t="s">
        <v>115</v>
      </c>
      <c r="C179" s="64" t="s">
        <v>150</v>
      </c>
      <c r="D179" s="109" t="s">
        <v>274</v>
      </c>
      <c r="E179" s="64" t="s">
        <v>171</v>
      </c>
      <c r="F179" s="110">
        <f t="shared" si="10"/>
        <v>165.9</v>
      </c>
    </row>
    <row r="180" spans="1:6" ht="14.25" customHeight="1">
      <c r="A180" s="77" t="s">
        <v>117</v>
      </c>
      <c r="B180" s="64" t="s">
        <v>115</v>
      </c>
      <c r="C180" s="64" t="s">
        <v>150</v>
      </c>
      <c r="D180" s="109" t="s">
        <v>274</v>
      </c>
      <c r="E180" s="64" t="s">
        <v>324</v>
      </c>
      <c r="F180" s="110">
        <f t="shared" si="10"/>
        <v>165.9</v>
      </c>
    </row>
    <row r="181" spans="1:6" ht="12.75">
      <c r="A181" s="77" t="s">
        <v>45</v>
      </c>
      <c r="B181" s="64" t="s">
        <v>115</v>
      </c>
      <c r="C181" s="64" t="s">
        <v>150</v>
      </c>
      <c r="D181" s="63" t="s">
        <v>274</v>
      </c>
      <c r="E181" s="64" t="s">
        <v>63</v>
      </c>
      <c r="F181" s="110">
        <v>165.9</v>
      </c>
    </row>
    <row r="182" spans="1:6" ht="36">
      <c r="A182" s="107" t="s">
        <v>91</v>
      </c>
      <c r="B182" s="89" t="s">
        <v>203</v>
      </c>
      <c r="C182" s="89" t="s">
        <v>170</v>
      </c>
      <c r="D182" s="89" t="s">
        <v>255</v>
      </c>
      <c r="E182" s="89" t="s">
        <v>171</v>
      </c>
      <c r="F182" s="106">
        <f aca="true" t="shared" si="11" ref="F182:F188">F183</f>
        <v>77.8</v>
      </c>
    </row>
    <row r="183" spans="1:6" ht="12.75">
      <c r="A183" s="107" t="s">
        <v>44</v>
      </c>
      <c r="B183" s="89" t="s">
        <v>203</v>
      </c>
      <c r="C183" s="89" t="s">
        <v>185</v>
      </c>
      <c r="D183" s="89" t="s">
        <v>255</v>
      </c>
      <c r="E183" s="89" t="s">
        <v>171</v>
      </c>
      <c r="F183" s="106">
        <f t="shared" si="11"/>
        <v>77.8</v>
      </c>
    </row>
    <row r="184" spans="1:6" ht="15" customHeight="1">
      <c r="A184" s="107" t="s">
        <v>72</v>
      </c>
      <c r="B184" s="89" t="s">
        <v>203</v>
      </c>
      <c r="C184" s="89" t="s">
        <v>185</v>
      </c>
      <c r="D184" s="108" t="s">
        <v>257</v>
      </c>
      <c r="E184" s="89" t="s">
        <v>171</v>
      </c>
      <c r="F184" s="106">
        <f t="shared" si="11"/>
        <v>77.8</v>
      </c>
    </row>
    <row r="185" spans="1:6" ht="24">
      <c r="A185" s="54" t="s">
        <v>74</v>
      </c>
      <c r="B185" s="64" t="s">
        <v>203</v>
      </c>
      <c r="C185" s="64" t="s">
        <v>185</v>
      </c>
      <c r="D185" s="109" t="s">
        <v>256</v>
      </c>
      <c r="E185" s="64" t="s">
        <v>171</v>
      </c>
      <c r="F185" s="110">
        <f t="shared" si="11"/>
        <v>77.8</v>
      </c>
    </row>
    <row r="186" spans="1:6" ht="24">
      <c r="A186" s="111" t="s">
        <v>242</v>
      </c>
      <c r="B186" s="64" t="s">
        <v>203</v>
      </c>
      <c r="C186" s="64" t="s">
        <v>185</v>
      </c>
      <c r="D186" s="109" t="s">
        <v>258</v>
      </c>
      <c r="E186" s="64" t="s">
        <v>171</v>
      </c>
      <c r="F186" s="110">
        <f t="shared" si="11"/>
        <v>77.8</v>
      </c>
    </row>
    <row r="187" spans="1:6" ht="12.75">
      <c r="A187" s="54" t="s">
        <v>46</v>
      </c>
      <c r="B187" s="64" t="s">
        <v>203</v>
      </c>
      <c r="C187" s="64" t="s">
        <v>185</v>
      </c>
      <c r="D187" s="63" t="s">
        <v>275</v>
      </c>
      <c r="E187" s="64" t="s">
        <v>171</v>
      </c>
      <c r="F187" s="110">
        <f t="shared" si="11"/>
        <v>77.8</v>
      </c>
    </row>
    <row r="188" spans="1:6" ht="12.75">
      <c r="A188" s="54" t="s">
        <v>325</v>
      </c>
      <c r="B188" s="64" t="s">
        <v>203</v>
      </c>
      <c r="C188" s="64" t="s">
        <v>185</v>
      </c>
      <c r="D188" s="63" t="s">
        <v>275</v>
      </c>
      <c r="E188" s="64" t="s">
        <v>326</v>
      </c>
      <c r="F188" s="110">
        <f t="shared" si="11"/>
        <v>77.8</v>
      </c>
    </row>
    <row r="189" spans="1:6" ht="12.75">
      <c r="A189" s="54" t="s">
        <v>46</v>
      </c>
      <c r="B189" s="64" t="s">
        <v>203</v>
      </c>
      <c r="C189" s="64" t="s">
        <v>185</v>
      </c>
      <c r="D189" s="63" t="s">
        <v>275</v>
      </c>
      <c r="E189" s="64" t="s">
        <v>64</v>
      </c>
      <c r="F189" s="110">
        <v>77.8</v>
      </c>
    </row>
    <row r="190" spans="1:6" ht="12.75">
      <c r="A190" s="1"/>
      <c r="B190" s="1"/>
      <c r="C190" s="1"/>
      <c r="D190" s="1"/>
      <c r="E190" s="1"/>
      <c r="F190" s="1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0"/>
  <sheetViews>
    <sheetView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9.375" style="0" customWidth="1"/>
  </cols>
  <sheetData>
    <row r="1" spans="1:7" ht="12.75">
      <c r="A1" s="173" t="s">
        <v>17</v>
      </c>
      <c r="B1" s="173"/>
      <c r="C1" s="173"/>
      <c r="D1" s="173"/>
      <c r="E1" s="173"/>
      <c r="F1" s="173"/>
      <c r="G1" s="167"/>
    </row>
    <row r="2" spans="1:7" ht="36" customHeight="1">
      <c r="A2" s="165" t="s">
        <v>398</v>
      </c>
      <c r="B2" s="174"/>
      <c r="C2" s="174"/>
      <c r="D2" s="174"/>
      <c r="E2" s="174"/>
      <c r="F2" s="178"/>
      <c r="G2" s="178"/>
    </row>
    <row r="3" spans="1:7" ht="6.75" customHeight="1">
      <c r="A3" s="166"/>
      <c r="B3" s="167"/>
      <c r="C3" s="167"/>
      <c r="D3" s="167"/>
      <c r="E3" s="167"/>
      <c r="F3" s="167"/>
      <c r="G3" s="167"/>
    </row>
    <row r="4" spans="1:7" ht="54.75" customHeight="1">
      <c r="A4" s="175" t="s">
        <v>21</v>
      </c>
      <c r="B4" s="176"/>
      <c r="C4" s="176"/>
      <c r="D4" s="176"/>
      <c r="E4" s="176"/>
      <c r="F4" s="176"/>
      <c r="G4" s="176"/>
    </row>
    <row r="5" spans="1:7" ht="7.5" customHeight="1">
      <c r="A5" s="82"/>
      <c r="B5" s="118"/>
      <c r="C5" s="83"/>
      <c r="D5" s="104"/>
      <c r="E5" s="104"/>
      <c r="F5" s="104"/>
      <c r="G5" s="81"/>
    </row>
    <row r="6" spans="1:7" ht="24.75" customHeight="1">
      <c r="A6" s="85" t="s">
        <v>153</v>
      </c>
      <c r="B6" s="85" t="s">
        <v>112</v>
      </c>
      <c r="C6" s="85" t="s">
        <v>166</v>
      </c>
      <c r="D6" s="85" t="s">
        <v>167</v>
      </c>
      <c r="E6" s="85" t="s">
        <v>94</v>
      </c>
      <c r="F6" s="85" t="s">
        <v>95</v>
      </c>
      <c r="G6" s="105" t="s">
        <v>79</v>
      </c>
    </row>
    <row r="7" spans="1:7" ht="24">
      <c r="A7" s="95" t="s">
        <v>77</v>
      </c>
      <c r="B7" s="119"/>
      <c r="C7" s="120"/>
      <c r="D7" s="87"/>
      <c r="E7" s="87"/>
      <c r="F7" s="87"/>
      <c r="G7" s="121">
        <f>G8+G69+G78+G95+G141+G157+G166+G175+G183</f>
        <v>11702.3</v>
      </c>
    </row>
    <row r="8" spans="1:7" ht="12.75">
      <c r="A8" s="76" t="s">
        <v>169</v>
      </c>
      <c r="B8" s="88" t="s">
        <v>187</v>
      </c>
      <c r="C8" s="89" t="s">
        <v>150</v>
      </c>
      <c r="D8" s="89" t="s">
        <v>170</v>
      </c>
      <c r="E8" s="89" t="s">
        <v>255</v>
      </c>
      <c r="F8" s="89" t="s">
        <v>171</v>
      </c>
      <c r="G8" s="121">
        <f>G9+G24+G62</f>
        <v>7220.200000000001</v>
      </c>
    </row>
    <row r="9" spans="1:7" ht="24">
      <c r="A9" s="107" t="s">
        <v>92</v>
      </c>
      <c r="B9" s="88" t="s">
        <v>187</v>
      </c>
      <c r="C9" s="89" t="s">
        <v>150</v>
      </c>
      <c r="D9" s="89" t="s">
        <v>172</v>
      </c>
      <c r="E9" s="89" t="s">
        <v>255</v>
      </c>
      <c r="F9" s="89" t="s">
        <v>171</v>
      </c>
      <c r="G9" s="122">
        <f aca="true" t="shared" si="0" ref="G9:G14">G10</f>
        <v>1226.9</v>
      </c>
    </row>
    <row r="10" spans="1:7" ht="14.25" customHeight="1">
      <c r="A10" s="107" t="s">
        <v>72</v>
      </c>
      <c r="B10" s="88" t="s">
        <v>187</v>
      </c>
      <c r="C10" s="89" t="s">
        <v>150</v>
      </c>
      <c r="D10" s="89" t="s">
        <v>172</v>
      </c>
      <c r="E10" s="108" t="s">
        <v>257</v>
      </c>
      <c r="F10" s="89" t="s">
        <v>171</v>
      </c>
      <c r="G10" s="122">
        <f>G11+G18</f>
        <v>1226.9</v>
      </c>
    </row>
    <row r="11" spans="1:7" ht="24">
      <c r="A11" s="54" t="s">
        <v>74</v>
      </c>
      <c r="B11" s="88" t="s">
        <v>187</v>
      </c>
      <c r="C11" s="64" t="s">
        <v>150</v>
      </c>
      <c r="D11" s="64" t="s">
        <v>172</v>
      </c>
      <c r="E11" s="109" t="s">
        <v>256</v>
      </c>
      <c r="F11" s="64" t="s">
        <v>171</v>
      </c>
      <c r="G11" s="123">
        <f t="shared" si="0"/>
        <v>848.1</v>
      </c>
    </row>
    <row r="12" spans="1:7" ht="24">
      <c r="A12" s="111" t="s">
        <v>242</v>
      </c>
      <c r="B12" s="88" t="s">
        <v>187</v>
      </c>
      <c r="C12" s="64" t="s">
        <v>150</v>
      </c>
      <c r="D12" s="64" t="s">
        <v>172</v>
      </c>
      <c r="E12" s="109" t="s">
        <v>258</v>
      </c>
      <c r="F12" s="64" t="s">
        <v>171</v>
      </c>
      <c r="G12" s="123">
        <f t="shared" si="0"/>
        <v>848.1</v>
      </c>
    </row>
    <row r="13" spans="1:7" ht="13.5" customHeight="1">
      <c r="A13" s="111" t="s">
        <v>73</v>
      </c>
      <c r="B13" s="88" t="s">
        <v>187</v>
      </c>
      <c r="C13" s="64" t="s">
        <v>150</v>
      </c>
      <c r="D13" s="64" t="s">
        <v>172</v>
      </c>
      <c r="E13" s="109" t="s">
        <v>259</v>
      </c>
      <c r="F13" s="64" t="s">
        <v>171</v>
      </c>
      <c r="G13" s="123">
        <f t="shared" si="0"/>
        <v>848.1</v>
      </c>
    </row>
    <row r="14" spans="1:7" ht="39" customHeight="1">
      <c r="A14" s="111" t="s">
        <v>331</v>
      </c>
      <c r="B14" s="89" t="s">
        <v>187</v>
      </c>
      <c r="C14" s="64" t="s">
        <v>150</v>
      </c>
      <c r="D14" s="64" t="s">
        <v>172</v>
      </c>
      <c r="E14" s="109" t="s">
        <v>259</v>
      </c>
      <c r="F14" s="64" t="s">
        <v>330</v>
      </c>
      <c r="G14" s="123">
        <f t="shared" si="0"/>
        <v>848.1</v>
      </c>
    </row>
    <row r="15" spans="1:7" ht="13.5" customHeight="1">
      <c r="A15" s="111" t="s">
        <v>332</v>
      </c>
      <c r="B15" s="88" t="s">
        <v>187</v>
      </c>
      <c r="C15" s="64" t="s">
        <v>150</v>
      </c>
      <c r="D15" s="64" t="s">
        <v>172</v>
      </c>
      <c r="E15" s="109" t="s">
        <v>259</v>
      </c>
      <c r="F15" s="64" t="s">
        <v>329</v>
      </c>
      <c r="G15" s="123">
        <f>G16+G17</f>
        <v>848.1</v>
      </c>
    </row>
    <row r="16" spans="1:7" ht="14.25" customHeight="1">
      <c r="A16" s="54" t="s">
        <v>315</v>
      </c>
      <c r="B16" s="88" t="s">
        <v>187</v>
      </c>
      <c r="C16" s="64" t="s">
        <v>150</v>
      </c>
      <c r="D16" s="64" t="s">
        <v>172</v>
      </c>
      <c r="E16" s="109" t="s">
        <v>259</v>
      </c>
      <c r="F16" s="64" t="s">
        <v>58</v>
      </c>
      <c r="G16" s="123">
        <f>'прилож. № 5'!F16</f>
        <v>644.5</v>
      </c>
    </row>
    <row r="17" spans="1:7" ht="36">
      <c r="A17" s="54" t="s">
        <v>316</v>
      </c>
      <c r="B17" s="88" t="s">
        <v>187</v>
      </c>
      <c r="C17" s="64" t="s">
        <v>150</v>
      </c>
      <c r="D17" s="64" t="s">
        <v>172</v>
      </c>
      <c r="E17" s="109" t="s">
        <v>259</v>
      </c>
      <c r="F17" s="64" t="s">
        <v>333</v>
      </c>
      <c r="G17" s="65">
        <f>'прилож. № 5'!F17</f>
        <v>203.6</v>
      </c>
    </row>
    <row r="18" spans="1:7" ht="24">
      <c r="A18" s="107" t="s">
        <v>0</v>
      </c>
      <c r="B18" s="88" t="s">
        <v>187</v>
      </c>
      <c r="C18" s="89" t="s">
        <v>150</v>
      </c>
      <c r="D18" s="89" t="s">
        <v>172</v>
      </c>
      <c r="E18" s="108" t="s">
        <v>260</v>
      </c>
      <c r="F18" s="89" t="s">
        <v>171</v>
      </c>
      <c r="G18" s="121">
        <f>G19</f>
        <v>378.8</v>
      </c>
    </row>
    <row r="19" spans="1:7" ht="24">
      <c r="A19" s="54" t="s">
        <v>378</v>
      </c>
      <c r="B19" s="88" t="s">
        <v>187</v>
      </c>
      <c r="C19" s="64" t="s">
        <v>150</v>
      </c>
      <c r="D19" s="64" t="s">
        <v>172</v>
      </c>
      <c r="E19" s="109" t="s">
        <v>379</v>
      </c>
      <c r="F19" s="64" t="s">
        <v>171</v>
      </c>
      <c r="G19" s="65">
        <f>G20</f>
        <v>378.8</v>
      </c>
    </row>
    <row r="20" spans="1:7" ht="36">
      <c r="A20" s="111" t="s">
        <v>331</v>
      </c>
      <c r="B20" s="89" t="s">
        <v>187</v>
      </c>
      <c r="C20" s="64" t="s">
        <v>150</v>
      </c>
      <c r="D20" s="64" t="s">
        <v>172</v>
      </c>
      <c r="E20" s="109" t="s">
        <v>379</v>
      </c>
      <c r="F20" s="64" t="s">
        <v>330</v>
      </c>
      <c r="G20" s="65">
        <f>G21</f>
        <v>378.8</v>
      </c>
    </row>
    <row r="21" spans="1:7" ht="13.5" customHeight="1">
      <c r="A21" s="111" t="s">
        <v>332</v>
      </c>
      <c r="B21" s="88" t="s">
        <v>187</v>
      </c>
      <c r="C21" s="64" t="s">
        <v>150</v>
      </c>
      <c r="D21" s="64" t="s">
        <v>172</v>
      </c>
      <c r="E21" s="109" t="s">
        <v>379</v>
      </c>
      <c r="F21" s="64" t="s">
        <v>329</v>
      </c>
      <c r="G21" s="65">
        <f>G22+G23</f>
        <v>378.8</v>
      </c>
    </row>
    <row r="22" spans="1:7" ht="12.75" customHeight="1">
      <c r="A22" s="54" t="s">
        <v>315</v>
      </c>
      <c r="B22" s="88" t="s">
        <v>187</v>
      </c>
      <c r="C22" s="64" t="s">
        <v>150</v>
      </c>
      <c r="D22" s="64" t="s">
        <v>172</v>
      </c>
      <c r="E22" s="109" t="s">
        <v>379</v>
      </c>
      <c r="F22" s="64" t="s">
        <v>58</v>
      </c>
      <c r="G22" s="65">
        <f>'прилож. № 5'!F22</f>
        <v>313.1</v>
      </c>
    </row>
    <row r="23" spans="1:7" ht="36">
      <c r="A23" s="54" t="s">
        <v>316</v>
      </c>
      <c r="B23" s="88" t="s">
        <v>187</v>
      </c>
      <c r="C23" s="64" t="s">
        <v>150</v>
      </c>
      <c r="D23" s="64" t="s">
        <v>172</v>
      </c>
      <c r="E23" s="109" t="s">
        <v>379</v>
      </c>
      <c r="F23" s="64" t="s">
        <v>333</v>
      </c>
      <c r="G23" s="65">
        <f>'прилож. № 5'!F23</f>
        <v>65.7</v>
      </c>
    </row>
    <row r="24" spans="1:7" ht="36">
      <c r="A24" s="107" t="s">
        <v>93</v>
      </c>
      <c r="B24" s="88" t="s">
        <v>187</v>
      </c>
      <c r="C24" s="89" t="s">
        <v>150</v>
      </c>
      <c r="D24" s="89" t="s">
        <v>174</v>
      </c>
      <c r="E24" s="89" t="s">
        <v>255</v>
      </c>
      <c r="F24" s="89" t="s">
        <v>171</v>
      </c>
      <c r="G24" s="121">
        <f>G25+G32</f>
        <v>5793.300000000001</v>
      </c>
    </row>
    <row r="25" spans="1:7" ht="13.5" customHeight="1" hidden="1">
      <c r="A25" s="107" t="s">
        <v>11</v>
      </c>
      <c r="B25" s="88" t="s">
        <v>187</v>
      </c>
      <c r="C25" s="89" t="s">
        <v>150</v>
      </c>
      <c r="D25" s="89" t="s">
        <v>174</v>
      </c>
      <c r="E25" s="108" t="s">
        <v>262</v>
      </c>
      <c r="F25" s="89" t="s">
        <v>171</v>
      </c>
      <c r="G25" s="121">
        <f aca="true" t="shared" si="1" ref="G25:G30">G26</f>
        <v>0</v>
      </c>
    </row>
    <row r="26" spans="1:7" ht="12.75" hidden="1">
      <c r="A26" s="54" t="s">
        <v>1</v>
      </c>
      <c r="B26" s="88" t="s">
        <v>187</v>
      </c>
      <c r="C26" s="64" t="s">
        <v>150</v>
      </c>
      <c r="D26" s="64" t="s">
        <v>174</v>
      </c>
      <c r="E26" s="109" t="s">
        <v>261</v>
      </c>
      <c r="F26" s="64" t="s">
        <v>171</v>
      </c>
      <c r="G26" s="65">
        <f t="shared" si="1"/>
        <v>0</v>
      </c>
    </row>
    <row r="27" spans="1:7" ht="24" hidden="1">
      <c r="A27" s="54" t="s">
        <v>2</v>
      </c>
      <c r="B27" s="88" t="s">
        <v>187</v>
      </c>
      <c r="C27" s="64" t="s">
        <v>150</v>
      </c>
      <c r="D27" s="64" t="s">
        <v>174</v>
      </c>
      <c r="E27" s="109" t="s">
        <v>263</v>
      </c>
      <c r="F27" s="64" t="s">
        <v>171</v>
      </c>
      <c r="G27" s="65">
        <f t="shared" si="1"/>
        <v>0</v>
      </c>
    </row>
    <row r="28" spans="1:7" ht="14.25" customHeight="1" hidden="1">
      <c r="A28" s="54" t="s">
        <v>12</v>
      </c>
      <c r="B28" s="88" t="s">
        <v>187</v>
      </c>
      <c r="C28" s="64" t="s">
        <v>150</v>
      </c>
      <c r="D28" s="64" t="s">
        <v>174</v>
      </c>
      <c r="E28" s="109" t="s">
        <v>264</v>
      </c>
      <c r="F28" s="64" t="s">
        <v>171</v>
      </c>
      <c r="G28" s="65">
        <f t="shared" si="1"/>
        <v>0</v>
      </c>
    </row>
    <row r="29" spans="1:7" ht="24" hidden="1">
      <c r="A29" s="54" t="s">
        <v>321</v>
      </c>
      <c r="B29" s="89" t="s">
        <v>187</v>
      </c>
      <c r="C29" s="64" t="s">
        <v>150</v>
      </c>
      <c r="D29" s="64" t="s">
        <v>174</v>
      </c>
      <c r="E29" s="109" t="s">
        <v>264</v>
      </c>
      <c r="F29" s="64" t="s">
        <v>173</v>
      </c>
      <c r="G29" s="65">
        <f t="shared" si="1"/>
        <v>0</v>
      </c>
    </row>
    <row r="30" spans="1:7" ht="24" hidden="1">
      <c r="A30" s="54" t="s">
        <v>318</v>
      </c>
      <c r="B30" s="88" t="s">
        <v>187</v>
      </c>
      <c r="C30" s="64" t="s">
        <v>150</v>
      </c>
      <c r="D30" s="64" t="s">
        <v>174</v>
      </c>
      <c r="E30" s="109" t="s">
        <v>264</v>
      </c>
      <c r="F30" s="64" t="s">
        <v>317</v>
      </c>
      <c r="G30" s="65">
        <f t="shared" si="1"/>
        <v>0</v>
      </c>
    </row>
    <row r="31" spans="1:7" ht="24" hidden="1">
      <c r="A31" s="54" t="s">
        <v>59</v>
      </c>
      <c r="B31" s="88" t="s">
        <v>187</v>
      </c>
      <c r="C31" s="64" t="s">
        <v>150</v>
      </c>
      <c r="D31" s="64" t="s">
        <v>174</v>
      </c>
      <c r="E31" s="64" t="s">
        <v>264</v>
      </c>
      <c r="F31" s="64" t="s">
        <v>60</v>
      </c>
      <c r="G31" s="65">
        <f>'прилож. № 5'!F31</f>
        <v>0</v>
      </c>
    </row>
    <row r="32" spans="1:7" ht="14.25" customHeight="1">
      <c r="A32" s="107" t="s">
        <v>72</v>
      </c>
      <c r="B32" s="88" t="s">
        <v>187</v>
      </c>
      <c r="C32" s="89" t="s">
        <v>150</v>
      </c>
      <c r="D32" s="89" t="s">
        <v>174</v>
      </c>
      <c r="E32" s="108" t="s">
        <v>257</v>
      </c>
      <c r="F32" s="89" t="s">
        <v>171</v>
      </c>
      <c r="G32" s="121">
        <f>G33+G49</f>
        <v>5793.300000000001</v>
      </c>
    </row>
    <row r="33" spans="1:7" ht="24">
      <c r="A33" s="54" t="s">
        <v>74</v>
      </c>
      <c r="B33" s="88" t="s">
        <v>187</v>
      </c>
      <c r="C33" s="64" t="s">
        <v>150</v>
      </c>
      <c r="D33" s="64" t="s">
        <v>174</v>
      </c>
      <c r="E33" s="109" t="s">
        <v>256</v>
      </c>
      <c r="F33" s="64" t="s">
        <v>171</v>
      </c>
      <c r="G33" s="65">
        <f>G34</f>
        <v>4201.700000000001</v>
      </c>
    </row>
    <row r="34" spans="1:7" ht="24">
      <c r="A34" s="111" t="s">
        <v>242</v>
      </c>
      <c r="B34" s="88" t="s">
        <v>187</v>
      </c>
      <c r="C34" s="64" t="s">
        <v>150</v>
      </c>
      <c r="D34" s="64" t="s">
        <v>174</v>
      </c>
      <c r="E34" s="109" t="s">
        <v>258</v>
      </c>
      <c r="F34" s="64" t="s">
        <v>171</v>
      </c>
      <c r="G34" s="65">
        <f>G35</f>
        <v>4201.700000000001</v>
      </c>
    </row>
    <row r="35" spans="1:7" ht="14.25" customHeight="1">
      <c r="A35" s="111" t="s">
        <v>73</v>
      </c>
      <c r="B35" s="88" t="s">
        <v>187</v>
      </c>
      <c r="C35" s="64" t="s">
        <v>150</v>
      </c>
      <c r="D35" s="64" t="s">
        <v>174</v>
      </c>
      <c r="E35" s="109" t="s">
        <v>259</v>
      </c>
      <c r="F35" s="64" t="s">
        <v>171</v>
      </c>
      <c r="G35" s="65">
        <f>G36+G40+G46</f>
        <v>4201.700000000001</v>
      </c>
    </row>
    <row r="36" spans="1:7" ht="38.25" customHeight="1">
      <c r="A36" s="111" t="s">
        <v>331</v>
      </c>
      <c r="B36" s="88" t="s">
        <v>187</v>
      </c>
      <c r="C36" s="64" t="s">
        <v>150</v>
      </c>
      <c r="D36" s="64" t="s">
        <v>174</v>
      </c>
      <c r="E36" s="109" t="s">
        <v>259</v>
      </c>
      <c r="F36" s="64" t="s">
        <v>330</v>
      </c>
      <c r="G36" s="65">
        <f>G37</f>
        <v>3219</v>
      </c>
    </row>
    <row r="37" spans="1:7" ht="13.5" customHeight="1">
      <c r="A37" s="111" t="s">
        <v>332</v>
      </c>
      <c r="B37" s="88" t="s">
        <v>187</v>
      </c>
      <c r="C37" s="64" t="s">
        <v>150</v>
      </c>
      <c r="D37" s="64" t="s">
        <v>174</v>
      </c>
      <c r="E37" s="109" t="s">
        <v>259</v>
      </c>
      <c r="F37" s="64" t="s">
        <v>329</v>
      </c>
      <c r="G37" s="65">
        <f>G38+G39</f>
        <v>3219</v>
      </c>
    </row>
    <row r="38" spans="1:7" ht="14.25" customHeight="1">
      <c r="A38" s="54" t="s">
        <v>315</v>
      </c>
      <c r="B38" s="88" t="s">
        <v>187</v>
      </c>
      <c r="C38" s="64" t="s">
        <v>150</v>
      </c>
      <c r="D38" s="64" t="s">
        <v>174</v>
      </c>
      <c r="E38" s="109" t="s">
        <v>259</v>
      </c>
      <c r="F38" s="64" t="s">
        <v>58</v>
      </c>
      <c r="G38" s="65">
        <f>'прилож. № 5'!F38</f>
        <v>2375.6</v>
      </c>
    </row>
    <row r="39" spans="1:7" ht="36">
      <c r="A39" s="54" t="s">
        <v>316</v>
      </c>
      <c r="B39" s="89" t="s">
        <v>187</v>
      </c>
      <c r="C39" s="64" t="s">
        <v>150</v>
      </c>
      <c r="D39" s="64" t="s">
        <v>174</v>
      </c>
      <c r="E39" s="109" t="s">
        <v>259</v>
      </c>
      <c r="F39" s="64" t="s">
        <v>333</v>
      </c>
      <c r="G39" s="65">
        <f>'прилож. № 5'!F39</f>
        <v>843.4</v>
      </c>
    </row>
    <row r="40" spans="1:7" ht="24">
      <c r="A40" s="54" t="s">
        <v>321</v>
      </c>
      <c r="B40" s="88" t="s">
        <v>187</v>
      </c>
      <c r="C40" s="64" t="s">
        <v>150</v>
      </c>
      <c r="D40" s="64" t="s">
        <v>174</v>
      </c>
      <c r="E40" s="109" t="s">
        <v>259</v>
      </c>
      <c r="F40" s="64" t="s">
        <v>173</v>
      </c>
      <c r="G40" s="65">
        <f>G41</f>
        <v>953.6</v>
      </c>
    </row>
    <row r="41" spans="1:7" ht="24">
      <c r="A41" s="54" t="s">
        <v>318</v>
      </c>
      <c r="B41" s="88" t="s">
        <v>187</v>
      </c>
      <c r="C41" s="64" t="s">
        <v>150</v>
      </c>
      <c r="D41" s="64" t="s">
        <v>174</v>
      </c>
      <c r="E41" s="109" t="s">
        <v>259</v>
      </c>
      <c r="F41" s="64" t="s">
        <v>317</v>
      </c>
      <c r="G41" s="65">
        <f>G42</f>
        <v>953.6</v>
      </c>
    </row>
    <row r="42" spans="1:7" ht="24">
      <c r="A42" s="54" t="s">
        <v>59</v>
      </c>
      <c r="B42" s="88" t="s">
        <v>187</v>
      </c>
      <c r="C42" s="64" t="s">
        <v>150</v>
      </c>
      <c r="D42" s="64" t="s">
        <v>174</v>
      </c>
      <c r="E42" s="109" t="s">
        <v>259</v>
      </c>
      <c r="F42" s="64" t="s">
        <v>60</v>
      </c>
      <c r="G42" s="65">
        <f>'прилож. № 5'!F42</f>
        <v>953.6</v>
      </c>
    </row>
    <row r="43" spans="1:7" ht="13.5" customHeight="1" hidden="1">
      <c r="A43" s="54" t="s">
        <v>319</v>
      </c>
      <c r="B43" s="88" t="s">
        <v>187</v>
      </c>
      <c r="C43" s="64" t="s">
        <v>150</v>
      </c>
      <c r="D43" s="64" t="s">
        <v>174</v>
      </c>
      <c r="E43" s="109" t="s">
        <v>259</v>
      </c>
      <c r="F43" s="64" t="s">
        <v>320</v>
      </c>
      <c r="G43" s="65">
        <f>G44</f>
        <v>0</v>
      </c>
    </row>
    <row r="44" spans="1:7" ht="13.5" customHeight="1" hidden="1">
      <c r="A44" s="54" t="s">
        <v>323</v>
      </c>
      <c r="B44" s="88" t="s">
        <v>187</v>
      </c>
      <c r="C44" s="64" t="s">
        <v>150</v>
      </c>
      <c r="D44" s="64" t="s">
        <v>174</v>
      </c>
      <c r="E44" s="109" t="s">
        <v>259</v>
      </c>
      <c r="F44" s="64" t="s">
        <v>322</v>
      </c>
      <c r="G44" s="65">
        <f>G45</f>
        <v>0</v>
      </c>
    </row>
    <row r="45" spans="1:7" ht="50.25" customHeight="1" hidden="1">
      <c r="A45" s="54" t="s">
        <v>14</v>
      </c>
      <c r="B45" s="88" t="s">
        <v>187</v>
      </c>
      <c r="C45" s="64" t="s">
        <v>150</v>
      </c>
      <c r="D45" s="64" t="s">
        <v>174</v>
      </c>
      <c r="E45" s="109" t="s">
        <v>259</v>
      </c>
      <c r="F45" s="64" t="s">
        <v>13</v>
      </c>
      <c r="G45" s="65">
        <f>'прилож. № 5'!F45</f>
        <v>0</v>
      </c>
    </row>
    <row r="46" spans="1:7" ht="12.75" customHeight="1">
      <c r="A46" s="54" t="s">
        <v>319</v>
      </c>
      <c r="B46" s="88" t="s">
        <v>187</v>
      </c>
      <c r="C46" s="64" t="s">
        <v>150</v>
      </c>
      <c r="D46" s="64" t="s">
        <v>174</v>
      </c>
      <c r="E46" s="109" t="s">
        <v>259</v>
      </c>
      <c r="F46" s="64" t="s">
        <v>320</v>
      </c>
      <c r="G46" s="65">
        <f>G47+G48</f>
        <v>29.1</v>
      </c>
    </row>
    <row r="47" spans="1:7" ht="15" customHeight="1">
      <c r="A47" s="54" t="s">
        <v>336</v>
      </c>
      <c r="B47" s="88" t="s">
        <v>187</v>
      </c>
      <c r="C47" s="64" t="s">
        <v>150</v>
      </c>
      <c r="D47" s="64" t="s">
        <v>174</v>
      </c>
      <c r="E47" s="109" t="s">
        <v>259</v>
      </c>
      <c r="F47" s="64" t="s">
        <v>334</v>
      </c>
      <c r="G47" s="65">
        <f>'прилож. № 5'!F46</f>
        <v>15.2</v>
      </c>
    </row>
    <row r="48" spans="1:7" ht="15" customHeight="1">
      <c r="A48" s="54" t="s">
        <v>337</v>
      </c>
      <c r="B48" s="88" t="s">
        <v>187</v>
      </c>
      <c r="C48" s="64" t="s">
        <v>150</v>
      </c>
      <c r="D48" s="64" t="s">
        <v>174</v>
      </c>
      <c r="E48" s="109" t="s">
        <v>259</v>
      </c>
      <c r="F48" s="64" t="s">
        <v>335</v>
      </c>
      <c r="G48" s="65">
        <f>'прилож. № 5'!F47</f>
        <v>13.9</v>
      </c>
    </row>
    <row r="49" spans="1:7" ht="24">
      <c r="A49" s="107" t="s">
        <v>0</v>
      </c>
      <c r="B49" s="88" t="s">
        <v>187</v>
      </c>
      <c r="C49" s="89" t="s">
        <v>150</v>
      </c>
      <c r="D49" s="89" t="s">
        <v>174</v>
      </c>
      <c r="E49" s="108" t="s">
        <v>260</v>
      </c>
      <c r="F49" s="89" t="s">
        <v>171</v>
      </c>
      <c r="G49" s="121">
        <f>G58+G50</f>
        <v>1591.6000000000001</v>
      </c>
    </row>
    <row r="50" spans="1:7" ht="36">
      <c r="A50" s="107" t="s">
        <v>378</v>
      </c>
      <c r="B50" s="88" t="s">
        <v>187</v>
      </c>
      <c r="C50" s="89" t="s">
        <v>150</v>
      </c>
      <c r="D50" s="89" t="s">
        <v>174</v>
      </c>
      <c r="E50" s="108" t="s">
        <v>379</v>
      </c>
      <c r="F50" s="89" t="s">
        <v>171</v>
      </c>
      <c r="G50" s="121">
        <f>G51+G55</f>
        <v>1590.9</v>
      </c>
    </row>
    <row r="51" spans="1:7" ht="36">
      <c r="A51" s="111" t="s">
        <v>331</v>
      </c>
      <c r="B51" s="88" t="s">
        <v>187</v>
      </c>
      <c r="C51" s="64" t="s">
        <v>150</v>
      </c>
      <c r="D51" s="64" t="s">
        <v>174</v>
      </c>
      <c r="E51" s="109" t="s">
        <v>379</v>
      </c>
      <c r="F51" s="64" t="s">
        <v>330</v>
      </c>
      <c r="G51" s="65">
        <f>G52</f>
        <v>1477.9</v>
      </c>
    </row>
    <row r="52" spans="1:7" ht="12.75" customHeight="1">
      <c r="A52" s="111" t="s">
        <v>332</v>
      </c>
      <c r="B52" s="88" t="s">
        <v>187</v>
      </c>
      <c r="C52" s="64" t="s">
        <v>150</v>
      </c>
      <c r="D52" s="64" t="s">
        <v>174</v>
      </c>
      <c r="E52" s="109" t="s">
        <v>379</v>
      </c>
      <c r="F52" s="64" t="s">
        <v>329</v>
      </c>
      <c r="G52" s="65">
        <f>G53+G54</f>
        <v>1477.9</v>
      </c>
    </row>
    <row r="53" spans="1:7" ht="14.25" customHeight="1">
      <c r="A53" s="54" t="s">
        <v>315</v>
      </c>
      <c r="B53" s="88" t="s">
        <v>187</v>
      </c>
      <c r="C53" s="64" t="s">
        <v>150</v>
      </c>
      <c r="D53" s="64" t="s">
        <v>174</v>
      </c>
      <c r="E53" s="109" t="s">
        <v>379</v>
      </c>
      <c r="F53" s="64" t="s">
        <v>58</v>
      </c>
      <c r="G53" s="65">
        <f>'прилож. № 5'!F52</f>
        <v>1170.8</v>
      </c>
    </row>
    <row r="54" spans="1:7" ht="36">
      <c r="A54" s="54" t="s">
        <v>316</v>
      </c>
      <c r="B54" s="88" t="s">
        <v>187</v>
      </c>
      <c r="C54" s="64" t="s">
        <v>150</v>
      </c>
      <c r="D54" s="64" t="s">
        <v>174</v>
      </c>
      <c r="E54" s="109" t="s">
        <v>379</v>
      </c>
      <c r="F54" s="64" t="s">
        <v>333</v>
      </c>
      <c r="G54" s="65">
        <f>'прилож. № 5'!F53</f>
        <v>307.1</v>
      </c>
    </row>
    <row r="55" spans="1:7" ht="24">
      <c r="A55" s="54" t="s">
        <v>318</v>
      </c>
      <c r="B55" s="88" t="s">
        <v>187</v>
      </c>
      <c r="C55" s="64" t="s">
        <v>150</v>
      </c>
      <c r="D55" s="64" t="s">
        <v>174</v>
      </c>
      <c r="E55" s="109" t="s">
        <v>379</v>
      </c>
      <c r="F55" s="64" t="s">
        <v>173</v>
      </c>
      <c r="G55" s="65">
        <f>G56</f>
        <v>113</v>
      </c>
    </row>
    <row r="56" spans="1:7" ht="24">
      <c r="A56" s="54" t="s">
        <v>59</v>
      </c>
      <c r="B56" s="88" t="s">
        <v>187</v>
      </c>
      <c r="C56" s="64" t="s">
        <v>150</v>
      </c>
      <c r="D56" s="64" t="s">
        <v>174</v>
      </c>
      <c r="E56" s="109" t="s">
        <v>379</v>
      </c>
      <c r="F56" s="64" t="s">
        <v>317</v>
      </c>
      <c r="G56" s="65">
        <f>G57</f>
        <v>113</v>
      </c>
    </row>
    <row r="57" spans="1:7" ht="24">
      <c r="A57" s="54" t="s">
        <v>59</v>
      </c>
      <c r="B57" s="88" t="s">
        <v>187</v>
      </c>
      <c r="C57" s="64" t="s">
        <v>150</v>
      </c>
      <c r="D57" s="64" t="s">
        <v>174</v>
      </c>
      <c r="E57" s="109" t="s">
        <v>379</v>
      </c>
      <c r="F57" s="64" t="s">
        <v>60</v>
      </c>
      <c r="G57" s="65">
        <f>'прилож. № 5'!F56</f>
        <v>113</v>
      </c>
    </row>
    <row r="58" spans="1:7" ht="60">
      <c r="A58" s="107" t="s">
        <v>5</v>
      </c>
      <c r="B58" s="88" t="s">
        <v>187</v>
      </c>
      <c r="C58" s="89" t="s">
        <v>150</v>
      </c>
      <c r="D58" s="89" t="s">
        <v>174</v>
      </c>
      <c r="E58" s="108" t="s">
        <v>254</v>
      </c>
      <c r="F58" s="89" t="s">
        <v>171</v>
      </c>
      <c r="G58" s="121">
        <f>G59</f>
        <v>0.7</v>
      </c>
    </row>
    <row r="59" spans="1:7" ht="24">
      <c r="A59" s="54" t="s">
        <v>321</v>
      </c>
      <c r="B59" s="88" t="s">
        <v>187</v>
      </c>
      <c r="C59" s="64" t="s">
        <v>150</v>
      </c>
      <c r="D59" s="64" t="s">
        <v>174</v>
      </c>
      <c r="E59" s="109" t="s">
        <v>254</v>
      </c>
      <c r="F59" s="64" t="s">
        <v>173</v>
      </c>
      <c r="G59" s="65">
        <f>G60</f>
        <v>0.7</v>
      </c>
    </row>
    <row r="60" spans="1:7" ht="24">
      <c r="A60" s="54" t="s">
        <v>318</v>
      </c>
      <c r="B60" s="88" t="s">
        <v>187</v>
      </c>
      <c r="C60" s="64" t="s">
        <v>150</v>
      </c>
      <c r="D60" s="64" t="s">
        <v>174</v>
      </c>
      <c r="E60" s="109" t="s">
        <v>254</v>
      </c>
      <c r="F60" s="64" t="s">
        <v>317</v>
      </c>
      <c r="G60" s="65">
        <f>G61</f>
        <v>0.7</v>
      </c>
    </row>
    <row r="61" spans="1:7" ht="24">
      <c r="A61" s="54" t="s">
        <v>59</v>
      </c>
      <c r="B61" s="88" t="s">
        <v>187</v>
      </c>
      <c r="C61" s="64" t="s">
        <v>150</v>
      </c>
      <c r="D61" s="64" t="s">
        <v>174</v>
      </c>
      <c r="E61" s="109" t="s">
        <v>254</v>
      </c>
      <c r="F61" s="64" t="s">
        <v>60</v>
      </c>
      <c r="G61" s="65">
        <f>'прилож. № 5'!F60</f>
        <v>0.7</v>
      </c>
    </row>
    <row r="62" spans="1:7" ht="12.75">
      <c r="A62" s="107" t="s">
        <v>178</v>
      </c>
      <c r="B62" s="88" t="s">
        <v>187</v>
      </c>
      <c r="C62" s="89" t="s">
        <v>150</v>
      </c>
      <c r="D62" s="89" t="s">
        <v>186</v>
      </c>
      <c r="E62" s="89" t="s">
        <v>255</v>
      </c>
      <c r="F62" s="89" t="s">
        <v>171</v>
      </c>
      <c r="G62" s="121">
        <f aca="true" t="shared" si="2" ref="G62:G67">G63</f>
        <v>200</v>
      </c>
    </row>
    <row r="63" spans="1:7" ht="13.5" customHeight="1">
      <c r="A63" s="107" t="s">
        <v>72</v>
      </c>
      <c r="B63" s="88" t="s">
        <v>187</v>
      </c>
      <c r="C63" s="89" t="s">
        <v>150</v>
      </c>
      <c r="D63" s="89" t="s">
        <v>186</v>
      </c>
      <c r="E63" s="108" t="s">
        <v>257</v>
      </c>
      <c r="F63" s="89" t="s">
        <v>171</v>
      </c>
      <c r="G63" s="121">
        <f t="shared" si="2"/>
        <v>200</v>
      </c>
    </row>
    <row r="64" spans="1:7" ht="24">
      <c r="A64" s="54" t="s">
        <v>74</v>
      </c>
      <c r="B64" s="88" t="s">
        <v>187</v>
      </c>
      <c r="C64" s="64" t="s">
        <v>150</v>
      </c>
      <c r="D64" s="64" t="s">
        <v>186</v>
      </c>
      <c r="E64" s="109" t="s">
        <v>256</v>
      </c>
      <c r="F64" s="64" t="s">
        <v>171</v>
      </c>
      <c r="G64" s="65">
        <f t="shared" si="2"/>
        <v>200</v>
      </c>
    </row>
    <row r="65" spans="1:7" ht="24">
      <c r="A65" s="111" t="s">
        <v>242</v>
      </c>
      <c r="B65" s="88" t="s">
        <v>187</v>
      </c>
      <c r="C65" s="64" t="s">
        <v>150</v>
      </c>
      <c r="D65" s="64" t="s">
        <v>186</v>
      </c>
      <c r="E65" s="109" t="s">
        <v>258</v>
      </c>
      <c r="F65" s="64" t="s">
        <v>171</v>
      </c>
      <c r="G65" s="65">
        <f t="shared" si="2"/>
        <v>200</v>
      </c>
    </row>
    <row r="66" spans="1:7" ht="13.5" customHeight="1">
      <c r="A66" s="111" t="s">
        <v>75</v>
      </c>
      <c r="B66" s="88" t="s">
        <v>187</v>
      </c>
      <c r="C66" s="64" t="s">
        <v>150</v>
      </c>
      <c r="D66" s="64" t="s">
        <v>186</v>
      </c>
      <c r="E66" s="109" t="s">
        <v>265</v>
      </c>
      <c r="F66" s="64" t="s">
        <v>171</v>
      </c>
      <c r="G66" s="65">
        <f t="shared" si="2"/>
        <v>200</v>
      </c>
    </row>
    <row r="67" spans="1:7" ht="13.5" customHeight="1">
      <c r="A67" s="54" t="s">
        <v>319</v>
      </c>
      <c r="B67" s="88" t="s">
        <v>187</v>
      </c>
      <c r="C67" s="64" t="s">
        <v>150</v>
      </c>
      <c r="D67" s="64" t="s">
        <v>186</v>
      </c>
      <c r="E67" s="109" t="s">
        <v>265</v>
      </c>
      <c r="F67" s="64" t="s">
        <v>320</v>
      </c>
      <c r="G67" s="65">
        <f t="shared" si="2"/>
        <v>200</v>
      </c>
    </row>
    <row r="68" spans="1:7" ht="13.5" customHeight="1">
      <c r="A68" s="54" t="s">
        <v>61</v>
      </c>
      <c r="B68" s="88" t="s">
        <v>187</v>
      </c>
      <c r="C68" s="64" t="s">
        <v>150</v>
      </c>
      <c r="D68" s="64" t="s">
        <v>186</v>
      </c>
      <c r="E68" s="109" t="s">
        <v>265</v>
      </c>
      <c r="F68" s="64" t="s">
        <v>62</v>
      </c>
      <c r="G68" s="65">
        <f>'прилож. № 5'!F67</f>
        <v>200</v>
      </c>
    </row>
    <row r="69" spans="1:7" ht="24">
      <c r="A69" s="95" t="s">
        <v>229</v>
      </c>
      <c r="B69" s="88" t="s">
        <v>187</v>
      </c>
      <c r="C69" s="88" t="s">
        <v>185</v>
      </c>
      <c r="D69" s="89" t="s">
        <v>170</v>
      </c>
      <c r="E69" s="89" t="s">
        <v>255</v>
      </c>
      <c r="F69" s="89" t="s">
        <v>171</v>
      </c>
      <c r="G69" s="106">
        <f aca="true" t="shared" si="3" ref="G69:G76">G70</f>
        <v>9</v>
      </c>
    </row>
    <row r="70" spans="1:7" ht="12.75">
      <c r="A70" s="95" t="s">
        <v>230</v>
      </c>
      <c r="B70" s="88" t="s">
        <v>187</v>
      </c>
      <c r="C70" s="88" t="s">
        <v>185</v>
      </c>
      <c r="D70" s="89" t="s">
        <v>184</v>
      </c>
      <c r="E70" s="89" t="s">
        <v>255</v>
      </c>
      <c r="F70" s="89" t="s">
        <v>171</v>
      </c>
      <c r="G70" s="106">
        <f t="shared" si="3"/>
        <v>9</v>
      </c>
    </row>
    <row r="71" spans="1:7" ht="13.5" customHeight="1">
      <c r="A71" s="107" t="s">
        <v>72</v>
      </c>
      <c r="B71" s="88" t="s">
        <v>187</v>
      </c>
      <c r="C71" s="89" t="s">
        <v>185</v>
      </c>
      <c r="D71" s="89" t="s">
        <v>184</v>
      </c>
      <c r="E71" s="108" t="s">
        <v>257</v>
      </c>
      <c r="F71" s="89" t="s">
        <v>171</v>
      </c>
      <c r="G71" s="106">
        <f t="shared" si="3"/>
        <v>9</v>
      </c>
    </row>
    <row r="72" spans="1:7" ht="24">
      <c r="A72" s="54" t="s">
        <v>74</v>
      </c>
      <c r="B72" s="88" t="s">
        <v>187</v>
      </c>
      <c r="C72" s="64" t="s">
        <v>185</v>
      </c>
      <c r="D72" s="64" t="s">
        <v>184</v>
      </c>
      <c r="E72" s="109" t="s">
        <v>256</v>
      </c>
      <c r="F72" s="64" t="s">
        <v>171</v>
      </c>
      <c r="G72" s="65">
        <f t="shared" si="3"/>
        <v>9</v>
      </c>
    </row>
    <row r="73" spans="1:7" ht="24">
      <c r="A73" s="111" t="s">
        <v>242</v>
      </c>
      <c r="B73" s="88" t="s">
        <v>187</v>
      </c>
      <c r="C73" s="64" t="s">
        <v>185</v>
      </c>
      <c r="D73" s="64" t="s">
        <v>184</v>
      </c>
      <c r="E73" s="109" t="s">
        <v>258</v>
      </c>
      <c r="F73" s="64" t="s">
        <v>171</v>
      </c>
      <c r="G73" s="65">
        <f t="shared" si="3"/>
        <v>9</v>
      </c>
    </row>
    <row r="74" spans="1:7" ht="24">
      <c r="A74" s="111" t="s">
        <v>4</v>
      </c>
      <c r="B74" s="88" t="s">
        <v>187</v>
      </c>
      <c r="C74" s="64" t="s">
        <v>185</v>
      </c>
      <c r="D74" s="64" t="s">
        <v>184</v>
      </c>
      <c r="E74" s="109" t="s">
        <v>266</v>
      </c>
      <c r="F74" s="64" t="s">
        <v>171</v>
      </c>
      <c r="G74" s="65">
        <f t="shared" si="3"/>
        <v>9</v>
      </c>
    </row>
    <row r="75" spans="1:7" ht="24">
      <c r="A75" s="54" t="s">
        <v>321</v>
      </c>
      <c r="B75" s="88" t="s">
        <v>187</v>
      </c>
      <c r="C75" s="64" t="s">
        <v>185</v>
      </c>
      <c r="D75" s="64" t="s">
        <v>184</v>
      </c>
      <c r="E75" s="109" t="s">
        <v>266</v>
      </c>
      <c r="F75" s="64" t="s">
        <v>173</v>
      </c>
      <c r="G75" s="65">
        <f t="shared" si="3"/>
        <v>9</v>
      </c>
    </row>
    <row r="76" spans="1:7" ht="24">
      <c r="A76" s="54" t="s">
        <v>318</v>
      </c>
      <c r="B76" s="88" t="s">
        <v>187</v>
      </c>
      <c r="C76" s="64" t="s">
        <v>185</v>
      </c>
      <c r="D76" s="64" t="s">
        <v>184</v>
      </c>
      <c r="E76" s="109" t="s">
        <v>266</v>
      </c>
      <c r="F76" s="64" t="s">
        <v>317</v>
      </c>
      <c r="G76" s="65">
        <f t="shared" si="3"/>
        <v>9</v>
      </c>
    </row>
    <row r="77" spans="1:7" ht="24">
      <c r="A77" s="54" t="s">
        <v>59</v>
      </c>
      <c r="B77" s="89" t="s">
        <v>187</v>
      </c>
      <c r="C77" s="64" t="s">
        <v>185</v>
      </c>
      <c r="D77" s="64" t="s">
        <v>184</v>
      </c>
      <c r="E77" s="109" t="s">
        <v>266</v>
      </c>
      <c r="F77" s="64" t="s">
        <v>60</v>
      </c>
      <c r="G77" s="65">
        <f>'прилож. № 5'!F76</f>
        <v>9</v>
      </c>
    </row>
    <row r="78" spans="1:7" ht="12.75">
      <c r="A78" s="107" t="s">
        <v>70</v>
      </c>
      <c r="B78" s="88" t="s">
        <v>187</v>
      </c>
      <c r="C78" s="89" t="s">
        <v>174</v>
      </c>
      <c r="D78" s="89" t="s">
        <v>170</v>
      </c>
      <c r="E78" s="89" t="s">
        <v>255</v>
      </c>
      <c r="F78" s="89" t="s">
        <v>171</v>
      </c>
      <c r="G78" s="121">
        <f>G79+G87</f>
        <v>1544.5</v>
      </c>
    </row>
    <row r="79" spans="1:7" ht="12.75">
      <c r="A79" s="76" t="s">
        <v>99</v>
      </c>
      <c r="B79" s="88" t="s">
        <v>187</v>
      </c>
      <c r="C79" s="97" t="s">
        <v>174</v>
      </c>
      <c r="D79" s="97" t="s">
        <v>52</v>
      </c>
      <c r="E79" s="97" t="s">
        <v>255</v>
      </c>
      <c r="F79" s="97" t="s">
        <v>171</v>
      </c>
      <c r="G79" s="121">
        <f aca="true" t="shared" si="4" ref="G79:G85">G80</f>
        <v>770.4</v>
      </c>
    </row>
    <row r="80" spans="1:7" ht="14.25" customHeight="1">
      <c r="A80" s="107" t="s">
        <v>72</v>
      </c>
      <c r="B80" s="88" t="s">
        <v>187</v>
      </c>
      <c r="C80" s="89" t="s">
        <v>174</v>
      </c>
      <c r="D80" s="89" t="s">
        <v>52</v>
      </c>
      <c r="E80" s="108" t="s">
        <v>257</v>
      </c>
      <c r="F80" s="89" t="s">
        <v>171</v>
      </c>
      <c r="G80" s="121">
        <f t="shared" si="4"/>
        <v>770.4</v>
      </c>
    </row>
    <row r="81" spans="1:7" ht="24">
      <c r="A81" s="54" t="s">
        <v>74</v>
      </c>
      <c r="B81" s="88" t="s">
        <v>187</v>
      </c>
      <c r="C81" s="101" t="s">
        <v>174</v>
      </c>
      <c r="D81" s="64" t="s">
        <v>52</v>
      </c>
      <c r="E81" s="109" t="s">
        <v>256</v>
      </c>
      <c r="F81" s="64" t="s">
        <v>171</v>
      </c>
      <c r="G81" s="65">
        <f t="shared" si="4"/>
        <v>770.4</v>
      </c>
    </row>
    <row r="82" spans="1:7" ht="24">
      <c r="A82" s="111" t="s">
        <v>242</v>
      </c>
      <c r="B82" s="88" t="s">
        <v>187</v>
      </c>
      <c r="C82" s="64" t="s">
        <v>174</v>
      </c>
      <c r="D82" s="64" t="s">
        <v>52</v>
      </c>
      <c r="E82" s="109" t="s">
        <v>258</v>
      </c>
      <c r="F82" s="64" t="s">
        <v>171</v>
      </c>
      <c r="G82" s="65">
        <f t="shared" si="4"/>
        <v>770.4</v>
      </c>
    </row>
    <row r="83" spans="1:7" ht="14.25" customHeight="1">
      <c r="A83" s="113" t="s">
        <v>211</v>
      </c>
      <c r="B83" s="88" t="s">
        <v>187</v>
      </c>
      <c r="C83" s="64" t="s">
        <v>174</v>
      </c>
      <c r="D83" s="64" t="s">
        <v>52</v>
      </c>
      <c r="E83" s="109" t="s">
        <v>268</v>
      </c>
      <c r="F83" s="64" t="s">
        <v>171</v>
      </c>
      <c r="G83" s="65">
        <f t="shared" si="4"/>
        <v>770.4</v>
      </c>
    </row>
    <row r="84" spans="1:7" ht="24">
      <c r="A84" s="54" t="s">
        <v>321</v>
      </c>
      <c r="B84" s="88" t="s">
        <v>187</v>
      </c>
      <c r="C84" s="64" t="s">
        <v>174</v>
      </c>
      <c r="D84" s="64" t="s">
        <v>52</v>
      </c>
      <c r="E84" s="109" t="s">
        <v>268</v>
      </c>
      <c r="F84" s="64" t="s">
        <v>173</v>
      </c>
      <c r="G84" s="65">
        <f t="shared" si="4"/>
        <v>770.4</v>
      </c>
    </row>
    <row r="85" spans="1:7" ht="24">
      <c r="A85" s="54" t="s">
        <v>318</v>
      </c>
      <c r="B85" s="88" t="s">
        <v>187</v>
      </c>
      <c r="C85" s="64" t="s">
        <v>174</v>
      </c>
      <c r="D85" s="64" t="s">
        <v>52</v>
      </c>
      <c r="E85" s="109" t="s">
        <v>268</v>
      </c>
      <c r="F85" s="64" t="s">
        <v>317</v>
      </c>
      <c r="G85" s="65">
        <f t="shared" si="4"/>
        <v>770.4</v>
      </c>
    </row>
    <row r="86" spans="1:7" ht="24">
      <c r="A86" s="54" t="s">
        <v>59</v>
      </c>
      <c r="B86" s="88" t="s">
        <v>187</v>
      </c>
      <c r="C86" s="64" t="s">
        <v>174</v>
      </c>
      <c r="D86" s="64" t="s">
        <v>52</v>
      </c>
      <c r="E86" s="109" t="s">
        <v>268</v>
      </c>
      <c r="F86" s="64" t="s">
        <v>60</v>
      </c>
      <c r="G86" s="65">
        <f>'прилож. № 5'!F85</f>
        <v>770.4</v>
      </c>
    </row>
    <row r="87" spans="1:7" ht="12.75">
      <c r="A87" s="107" t="s">
        <v>71</v>
      </c>
      <c r="B87" s="88" t="s">
        <v>187</v>
      </c>
      <c r="C87" s="89" t="s">
        <v>174</v>
      </c>
      <c r="D87" s="89" t="s">
        <v>204</v>
      </c>
      <c r="E87" s="89" t="s">
        <v>255</v>
      </c>
      <c r="F87" s="89" t="s">
        <v>171</v>
      </c>
      <c r="G87" s="121">
        <f aca="true" t="shared" si="5" ref="G87:G92">G88</f>
        <v>774.1</v>
      </c>
    </row>
    <row r="88" spans="1:7" ht="13.5" customHeight="1">
      <c r="A88" s="107" t="s">
        <v>72</v>
      </c>
      <c r="B88" s="88" t="s">
        <v>187</v>
      </c>
      <c r="C88" s="89" t="s">
        <v>174</v>
      </c>
      <c r="D88" s="89" t="s">
        <v>204</v>
      </c>
      <c r="E88" s="108" t="s">
        <v>257</v>
      </c>
      <c r="F88" s="89" t="s">
        <v>171</v>
      </c>
      <c r="G88" s="121">
        <f t="shared" si="5"/>
        <v>774.1</v>
      </c>
    </row>
    <row r="89" spans="1:7" ht="24">
      <c r="A89" s="54" t="s">
        <v>74</v>
      </c>
      <c r="B89" s="88" t="s">
        <v>187</v>
      </c>
      <c r="C89" s="64" t="s">
        <v>174</v>
      </c>
      <c r="D89" s="64" t="s">
        <v>204</v>
      </c>
      <c r="E89" s="109" t="s">
        <v>256</v>
      </c>
      <c r="F89" s="64" t="s">
        <v>171</v>
      </c>
      <c r="G89" s="65">
        <f t="shared" si="5"/>
        <v>774.1</v>
      </c>
    </row>
    <row r="90" spans="1:7" ht="24">
      <c r="A90" s="111" t="s">
        <v>242</v>
      </c>
      <c r="B90" s="88" t="s">
        <v>187</v>
      </c>
      <c r="C90" s="64" t="s">
        <v>174</v>
      </c>
      <c r="D90" s="64" t="s">
        <v>204</v>
      </c>
      <c r="E90" s="109" t="s">
        <v>258</v>
      </c>
      <c r="F90" s="64" t="s">
        <v>171</v>
      </c>
      <c r="G90" s="65">
        <f t="shared" si="5"/>
        <v>774.1</v>
      </c>
    </row>
    <row r="91" spans="1:7" ht="12.75">
      <c r="A91" s="113" t="s">
        <v>211</v>
      </c>
      <c r="B91" s="88" t="s">
        <v>187</v>
      </c>
      <c r="C91" s="64" t="s">
        <v>174</v>
      </c>
      <c r="D91" s="64" t="s">
        <v>204</v>
      </c>
      <c r="E91" s="63" t="s">
        <v>268</v>
      </c>
      <c r="F91" s="64" t="s">
        <v>171</v>
      </c>
      <c r="G91" s="65">
        <f>G92</f>
        <v>774.1</v>
      </c>
    </row>
    <row r="92" spans="1:7" ht="24">
      <c r="A92" s="54" t="s">
        <v>321</v>
      </c>
      <c r="B92" s="88" t="s">
        <v>187</v>
      </c>
      <c r="C92" s="64" t="s">
        <v>174</v>
      </c>
      <c r="D92" s="64" t="s">
        <v>204</v>
      </c>
      <c r="E92" s="63" t="s">
        <v>268</v>
      </c>
      <c r="F92" s="64" t="s">
        <v>173</v>
      </c>
      <c r="G92" s="65">
        <f t="shared" si="5"/>
        <v>774.1</v>
      </c>
    </row>
    <row r="93" spans="1:7" ht="24">
      <c r="A93" s="54" t="s">
        <v>318</v>
      </c>
      <c r="B93" s="88" t="s">
        <v>187</v>
      </c>
      <c r="C93" s="64" t="s">
        <v>174</v>
      </c>
      <c r="D93" s="64" t="s">
        <v>204</v>
      </c>
      <c r="E93" s="63" t="s">
        <v>268</v>
      </c>
      <c r="F93" s="64" t="s">
        <v>317</v>
      </c>
      <c r="G93" s="65">
        <f>G94</f>
        <v>774.1</v>
      </c>
    </row>
    <row r="94" spans="1:7" ht="24">
      <c r="A94" s="54" t="s">
        <v>59</v>
      </c>
      <c r="B94" s="88" t="s">
        <v>187</v>
      </c>
      <c r="C94" s="64" t="s">
        <v>174</v>
      </c>
      <c r="D94" s="64" t="s">
        <v>204</v>
      </c>
      <c r="E94" s="63" t="s">
        <v>268</v>
      </c>
      <c r="F94" s="64" t="s">
        <v>60</v>
      </c>
      <c r="G94" s="65">
        <f>'прилож. № 5'!F93</f>
        <v>774.1</v>
      </c>
    </row>
    <row r="95" spans="1:7" ht="12.75">
      <c r="A95" s="114" t="s">
        <v>179</v>
      </c>
      <c r="B95" s="88" t="s">
        <v>187</v>
      </c>
      <c r="C95" s="97" t="s">
        <v>151</v>
      </c>
      <c r="D95" s="97" t="s">
        <v>170</v>
      </c>
      <c r="E95" s="89" t="s">
        <v>255</v>
      </c>
      <c r="F95" s="97" t="s">
        <v>171</v>
      </c>
      <c r="G95" s="121">
        <f>G96+G104+G112</f>
        <v>2416.9</v>
      </c>
    </row>
    <row r="96" spans="1:7" ht="12.75" hidden="1">
      <c r="A96" s="114" t="s">
        <v>148</v>
      </c>
      <c r="B96" s="88" t="s">
        <v>187</v>
      </c>
      <c r="C96" s="97" t="s">
        <v>151</v>
      </c>
      <c r="D96" s="97" t="s">
        <v>150</v>
      </c>
      <c r="E96" s="97" t="s">
        <v>255</v>
      </c>
      <c r="F96" s="97" t="s">
        <v>171</v>
      </c>
      <c r="G96" s="121">
        <f>G97+G98</f>
        <v>0</v>
      </c>
    </row>
    <row r="97" spans="1:7" ht="14.25" customHeight="1" hidden="1">
      <c r="A97" s="107" t="s">
        <v>72</v>
      </c>
      <c r="B97" s="88" t="s">
        <v>187</v>
      </c>
      <c r="C97" s="89" t="s">
        <v>151</v>
      </c>
      <c r="D97" s="89" t="s">
        <v>150</v>
      </c>
      <c r="E97" s="108" t="s">
        <v>257</v>
      </c>
      <c r="F97" s="97" t="s">
        <v>171</v>
      </c>
      <c r="G97" s="121">
        <f aca="true" t="shared" si="6" ref="G97:G102">G98</f>
        <v>0</v>
      </c>
    </row>
    <row r="98" spans="1:7" ht="24" hidden="1">
      <c r="A98" s="54" t="s">
        <v>74</v>
      </c>
      <c r="B98" s="88" t="s">
        <v>187</v>
      </c>
      <c r="C98" s="64" t="s">
        <v>151</v>
      </c>
      <c r="D98" s="64" t="s">
        <v>150</v>
      </c>
      <c r="E98" s="109" t="s">
        <v>256</v>
      </c>
      <c r="F98" s="101" t="s">
        <v>171</v>
      </c>
      <c r="G98" s="65">
        <f t="shared" si="6"/>
        <v>0</v>
      </c>
    </row>
    <row r="99" spans="1:7" ht="24" hidden="1">
      <c r="A99" s="111" t="s">
        <v>242</v>
      </c>
      <c r="B99" s="89" t="s">
        <v>187</v>
      </c>
      <c r="C99" s="64" t="s">
        <v>151</v>
      </c>
      <c r="D99" s="64" t="s">
        <v>150</v>
      </c>
      <c r="E99" s="109" t="s">
        <v>258</v>
      </c>
      <c r="F99" s="101" t="s">
        <v>171</v>
      </c>
      <c r="G99" s="65">
        <f t="shared" si="6"/>
        <v>0</v>
      </c>
    </row>
    <row r="100" spans="1:7" ht="13.5" customHeight="1" hidden="1">
      <c r="A100" s="117" t="s">
        <v>76</v>
      </c>
      <c r="B100" s="89" t="s">
        <v>187</v>
      </c>
      <c r="C100" s="101" t="s">
        <v>151</v>
      </c>
      <c r="D100" s="101" t="s">
        <v>150</v>
      </c>
      <c r="E100" s="109" t="s">
        <v>267</v>
      </c>
      <c r="F100" s="101" t="s">
        <v>171</v>
      </c>
      <c r="G100" s="65">
        <f t="shared" si="6"/>
        <v>0</v>
      </c>
    </row>
    <row r="101" spans="1:7" ht="24" hidden="1">
      <c r="A101" s="54" t="s">
        <v>321</v>
      </c>
      <c r="B101" s="88" t="s">
        <v>187</v>
      </c>
      <c r="C101" s="101" t="s">
        <v>151</v>
      </c>
      <c r="D101" s="101" t="s">
        <v>150</v>
      </c>
      <c r="E101" s="109" t="s">
        <v>267</v>
      </c>
      <c r="F101" s="101" t="s">
        <v>173</v>
      </c>
      <c r="G101" s="65">
        <f t="shared" si="6"/>
        <v>0</v>
      </c>
    </row>
    <row r="102" spans="1:7" ht="24" hidden="1">
      <c r="A102" s="54" t="s">
        <v>318</v>
      </c>
      <c r="B102" s="88" t="s">
        <v>187</v>
      </c>
      <c r="C102" s="101" t="s">
        <v>151</v>
      </c>
      <c r="D102" s="101" t="s">
        <v>150</v>
      </c>
      <c r="E102" s="109" t="s">
        <v>267</v>
      </c>
      <c r="F102" s="101" t="s">
        <v>317</v>
      </c>
      <c r="G102" s="65">
        <f t="shared" si="6"/>
        <v>0</v>
      </c>
    </row>
    <row r="103" spans="1:7" ht="24" hidden="1">
      <c r="A103" s="54" t="s">
        <v>59</v>
      </c>
      <c r="B103" s="88" t="s">
        <v>187</v>
      </c>
      <c r="C103" s="101" t="s">
        <v>151</v>
      </c>
      <c r="D103" s="101" t="s">
        <v>150</v>
      </c>
      <c r="E103" s="109" t="s">
        <v>267</v>
      </c>
      <c r="F103" s="64" t="s">
        <v>60</v>
      </c>
      <c r="G103" s="65">
        <f>'прилож. № 5'!F102</f>
        <v>0</v>
      </c>
    </row>
    <row r="104" spans="1:7" ht="12.75" hidden="1">
      <c r="A104" s="76" t="s">
        <v>149</v>
      </c>
      <c r="B104" s="88" t="s">
        <v>187</v>
      </c>
      <c r="C104" s="89" t="s">
        <v>151</v>
      </c>
      <c r="D104" s="89" t="s">
        <v>172</v>
      </c>
      <c r="E104" s="97" t="s">
        <v>255</v>
      </c>
      <c r="F104" s="97" t="s">
        <v>171</v>
      </c>
      <c r="G104" s="121">
        <f>G105</f>
        <v>0</v>
      </c>
    </row>
    <row r="105" spans="1:7" ht="13.5" customHeight="1" hidden="1">
      <c r="A105" s="107" t="s">
        <v>72</v>
      </c>
      <c r="B105" s="88" t="s">
        <v>187</v>
      </c>
      <c r="C105" s="89" t="s">
        <v>151</v>
      </c>
      <c r="D105" s="89" t="s">
        <v>172</v>
      </c>
      <c r="E105" s="108" t="s">
        <v>257</v>
      </c>
      <c r="F105" s="97" t="s">
        <v>171</v>
      </c>
      <c r="G105" s="121">
        <f>+G106</f>
        <v>0</v>
      </c>
    </row>
    <row r="106" spans="1:7" ht="24" hidden="1">
      <c r="A106" s="54" t="s">
        <v>74</v>
      </c>
      <c r="B106" s="88" t="s">
        <v>187</v>
      </c>
      <c r="C106" s="64" t="s">
        <v>151</v>
      </c>
      <c r="D106" s="64" t="s">
        <v>172</v>
      </c>
      <c r="E106" s="109" t="s">
        <v>256</v>
      </c>
      <c r="F106" s="101" t="s">
        <v>171</v>
      </c>
      <c r="G106" s="65">
        <f>G107</f>
        <v>0</v>
      </c>
    </row>
    <row r="107" spans="1:7" ht="24" hidden="1">
      <c r="A107" s="111" t="s">
        <v>242</v>
      </c>
      <c r="B107" s="88" t="s">
        <v>187</v>
      </c>
      <c r="C107" s="64" t="s">
        <v>151</v>
      </c>
      <c r="D107" s="64" t="s">
        <v>172</v>
      </c>
      <c r="E107" s="109" t="s">
        <v>258</v>
      </c>
      <c r="F107" s="101" t="s">
        <v>171</v>
      </c>
      <c r="G107" s="123">
        <f>G108</f>
        <v>0</v>
      </c>
    </row>
    <row r="108" spans="1:7" ht="12.75" hidden="1">
      <c r="A108" s="113" t="s">
        <v>211</v>
      </c>
      <c r="B108" s="88" t="s">
        <v>187</v>
      </c>
      <c r="C108" s="64" t="s">
        <v>151</v>
      </c>
      <c r="D108" s="64" t="s">
        <v>172</v>
      </c>
      <c r="E108" s="63" t="s">
        <v>268</v>
      </c>
      <c r="F108" s="101" t="s">
        <v>171</v>
      </c>
      <c r="G108" s="123">
        <f>G109</f>
        <v>0</v>
      </c>
    </row>
    <row r="109" spans="1:7" ht="24" hidden="1">
      <c r="A109" s="54" t="s">
        <v>321</v>
      </c>
      <c r="B109" s="88" t="s">
        <v>187</v>
      </c>
      <c r="C109" s="64" t="s">
        <v>151</v>
      </c>
      <c r="D109" s="64" t="s">
        <v>172</v>
      </c>
      <c r="E109" s="63" t="s">
        <v>268</v>
      </c>
      <c r="F109" s="101" t="s">
        <v>173</v>
      </c>
      <c r="G109" s="123">
        <f>G110</f>
        <v>0</v>
      </c>
    </row>
    <row r="110" spans="1:7" ht="24" hidden="1">
      <c r="A110" s="54" t="s">
        <v>318</v>
      </c>
      <c r="B110" s="88" t="s">
        <v>187</v>
      </c>
      <c r="C110" s="64" t="s">
        <v>151</v>
      </c>
      <c r="D110" s="64" t="s">
        <v>172</v>
      </c>
      <c r="E110" s="63" t="s">
        <v>268</v>
      </c>
      <c r="F110" s="101" t="s">
        <v>317</v>
      </c>
      <c r="G110" s="123">
        <f>G111</f>
        <v>0</v>
      </c>
    </row>
    <row r="111" spans="1:7" ht="24" hidden="1">
      <c r="A111" s="54" t="s">
        <v>59</v>
      </c>
      <c r="B111" s="88" t="s">
        <v>187</v>
      </c>
      <c r="C111" s="101" t="s">
        <v>151</v>
      </c>
      <c r="D111" s="101" t="s">
        <v>172</v>
      </c>
      <c r="E111" s="63" t="s">
        <v>268</v>
      </c>
      <c r="F111" s="64" t="s">
        <v>60</v>
      </c>
      <c r="G111" s="123">
        <f>'прилож. № 5'!F110</f>
        <v>0</v>
      </c>
    </row>
    <row r="112" spans="1:7" ht="12.75">
      <c r="A112" s="107" t="s">
        <v>180</v>
      </c>
      <c r="B112" s="88" t="s">
        <v>187</v>
      </c>
      <c r="C112" s="89" t="s">
        <v>151</v>
      </c>
      <c r="D112" s="89" t="s">
        <v>185</v>
      </c>
      <c r="E112" s="89" t="s">
        <v>255</v>
      </c>
      <c r="F112" s="89" t="s">
        <v>171</v>
      </c>
      <c r="G112" s="122">
        <f>G113</f>
        <v>2416.9</v>
      </c>
    </row>
    <row r="113" spans="1:7" ht="13.5" customHeight="1">
      <c r="A113" s="107" t="s">
        <v>72</v>
      </c>
      <c r="B113" s="88" t="s">
        <v>187</v>
      </c>
      <c r="C113" s="89" t="s">
        <v>151</v>
      </c>
      <c r="D113" s="89" t="s">
        <v>185</v>
      </c>
      <c r="E113" s="108" t="s">
        <v>257</v>
      </c>
      <c r="F113" s="89" t="s">
        <v>171</v>
      </c>
      <c r="G113" s="122">
        <f>G114+G132</f>
        <v>2416.9</v>
      </c>
    </row>
    <row r="114" spans="1:7" ht="24">
      <c r="A114" s="107" t="s">
        <v>74</v>
      </c>
      <c r="B114" s="89" t="s">
        <v>187</v>
      </c>
      <c r="C114" s="89" t="s">
        <v>151</v>
      </c>
      <c r="D114" s="89" t="s">
        <v>185</v>
      </c>
      <c r="E114" s="108" t="s">
        <v>256</v>
      </c>
      <c r="F114" s="89" t="s">
        <v>171</v>
      </c>
      <c r="G114" s="123">
        <f>G115+G127</f>
        <v>1593.7</v>
      </c>
    </row>
    <row r="115" spans="1:7" ht="24">
      <c r="A115" s="111" t="s">
        <v>242</v>
      </c>
      <c r="B115" s="89" t="s">
        <v>187</v>
      </c>
      <c r="C115" s="64" t="s">
        <v>151</v>
      </c>
      <c r="D115" s="64" t="s">
        <v>185</v>
      </c>
      <c r="E115" s="109" t="s">
        <v>258</v>
      </c>
      <c r="F115" s="64" t="s">
        <v>171</v>
      </c>
      <c r="G115" s="123">
        <f>G116</f>
        <v>1531.3</v>
      </c>
    </row>
    <row r="116" spans="1:7" ht="15" customHeight="1">
      <c r="A116" s="111" t="s">
        <v>15</v>
      </c>
      <c r="B116" s="88" t="s">
        <v>187</v>
      </c>
      <c r="C116" s="64" t="s">
        <v>151</v>
      </c>
      <c r="D116" s="64" t="s">
        <v>185</v>
      </c>
      <c r="E116" s="109" t="s">
        <v>269</v>
      </c>
      <c r="F116" s="64" t="s">
        <v>171</v>
      </c>
      <c r="G116" s="123">
        <f>G117+G123</f>
        <v>1531.3</v>
      </c>
    </row>
    <row r="117" spans="1:7" ht="15.75" customHeight="1">
      <c r="A117" s="107" t="s">
        <v>182</v>
      </c>
      <c r="B117" s="88" t="s">
        <v>187</v>
      </c>
      <c r="C117" s="89" t="s">
        <v>151</v>
      </c>
      <c r="D117" s="89" t="s">
        <v>185</v>
      </c>
      <c r="E117" s="108" t="s">
        <v>270</v>
      </c>
      <c r="F117" s="89" t="s">
        <v>171</v>
      </c>
      <c r="G117" s="123">
        <f>G118+G121</f>
        <v>251.3</v>
      </c>
    </row>
    <row r="118" spans="1:7" ht="24">
      <c r="A118" s="54" t="s">
        <v>321</v>
      </c>
      <c r="B118" s="89" t="s">
        <v>187</v>
      </c>
      <c r="C118" s="64" t="s">
        <v>151</v>
      </c>
      <c r="D118" s="64" t="s">
        <v>185</v>
      </c>
      <c r="E118" s="109" t="s">
        <v>270</v>
      </c>
      <c r="F118" s="64" t="s">
        <v>173</v>
      </c>
      <c r="G118" s="123">
        <f>G119</f>
        <v>250.9</v>
      </c>
    </row>
    <row r="119" spans="1:7" ht="24">
      <c r="A119" s="54" t="s">
        <v>318</v>
      </c>
      <c r="B119" s="88" t="s">
        <v>187</v>
      </c>
      <c r="C119" s="64" t="s">
        <v>151</v>
      </c>
      <c r="D119" s="64" t="s">
        <v>185</v>
      </c>
      <c r="E119" s="109" t="s">
        <v>270</v>
      </c>
      <c r="F119" s="64" t="s">
        <v>317</v>
      </c>
      <c r="G119" s="123">
        <f>G120</f>
        <v>250.9</v>
      </c>
    </row>
    <row r="120" spans="1:7" ht="27.75" customHeight="1">
      <c r="A120" s="54" t="s">
        <v>59</v>
      </c>
      <c r="B120" s="89" t="s">
        <v>187</v>
      </c>
      <c r="C120" s="64" t="s">
        <v>151</v>
      </c>
      <c r="D120" s="64" t="s">
        <v>185</v>
      </c>
      <c r="E120" s="109" t="s">
        <v>270</v>
      </c>
      <c r="F120" s="64" t="s">
        <v>60</v>
      </c>
      <c r="G120" s="123">
        <f>'прилож. № 5'!F117</f>
        <v>250.9</v>
      </c>
    </row>
    <row r="121" spans="1:7" ht="15" customHeight="1">
      <c r="A121" s="54" t="s">
        <v>319</v>
      </c>
      <c r="B121" s="88" t="s">
        <v>187</v>
      </c>
      <c r="C121" s="64" t="s">
        <v>151</v>
      </c>
      <c r="D121" s="64" t="s">
        <v>185</v>
      </c>
      <c r="E121" s="109" t="s">
        <v>270</v>
      </c>
      <c r="F121" s="64" t="s">
        <v>320</v>
      </c>
      <c r="G121" s="123">
        <f>G122</f>
        <v>0.4</v>
      </c>
    </row>
    <row r="122" spans="1:7" ht="14.25" customHeight="1">
      <c r="A122" s="54" t="s">
        <v>337</v>
      </c>
      <c r="B122" s="88" t="s">
        <v>187</v>
      </c>
      <c r="C122" s="64" t="s">
        <v>151</v>
      </c>
      <c r="D122" s="64" t="s">
        <v>185</v>
      </c>
      <c r="E122" s="109" t="s">
        <v>270</v>
      </c>
      <c r="F122" s="64" t="s">
        <v>335</v>
      </c>
      <c r="G122" s="123">
        <f>'прилож. № 5'!F121</f>
        <v>0.4</v>
      </c>
    </row>
    <row r="123" spans="1:7" ht="15" customHeight="1">
      <c r="A123" s="107" t="s">
        <v>181</v>
      </c>
      <c r="B123" s="88" t="s">
        <v>187</v>
      </c>
      <c r="C123" s="89" t="s">
        <v>151</v>
      </c>
      <c r="D123" s="89" t="s">
        <v>185</v>
      </c>
      <c r="E123" s="112" t="s">
        <v>271</v>
      </c>
      <c r="F123" s="89" t="s">
        <v>171</v>
      </c>
      <c r="G123" s="122">
        <f>G124</f>
        <v>1280</v>
      </c>
    </row>
    <row r="124" spans="1:7" ht="24">
      <c r="A124" s="54" t="s">
        <v>321</v>
      </c>
      <c r="B124" s="88" t="s">
        <v>187</v>
      </c>
      <c r="C124" s="64" t="s">
        <v>151</v>
      </c>
      <c r="D124" s="64" t="s">
        <v>185</v>
      </c>
      <c r="E124" s="63" t="s">
        <v>271</v>
      </c>
      <c r="F124" s="64" t="s">
        <v>173</v>
      </c>
      <c r="G124" s="123">
        <f>G125</f>
        <v>1280</v>
      </c>
    </row>
    <row r="125" spans="1:7" ht="24">
      <c r="A125" s="54" t="s">
        <v>318</v>
      </c>
      <c r="B125" s="88" t="s">
        <v>187</v>
      </c>
      <c r="C125" s="64" t="s">
        <v>151</v>
      </c>
      <c r="D125" s="64" t="s">
        <v>185</v>
      </c>
      <c r="E125" s="63" t="s">
        <v>271</v>
      </c>
      <c r="F125" s="64" t="s">
        <v>317</v>
      </c>
      <c r="G125" s="123">
        <f>G126</f>
        <v>1280</v>
      </c>
    </row>
    <row r="126" spans="1:7" ht="24">
      <c r="A126" s="54" t="s">
        <v>59</v>
      </c>
      <c r="B126" s="88" t="s">
        <v>187</v>
      </c>
      <c r="C126" s="64" t="s">
        <v>151</v>
      </c>
      <c r="D126" s="64" t="s">
        <v>185</v>
      </c>
      <c r="E126" s="63" t="s">
        <v>271</v>
      </c>
      <c r="F126" s="64" t="s">
        <v>60</v>
      </c>
      <c r="G126" s="123">
        <f>'прилож. № 5'!F125</f>
        <v>1280</v>
      </c>
    </row>
    <row r="127" spans="1:7" ht="24">
      <c r="A127" s="107" t="s">
        <v>74</v>
      </c>
      <c r="B127" s="88" t="s">
        <v>187</v>
      </c>
      <c r="C127" s="89" t="s">
        <v>151</v>
      </c>
      <c r="D127" s="89" t="s">
        <v>185</v>
      </c>
      <c r="E127" s="108" t="s">
        <v>256</v>
      </c>
      <c r="F127" s="89" t="s">
        <v>171</v>
      </c>
      <c r="G127" s="122">
        <f>G128</f>
        <v>62.4</v>
      </c>
    </row>
    <row r="128" spans="1:7" ht="24" customHeight="1">
      <c r="A128" s="107" t="s">
        <v>222</v>
      </c>
      <c r="B128" s="88" t="s">
        <v>187</v>
      </c>
      <c r="C128" s="89" t="s">
        <v>151</v>
      </c>
      <c r="D128" s="89" t="s">
        <v>185</v>
      </c>
      <c r="E128" s="112" t="s">
        <v>375</v>
      </c>
      <c r="F128" s="89" t="s">
        <v>171</v>
      </c>
      <c r="G128" s="122">
        <f>G129</f>
        <v>62.4</v>
      </c>
    </row>
    <row r="129" spans="1:7" ht="24">
      <c r="A129" s="54" t="s">
        <v>321</v>
      </c>
      <c r="B129" s="88" t="s">
        <v>187</v>
      </c>
      <c r="C129" s="64" t="s">
        <v>151</v>
      </c>
      <c r="D129" s="64" t="s">
        <v>185</v>
      </c>
      <c r="E129" s="63" t="s">
        <v>375</v>
      </c>
      <c r="F129" s="64" t="s">
        <v>173</v>
      </c>
      <c r="G129" s="123">
        <f>G130</f>
        <v>62.4</v>
      </c>
    </row>
    <row r="130" spans="1:7" ht="24">
      <c r="A130" s="54" t="s">
        <v>318</v>
      </c>
      <c r="B130" s="88" t="s">
        <v>187</v>
      </c>
      <c r="C130" s="64" t="s">
        <v>151</v>
      </c>
      <c r="D130" s="64" t="s">
        <v>185</v>
      </c>
      <c r="E130" s="63" t="s">
        <v>375</v>
      </c>
      <c r="F130" s="64" t="s">
        <v>317</v>
      </c>
      <c r="G130" s="123">
        <f>G131</f>
        <v>62.4</v>
      </c>
    </row>
    <row r="131" spans="1:7" ht="24">
      <c r="A131" s="54" t="s">
        <v>59</v>
      </c>
      <c r="B131" s="89" t="s">
        <v>187</v>
      </c>
      <c r="C131" s="64" t="s">
        <v>151</v>
      </c>
      <c r="D131" s="64" t="s">
        <v>185</v>
      </c>
      <c r="E131" s="63" t="s">
        <v>375</v>
      </c>
      <c r="F131" s="64" t="s">
        <v>60</v>
      </c>
      <c r="G131" s="123">
        <f>'прилож. № 5'!F130</f>
        <v>62.4</v>
      </c>
    </row>
    <row r="132" spans="1:7" ht="24">
      <c r="A132" s="107" t="s">
        <v>0</v>
      </c>
      <c r="B132" s="88" t="s">
        <v>187</v>
      </c>
      <c r="C132" s="89" t="s">
        <v>151</v>
      </c>
      <c r="D132" s="89" t="s">
        <v>185</v>
      </c>
      <c r="E132" s="112" t="s">
        <v>260</v>
      </c>
      <c r="F132" s="89" t="s">
        <v>171</v>
      </c>
      <c r="G132" s="122">
        <f>G133+G137</f>
        <v>823.2</v>
      </c>
    </row>
    <row r="133" spans="1:7" ht="24">
      <c r="A133" s="107" t="s">
        <v>376</v>
      </c>
      <c r="B133" s="88" t="s">
        <v>187</v>
      </c>
      <c r="C133" s="89" t="s">
        <v>151</v>
      </c>
      <c r="D133" s="89" t="s">
        <v>185</v>
      </c>
      <c r="E133" s="112" t="s">
        <v>377</v>
      </c>
      <c r="F133" s="89" t="s">
        <v>171</v>
      </c>
      <c r="G133" s="122">
        <f>G134</f>
        <v>561.1</v>
      </c>
    </row>
    <row r="134" spans="1:7" ht="24">
      <c r="A134" s="54" t="s">
        <v>321</v>
      </c>
      <c r="B134" s="88" t="s">
        <v>187</v>
      </c>
      <c r="C134" s="89" t="s">
        <v>151</v>
      </c>
      <c r="D134" s="89" t="s">
        <v>185</v>
      </c>
      <c r="E134" s="112" t="s">
        <v>377</v>
      </c>
      <c r="F134" s="64" t="s">
        <v>173</v>
      </c>
      <c r="G134" s="123">
        <f>G135</f>
        <v>561.1</v>
      </c>
    </row>
    <row r="135" spans="1:7" ht="24">
      <c r="A135" s="54" t="s">
        <v>318</v>
      </c>
      <c r="B135" s="88" t="s">
        <v>187</v>
      </c>
      <c r="C135" s="64" t="s">
        <v>151</v>
      </c>
      <c r="D135" s="64" t="s">
        <v>185</v>
      </c>
      <c r="E135" s="112" t="s">
        <v>377</v>
      </c>
      <c r="F135" s="64" t="s">
        <v>317</v>
      </c>
      <c r="G135" s="123">
        <f>G136</f>
        <v>561.1</v>
      </c>
    </row>
    <row r="136" spans="1:7" ht="24">
      <c r="A136" s="54" t="s">
        <v>59</v>
      </c>
      <c r="B136" s="88" t="s">
        <v>187</v>
      </c>
      <c r="C136" s="64" t="s">
        <v>151</v>
      </c>
      <c r="D136" s="64" t="s">
        <v>185</v>
      </c>
      <c r="E136" s="112" t="s">
        <v>377</v>
      </c>
      <c r="F136" s="64" t="s">
        <v>60</v>
      </c>
      <c r="G136" s="123">
        <f>'прилож. № 5'!F135</f>
        <v>561.1</v>
      </c>
    </row>
    <row r="137" spans="1:7" ht="36">
      <c r="A137" s="107" t="s">
        <v>378</v>
      </c>
      <c r="B137" s="88" t="s">
        <v>187</v>
      </c>
      <c r="C137" s="89" t="s">
        <v>151</v>
      </c>
      <c r="D137" s="89" t="s">
        <v>185</v>
      </c>
      <c r="E137" s="112" t="s">
        <v>379</v>
      </c>
      <c r="F137" s="89" t="s">
        <v>171</v>
      </c>
      <c r="G137" s="123">
        <f>G138</f>
        <v>262.1</v>
      </c>
    </row>
    <row r="138" spans="1:7" ht="24">
      <c r="A138" s="54" t="s">
        <v>321</v>
      </c>
      <c r="B138" s="88" t="s">
        <v>187</v>
      </c>
      <c r="C138" s="89" t="s">
        <v>151</v>
      </c>
      <c r="D138" s="89" t="s">
        <v>185</v>
      </c>
      <c r="E138" s="112" t="s">
        <v>379</v>
      </c>
      <c r="F138" s="64" t="s">
        <v>173</v>
      </c>
      <c r="G138" s="123">
        <f>G139</f>
        <v>262.1</v>
      </c>
    </row>
    <row r="139" spans="1:7" ht="24">
      <c r="A139" s="54" t="s">
        <v>318</v>
      </c>
      <c r="B139" s="88" t="s">
        <v>187</v>
      </c>
      <c r="C139" s="64" t="s">
        <v>151</v>
      </c>
      <c r="D139" s="64" t="s">
        <v>185</v>
      </c>
      <c r="E139" s="112" t="s">
        <v>379</v>
      </c>
      <c r="F139" s="64" t="s">
        <v>317</v>
      </c>
      <c r="G139" s="123">
        <f>G140</f>
        <v>262.1</v>
      </c>
    </row>
    <row r="140" spans="1:7" ht="24">
      <c r="A140" s="54" t="s">
        <v>59</v>
      </c>
      <c r="B140" s="88" t="s">
        <v>187</v>
      </c>
      <c r="C140" s="64" t="s">
        <v>151</v>
      </c>
      <c r="D140" s="64" t="s">
        <v>185</v>
      </c>
      <c r="E140" s="112" t="s">
        <v>379</v>
      </c>
      <c r="F140" s="64" t="s">
        <v>60</v>
      </c>
      <c r="G140" s="123">
        <f>'прилож. № 5'!F139</f>
        <v>262.1</v>
      </c>
    </row>
    <row r="141" spans="1:7" ht="12.75" customHeight="1">
      <c r="A141" s="107" t="s">
        <v>109</v>
      </c>
      <c r="B141" s="88" t="s">
        <v>187</v>
      </c>
      <c r="C141" s="89" t="s">
        <v>210</v>
      </c>
      <c r="D141" s="89" t="s">
        <v>170</v>
      </c>
      <c r="E141" s="108" t="s">
        <v>255</v>
      </c>
      <c r="F141" s="89" t="s">
        <v>171</v>
      </c>
      <c r="G141" s="122">
        <f>G142</f>
        <v>8</v>
      </c>
    </row>
    <row r="142" spans="1:7" ht="15" customHeight="1">
      <c r="A142" s="107" t="s">
        <v>68</v>
      </c>
      <c r="B142" s="88" t="s">
        <v>187</v>
      </c>
      <c r="C142" s="89" t="s">
        <v>210</v>
      </c>
      <c r="D142" s="89" t="s">
        <v>174</v>
      </c>
      <c r="E142" s="108" t="s">
        <v>255</v>
      </c>
      <c r="F142" s="89" t="s">
        <v>171</v>
      </c>
      <c r="G142" s="122">
        <f>G143+G150</f>
        <v>8</v>
      </c>
    </row>
    <row r="143" spans="1:7" ht="15" customHeight="1" hidden="1">
      <c r="A143" s="107" t="s">
        <v>11</v>
      </c>
      <c r="B143" s="88" t="s">
        <v>187</v>
      </c>
      <c r="C143" s="89" t="s">
        <v>210</v>
      </c>
      <c r="D143" s="89" t="s">
        <v>174</v>
      </c>
      <c r="E143" s="108" t="s">
        <v>262</v>
      </c>
      <c r="F143" s="89" t="s">
        <v>171</v>
      </c>
      <c r="G143" s="122">
        <f aca="true" t="shared" si="7" ref="G143:G148">G144</f>
        <v>0</v>
      </c>
    </row>
    <row r="144" spans="1:7" ht="12.75" hidden="1">
      <c r="A144" s="54" t="s">
        <v>1</v>
      </c>
      <c r="B144" s="88" t="s">
        <v>187</v>
      </c>
      <c r="C144" s="64" t="s">
        <v>210</v>
      </c>
      <c r="D144" s="64" t="s">
        <v>174</v>
      </c>
      <c r="E144" s="109" t="s">
        <v>261</v>
      </c>
      <c r="F144" s="64" t="s">
        <v>171</v>
      </c>
      <c r="G144" s="123">
        <f t="shared" si="7"/>
        <v>0</v>
      </c>
    </row>
    <row r="145" spans="1:7" ht="24" hidden="1">
      <c r="A145" s="54" t="s">
        <v>2</v>
      </c>
      <c r="B145" s="89" t="s">
        <v>187</v>
      </c>
      <c r="C145" s="64" t="s">
        <v>210</v>
      </c>
      <c r="D145" s="64" t="s">
        <v>174</v>
      </c>
      <c r="E145" s="109" t="s">
        <v>263</v>
      </c>
      <c r="F145" s="64" t="s">
        <v>171</v>
      </c>
      <c r="G145" s="65">
        <f t="shared" si="7"/>
        <v>0</v>
      </c>
    </row>
    <row r="146" spans="1:7" ht="15" customHeight="1" hidden="1">
      <c r="A146" s="54" t="s">
        <v>12</v>
      </c>
      <c r="B146" s="89" t="s">
        <v>187</v>
      </c>
      <c r="C146" s="64" t="s">
        <v>210</v>
      </c>
      <c r="D146" s="64" t="s">
        <v>174</v>
      </c>
      <c r="E146" s="64" t="s">
        <v>264</v>
      </c>
      <c r="F146" s="64" t="s">
        <v>171</v>
      </c>
      <c r="G146" s="65">
        <f t="shared" si="7"/>
        <v>0</v>
      </c>
    </row>
    <row r="147" spans="1:7" ht="24" hidden="1">
      <c r="A147" s="54" t="s">
        <v>321</v>
      </c>
      <c r="B147" s="89" t="s">
        <v>187</v>
      </c>
      <c r="C147" s="64" t="s">
        <v>210</v>
      </c>
      <c r="D147" s="64" t="s">
        <v>174</v>
      </c>
      <c r="E147" s="64" t="s">
        <v>264</v>
      </c>
      <c r="F147" s="64" t="s">
        <v>173</v>
      </c>
      <c r="G147" s="65">
        <f t="shared" si="7"/>
        <v>0</v>
      </c>
    </row>
    <row r="148" spans="1:7" ht="24" hidden="1">
      <c r="A148" s="54" t="s">
        <v>318</v>
      </c>
      <c r="B148" s="89" t="s">
        <v>187</v>
      </c>
      <c r="C148" s="64" t="s">
        <v>210</v>
      </c>
      <c r="D148" s="64" t="s">
        <v>174</v>
      </c>
      <c r="E148" s="64" t="s">
        <v>264</v>
      </c>
      <c r="F148" s="64" t="s">
        <v>317</v>
      </c>
      <c r="G148" s="65">
        <f t="shared" si="7"/>
        <v>0</v>
      </c>
    </row>
    <row r="149" spans="1:7" ht="24" hidden="1">
      <c r="A149" s="54" t="s">
        <v>59</v>
      </c>
      <c r="B149" s="89" t="s">
        <v>187</v>
      </c>
      <c r="C149" s="64" t="s">
        <v>210</v>
      </c>
      <c r="D149" s="64" t="s">
        <v>174</v>
      </c>
      <c r="E149" s="64" t="s">
        <v>264</v>
      </c>
      <c r="F149" s="64" t="s">
        <v>60</v>
      </c>
      <c r="G149" s="65">
        <f>'прилож. № 5'!F148</f>
        <v>0</v>
      </c>
    </row>
    <row r="150" spans="1:7" ht="14.25" customHeight="1">
      <c r="A150" s="107" t="s">
        <v>72</v>
      </c>
      <c r="B150" s="89" t="s">
        <v>187</v>
      </c>
      <c r="C150" s="89" t="s">
        <v>210</v>
      </c>
      <c r="D150" s="89" t="s">
        <v>174</v>
      </c>
      <c r="E150" s="108" t="s">
        <v>257</v>
      </c>
      <c r="F150" s="89" t="s">
        <v>171</v>
      </c>
      <c r="G150" s="121">
        <f aca="true" t="shared" si="8" ref="G150:G155">G151</f>
        <v>8</v>
      </c>
    </row>
    <row r="151" spans="1:7" ht="24">
      <c r="A151" s="54" t="s">
        <v>74</v>
      </c>
      <c r="B151" s="89" t="s">
        <v>187</v>
      </c>
      <c r="C151" s="64" t="s">
        <v>210</v>
      </c>
      <c r="D151" s="64" t="s">
        <v>174</v>
      </c>
      <c r="E151" s="109" t="s">
        <v>256</v>
      </c>
      <c r="F151" s="64" t="s">
        <v>171</v>
      </c>
      <c r="G151" s="65">
        <f t="shared" si="8"/>
        <v>8</v>
      </c>
    </row>
    <row r="152" spans="1:7" ht="24">
      <c r="A152" s="111" t="s">
        <v>242</v>
      </c>
      <c r="B152" s="89" t="s">
        <v>187</v>
      </c>
      <c r="C152" s="64" t="s">
        <v>210</v>
      </c>
      <c r="D152" s="64" t="s">
        <v>174</v>
      </c>
      <c r="E152" s="109" t="s">
        <v>258</v>
      </c>
      <c r="F152" s="64" t="s">
        <v>171</v>
      </c>
      <c r="G152" s="65">
        <f t="shared" si="8"/>
        <v>8</v>
      </c>
    </row>
    <row r="153" spans="1:7" ht="24">
      <c r="A153" s="54" t="s">
        <v>212</v>
      </c>
      <c r="B153" s="88" t="s">
        <v>187</v>
      </c>
      <c r="C153" s="64" t="s">
        <v>210</v>
      </c>
      <c r="D153" s="64" t="s">
        <v>174</v>
      </c>
      <c r="E153" s="63" t="s">
        <v>272</v>
      </c>
      <c r="F153" s="64" t="s">
        <v>171</v>
      </c>
      <c r="G153" s="65">
        <f t="shared" si="8"/>
        <v>8</v>
      </c>
    </row>
    <row r="154" spans="1:7" ht="24">
      <c r="A154" s="54" t="s">
        <v>321</v>
      </c>
      <c r="B154" s="88" t="s">
        <v>187</v>
      </c>
      <c r="C154" s="64" t="s">
        <v>210</v>
      </c>
      <c r="D154" s="64" t="s">
        <v>174</v>
      </c>
      <c r="E154" s="63" t="s">
        <v>272</v>
      </c>
      <c r="F154" s="64" t="s">
        <v>173</v>
      </c>
      <c r="G154" s="65">
        <f t="shared" si="8"/>
        <v>8</v>
      </c>
    </row>
    <row r="155" spans="1:7" ht="24">
      <c r="A155" s="54" t="s">
        <v>318</v>
      </c>
      <c r="B155" s="88" t="s">
        <v>187</v>
      </c>
      <c r="C155" s="64" t="s">
        <v>210</v>
      </c>
      <c r="D155" s="64" t="s">
        <v>174</v>
      </c>
      <c r="E155" s="63" t="s">
        <v>272</v>
      </c>
      <c r="F155" s="64" t="s">
        <v>317</v>
      </c>
      <c r="G155" s="65">
        <f t="shared" si="8"/>
        <v>8</v>
      </c>
    </row>
    <row r="156" spans="1:7" ht="24">
      <c r="A156" s="54" t="s">
        <v>59</v>
      </c>
      <c r="B156" s="88" t="s">
        <v>187</v>
      </c>
      <c r="C156" s="64" t="s">
        <v>210</v>
      </c>
      <c r="D156" s="64" t="s">
        <v>174</v>
      </c>
      <c r="E156" s="63" t="s">
        <v>272</v>
      </c>
      <c r="F156" s="64" t="s">
        <v>60</v>
      </c>
      <c r="G156" s="65">
        <f>'прилож. № 5'!F155</f>
        <v>8</v>
      </c>
    </row>
    <row r="157" spans="1:7" ht="12.75">
      <c r="A157" s="107" t="s">
        <v>183</v>
      </c>
      <c r="B157" s="88" t="s">
        <v>187</v>
      </c>
      <c r="C157" s="89" t="s">
        <v>184</v>
      </c>
      <c r="D157" s="89" t="s">
        <v>170</v>
      </c>
      <c r="E157" s="89" t="s">
        <v>255</v>
      </c>
      <c r="F157" s="89" t="s">
        <v>171</v>
      </c>
      <c r="G157" s="65">
        <f aca="true" t="shared" si="9" ref="G157:G164">G158</f>
        <v>260</v>
      </c>
    </row>
    <row r="158" spans="1:7" ht="12.75">
      <c r="A158" s="107" t="s">
        <v>69</v>
      </c>
      <c r="B158" s="88" t="s">
        <v>187</v>
      </c>
      <c r="C158" s="89" t="s">
        <v>184</v>
      </c>
      <c r="D158" s="89" t="s">
        <v>150</v>
      </c>
      <c r="E158" s="89" t="s">
        <v>255</v>
      </c>
      <c r="F158" s="89" t="s">
        <v>171</v>
      </c>
      <c r="G158" s="65">
        <f t="shared" si="9"/>
        <v>260</v>
      </c>
    </row>
    <row r="159" spans="1:7" ht="14.25" customHeight="1">
      <c r="A159" s="107" t="s">
        <v>72</v>
      </c>
      <c r="B159" s="88" t="s">
        <v>187</v>
      </c>
      <c r="C159" s="89" t="s">
        <v>184</v>
      </c>
      <c r="D159" s="89" t="s">
        <v>150</v>
      </c>
      <c r="E159" s="108" t="s">
        <v>257</v>
      </c>
      <c r="F159" s="89" t="s">
        <v>171</v>
      </c>
      <c r="G159" s="65">
        <f t="shared" si="9"/>
        <v>260</v>
      </c>
    </row>
    <row r="160" spans="1:7" ht="24">
      <c r="A160" s="54" t="s">
        <v>74</v>
      </c>
      <c r="B160" s="88" t="s">
        <v>187</v>
      </c>
      <c r="C160" s="64" t="s">
        <v>184</v>
      </c>
      <c r="D160" s="64" t="s">
        <v>150</v>
      </c>
      <c r="E160" s="109" t="s">
        <v>256</v>
      </c>
      <c r="F160" s="64" t="s">
        <v>171</v>
      </c>
      <c r="G160" s="65">
        <f t="shared" si="9"/>
        <v>260</v>
      </c>
    </row>
    <row r="161" spans="1:7" ht="24">
      <c r="A161" s="111" t="s">
        <v>242</v>
      </c>
      <c r="B161" s="88" t="s">
        <v>187</v>
      </c>
      <c r="C161" s="64" t="s">
        <v>184</v>
      </c>
      <c r="D161" s="64" t="s">
        <v>150</v>
      </c>
      <c r="E161" s="109" t="s">
        <v>258</v>
      </c>
      <c r="F161" s="64" t="s">
        <v>171</v>
      </c>
      <c r="G161" s="65">
        <f t="shared" si="9"/>
        <v>260</v>
      </c>
    </row>
    <row r="162" spans="1:7" ht="12.75">
      <c r="A162" s="77" t="s">
        <v>213</v>
      </c>
      <c r="B162" s="88" t="s">
        <v>187</v>
      </c>
      <c r="C162" s="64" t="s">
        <v>184</v>
      </c>
      <c r="D162" s="64" t="s">
        <v>150</v>
      </c>
      <c r="E162" s="63" t="s">
        <v>273</v>
      </c>
      <c r="F162" s="64" t="s">
        <v>171</v>
      </c>
      <c r="G162" s="65">
        <f t="shared" si="9"/>
        <v>260</v>
      </c>
    </row>
    <row r="163" spans="1:7" ht="12.75">
      <c r="A163" s="77" t="s">
        <v>327</v>
      </c>
      <c r="B163" s="88" t="s">
        <v>187</v>
      </c>
      <c r="C163" s="64" t="s">
        <v>184</v>
      </c>
      <c r="D163" s="64" t="s">
        <v>150</v>
      </c>
      <c r="E163" s="63" t="s">
        <v>273</v>
      </c>
      <c r="F163" s="64" t="s">
        <v>175</v>
      </c>
      <c r="G163" s="65">
        <f t="shared" si="9"/>
        <v>260</v>
      </c>
    </row>
    <row r="164" spans="1:7" ht="12.75">
      <c r="A164" s="77" t="s">
        <v>328</v>
      </c>
      <c r="B164" s="88" t="s">
        <v>187</v>
      </c>
      <c r="C164" s="64" t="s">
        <v>184</v>
      </c>
      <c r="D164" s="64" t="s">
        <v>150</v>
      </c>
      <c r="E164" s="63" t="s">
        <v>273</v>
      </c>
      <c r="F164" s="64" t="s">
        <v>176</v>
      </c>
      <c r="G164" s="65">
        <f t="shared" si="9"/>
        <v>260</v>
      </c>
    </row>
    <row r="165" spans="1:7" ht="12.75">
      <c r="A165" s="54" t="s">
        <v>134</v>
      </c>
      <c r="B165" s="88" t="s">
        <v>187</v>
      </c>
      <c r="C165" s="64" t="s">
        <v>184</v>
      </c>
      <c r="D165" s="64" t="s">
        <v>150</v>
      </c>
      <c r="E165" s="63" t="s">
        <v>273</v>
      </c>
      <c r="F165" s="64" t="s">
        <v>135</v>
      </c>
      <c r="G165" s="65">
        <f>'прилож. № 5'!F164</f>
        <v>260</v>
      </c>
    </row>
    <row r="166" spans="1:7" ht="12.75" hidden="1">
      <c r="A166" s="107" t="s">
        <v>55</v>
      </c>
      <c r="B166" s="88" t="s">
        <v>187</v>
      </c>
      <c r="C166" s="89" t="s">
        <v>186</v>
      </c>
      <c r="D166" s="89" t="s">
        <v>170</v>
      </c>
      <c r="E166" s="89" t="s">
        <v>255</v>
      </c>
      <c r="F166" s="89" t="s">
        <v>171</v>
      </c>
      <c r="G166" s="121">
        <f>G167</f>
        <v>0</v>
      </c>
    </row>
    <row r="167" spans="1:7" ht="12.75" hidden="1">
      <c r="A167" s="107" t="s">
        <v>67</v>
      </c>
      <c r="B167" s="88" t="s">
        <v>187</v>
      </c>
      <c r="C167" s="89" t="s">
        <v>186</v>
      </c>
      <c r="D167" s="89" t="s">
        <v>151</v>
      </c>
      <c r="E167" s="89" t="s">
        <v>255</v>
      </c>
      <c r="F167" s="89" t="s">
        <v>171</v>
      </c>
      <c r="G167" s="121">
        <f>G168+G169</f>
        <v>0</v>
      </c>
    </row>
    <row r="168" spans="1:7" ht="13.5" customHeight="1" hidden="1">
      <c r="A168" s="107" t="s">
        <v>72</v>
      </c>
      <c r="B168" s="88" t="s">
        <v>187</v>
      </c>
      <c r="C168" s="89" t="s">
        <v>186</v>
      </c>
      <c r="D168" s="89" t="s">
        <v>151</v>
      </c>
      <c r="E168" s="108" t="s">
        <v>257</v>
      </c>
      <c r="F168" s="89" t="s">
        <v>171</v>
      </c>
      <c r="G168" s="121">
        <f aca="true" t="shared" si="10" ref="G168:G173">G169</f>
        <v>0</v>
      </c>
    </row>
    <row r="169" spans="1:7" ht="24" hidden="1">
      <c r="A169" s="54" t="s">
        <v>74</v>
      </c>
      <c r="B169" s="88" t="s">
        <v>187</v>
      </c>
      <c r="C169" s="64" t="s">
        <v>186</v>
      </c>
      <c r="D169" s="64" t="s">
        <v>151</v>
      </c>
      <c r="E169" s="109" t="s">
        <v>256</v>
      </c>
      <c r="F169" s="64" t="s">
        <v>171</v>
      </c>
      <c r="G169" s="65">
        <f t="shared" si="10"/>
        <v>0</v>
      </c>
    </row>
    <row r="170" spans="1:7" ht="24" hidden="1">
      <c r="A170" s="111" t="s">
        <v>242</v>
      </c>
      <c r="B170" s="88" t="s">
        <v>187</v>
      </c>
      <c r="C170" s="64" t="s">
        <v>186</v>
      </c>
      <c r="D170" s="64" t="s">
        <v>151</v>
      </c>
      <c r="E170" s="109" t="s">
        <v>258</v>
      </c>
      <c r="F170" s="64" t="s">
        <v>171</v>
      </c>
      <c r="G170" s="65">
        <f t="shared" si="10"/>
        <v>0</v>
      </c>
    </row>
    <row r="171" spans="1:7" ht="24" hidden="1">
      <c r="A171" s="54" t="s">
        <v>212</v>
      </c>
      <c r="B171" s="88" t="s">
        <v>187</v>
      </c>
      <c r="C171" s="64" t="s">
        <v>186</v>
      </c>
      <c r="D171" s="64" t="s">
        <v>151</v>
      </c>
      <c r="E171" s="63" t="s">
        <v>272</v>
      </c>
      <c r="F171" s="64" t="s">
        <v>171</v>
      </c>
      <c r="G171" s="65">
        <f t="shared" si="10"/>
        <v>0</v>
      </c>
    </row>
    <row r="172" spans="1:7" ht="24" hidden="1">
      <c r="A172" s="54" t="s">
        <v>321</v>
      </c>
      <c r="B172" s="88" t="s">
        <v>187</v>
      </c>
      <c r="C172" s="64" t="s">
        <v>186</v>
      </c>
      <c r="D172" s="64" t="s">
        <v>151</v>
      </c>
      <c r="E172" s="63" t="s">
        <v>272</v>
      </c>
      <c r="F172" s="64" t="s">
        <v>173</v>
      </c>
      <c r="G172" s="65">
        <f t="shared" si="10"/>
        <v>0</v>
      </c>
    </row>
    <row r="173" spans="1:7" ht="24" hidden="1">
      <c r="A173" s="54" t="s">
        <v>318</v>
      </c>
      <c r="B173" s="88" t="s">
        <v>187</v>
      </c>
      <c r="C173" s="64" t="s">
        <v>186</v>
      </c>
      <c r="D173" s="64" t="s">
        <v>151</v>
      </c>
      <c r="E173" s="63" t="s">
        <v>272</v>
      </c>
      <c r="F173" s="64" t="s">
        <v>317</v>
      </c>
      <c r="G173" s="65">
        <f t="shared" si="10"/>
        <v>0</v>
      </c>
    </row>
    <row r="174" spans="1:7" ht="24" hidden="1">
      <c r="A174" s="54" t="s">
        <v>59</v>
      </c>
      <c r="B174" s="88" t="s">
        <v>187</v>
      </c>
      <c r="C174" s="64" t="s">
        <v>186</v>
      </c>
      <c r="D174" s="64" t="s">
        <v>151</v>
      </c>
      <c r="E174" s="63" t="s">
        <v>272</v>
      </c>
      <c r="F174" s="64" t="s">
        <v>60</v>
      </c>
      <c r="G174" s="123">
        <f>'прилож. № 5'!F173</f>
        <v>0</v>
      </c>
    </row>
    <row r="175" spans="1:7" ht="24">
      <c r="A175" s="107" t="s">
        <v>114</v>
      </c>
      <c r="B175" s="88" t="s">
        <v>187</v>
      </c>
      <c r="C175" s="89" t="s">
        <v>115</v>
      </c>
      <c r="D175" s="89" t="s">
        <v>170</v>
      </c>
      <c r="E175" s="89" t="s">
        <v>255</v>
      </c>
      <c r="F175" s="89" t="s">
        <v>171</v>
      </c>
      <c r="G175" s="122">
        <f aca="true" t="shared" si="11" ref="G175:G181">G176</f>
        <v>165.9</v>
      </c>
    </row>
    <row r="176" spans="1:7" ht="14.25" customHeight="1">
      <c r="A176" s="107" t="s">
        <v>116</v>
      </c>
      <c r="B176" s="88" t="s">
        <v>187</v>
      </c>
      <c r="C176" s="89" t="s">
        <v>115</v>
      </c>
      <c r="D176" s="89" t="s">
        <v>150</v>
      </c>
      <c r="E176" s="89" t="s">
        <v>255</v>
      </c>
      <c r="F176" s="89" t="s">
        <v>171</v>
      </c>
      <c r="G176" s="122">
        <f t="shared" si="11"/>
        <v>165.9</v>
      </c>
    </row>
    <row r="177" spans="1:7" ht="14.25" customHeight="1">
      <c r="A177" s="107" t="s">
        <v>72</v>
      </c>
      <c r="B177" s="88" t="s">
        <v>187</v>
      </c>
      <c r="C177" s="89" t="s">
        <v>115</v>
      </c>
      <c r="D177" s="89" t="s">
        <v>150</v>
      </c>
      <c r="E177" s="108" t="s">
        <v>257</v>
      </c>
      <c r="F177" s="89" t="s">
        <v>171</v>
      </c>
      <c r="G177" s="121">
        <f t="shared" si="11"/>
        <v>165.9</v>
      </c>
    </row>
    <row r="178" spans="1:7" ht="24">
      <c r="A178" s="54" t="s">
        <v>74</v>
      </c>
      <c r="B178" s="88" t="s">
        <v>187</v>
      </c>
      <c r="C178" s="64" t="s">
        <v>115</v>
      </c>
      <c r="D178" s="64" t="s">
        <v>150</v>
      </c>
      <c r="E178" s="109" t="s">
        <v>256</v>
      </c>
      <c r="F178" s="64" t="s">
        <v>171</v>
      </c>
      <c r="G178" s="65">
        <f t="shared" si="11"/>
        <v>165.9</v>
      </c>
    </row>
    <row r="179" spans="1:7" ht="24">
      <c r="A179" s="111" t="s">
        <v>242</v>
      </c>
      <c r="B179" s="88" t="s">
        <v>187</v>
      </c>
      <c r="C179" s="64" t="s">
        <v>115</v>
      </c>
      <c r="D179" s="64" t="s">
        <v>150</v>
      </c>
      <c r="E179" s="109" t="s">
        <v>258</v>
      </c>
      <c r="F179" s="64" t="s">
        <v>171</v>
      </c>
      <c r="G179" s="65">
        <f t="shared" si="11"/>
        <v>165.9</v>
      </c>
    </row>
    <row r="180" spans="1:7" ht="14.25" customHeight="1">
      <c r="A180" s="77" t="s">
        <v>45</v>
      </c>
      <c r="B180" s="88" t="s">
        <v>187</v>
      </c>
      <c r="C180" s="64" t="s">
        <v>115</v>
      </c>
      <c r="D180" s="64" t="s">
        <v>150</v>
      </c>
      <c r="E180" s="109" t="s">
        <v>274</v>
      </c>
      <c r="F180" s="64" t="s">
        <v>171</v>
      </c>
      <c r="G180" s="65">
        <f t="shared" si="11"/>
        <v>165.9</v>
      </c>
    </row>
    <row r="181" spans="1:7" ht="13.5" customHeight="1">
      <c r="A181" s="77" t="s">
        <v>117</v>
      </c>
      <c r="B181" s="88" t="s">
        <v>187</v>
      </c>
      <c r="C181" s="64" t="s">
        <v>115</v>
      </c>
      <c r="D181" s="64" t="s">
        <v>150</v>
      </c>
      <c r="E181" s="109" t="s">
        <v>274</v>
      </c>
      <c r="F181" s="64" t="s">
        <v>324</v>
      </c>
      <c r="G181" s="65">
        <f t="shared" si="11"/>
        <v>165.9</v>
      </c>
    </row>
    <row r="182" spans="1:7" ht="12.75">
      <c r="A182" s="77" t="s">
        <v>45</v>
      </c>
      <c r="B182" s="88" t="s">
        <v>187</v>
      </c>
      <c r="C182" s="64" t="s">
        <v>115</v>
      </c>
      <c r="D182" s="64" t="s">
        <v>150</v>
      </c>
      <c r="E182" s="63" t="s">
        <v>274</v>
      </c>
      <c r="F182" s="64" t="s">
        <v>63</v>
      </c>
      <c r="G182" s="123">
        <f>'прилож. № 5'!F181</f>
        <v>165.9</v>
      </c>
    </row>
    <row r="183" spans="1:7" ht="36">
      <c r="A183" s="107" t="s">
        <v>91</v>
      </c>
      <c r="B183" s="88" t="s">
        <v>187</v>
      </c>
      <c r="C183" s="89" t="s">
        <v>203</v>
      </c>
      <c r="D183" s="89" t="s">
        <v>170</v>
      </c>
      <c r="E183" s="89" t="s">
        <v>255</v>
      </c>
      <c r="F183" s="89" t="s">
        <v>171</v>
      </c>
      <c r="G183" s="121">
        <f aca="true" t="shared" si="12" ref="G183:G189">G184</f>
        <v>77.8</v>
      </c>
    </row>
    <row r="184" spans="1:7" ht="12.75">
      <c r="A184" s="107" t="s">
        <v>44</v>
      </c>
      <c r="B184" s="88" t="s">
        <v>187</v>
      </c>
      <c r="C184" s="89" t="s">
        <v>203</v>
      </c>
      <c r="D184" s="89" t="s">
        <v>185</v>
      </c>
      <c r="E184" s="89" t="s">
        <v>255</v>
      </c>
      <c r="F184" s="89" t="s">
        <v>171</v>
      </c>
      <c r="G184" s="121">
        <f t="shared" si="12"/>
        <v>77.8</v>
      </c>
    </row>
    <row r="185" spans="1:7" ht="12.75" customHeight="1">
      <c r="A185" s="107" t="s">
        <v>72</v>
      </c>
      <c r="B185" s="88" t="s">
        <v>187</v>
      </c>
      <c r="C185" s="89" t="s">
        <v>203</v>
      </c>
      <c r="D185" s="89" t="s">
        <v>185</v>
      </c>
      <c r="E185" s="108" t="s">
        <v>257</v>
      </c>
      <c r="F185" s="89" t="s">
        <v>171</v>
      </c>
      <c r="G185" s="121">
        <f t="shared" si="12"/>
        <v>77.8</v>
      </c>
    </row>
    <row r="186" spans="1:7" ht="24">
      <c r="A186" s="54" t="s">
        <v>74</v>
      </c>
      <c r="B186" s="88" t="s">
        <v>187</v>
      </c>
      <c r="C186" s="64" t="s">
        <v>203</v>
      </c>
      <c r="D186" s="64" t="s">
        <v>185</v>
      </c>
      <c r="E186" s="109" t="s">
        <v>256</v>
      </c>
      <c r="F186" s="64" t="s">
        <v>171</v>
      </c>
      <c r="G186" s="65">
        <f t="shared" si="12"/>
        <v>77.8</v>
      </c>
    </row>
    <row r="187" spans="1:7" ht="24">
      <c r="A187" s="111" t="s">
        <v>242</v>
      </c>
      <c r="B187" s="88" t="s">
        <v>187</v>
      </c>
      <c r="C187" s="64" t="s">
        <v>203</v>
      </c>
      <c r="D187" s="64" t="s">
        <v>185</v>
      </c>
      <c r="E187" s="109" t="s">
        <v>258</v>
      </c>
      <c r="F187" s="64" t="s">
        <v>171</v>
      </c>
      <c r="G187" s="65">
        <f t="shared" si="12"/>
        <v>77.8</v>
      </c>
    </row>
    <row r="188" spans="1:7" ht="12.75">
      <c r="A188" s="54" t="s">
        <v>46</v>
      </c>
      <c r="B188" s="88" t="s">
        <v>187</v>
      </c>
      <c r="C188" s="64" t="s">
        <v>203</v>
      </c>
      <c r="D188" s="64" t="s">
        <v>185</v>
      </c>
      <c r="E188" s="63" t="s">
        <v>275</v>
      </c>
      <c r="F188" s="64" t="s">
        <v>171</v>
      </c>
      <c r="G188" s="65">
        <f t="shared" si="12"/>
        <v>77.8</v>
      </c>
    </row>
    <row r="189" spans="1:7" ht="12.75">
      <c r="A189" s="54" t="s">
        <v>325</v>
      </c>
      <c r="B189" s="88" t="s">
        <v>187</v>
      </c>
      <c r="C189" s="64" t="s">
        <v>203</v>
      </c>
      <c r="D189" s="64" t="s">
        <v>185</v>
      </c>
      <c r="E189" s="63" t="s">
        <v>275</v>
      </c>
      <c r="F189" s="64" t="s">
        <v>326</v>
      </c>
      <c r="G189" s="65">
        <f t="shared" si="12"/>
        <v>77.8</v>
      </c>
    </row>
    <row r="190" spans="1:7" ht="12.75">
      <c r="A190" s="54" t="s">
        <v>46</v>
      </c>
      <c r="B190" s="88" t="s">
        <v>187</v>
      </c>
      <c r="C190" s="64" t="s">
        <v>203</v>
      </c>
      <c r="D190" s="64" t="s">
        <v>185</v>
      </c>
      <c r="E190" s="63" t="s">
        <v>275</v>
      </c>
      <c r="F190" s="64" t="s">
        <v>64</v>
      </c>
      <c r="G190" s="65">
        <f>'прилож. № 5'!F189</f>
        <v>77.8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375" style="17" customWidth="1"/>
    <col min="2" max="2" width="65.375" style="17" customWidth="1"/>
    <col min="3" max="3" width="12.75390625" style="17" hidden="1" customWidth="1"/>
    <col min="4" max="5" width="12.625" style="17" customWidth="1"/>
    <col min="6" max="6" width="13.625" style="17" hidden="1" customWidth="1"/>
    <col min="7" max="16384" width="9.125" style="17" customWidth="1"/>
  </cols>
  <sheetData>
    <row r="1" spans="1:6" ht="12.75">
      <c r="A1" s="142"/>
      <c r="B1" s="143"/>
      <c r="C1" s="143"/>
      <c r="D1" s="163" t="s">
        <v>243</v>
      </c>
      <c r="E1" s="182"/>
      <c r="F1" s="182"/>
    </row>
    <row r="2" spans="1:6" ht="39" customHeight="1">
      <c r="A2" s="142"/>
      <c r="B2" s="183" t="s">
        <v>399</v>
      </c>
      <c r="C2" s="184"/>
      <c r="D2" s="184"/>
      <c r="E2" s="184"/>
      <c r="F2" s="184"/>
    </row>
    <row r="3" spans="1:6" ht="12.75">
      <c r="A3" s="142"/>
      <c r="B3" s="185"/>
      <c r="C3" s="178"/>
      <c r="D3" s="178"/>
      <c r="E3" s="178"/>
      <c r="F3" s="178"/>
    </row>
    <row r="4" spans="1:6" ht="17.25" customHeight="1">
      <c r="A4" s="181" t="s">
        <v>253</v>
      </c>
      <c r="B4" s="178"/>
      <c r="C4" s="178"/>
      <c r="D4" s="178"/>
      <c r="E4" s="178"/>
      <c r="F4" s="178"/>
    </row>
    <row r="5" spans="2:6" ht="15.75">
      <c r="B5" s="25"/>
      <c r="C5" s="26"/>
      <c r="D5" s="26"/>
      <c r="E5" s="25"/>
      <c r="F5" s="25"/>
    </row>
    <row r="6" spans="1:6" ht="42.75" customHeight="1">
      <c r="A6" s="27" t="s">
        <v>118</v>
      </c>
      <c r="B6" s="29" t="s">
        <v>124</v>
      </c>
      <c r="C6" s="30" t="s">
        <v>128</v>
      </c>
      <c r="D6" s="30" t="s">
        <v>245</v>
      </c>
      <c r="E6" s="30" t="s">
        <v>246</v>
      </c>
      <c r="F6" s="30" t="s">
        <v>129</v>
      </c>
    </row>
    <row r="7" spans="1:6" ht="14.25" customHeight="1">
      <c r="A7" s="179" t="s">
        <v>120</v>
      </c>
      <c r="B7" s="180"/>
      <c r="C7" s="31">
        <v>0</v>
      </c>
      <c r="D7" s="31">
        <f>D10+D11</f>
        <v>2869.2</v>
      </c>
      <c r="E7" s="32">
        <f>E10+E11</f>
        <v>-1895.1</v>
      </c>
      <c r="F7" s="32">
        <f>F11</f>
        <v>8014.200000000001</v>
      </c>
    </row>
    <row r="8" spans="1:6" ht="62.25" customHeight="1" hidden="1">
      <c r="A8" s="33"/>
      <c r="B8" s="10" t="s">
        <v>126</v>
      </c>
      <c r="C8" s="10">
        <v>0</v>
      </c>
      <c r="D8" s="34">
        <v>0</v>
      </c>
      <c r="E8" s="32">
        <v>0</v>
      </c>
      <c r="F8" s="32">
        <v>0</v>
      </c>
    </row>
    <row r="9" spans="1:6" ht="44.25" customHeight="1" hidden="1">
      <c r="A9" s="33"/>
      <c r="B9" s="10" t="s">
        <v>127</v>
      </c>
      <c r="C9" s="10">
        <v>0</v>
      </c>
      <c r="D9" s="34">
        <v>234</v>
      </c>
      <c r="E9" s="32">
        <v>0</v>
      </c>
      <c r="F9" s="32">
        <v>234</v>
      </c>
    </row>
    <row r="10" spans="1:6" ht="14.25" customHeight="1">
      <c r="A10" s="38" t="s">
        <v>122</v>
      </c>
      <c r="B10" s="28" t="s">
        <v>50</v>
      </c>
      <c r="C10" s="10"/>
      <c r="D10" s="162">
        <f>'источники 8'!C15</f>
        <v>1034.1</v>
      </c>
      <c r="E10" s="32"/>
      <c r="F10" s="32"/>
    </row>
    <row r="11" spans="1:6" ht="25.5">
      <c r="A11" s="35" t="s">
        <v>87</v>
      </c>
      <c r="B11" s="10" t="s">
        <v>121</v>
      </c>
      <c r="C11" s="10">
        <v>4284</v>
      </c>
      <c r="D11" s="34">
        <f>'источники 8'!C23</f>
        <v>1835.1</v>
      </c>
      <c r="E11" s="36">
        <v>-1895.1</v>
      </c>
      <c r="F11" s="36">
        <f>C11+D11-E11</f>
        <v>8014.200000000001</v>
      </c>
    </row>
    <row r="12" spans="2:6" ht="12.75">
      <c r="B12" s="18"/>
      <c r="C12" s="19"/>
      <c r="D12" s="20"/>
      <c r="E12" s="21"/>
      <c r="F12" s="21"/>
    </row>
    <row r="13" spans="2:6" ht="63.75" customHeight="1">
      <c r="B13" s="18"/>
      <c r="C13" s="19"/>
      <c r="D13" s="20"/>
      <c r="E13" s="21"/>
      <c r="F13" s="21"/>
    </row>
    <row r="14" spans="2:6" ht="40.5" customHeight="1">
      <c r="B14" s="22"/>
      <c r="C14" s="23"/>
      <c r="D14" s="22"/>
      <c r="E14" s="21"/>
      <c r="F14" s="21"/>
    </row>
    <row r="15" spans="2:6" ht="24" customHeight="1">
      <c r="B15" s="24"/>
      <c r="C15" s="24"/>
      <c r="D15" s="24"/>
      <c r="E15" s="21"/>
      <c r="F15" s="21"/>
    </row>
    <row r="16" spans="2:6" ht="23.25" customHeight="1">
      <c r="B16" s="23"/>
      <c r="C16" s="23"/>
      <c r="D16" s="23"/>
      <c r="E16" s="21"/>
      <c r="F16" s="21"/>
    </row>
    <row r="17" spans="2:6" ht="25.5" customHeight="1">
      <c r="B17" s="23"/>
      <c r="C17" s="23"/>
      <c r="D17" s="23"/>
      <c r="E17" s="21"/>
      <c r="F17" s="21"/>
    </row>
    <row r="18" spans="2:6" ht="39" customHeight="1">
      <c r="B18" s="23"/>
      <c r="C18" s="23"/>
      <c r="D18" s="23"/>
      <c r="E18" s="21"/>
      <c r="F18" s="21"/>
    </row>
    <row r="19" spans="2:6" ht="24" customHeight="1">
      <c r="B19" s="24"/>
      <c r="C19" s="24"/>
      <c r="D19" s="24"/>
      <c r="E19" s="21"/>
      <c r="F19" s="21"/>
    </row>
    <row r="20" spans="2:6" ht="25.5" customHeight="1">
      <c r="B20" s="23"/>
      <c r="C20" s="23"/>
      <c r="D20" s="23"/>
      <c r="E20" s="21"/>
      <c r="F20" s="21"/>
    </row>
    <row r="21" spans="2:6" ht="24" customHeight="1">
      <c r="B21" s="23"/>
      <c r="C21" s="23"/>
      <c r="D21" s="23"/>
      <c r="E21" s="21"/>
      <c r="F21" s="21"/>
    </row>
    <row r="22" spans="2:6" ht="36.75" customHeight="1">
      <c r="B22" s="23"/>
      <c r="C22" s="23"/>
      <c r="D22" s="23"/>
      <c r="E22" s="21"/>
      <c r="F22" s="21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4"/>
      <c r="B1" s="186" t="s">
        <v>244</v>
      </c>
      <c r="C1" s="186"/>
    </row>
    <row r="2" spans="1:16" ht="36" customHeight="1">
      <c r="A2" s="165" t="s">
        <v>398</v>
      </c>
      <c r="B2" s="184"/>
      <c r="C2" s="18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3" ht="14.25" customHeight="1">
      <c r="A3" s="190"/>
      <c r="B3" s="190"/>
      <c r="C3" s="190"/>
    </row>
    <row r="4" spans="1:3" ht="26.25" customHeight="1">
      <c r="A4" s="187" t="s">
        <v>22</v>
      </c>
      <c r="B4" s="187"/>
      <c r="C4" s="187"/>
    </row>
    <row r="5" spans="1:6" ht="15" customHeight="1">
      <c r="A5" s="124"/>
      <c r="B5" s="188" t="s">
        <v>147</v>
      </c>
      <c r="C5" s="189"/>
      <c r="F5" s="14"/>
    </row>
    <row r="6" spans="1:3" ht="27" customHeight="1">
      <c r="A6" s="125" t="s">
        <v>153</v>
      </c>
      <c r="B6" s="125" t="s">
        <v>188</v>
      </c>
      <c r="C6" s="125" t="s">
        <v>146</v>
      </c>
    </row>
    <row r="7" spans="1:3" ht="36" hidden="1">
      <c r="A7" s="126" t="s">
        <v>189</v>
      </c>
      <c r="B7" s="127" t="s">
        <v>205</v>
      </c>
      <c r="C7" s="128" t="e">
        <f>8:8+#REF!</f>
        <v>#REF!</v>
      </c>
    </row>
    <row r="8" spans="1:3" ht="61.5" customHeight="1" hidden="1">
      <c r="A8" s="126" t="s">
        <v>190</v>
      </c>
      <c r="B8" s="129" t="s">
        <v>206</v>
      </c>
      <c r="C8" s="130" t="e">
        <f>C9+#REF!</f>
        <v>#REF!</v>
      </c>
    </row>
    <row r="9" spans="1:3" ht="29.25" customHeight="1" hidden="1">
      <c r="A9" s="126" t="s">
        <v>191</v>
      </c>
      <c r="B9" s="129" t="s">
        <v>207</v>
      </c>
      <c r="C9" s="130">
        <f>C10</f>
        <v>0</v>
      </c>
    </row>
    <row r="10" spans="1:3" ht="32.25" customHeight="1" hidden="1">
      <c r="A10" s="126" t="s">
        <v>192</v>
      </c>
      <c r="B10" s="129" t="s">
        <v>208</v>
      </c>
      <c r="C10" s="130"/>
    </row>
    <row r="11" spans="1:3" ht="12.75">
      <c r="A11" s="131" t="s">
        <v>247</v>
      </c>
      <c r="B11" s="129" t="s">
        <v>223</v>
      </c>
      <c r="C11" s="132">
        <f>-('прилож.№ 1'!C79-'прилож. № 5'!F7)</f>
        <v>938</v>
      </c>
    </row>
    <row r="12" spans="1:3" ht="24">
      <c r="A12" s="131" t="s">
        <v>252</v>
      </c>
      <c r="B12" s="133" t="s">
        <v>223</v>
      </c>
      <c r="C12" s="132">
        <f>-(-(C13)-(C21))</f>
        <v>474.0999999999999</v>
      </c>
    </row>
    <row r="13" spans="1:3" ht="12.75">
      <c r="A13" s="134" t="s">
        <v>51</v>
      </c>
      <c r="B13" s="133" t="s">
        <v>388</v>
      </c>
      <c r="C13" s="132">
        <f>C14-C16</f>
        <v>1034.1</v>
      </c>
    </row>
    <row r="14" spans="1:3" ht="24">
      <c r="A14" s="126" t="s">
        <v>50</v>
      </c>
      <c r="B14" s="129" t="s">
        <v>389</v>
      </c>
      <c r="C14" s="135">
        <f>C15</f>
        <v>1034.1</v>
      </c>
    </row>
    <row r="15" spans="1:3" ht="24">
      <c r="A15" s="126" t="s">
        <v>248</v>
      </c>
      <c r="B15" s="129" t="s">
        <v>384</v>
      </c>
      <c r="C15" s="135">
        <v>1034.1</v>
      </c>
    </row>
    <row r="16" spans="1:3" ht="24" hidden="1">
      <c r="A16" s="126" t="s">
        <v>53</v>
      </c>
      <c r="B16" s="129" t="s">
        <v>382</v>
      </c>
      <c r="C16" s="135">
        <f>+C17</f>
        <v>0</v>
      </c>
    </row>
    <row r="17" spans="1:3" ht="24" hidden="1">
      <c r="A17" s="126" t="s">
        <v>387</v>
      </c>
      <c r="B17" s="129" t="s">
        <v>80</v>
      </c>
      <c r="C17" s="136">
        <v>0</v>
      </c>
    </row>
    <row r="18" spans="1:3" ht="24" hidden="1">
      <c r="A18" s="126" t="s">
        <v>381</v>
      </c>
      <c r="B18" s="129" t="s">
        <v>385</v>
      </c>
      <c r="C18" s="136">
        <f>C19</f>
        <v>0</v>
      </c>
    </row>
    <row r="19" spans="1:3" ht="24" hidden="1">
      <c r="A19" s="126" t="s">
        <v>380</v>
      </c>
      <c r="B19" s="129" t="s">
        <v>386</v>
      </c>
      <c r="C19" s="136">
        <f>C20</f>
        <v>0</v>
      </c>
    </row>
    <row r="20" spans="1:3" ht="36" hidden="1">
      <c r="A20" s="126" t="s">
        <v>383</v>
      </c>
      <c r="B20" s="129" t="s">
        <v>119</v>
      </c>
      <c r="C20" s="136"/>
    </row>
    <row r="21" spans="1:3" ht="24">
      <c r="A21" s="137" t="s">
        <v>123</v>
      </c>
      <c r="B21" s="138" t="s">
        <v>303</v>
      </c>
      <c r="C21" s="139">
        <f>C22-(-C25)</f>
        <v>-560</v>
      </c>
    </row>
    <row r="22" spans="1:3" ht="24">
      <c r="A22" s="140" t="s">
        <v>130</v>
      </c>
      <c r="B22" s="141" t="s">
        <v>131</v>
      </c>
      <c r="C22" s="136">
        <f>C23</f>
        <v>1835.1</v>
      </c>
    </row>
    <row r="23" spans="1:3" ht="24">
      <c r="A23" s="140" t="s">
        <v>132</v>
      </c>
      <c r="B23" s="141" t="s">
        <v>119</v>
      </c>
      <c r="C23" s="136">
        <v>1835.1</v>
      </c>
    </row>
    <row r="24" spans="1:3" ht="24">
      <c r="A24" s="140" t="s">
        <v>133</v>
      </c>
      <c r="B24" s="141" t="s">
        <v>304</v>
      </c>
      <c r="C24" s="136">
        <f>C25</f>
        <v>-2395.1</v>
      </c>
    </row>
    <row r="25" spans="1:3" ht="24">
      <c r="A25" s="140" t="s">
        <v>249</v>
      </c>
      <c r="B25" s="141" t="s">
        <v>305</v>
      </c>
      <c r="C25" s="136">
        <v>-2395.1</v>
      </c>
    </row>
    <row r="26" spans="1:3" ht="12.75">
      <c r="A26" s="134" t="s">
        <v>125</v>
      </c>
      <c r="B26" s="133" t="s">
        <v>306</v>
      </c>
      <c r="C26" s="139">
        <f>(C27)+(C31)</f>
        <v>463.89999999999964</v>
      </c>
    </row>
    <row r="27" spans="1:3" ht="12.75">
      <c r="A27" s="130" t="s">
        <v>193</v>
      </c>
      <c r="B27" s="129" t="s">
        <v>307</v>
      </c>
      <c r="C27" s="136">
        <f>C28</f>
        <v>-13633.5</v>
      </c>
    </row>
    <row r="28" spans="1:3" ht="12.75">
      <c r="A28" s="130" t="s">
        <v>194</v>
      </c>
      <c r="B28" s="129" t="s">
        <v>308</v>
      </c>
      <c r="C28" s="136">
        <f>C29</f>
        <v>-13633.5</v>
      </c>
    </row>
    <row r="29" spans="1:3" ht="12.75">
      <c r="A29" s="126" t="s">
        <v>195</v>
      </c>
      <c r="B29" s="129" t="s">
        <v>309</v>
      </c>
      <c r="C29" s="136">
        <f>C30</f>
        <v>-13633.5</v>
      </c>
    </row>
    <row r="30" spans="1:3" ht="15.75" customHeight="1">
      <c r="A30" s="126" t="s">
        <v>250</v>
      </c>
      <c r="B30" s="129" t="s">
        <v>310</v>
      </c>
      <c r="C30" s="136">
        <f>-('прилож.№ 1'!C79+'источники 8'!C13+'источники 8'!C22)</f>
        <v>-13633.5</v>
      </c>
    </row>
    <row r="31" spans="1:3" ht="12.75">
      <c r="A31" s="130" t="s">
        <v>196</v>
      </c>
      <c r="B31" s="129" t="s">
        <v>311</v>
      </c>
      <c r="C31" s="135">
        <f>C32</f>
        <v>14097.4</v>
      </c>
    </row>
    <row r="32" spans="1:3" ht="12.75">
      <c r="A32" s="130" t="s">
        <v>197</v>
      </c>
      <c r="B32" s="129" t="s">
        <v>312</v>
      </c>
      <c r="C32" s="135">
        <f>C33</f>
        <v>14097.4</v>
      </c>
    </row>
    <row r="33" spans="1:3" ht="12.75">
      <c r="A33" s="126" t="s">
        <v>198</v>
      </c>
      <c r="B33" s="129" t="s">
        <v>313</v>
      </c>
      <c r="C33" s="135">
        <f>C34</f>
        <v>14097.4</v>
      </c>
    </row>
    <row r="34" spans="1:3" ht="15.75" customHeight="1">
      <c r="A34" s="126" t="s">
        <v>251</v>
      </c>
      <c r="B34" s="129" t="s">
        <v>314</v>
      </c>
      <c r="C34" s="135">
        <f>'прилож. № 5'!F7+(-'источники 8'!C24)</f>
        <v>14097.4</v>
      </c>
    </row>
    <row r="35" spans="3:4" ht="12.75">
      <c r="C35" s="39"/>
      <c r="D35" s="12"/>
    </row>
    <row r="36" spans="1:6" ht="9.75" customHeight="1">
      <c r="A36" s="9"/>
      <c r="B36" s="9"/>
      <c r="C36" s="8"/>
      <c r="D36" s="8"/>
      <c r="E36" s="8"/>
      <c r="F36" s="8"/>
    </row>
    <row r="37" spans="1:6" ht="15.75">
      <c r="A37" s="6"/>
      <c r="B37" s="8"/>
      <c r="C37" s="8"/>
      <c r="D37" s="8"/>
      <c r="E37" s="8"/>
      <c r="F37" s="8"/>
    </row>
    <row r="38" spans="1:6" ht="15.75">
      <c r="A38" s="6"/>
      <c r="B38" s="8"/>
      <c r="C38" s="8"/>
      <c r="D38" s="8"/>
      <c r="E38" s="8"/>
      <c r="F38" s="8"/>
    </row>
    <row r="39" spans="1:6" ht="11.25" customHeight="1">
      <c r="A39" s="9"/>
      <c r="B39" s="9"/>
      <c r="C39" s="8"/>
      <c r="D39" s="8"/>
      <c r="E39" s="8"/>
      <c r="F39" s="8"/>
    </row>
    <row r="40" spans="1:6" ht="15.75">
      <c r="A40" s="6"/>
      <c r="B40" s="8"/>
      <c r="C40" s="8"/>
      <c r="D40" s="8"/>
      <c r="E40" s="8"/>
      <c r="F40" s="8"/>
    </row>
    <row r="41" spans="1:6" ht="15.75">
      <c r="A41" s="6"/>
      <c r="B41" s="8"/>
      <c r="C41" s="8"/>
      <c r="D41" s="8"/>
      <c r="E41" s="8"/>
      <c r="F41" s="8"/>
    </row>
    <row r="42" ht="15">
      <c r="A42" s="7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2016-12-28T01:47:40Z</cp:lastPrinted>
  <dcterms:created xsi:type="dcterms:W3CDTF">2006-07-12T12:33:21Z</dcterms:created>
  <dcterms:modified xsi:type="dcterms:W3CDTF">2016-12-30T00:42:11Z</dcterms:modified>
  <cp:category/>
  <cp:version/>
  <cp:contentType/>
  <cp:contentStatus/>
</cp:coreProperties>
</file>