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0"/>
  </bookViews>
  <sheets>
    <sheet name="1" sheetId="1" r:id="rId1"/>
    <sheet name="2" sheetId="2" r:id="rId2"/>
    <sheet name="3" sheetId="3" r:id="rId3"/>
    <sheet name="4" sheetId="4" state="hidden" r:id="rId4"/>
    <sheet name="5" sheetId="5" r:id="rId5"/>
    <sheet name="6" sheetId="6" r:id="rId6"/>
    <sheet name="7" sheetId="7" r:id="rId7"/>
  </sheets>
  <definedNames>
    <definedName name="_xlnm._FilterDatabase" localSheetId="6" hidden="1">'7'!$A$15:$I$124</definedName>
    <definedName name="_xlnm.Print_Titles" localSheetId="4">'5'!$13:$15</definedName>
    <definedName name="_xlnm.Print_Titles" localSheetId="5">'6'!$13:$15</definedName>
    <definedName name="_xlnm.Print_Titles" localSheetId="6">'7'!$13:$15</definedName>
    <definedName name="_xlnm.Print_Area" localSheetId="0">'1'!$A$1:$E$21</definedName>
    <definedName name="_xlnm.Print_Area" localSheetId="1">'2'!$A$1:$E$29</definedName>
    <definedName name="_xlnm.Print_Area" localSheetId="2">'3'!$A$1:$C$36</definedName>
    <definedName name="_xlnm.Print_Area" localSheetId="3">'4'!$A$1:$C$14</definedName>
    <definedName name="_xlnm.Print_Area" localSheetId="4">'5'!$A$1:$F$56</definedName>
    <definedName name="_xlnm.Print_Area" localSheetId="5">'6'!$A$1:$H$123</definedName>
    <definedName name="_xlnm.Print_Area" localSheetId="6">'7'!$A$1:$I$124</definedName>
  </definedNames>
  <calcPr fullCalcOnLoad="1"/>
</workbook>
</file>

<file path=xl/sharedStrings.xml><?xml version="1.0" encoding="utf-8"?>
<sst xmlns="http://schemas.openxmlformats.org/spreadsheetml/2006/main" count="1098" uniqueCount="260">
  <si>
    <t>Приложение 1</t>
  </si>
  <si>
    <t xml:space="preserve">Код бюджетной классификации </t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</si>
  <si>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</si>
  <si>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</si>
  <si>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</si>
  <si>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 доходов</t>
  </si>
  <si>
    <t>Код бюджетной классификации Российской Федерации</t>
  </si>
  <si>
    <t>Наименование</t>
  </si>
  <si>
    <t>Раздел</t>
  </si>
  <si>
    <t>Общегосударственные вопросы</t>
  </si>
  <si>
    <t>01</t>
  </si>
  <si>
    <t>03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</si>
  <si>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</si>
  <si>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</si>
  <si>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</si>
  <si>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</si>
  <si>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</si>
  <si>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</si>
  <si>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</si>
  <si>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</si>
  <si>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</si>
  <si>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</si>
  <si>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</si>
  <si>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</si>
  <si>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</si>
  <si>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</si>
  <si>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</si>
  <si>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</si>
  <si>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</si>
  <si>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</si>
  <si>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 xml:space="preserve">Сумма </t>
  </si>
  <si>
    <t>Иные межбюджетные трансферты</t>
  </si>
  <si>
    <t>08</t>
  </si>
  <si>
    <t>06</t>
  </si>
  <si>
    <t>Всего расходов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</si>
  <si>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</si>
  <si>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</si>
  <si>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</si>
  <si>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</si>
  <si>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</si>
  <si>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</si>
  <si>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</si>
  <si>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</si>
  <si>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</si>
  <si>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</si>
  <si>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</si>
  <si>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</si>
  <si>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</si>
  <si>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</si>
  <si>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Организация и содержание мест захоронения</t>
  </si>
  <si>
    <t>Мероприятия в сфере социальной политики</t>
  </si>
  <si>
    <t>540</t>
  </si>
  <si>
    <t>Мобилизационная и вневойсковая подготовка</t>
  </si>
  <si>
    <t>Культура, кинематография</t>
  </si>
  <si>
    <t>Культура</t>
  </si>
  <si>
    <t>Расходы на выплаты персоналу государственных (муниципальных) органов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</si>
  <si>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</si>
  <si>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Межбюджетные трансферты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</si>
  <si>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</si>
  <si>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</si>
  <si>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</si>
  <si>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области благоустройства</t>
  </si>
  <si>
    <t>Иные межбюджетные трансферты, перечисляемые в бюджет муниципального района на осуществление полномочий в сфере культуры</t>
  </si>
  <si>
    <t>Приложение 5</t>
  </si>
  <si>
    <t>Наименование групп, подгрупп и статей доходов</t>
  </si>
  <si>
    <t>ГРБС</t>
  </si>
  <si>
    <t>Мероприятия, связанные с обеспечением безопасности и жизнедеятельности</t>
  </si>
  <si>
    <t>Итого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</si>
  <si>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</si>
  <si>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</si>
  <si>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</si>
  <si>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</si>
  <si>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</si>
  <si>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 них</t>
  </si>
  <si>
    <t>Иные межбюджетные трансферты, перечисляемые в бюджет муниципального района в соответствии с заключенными Соглашениями</t>
  </si>
  <si>
    <t>Обеспечение мероприятий в области жилищно-коммунального хозяйства</t>
  </si>
  <si>
    <t>Обеспечение мероприятий по пожарной безопасности</t>
  </si>
  <si>
    <t>83 0 00 83010</t>
  </si>
  <si>
    <t>83 0 00 00000</t>
  </si>
  <si>
    <t>76 4 00 00000</t>
  </si>
  <si>
    <t>76 4 00 64010</t>
  </si>
  <si>
    <t>85 3 00 20240</t>
  </si>
  <si>
    <t>85 3 00 20250</t>
  </si>
  <si>
    <t>85 3 00 20220</t>
  </si>
  <si>
    <t>85 3 00 00000</t>
  </si>
  <si>
    <t>78 0 00 23010</t>
  </si>
  <si>
    <t>78 0 00 00000</t>
  </si>
  <si>
    <t>73 0 00 51180</t>
  </si>
  <si>
    <t>73 0 00 00000</t>
  </si>
  <si>
    <t>97 0 00 00000</t>
  </si>
  <si>
    <t>97 0 00 21080</t>
  </si>
  <si>
    <t>70 0 00 00000</t>
  </si>
  <si>
    <t>70 5 00 00000</t>
  </si>
  <si>
    <t>76 8 00 64010</t>
  </si>
  <si>
    <t>91 0 00 00190</t>
  </si>
  <si>
    <t>91 0 00 00000</t>
  </si>
  <si>
    <t>76 0 00 00000</t>
  </si>
  <si>
    <t>91 1 00 00190</t>
  </si>
  <si>
    <t>91 1 00 00000</t>
  </si>
  <si>
    <t>76 7 00 64010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</si>
  <si>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</si>
  <si>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Коммунальное хозяйство</t>
  </si>
  <si>
    <t>85 2 00 71090</t>
  </si>
  <si>
    <t>76 8 00 00000</t>
  </si>
  <si>
    <t>85 0 00 00000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</si>
  <si>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</si>
  <si>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</si>
  <si>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Субвенции бюджетам бюджетной системы Российской Федерации</t>
  </si>
  <si>
    <t>Прочие субсидии бюджетам сельских поселений</t>
  </si>
  <si>
    <t>310</t>
  </si>
  <si>
    <t>Мероприятия в области коммунального хозяйства</t>
  </si>
  <si>
    <t>2020 год</t>
  </si>
  <si>
    <t>Дотации бюджетам сельских поселений на поддержку мер по обеспечению сбалансированности бюджетов</t>
  </si>
  <si>
    <t>Социальные выплаты гражданам</t>
  </si>
  <si>
    <t>Пенсионное обеспечение за выслугу лет</t>
  </si>
  <si>
    <t>Сумма</t>
  </si>
  <si>
    <t xml:space="preserve">Иные межбюджетные трансферты </t>
  </si>
  <si>
    <t>2021 год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</si>
  <si>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</si>
  <si>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76 1 00 00000</t>
  </si>
  <si>
    <t>76 1 00 64010</t>
  </si>
  <si>
    <t>2 02 15001 10 0000 150</t>
  </si>
  <si>
    <t>2 02 29999 10 0000 150</t>
  </si>
  <si>
    <t>2 02 40014 10 0000 150</t>
  </si>
  <si>
    <t>85 3 00 73350</t>
  </si>
  <si>
    <t>Мероприятия на обустройство систем уличного освещения</t>
  </si>
  <si>
    <t>Мероприятия на организацию уличного освещения</t>
  </si>
  <si>
    <t>320</t>
  </si>
  <si>
    <t>Социальные выплаты гражданам, кроме публичных нормативных социальных выплат</t>
  </si>
  <si>
    <t>к решению Совета сельского поселения</t>
  </si>
  <si>
    <t>Условно утверждаемые расходы</t>
  </si>
  <si>
    <t>(тыс. 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</si>
  <si>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</si>
  <si>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</si>
  <si>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</si>
  <si>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2 02 15002 10 0000 150</t>
  </si>
  <si>
    <t>1 00 00000 00 0000 000</t>
  </si>
  <si>
    <t>2 00 00000 00 0000 000</t>
  </si>
  <si>
    <t>2 02 00000 00 0000 000</t>
  </si>
  <si>
    <t>2 02 10000 00 0000 150</t>
  </si>
  <si>
    <t>2 02 30000 00 0000 150</t>
  </si>
  <si>
    <t>2 02 35118 10 0000 150</t>
  </si>
  <si>
    <t>2 02 20000 00 0000 150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</si>
  <si>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</si>
  <si>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</si>
  <si>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</si>
  <si>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Субсидии бюджетам бюджетной системы Российской Федерации (межбюджетные субсидии)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</si>
  <si>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</si>
  <si>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</si>
  <si>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Национальная экономика</t>
  </si>
  <si>
    <t>Резервные средства</t>
  </si>
  <si>
    <t>на 2020 год и плановый период 2021 и 2022 годов"</t>
  </si>
  <si>
    <t>2022 год</t>
  </si>
  <si>
    <t>Источники внутреннего финансирования дефицита бюджета сельского поселения
на 2020 год и плановый период 2021 и 2022 годов</t>
  </si>
  <si>
    <t>Объем доходов бюджета сельского поселения, формируемый за счет налоговых и неналоговых доходов, а также безвозмездных поступлений, на 2020 год и плановый период 2021 и 2022 годов</t>
  </si>
  <si>
    <t>Распределение бюджетных ассигнований по разделам, подразделам классификации расходов бюджетов 
на 2020 год и плановый период 2021 и 2022 годов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</si>
  <si>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на 2020 год и плановый период 2021 и 2022 годов</t>
  </si>
  <si>
    <t>Ведомственная структура расходов бюджета сельского поселения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бюджетов 
на 2020 год и плановый период 2021 и 2022 годов</t>
  </si>
  <si>
    <t>73 0 00 72310</t>
  </si>
  <si>
    <t>2 02 39998 10 0000 150</t>
  </si>
  <si>
    <t>Единая субвенция бюджетам сельских поселений</t>
  </si>
  <si>
    <t>Иные межбюджетные трансферты на 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</si>
  <si>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Иные закупки товаров, работ и услуг для обеспечения государственных (муниципальных) нужд</t>
  </si>
  <si>
    <t>Приложение 3</t>
  </si>
  <si>
    <t xml:space="preserve">Перечень главных администраторов доходов бюджета сельского поселения 
и закрепляемые за ними виды (подвиды) доходов                                                              </t>
  </si>
  <si>
    <t>Наименование главного администратора доходов бюджета поселения</t>
  </si>
  <si>
    <t>главного администратора доходов</t>
  </si>
  <si>
    <t xml:space="preserve"> доходов бюджета поселения</t>
  </si>
  <si>
    <t>1 08 04020 01 1000 110</t>
  </si>
  <si>
    <t>1 08 04020 01 4000 110</t>
  </si>
  <si>
    <t>1 13 02995 10 0000 130</t>
  </si>
  <si>
    <t>Прочие доходы от компенсации затрат бюджетов сельских поселений</t>
  </si>
  <si>
    <t>1 17 01050 10 0000 180</t>
  </si>
  <si>
    <t>Невыясненные поступления, зачисляемые в бюджеты сельских поселений</t>
  </si>
  <si>
    <t>2 02 20051 10 0000 150</t>
  </si>
  <si>
    <t>Субсидии бюджетам сельских поселений на реализацию федеральных целевых программ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</si>
  <si>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</si>
  <si>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</si>
  <si>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</si>
  <si>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Приложение 4</t>
  </si>
  <si>
    <t>Перечень главных администраторов источников внутреннего финансирования дефицита бюджета сельского поселения</t>
  </si>
  <si>
    <t>Код</t>
  </si>
  <si>
    <t>главного администратора</t>
  </si>
  <si>
    <t>источников финансирования дефицита бюджета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</si>
  <si>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</si>
  <si>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</si>
  <si>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</si>
  <si>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</si>
  <si>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</si>
  <si>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</si>
  <si>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</si>
  <si>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</t>
  </si>
  <si>
    <t>2 07 00000 00 0000 000</t>
  </si>
  <si>
    <t>Иные межбюджетные трансферты на осуществление полномочий в сфере культуры (администрирование)</t>
  </si>
  <si>
    <t>76 9 00 00000</t>
  </si>
  <si>
    <t>76 9 00 64010</t>
  </si>
  <si>
    <t>2 07 05030 10 0000 150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</si>
  <si>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N 2429-ОЗ "Об административных правонарушениях в Вологодской области"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</si>
  <si>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</si>
  <si>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трансферты,перечисляемые в бюджет муниципального района в соответствии с заключенными Соглашениями</t>
  </si>
  <si>
    <t>76 3 00 00000</t>
  </si>
  <si>
    <t>76 3 00 64010</t>
  </si>
  <si>
    <t>Организация уличного освещения населенных пунктов поселения</t>
  </si>
  <si>
    <t>Молодежная политика</t>
  </si>
  <si>
    <t>Организационно-воспитательная работа с молодежью</t>
  </si>
  <si>
    <t>Проведение мероприятий для детей и молодежи</t>
  </si>
  <si>
    <t>07</t>
  </si>
  <si>
    <t>79 0 00 00000</t>
  </si>
  <si>
    <t>79 0 00 20590</t>
  </si>
  <si>
    <t>Образование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</si>
  <si>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</si>
  <si>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обеспечение функционирования органов местного самоуправления</t>
  </si>
  <si>
    <t>Иные межбюджетные трансферты, перечисляемые в бюджет муниципального района</t>
  </si>
  <si>
    <t>Анхимовское от 11.12.2019 года № 143</t>
  </si>
  <si>
    <t xml:space="preserve"> "О бюджете сельского поселения Анхимовское</t>
  </si>
  <si>
    <t>834 01 05 00 00 00 0000 000</t>
  </si>
  <si>
    <t>834 01 05 02 00 00 0000 500</t>
  </si>
  <si>
    <t>834 01 05 02 01 10 0000 510</t>
  </si>
  <si>
    <t>834 01 05 02 00 00 0000 600</t>
  </si>
  <si>
    <t>834 01 05 02 01 10 0000 610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</si>
  <si>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</si>
  <si>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 (сума поступления)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</si>
  <si>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</si>
  <si>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</si>
  <si>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</si>
  <si>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обепеченности</t>
  </si>
  <si>
    <t>Прочие безвозмездные поступления в бюджет сельского поселения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</si>
  <si>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</si>
  <si>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Администрация сельского поселения Анхимовское</t>
  </si>
  <si>
    <t>1 11 05035 10 0000 120</t>
  </si>
  <si>
    <t>Прочие мероприятия по благоустройству поселений</t>
  </si>
  <si>
    <t>Предоставление мер социальной поддержки отдельным категориям граждан в соответствии с решением Совета сельского поселения Анхимовское от 25.11.2010 года № 64 "О предоставлении мер социальной поддержки в форме денежной компенсации"</t>
  </si>
  <si>
    <t>Обеспечение мероприятий в области спорта и физической культуры</t>
  </si>
  <si>
    <t>Мероприятия в области спорта и физической культуры</t>
  </si>
  <si>
    <t>90 0 00 00000</t>
  </si>
  <si>
    <t>90 0 00 02590</t>
  </si>
  <si>
    <t>Софинансирование мероприятий по реализации проекта "Народный бюджет"</t>
  </si>
  <si>
    <t>Землеустроительные работы</t>
  </si>
  <si>
    <t>97 0 00 20530</t>
  </si>
  <si>
    <t>АДМИНИСТРАЦИЯ СЕЛЬСКОГО ПОСЕЛЕНИЯ АНХИМОВСКОЕ</t>
  </si>
  <si>
    <t>12</t>
  </si>
  <si>
    <t>Другие вопросы в области национальной экономики</t>
  </si>
  <si>
    <t>Содержание и обслуживание муниципальной казны</t>
  </si>
  <si>
    <t>97 0 00 20520</t>
  </si>
  <si>
    <t>Под-раздел</t>
  </si>
  <si>
    <t>96 0 00 00000</t>
  </si>
  <si>
    <t>96 0 00 81020</t>
  </si>
  <si>
    <t>2 18 60010 10 0000 100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</si>
  <si>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</si>
  <si>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</si>
  <si>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</si>
  <si>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85 3 00 20260</t>
  </si>
  <si>
    <t>97 0 00 21110</t>
  </si>
  <si>
    <t>Выполнение других обязательств государства</t>
  </si>
  <si>
    <t>к решению Совета сельского поселения Анхимовское</t>
  </si>
  <si>
    <r>
      <t xml:space="preserve">от </t>
    </r>
    <r>
      <rPr>
        <sz val="10"/>
        <color indexed="10"/>
        <rFont val="Times New Roman"/>
        <family val="1"/>
      </rPr>
      <t>00</t>
    </r>
    <r>
      <rPr>
        <sz val="10"/>
        <rFont val="Times New Roman"/>
        <family val="1"/>
      </rPr>
      <t xml:space="preserve">.03.2020 года № </t>
    </r>
    <r>
      <rPr>
        <sz val="10"/>
        <color indexed="10"/>
        <rFont val="Times New Roman"/>
        <family val="1"/>
      </rPr>
      <t>000</t>
    </r>
  </si>
  <si>
    <t>97 0 00 20570</t>
  </si>
  <si>
    <t>410</t>
  </si>
  <si>
    <t>Приобретение имущества в муниципальную собственность</t>
  </si>
  <si>
    <t>Бюджетные инвестиции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</si>
</sst>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  <numFmt numFmtId="202" formatCode="0.0000"/>
    <numFmt numFmtId="203" formatCode="0.00000"/>
    <numFmt numFmtId="204" formatCode="0.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3" fillId="0" borderId="0" xfId="93" applyFont="1" applyAlignment="1">
      <alignment/>
      <protection/>
    </xf>
    <xf numFmtId="0" fontId="23" fillId="0" borderId="0" xfId="93" applyFont="1" applyAlignment="1">
      <alignment horizontal="right"/>
      <protection/>
    </xf>
    <xf numFmtId="0" fontId="23" fillId="0" borderId="0" xfId="93" applyFont="1">
      <alignment/>
      <protection/>
    </xf>
    <xf numFmtId="0" fontId="24" fillId="0" borderId="0" xfId="90" applyNumberFormat="1" applyFont="1" applyFill="1" applyAlignment="1" applyProtection="1">
      <alignment horizontal="center" vertical="center" wrapText="1"/>
      <protection hidden="1"/>
    </xf>
    <xf numFmtId="0" fontId="24" fillId="0" borderId="0" xfId="90" applyNumberFormat="1" applyFont="1" applyFill="1" applyAlignment="1" applyProtection="1">
      <alignment vertical="center" wrapText="1"/>
      <protection hidden="1"/>
    </xf>
    <xf numFmtId="0" fontId="23" fillId="0" borderId="10" xfId="93" applyFont="1" applyBorder="1" applyAlignment="1">
      <alignment horizont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2" xfId="93" applyFont="1" applyBorder="1" applyAlignment="1">
      <alignment horizontal="left" wrapText="1"/>
      <protection/>
    </xf>
    <xf numFmtId="195" fontId="24" fillId="0" borderId="10" xfId="93" applyNumberFormat="1" applyFont="1" applyFill="1" applyBorder="1" applyAlignment="1">
      <alignment horizontal="center"/>
      <protection/>
    </xf>
    <xf numFmtId="49" fontId="23" fillId="0" borderId="10" xfId="93" applyNumberFormat="1" applyFont="1" applyBorder="1" applyAlignment="1">
      <alignment horizontal="center"/>
      <protection/>
    </xf>
    <xf numFmtId="0" fontId="23" fillId="0" borderId="12" xfId="93" applyFont="1" applyBorder="1" applyAlignment="1">
      <alignment horizontal="left" wrapText="1"/>
      <protection/>
    </xf>
    <xf numFmtId="195" fontId="23" fillId="0" borderId="10" xfId="93" applyNumberFormat="1" applyFont="1" applyFill="1" applyBorder="1" applyAlignment="1">
      <alignment horizontal="center"/>
      <protection/>
    </xf>
    <xf numFmtId="0" fontId="23" fillId="0" borderId="12" xfId="93" applyFont="1" applyBorder="1" applyAlignment="1">
      <alignment horizontal="left"/>
      <protection/>
    </xf>
    <xf numFmtId="0" fontId="23" fillId="0" borderId="10" xfId="93" applyFont="1" applyBorder="1" applyAlignment="1">
      <alignment horizontal="left" wrapText="1"/>
      <protection/>
    </xf>
    <xf numFmtId="0" fontId="23" fillId="0" borderId="12" xfId="93" applyFont="1" applyFill="1" applyBorder="1" applyAlignment="1">
      <alignment horizontal="left"/>
      <protection/>
    </xf>
    <xf numFmtId="49" fontId="23" fillId="0" borderId="10" xfId="93" applyNumberFormat="1" applyFont="1" applyFill="1" applyBorder="1" applyAlignment="1">
      <alignment horizontal="center"/>
      <protection/>
    </xf>
    <xf numFmtId="0" fontId="23" fillId="0" borderId="12" xfId="93" applyFont="1" applyFill="1" applyBorder="1" applyAlignment="1">
      <alignment horizontal="left" wrapText="1"/>
      <protection/>
    </xf>
    <xf numFmtId="0" fontId="23" fillId="0" borderId="12" xfId="93" applyFont="1" applyBorder="1" applyAlignment="1">
      <alignment horizontal="left" vertical="top" wrapText="1"/>
      <protection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wrapText="1"/>
    </xf>
    <xf numFmtId="0" fontId="23" fillId="24" borderId="12" xfId="93" applyFont="1" applyFill="1" applyBorder="1" applyAlignment="1">
      <alignment horizontal="left" wrapText="1"/>
      <protection/>
    </xf>
    <xf numFmtId="195" fontId="23" fillId="0" borderId="10" xfId="93" applyNumberFormat="1" applyFont="1" applyBorder="1" applyAlignment="1">
      <alignment horizontal="center"/>
      <protection/>
    </xf>
    <xf numFmtId="195" fontId="23" fillId="0" borderId="10" xfId="0" applyNumberFormat="1" applyFont="1" applyFill="1" applyBorder="1" applyAlignment="1">
      <alignment horizontal="center" wrapText="1"/>
    </xf>
    <xf numFmtId="49" fontId="23" fillId="24" borderId="10" xfId="93" applyNumberFormat="1" applyFont="1" applyFill="1" applyBorder="1" applyAlignment="1">
      <alignment horizontal="center"/>
      <protection/>
    </xf>
    <xf numFmtId="0" fontId="23" fillId="0" borderId="10" xfId="93" applyFont="1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3" fillId="0" borderId="13" xfId="93" applyNumberFormat="1" applyFont="1" applyBorder="1" applyAlignment="1">
      <alignment horizontal="center"/>
      <protection/>
    </xf>
    <xf numFmtId="49" fontId="23" fillId="0" borderId="12" xfId="93" applyNumberFormat="1" applyFont="1" applyBorder="1" applyAlignment="1">
      <alignment horizontal="center"/>
      <protection/>
    </xf>
    <xf numFmtId="49" fontId="23" fillId="0" borderId="10" xfId="93" applyNumberFormat="1" applyFont="1" applyBorder="1" applyAlignment="1">
      <alignment horizontal="center" wrapText="1"/>
      <protection/>
    </xf>
    <xf numFmtId="49" fontId="23" fillId="0" borderId="14" xfId="93" applyNumberFormat="1" applyFont="1" applyBorder="1" applyAlignment="1">
      <alignment horizontal="center"/>
      <protection/>
    </xf>
    <xf numFmtId="0" fontId="24" fillId="0" borderId="12" xfId="93" applyFont="1" applyBorder="1" applyAlignment="1">
      <alignment horizontal="left" vertical="top" wrapText="1"/>
      <protection/>
    </xf>
    <xf numFmtId="49" fontId="23" fillId="0" borderId="11" xfId="93" applyNumberFormat="1" applyFont="1" applyBorder="1" applyAlignment="1">
      <alignment horizontal="center" wrapText="1"/>
      <protection/>
    </xf>
    <xf numFmtId="49" fontId="23" fillId="0" borderId="11" xfId="93" applyNumberFormat="1" applyFont="1" applyBorder="1" applyAlignment="1">
      <alignment horizontal="center"/>
      <protection/>
    </xf>
    <xf numFmtId="49" fontId="23" fillId="0" borderId="15" xfId="93" applyNumberFormat="1" applyFont="1" applyBorder="1" applyAlignment="1">
      <alignment horizontal="center"/>
      <protection/>
    </xf>
    <xf numFmtId="0" fontId="24" fillId="0" borderId="10" xfId="93" applyFont="1" applyBorder="1" applyAlignment="1">
      <alignment horizontal="left" wrapText="1"/>
      <protection/>
    </xf>
    <xf numFmtId="49" fontId="23" fillId="0" borderId="10" xfId="93" applyNumberFormat="1" applyFont="1" applyBorder="1" applyAlignment="1">
      <alignment horizontal="center" vertical="center" wrapText="1"/>
      <protection/>
    </xf>
    <xf numFmtId="0" fontId="23" fillId="0" borderId="16" xfId="93" applyFont="1" applyBorder="1" applyAlignment="1">
      <alignment horizontal="left" wrapText="1"/>
      <protection/>
    </xf>
    <xf numFmtId="195" fontId="23" fillId="0" borderId="13" xfId="93" applyNumberFormat="1" applyFont="1" applyFill="1" applyBorder="1" applyAlignment="1">
      <alignment horizontal="center"/>
      <protection/>
    </xf>
    <xf numFmtId="0" fontId="24" fillId="0" borderId="10" xfId="93" applyFont="1" applyBorder="1" applyAlignment="1">
      <alignment horizontal="center"/>
      <protection/>
    </xf>
    <xf numFmtId="195" fontId="24" fillId="0" borderId="10" xfId="93" applyNumberFormat="1" applyFont="1" applyBorder="1" applyAlignment="1">
      <alignment horizontal="center"/>
      <protection/>
    </xf>
    <xf numFmtId="195" fontId="23" fillId="0" borderId="10" xfId="93" applyNumberFormat="1" applyFont="1" applyBorder="1">
      <alignment/>
      <protection/>
    </xf>
    <xf numFmtId="2" fontId="23" fillId="0" borderId="0" xfId="93" applyNumberFormat="1" applyFont="1">
      <alignment/>
      <protection/>
    </xf>
    <xf numFmtId="192" fontId="23" fillId="0" borderId="0" xfId="93" applyNumberFormat="1" applyFont="1">
      <alignment/>
      <protection/>
    </xf>
    <xf numFmtId="0" fontId="24" fillId="0" borderId="12" xfId="93" applyFont="1" applyBorder="1" applyAlignment="1">
      <alignment horizontal="left"/>
      <protection/>
    </xf>
    <xf numFmtId="0" fontId="23" fillId="0" borderId="12" xfId="93" applyFont="1" applyBorder="1" applyAlignment="1">
      <alignment horizontal="left" vertical="top"/>
      <protection/>
    </xf>
    <xf numFmtId="0" fontId="24" fillId="0" borderId="0" xfId="93" applyFont="1" applyFill="1" applyAlignment="1">
      <alignment horizontal="center" wrapText="1"/>
      <protection/>
    </xf>
    <xf numFmtId="0" fontId="24" fillId="0" borderId="12" xfId="93" applyFont="1" applyBorder="1" applyAlignment="1">
      <alignment horizontal="left" vertical="top"/>
      <protection/>
    </xf>
    <xf numFmtId="49" fontId="24" fillId="0" borderId="10" xfId="93" applyNumberFormat="1" applyFont="1" applyBorder="1" applyAlignment="1">
      <alignment horizontal="center"/>
      <protection/>
    </xf>
    <xf numFmtId="0" fontId="23" fillId="0" borderId="10" xfId="93" applyFont="1" applyBorder="1" applyAlignment="1">
      <alignment horizontal="left" vertical="top" wrapText="1"/>
      <protection/>
    </xf>
    <xf numFmtId="0" fontId="27" fillId="0" borderId="12" xfId="93" applyFont="1" applyBorder="1" applyAlignment="1">
      <alignment horizontal="left" vertical="top" wrapText="1"/>
      <protection/>
    </xf>
    <xf numFmtId="49" fontId="27" fillId="0" borderId="10" xfId="93" applyNumberFormat="1" applyFont="1" applyBorder="1" applyAlignment="1">
      <alignment horizontal="center"/>
      <protection/>
    </xf>
    <xf numFmtId="195" fontId="27" fillId="0" borderId="10" xfId="93" applyNumberFormat="1" applyFont="1" applyBorder="1" applyAlignment="1">
      <alignment horizontal="center"/>
      <protection/>
    </xf>
    <xf numFmtId="0" fontId="27" fillId="0" borderId="12" xfId="93" applyFont="1" applyBorder="1" applyAlignment="1">
      <alignment horizontal="left" vertical="top"/>
      <protection/>
    </xf>
    <xf numFmtId="195" fontId="23" fillId="24" borderId="10" xfId="93" applyNumberFormat="1" applyFont="1" applyFill="1" applyBorder="1" applyAlignment="1">
      <alignment horizontal="center"/>
      <protection/>
    </xf>
    <xf numFmtId="195" fontId="24" fillId="24" borderId="10" xfId="93" applyNumberFormat="1" applyFont="1" applyFill="1" applyBorder="1" applyAlignment="1">
      <alignment horizontal="center"/>
      <protection/>
    </xf>
    <xf numFmtId="195" fontId="27" fillId="24" borderId="10" xfId="93" applyNumberFormat="1" applyFont="1" applyFill="1" applyBorder="1" applyAlignment="1">
      <alignment horizontal="center"/>
      <protection/>
    </xf>
    <xf numFmtId="0" fontId="24" fillId="0" borderId="10" xfId="93" applyFont="1" applyBorder="1" applyAlignment="1">
      <alignment horizontal="left" vertical="top" wrapText="1"/>
      <protection/>
    </xf>
    <xf numFmtId="0" fontId="23" fillId="0" borderId="0" xfId="93" applyFont="1" applyBorder="1" applyAlignment="1">
      <alignment wrapText="1"/>
      <protection/>
    </xf>
    <xf numFmtId="0" fontId="23" fillId="0" borderId="0" xfId="93" applyFont="1" applyBorder="1">
      <alignment/>
      <protection/>
    </xf>
    <xf numFmtId="2" fontId="23" fillId="0" borderId="0" xfId="93" applyNumberFormat="1" applyFont="1" applyBorder="1">
      <alignment/>
      <protection/>
    </xf>
    <xf numFmtId="192" fontId="23" fillId="0" borderId="0" xfId="93" applyNumberFormat="1" applyFont="1" applyBorder="1">
      <alignment/>
      <protection/>
    </xf>
    <xf numFmtId="0" fontId="23" fillId="0" borderId="0" xfId="93" applyFont="1" applyBorder="1" applyAlignment="1">
      <alignment/>
      <protection/>
    </xf>
    <xf numFmtId="0" fontId="23" fillId="0" borderId="10" xfId="93" applyFont="1" applyBorder="1" applyAlignment="1">
      <alignment horizontal="center" vertical="center" wrapText="1"/>
      <protection/>
    </xf>
    <xf numFmtId="0" fontId="23" fillId="0" borderId="10" xfId="93" applyFont="1" applyBorder="1" applyAlignment="1">
      <alignment horizontal="center" vertical="top" wrapText="1"/>
      <protection/>
    </xf>
    <xf numFmtId="0" fontId="23" fillId="0" borderId="10" xfId="93" applyFont="1" applyFill="1" applyBorder="1" applyAlignment="1">
      <alignment horizontal="center" vertical="top"/>
      <protection/>
    </xf>
    <xf numFmtId="0" fontId="23" fillId="0" borderId="17" xfId="93" applyFont="1" applyBorder="1" applyAlignment="1">
      <alignment horizontal="center" vertical="center" wrapText="1"/>
      <protection/>
    </xf>
    <xf numFmtId="0" fontId="23" fillId="0" borderId="15" xfId="93" applyFont="1" applyBorder="1" applyAlignment="1">
      <alignment horizontal="center" vertical="top" wrapText="1"/>
      <protection/>
    </xf>
    <xf numFmtId="0" fontId="24" fillId="0" borderId="16" xfId="93" applyFont="1" applyBorder="1" applyAlignment="1">
      <alignment horizontal="center" vertical="top" wrapText="1"/>
      <protection/>
    </xf>
    <xf numFmtId="0" fontId="24" fillId="0" borderId="10" xfId="0" applyFont="1" applyBorder="1" applyAlignment="1">
      <alignment vertical="top" wrapText="1"/>
    </xf>
    <xf numFmtId="0" fontId="23" fillId="0" borderId="16" xfId="93" applyFont="1" applyBorder="1" applyAlignment="1">
      <alignment horizontal="center" vertical="top" wrapText="1"/>
      <protection/>
    </xf>
    <xf numFmtId="0" fontId="23" fillId="0" borderId="10" xfId="93" applyFont="1" applyBorder="1" applyAlignment="1">
      <alignment horizontal="center" vertical="top"/>
      <protection/>
    </xf>
    <xf numFmtId="0" fontId="23" fillId="0" borderId="13" xfId="93" applyFont="1" applyBorder="1" applyAlignment="1">
      <alignment horizontal="left" vertical="top" wrapText="1"/>
      <protection/>
    </xf>
    <xf numFmtId="0" fontId="23" fillId="24" borderId="16" xfId="93" applyFont="1" applyFill="1" applyBorder="1" applyAlignment="1">
      <alignment horizontal="center" vertical="top" wrapText="1"/>
      <protection/>
    </xf>
    <xf numFmtId="0" fontId="23" fillId="24" borderId="13" xfId="93" applyFont="1" applyFill="1" applyBorder="1" applyAlignment="1">
      <alignment horizontal="left" vertical="top" wrapText="1"/>
      <protection/>
    </xf>
    <xf numFmtId="0" fontId="23" fillId="0" borderId="12" xfId="93" applyFont="1" applyBorder="1" applyAlignment="1">
      <alignment horizontal="center" vertical="top" wrapText="1"/>
      <protection/>
    </xf>
    <xf numFmtId="0" fontId="23" fillId="0" borderId="10" xfId="93" applyFont="1" applyBorder="1" applyAlignment="1">
      <alignment horizontal="left" vertical="top"/>
      <protection/>
    </xf>
    <xf numFmtId="0" fontId="23" fillId="0" borderId="18" xfId="93" applyFont="1" applyBorder="1" applyAlignment="1">
      <alignment horizontal="center" vertical="top" wrapText="1"/>
      <protection/>
    </xf>
    <xf numFmtId="0" fontId="23" fillId="24" borderId="11" xfId="93" applyFont="1" applyFill="1" applyBorder="1" applyAlignment="1">
      <alignment horizontal="left" vertical="top" wrapText="1"/>
      <protection/>
    </xf>
    <xf numFmtId="0" fontId="23" fillId="24" borderId="18" xfId="93" applyFont="1" applyFill="1" applyBorder="1" applyAlignment="1">
      <alignment horizontal="center" vertical="top" wrapText="1"/>
      <protection/>
    </xf>
    <xf numFmtId="0" fontId="23" fillId="0" borderId="18" xfId="93" applyFont="1" applyBorder="1" applyAlignment="1">
      <alignment horizontal="center" vertical="top"/>
      <protection/>
    </xf>
    <xf numFmtId="0" fontId="23" fillId="0" borderId="10" xfId="93" applyFont="1" applyFill="1" applyBorder="1" applyAlignment="1">
      <alignment horizontal="left" vertical="top" wrapText="1"/>
      <protection/>
    </xf>
    <xf numFmtId="0" fontId="24" fillId="0" borderId="0" xfId="93" applyFont="1" applyBorder="1" applyAlignment="1">
      <alignment horizontal="center" vertical="center" wrapText="1"/>
      <protection/>
    </xf>
    <xf numFmtId="0" fontId="24" fillId="0" borderId="0" xfId="93" applyFont="1" applyAlignment="1">
      <alignment/>
      <protection/>
    </xf>
    <xf numFmtId="0" fontId="23" fillId="0" borderId="12" xfId="93" applyFont="1" applyBorder="1" applyAlignment="1">
      <alignment horizontal="center" wrapText="1"/>
      <protection/>
    </xf>
    <xf numFmtId="0" fontId="23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left" vertical="top"/>
      <protection/>
    </xf>
    <xf numFmtId="0" fontId="2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2" xfId="93" applyFont="1" applyFill="1" applyBorder="1" applyAlignment="1">
      <alignment horizontal="left" vertical="top" wrapText="1"/>
      <protection/>
    </xf>
    <xf numFmtId="0" fontId="24" fillId="0" borderId="12" xfId="93" applyFont="1" applyFill="1" applyBorder="1" applyAlignment="1">
      <alignment horizontal="left" vertical="top" wrapText="1"/>
      <protection/>
    </xf>
    <xf numFmtId="0" fontId="23" fillId="0" borderId="12" xfId="93" applyFont="1" applyFill="1" applyBorder="1" applyAlignment="1">
      <alignment horizontal="left" vertical="top"/>
      <protection/>
    </xf>
    <xf numFmtId="0" fontId="24" fillId="0" borderId="0" xfId="93" applyFont="1" applyAlignment="1">
      <alignment horizontal="center" wrapText="1"/>
      <protection/>
    </xf>
    <xf numFmtId="3" fontId="23" fillId="0" borderId="10" xfId="93" applyNumberFormat="1" applyFont="1" applyBorder="1" applyAlignment="1">
      <alignment horizontal="center" vertical="top"/>
      <protection/>
    </xf>
    <xf numFmtId="0" fontId="23" fillId="0" borderId="10" xfId="93" applyFont="1" applyBorder="1" applyAlignment="1">
      <alignment horizontal="justify" vertical="top"/>
      <protection/>
    </xf>
    <xf numFmtId="0" fontId="23" fillId="0" borderId="12" xfId="93" applyFont="1" applyFill="1" applyBorder="1" applyAlignment="1">
      <alignment horizontal="justify" vertical="top"/>
      <protection/>
    </xf>
    <xf numFmtId="0" fontId="24" fillId="0" borderId="10" xfId="93" applyFont="1" applyBorder="1">
      <alignment/>
      <protection/>
    </xf>
    <xf numFmtId="0" fontId="23" fillId="0" borderId="12" xfId="93" applyFont="1" applyBorder="1" applyAlignment="1">
      <alignment/>
      <protection/>
    </xf>
    <xf numFmtId="199" fontId="23" fillId="0" borderId="0" xfId="93" applyNumberFormat="1" applyFont="1">
      <alignment/>
      <protection/>
    </xf>
    <xf numFmtId="195" fontId="23" fillId="0" borderId="0" xfId="93" applyNumberFormat="1" applyFont="1">
      <alignment/>
      <protection/>
    </xf>
    <xf numFmtId="203" fontId="23" fillId="0" borderId="0" xfId="93" applyNumberFormat="1" applyFont="1">
      <alignment/>
      <protection/>
    </xf>
    <xf numFmtId="195" fontId="27" fillId="0" borderId="10" xfId="93" applyNumberFormat="1" applyFont="1" applyFill="1" applyBorder="1" applyAlignment="1">
      <alignment horizontal="center"/>
      <protection/>
    </xf>
    <xf numFmtId="0" fontId="27" fillId="0" borderId="12" xfId="93" applyFont="1" applyBorder="1" applyAlignment="1">
      <alignment horizontal="left" wrapText="1"/>
      <protection/>
    </xf>
    <xf numFmtId="0" fontId="23" fillId="0" borderId="16" xfId="93" applyFont="1" applyBorder="1" applyAlignment="1">
      <alignment horizontal="center" vertical="center" wrapText="1"/>
      <protection/>
    </xf>
    <xf numFmtId="0" fontId="23" fillId="0" borderId="18" xfId="93" applyFont="1" applyBorder="1" applyAlignment="1">
      <alignment horizontal="center" vertical="center" wrapText="1"/>
      <protection/>
    </xf>
    <xf numFmtId="0" fontId="26" fillId="0" borderId="0" xfId="93" applyFont="1" applyAlignment="1">
      <alignment horizontal="center" vertical="center" wrapText="1"/>
      <protection/>
    </xf>
    <xf numFmtId="0" fontId="23" fillId="0" borderId="10" xfId="93" applyFont="1" applyBorder="1" applyAlignment="1">
      <alignment horizontal="center"/>
      <protection/>
    </xf>
    <xf numFmtId="0" fontId="23" fillId="0" borderId="13" xfId="93" applyFont="1" applyBorder="1" applyAlignment="1">
      <alignment horizontal="center" vertical="center" wrapText="1"/>
      <protection/>
    </xf>
    <xf numFmtId="0" fontId="23" fillId="0" borderId="11" xfId="93" applyFont="1" applyBorder="1" applyAlignment="1">
      <alignment horizontal="center" vertical="center" wrapText="1"/>
      <protection/>
    </xf>
    <xf numFmtId="0" fontId="23" fillId="0" borderId="10" xfId="93" applyFont="1" applyBorder="1" applyAlignment="1">
      <alignment horizontal="center" vertical="center" wrapText="1"/>
      <protection/>
    </xf>
    <xf numFmtId="0" fontId="26" fillId="0" borderId="0" xfId="93" applyFont="1" applyBorder="1" applyAlignment="1">
      <alignment horizontal="center" vertical="center" wrapText="1"/>
      <protection/>
    </xf>
    <xf numFmtId="0" fontId="24" fillId="0" borderId="12" xfId="93" applyFont="1" applyBorder="1" applyAlignment="1">
      <alignment/>
      <protection/>
    </xf>
    <xf numFmtId="0" fontId="24" fillId="0" borderId="19" xfId="93" applyFont="1" applyBorder="1" applyAlignment="1">
      <alignment/>
      <protection/>
    </xf>
    <xf numFmtId="0" fontId="23" fillId="0" borderId="12" xfId="93" applyFont="1" applyBorder="1" applyAlignment="1">
      <alignment horizontal="center" vertical="center" wrapText="1"/>
      <protection/>
    </xf>
    <xf numFmtId="0" fontId="23" fillId="0" borderId="14" xfId="93" applyFont="1" applyBorder="1" applyAlignment="1">
      <alignment horizontal="center" vertical="center" wrapText="1"/>
      <protection/>
    </xf>
    <xf numFmtId="0" fontId="24" fillId="0" borderId="10" xfId="93" applyFont="1" applyBorder="1" applyAlignment="1">
      <alignment horizontal="center" vertical="top" wrapText="1"/>
      <protection/>
    </xf>
    <xf numFmtId="0" fontId="23" fillId="0" borderId="13" xfId="93" applyFont="1" applyBorder="1" applyAlignment="1">
      <alignment horizontal="center" vertical="center"/>
      <protection/>
    </xf>
    <xf numFmtId="0" fontId="23" fillId="0" borderId="11" xfId="93" applyFont="1" applyBorder="1" applyAlignment="1">
      <alignment horizontal="center" vertical="center"/>
      <protection/>
    </xf>
    <xf numFmtId="0" fontId="23" fillId="0" borderId="16" xfId="93" applyFont="1" applyBorder="1" applyAlignment="1">
      <alignment horizontal="center" vertical="center"/>
      <protection/>
    </xf>
    <xf numFmtId="0" fontId="23" fillId="0" borderId="18" xfId="93" applyFont="1" applyBorder="1" applyAlignment="1">
      <alignment horizontal="center" vertical="center"/>
      <protection/>
    </xf>
    <xf numFmtId="0" fontId="26" fillId="0" borderId="0" xfId="90" applyNumberFormat="1" applyFont="1" applyFill="1" applyAlignment="1" applyProtection="1">
      <alignment horizontal="center" vertical="center" wrapText="1"/>
      <protection hidden="1"/>
    </xf>
    <xf numFmtId="0" fontId="23" fillId="0" borderId="11" xfId="0" applyFont="1" applyBorder="1" applyAlignment="1">
      <alignment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23.57421875" style="3" customWidth="1"/>
    <col min="2" max="2" width="79.140625" style="3" customWidth="1"/>
    <col min="3" max="5" width="9.7109375" style="3" customWidth="1"/>
    <col min="6" max="16384" width="9.140625" style="3" customWidth="1"/>
  </cols>
  <sheetData>
    <row r="1" ht="12.75">
      <c r="E1" s="2" t="s">
        <v>0</v>
      </c>
    </row>
    <row r="2" ht="12.75">
      <c r="E2" s="2" t="s">
        <v>254</v>
      </c>
    </row>
    <row r="3" ht="12.75">
      <c r="E3" s="2" t="s">
        <v>255</v>
      </c>
    </row>
    <row r="5" s="1" customFormat="1" ht="12.75">
      <c r="E5" s="2" t="s">
        <v>0</v>
      </c>
    </row>
    <row r="6" s="1" customFormat="1" ht="12.75">
      <c r="E6" s="2" t="s">
        <v>129</v>
      </c>
    </row>
    <row r="7" s="1" customFormat="1" ht="12.75">
      <c r="E7" s="2" t="s">
        <v>213</v>
      </c>
    </row>
    <row r="8" s="1" customFormat="1" ht="12.75">
      <c r="E8" s="2" t="s">
        <v>214</v>
      </c>
    </row>
    <row r="9" s="1" customFormat="1" ht="12.75">
      <c r="E9" s="2" t="s">
        <v>151</v>
      </c>
    </row>
    <row r="10" s="1" customFormat="1" ht="12.75">
      <c r="E10" s="2"/>
    </row>
    <row r="11" spans="1:5" ht="14.25">
      <c r="A11" s="106" t="s">
        <v>153</v>
      </c>
      <c r="B11" s="106"/>
      <c r="C11" s="106"/>
      <c r="D11" s="106"/>
      <c r="E11" s="106"/>
    </row>
    <row r="12" spans="1:5" ht="12.75">
      <c r="A12" s="93"/>
      <c r="B12" s="93"/>
      <c r="C12" s="84"/>
      <c r="E12" s="2" t="s">
        <v>131</v>
      </c>
    </row>
    <row r="13" spans="1:5" ht="12.75">
      <c r="A13" s="108" t="s">
        <v>6</v>
      </c>
      <c r="B13" s="104" t="s">
        <v>72</v>
      </c>
      <c r="C13" s="107" t="s">
        <v>115</v>
      </c>
      <c r="D13" s="107"/>
      <c r="E13" s="107"/>
    </row>
    <row r="14" spans="1:5" ht="38.25" customHeight="1">
      <c r="A14" s="109"/>
      <c r="B14" s="105"/>
      <c r="C14" s="7" t="s">
        <v>111</v>
      </c>
      <c r="D14" s="8" t="s">
        <v>117</v>
      </c>
      <c r="E14" s="8" t="s">
        <v>152</v>
      </c>
    </row>
    <row r="15" spans="1:5" ht="12.75">
      <c r="A15" s="65">
        <v>1</v>
      </c>
      <c r="B15" s="65">
        <v>2</v>
      </c>
      <c r="C15" s="6">
        <v>3</v>
      </c>
      <c r="D15" s="6">
        <v>4</v>
      </c>
      <c r="E15" s="6">
        <v>5</v>
      </c>
    </row>
    <row r="16" spans="1:5" ht="12.75">
      <c r="A16" s="94" t="s">
        <v>215</v>
      </c>
      <c r="B16" s="95" t="s">
        <v>105</v>
      </c>
      <c r="C16" s="23">
        <f>C21</f>
        <v>0</v>
      </c>
      <c r="D16" s="23">
        <f>D21</f>
        <v>0</v>
      </c>
      <c r="E16" s="23">
        <f>E21</f>
        <v>0</v>
      </c>
    </row>
    <row r="17" spans="1:5" ht="12.75">
      <c r="A17" s="94" t="s">
        <v>216</v>
      </c>
      <c r="B17" s="96" t="s">
        <v>106</v>
      </c>
      <c r="C17" s="13">
        <f>C18</f>
        <v>-6307.1</v>
      </c>
      <c r="D17" s="13">
        <f>D18</f>
        <v>-5440</v>
      </c>
      <c r="E17" s="13">
        <f>E18</f>
        <v>-5553.299999999999</v>
      </c>
    </row>
    <row r="18" spans="1:5" ht="12.75">
      <c r="A18" s="94" t="s">
        <v>217</v>
      </c>
      <c r="B18" s="92" t="s">
        <v>186</v>
      </c>
      <c r="C18" s="13">
        <f>-2!C29</f>
        <v>-6307.1</v>
      </c>
      <c r="D18" s="13">
        <f>-2!D29</f>
        <v>-5440</v>
      </c>
      <c r="E18" s="13">
        <f>-2!E29</f>
        <v>-5553.299999999999</v>
      </c>
    </row>
    <row r="19" spans="1:5" ht="12.75">
      <c r="A19" s="94" t="s">
        <v>218</v>
      </c>
      <c r="B19" s="96" t="s">
        <v>147</v>
      </c>
      <c r="C19" s="13">
        <f>C20</f>
        <v>6307.1</v>
      </c>
      <c r="D19" s="13">
        <f>D20</f>
        <v>5440</v>
      </c>
      <c r="E19" s="13">
        <f>E20</f>
        <v>5553.300000000001</v>
      </c>
    </row>
    <row r="20" spans="1:5" ht="12.75">
      <c r="A20" s="94" t="s">
        <v>219</v>
      </c>
      <c r="B20" s="96" t="s">
        <v>148</v>
      </c>
      <c r="C20" s="13">
        <f>5!D54</f>
        <v>6307.1</v>
      </c>
      <c r="D20" s="13">
        <f>5!E54</f>
        <v>5440</v>
      </c>
      <c r="E20" s="13">
        <f>5!F54</f>
        <v>5553.300000000001</v>
      </c>
    </row>
    <row r="21" spans="1:5" ht="12.75">
      <c r="A21" s="97" t="s">
        <v>67</v>
      </c>
      <c r="B21" s="98"/>
      <c r="C21" s="10">
        <f>ROUND(C18+C19,5)</f>
        <v>0</v>
      </c>
      <c r="D21" s="10">
        <f>ROUND(D18+D19,5)</f>
        <v>0</v>
      </c>
      <c r="E21" s="10">
        <f>ROUND(E18+E19,5)</f>
        <v>0</v>
      </c>
    </row>
    <row r="23" ht="12.75">
      <c r="C23" s="99"/>
    </row>
    <row r="25" ht="12.75">
      <c r="C25" s="99"/>
    </row>
    <row r="26" ht="12.75">
      <c r="C26" s="100"/>
    </row>
    <row r="27" ht="12.75">
      <c r="C27" s="101"/>
    </row>
  </sheetData>
  <sheetProtection/>
  <mergeCells count="4">
    <mergeCell ref="B13:B14"/>
    <mergeCell ref="A11:E11"/>
    <mergeCell ref="C13:E13"/>
    <mergeCell ref="A13:A14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0.140625" style="3" customWidth="1"/>
    <col min="2" max="2" width="82.57421875" style="3" customWidth="1"/>
    <col min="3" max="5" width="9.7109375" style="3" customWidth="1"/>
    <col min="6" max="16384" width="9.140625" style="3" customWidth="1"/>
  </cols>
  <sheetData>
    <row r="1" ht="12.75">
      <c r="E1" s="2" t="s">
        <v>68</v>
      </c>
    </row>
    <row r="2" ht="12.75">
      <c r="E2" s="2" t="str">
        <f>1!E2</f>
        <v>к решению Совета сельского поселения Анхимовское</v>
      </c>
    </row>
    <row r="3" ht="12.75">
      <c r="E3" s="2" t="str">
        <f>1!E3</f>
        <v>от 00.03.2020 года № 000</v>
      </c>
    </row>
    <row r="5" spans="3:5" s="1" customFormat="1" ht="12.75">
      <c r="C5" s="2"/>
      <c r="D5" s="2"/>
      <c r="E5" s="2" t="s">
        <v>68</v>
      </c>
    </row>
    <row r="6" spans="3:5" s="1" customFormat="1" ht="12.75">
      <c r="C6" s="2"/>
      <c r="D6" s="2"/>
      <c r="E6" s="2" t="str">
        <f>1!E6</f>
        <v>к решению Совета сельского поселения</v>
      </c>
    </row>
    <row r="7" spans="3:5" s="1" customFormat="1" ht="12.75">
      <c r="C7" s="2"/>
      <c r="D7" s="2"/>
      <c r="E7" s="2" t="str">
        <f>1!E7</f>
        <v>Анхимовское от 11.12.2019 года № 143</v>
      </c>
    </row>
    <row r="8" spans="3:5" s="1" customFormat="1" ht="12.75">
      <c r="C8" s="2"/>
      <c r="D8" s="2"/>
      <c r="E8" s="2" t="str">
        <f>1!E8</f>
        <v> "О бюджете сельского поселения Анхимовское</v>
      </c>
    </row>
    <row r="9" spans="3:5" s="1" customFormat="1" ht="12.75">
      <c r="C9" s="2"/>
      <c r="D9" s="2"/>
      <c r="E9" s="2" t="str">
        <f>1!E9</f>
        <v>на 2020 год и плановый период 2021 и 2022 годов"</v>
      </c>
    </row>
    <row r="10" spans="3:5" s="1" customFormat="1" ht="12.75">
      <c r="C10" s="2"/>
      <c r="D10" s="2"/>
      <c r="E10" s="2"/>
    </row>
    <row r="11" spans="1:5" ht="28.5" customHeight="1">
      <c r="A11" s="111" t="s">
        <v>154</v>
      </c>
      <c r="B11" s="111"/>
      <c r="C11" s="111"/>
      <c r="D11" s="111"/>
      <c r="E11" s="111"/>
    </row>
    <row r="12" spans="1:5" ht="12.75">
      <c r="A12" s="83"/>
      <c r="B12" s="83"/>
      <c r="C12" s="84"/>
      <c r="E12" s="2" t="s">
        <v>131</v>
      </c>
    </row>
    <row r="13" spans="1:5" ht="12.75">
      <c r="A13" s="110" t="s">
        <v>1</v>
      </c>
      <c r="B13" s="110" t="s">
        <v>64</v>
      </c>
      <c r="C13" s="107" t="s">
        <v>115</v>
      </c>
      <c r="D13" s="107"/>
      <c r="E13" s="107"/>
    </row>
    <row r="14" spans="1:5" ht="12.75">
      <c r="A14" s="110"/>
      <c r="B14" s="110"/>
      <c r="C14" s="7" t="s">
        <v>111</v>
      </c>
      <c r="D14" s="8" t="s">
        <v>117</v>
      </c>
      <c r="E14" s="8" t="s">
        <v>152</v>
      </c>
    </row>
    <row r="15" spans="1:5" ht="12.75">
      <c r="A15" s="85">
        <v>1</v>
      </c>
      <c r="B15" s="85">
        <v>2</v>
      </c>
      <c r="C15" s="86">
        <v>3</v>
      </c>
      <c r="D15" s="6">
        <v>4</v>
      </c>
      <c r="E15" s="6">
        <v>5</v>
      </c>
    </row>
    <row r="16" spans="1:5" ht="12.75">
      <c r="A16" s="72" t="s">
        <v>136</v>
      </c>
      <c r="B16" s="87" t="s">
        <v>2</v>
      </c>
      <c r="C16" s="23">
        <v>2021</v>
      </c>
      <c r="D16" s="23">
        <v>1637</v>
      </c>
      <c r="E16" s="23">
        <v>1648</v>
      </c>
    </row>
    <row r="17" spans="1:5" ht="12.75">
      <c r="A17" s="72" t="s">
        <v>137</v>
      </c>
      <c r="B17" s="87" t="s">
        <v>3</v>
      </c>
      <c r="C17" s="41">
        <f>C18+C27</f>
        <v>4286.1</v>
      </c>
      <c r="D17" s="41">
        <f>D18+D27</f>
        <v>3802.9999999999995</v>
      </c>
      <c r="E17" s="41">
        <f>E18+E27</f>
        <v>3905.2999999999997</v>
      </c>
    </row>
    <row r="18" spans="1:5" ht="12.75">
      <c r="A18" s="72" t="s">
        <v>138</v>
      </c>
      <c r="B18" s="32" t="s">
        <v>4</v>
      </c>
      <c r="C18" s="41">
        <f>C19+C22+C25</f>
        <v>4266.1</v>
      </c>
      <c r="D18" s="41">
        <f>D19+D22+D25</f>
        <v>3802.9999999999995</v>
      </c>
      <c r="E18" s="41">
        <f>E19+E22+E25</f>
        <v>3905.2999999999997</v>
      </c>
    </row>
    <row r="19" spans="1:5" ht="12.75">
      <c r="A19" s="72" t="s">
        <v>139</v>
      </c>
      <c r="B19" s="32" t="s">
        <v>133</v>
      </c>
      <c r="C19" s="41">
        <f>C20+C21</f>
        <v>3620.4</v>
      </c>
      <c r="D19" s="41">
        <f>D20+D21</f>
        <v>3412.3999999999996</v>
      </c>
      <c r="E19" s="41">
        <f>E20+E21</f>
        <v>3511.1</v>
      </c>
    </row>
    <row r="20" spans="1:5" ht="12.75">
      <c r="A20" s="72" t="s">
        <v>121</v>
      </c>
      <c r="B20" s="46" t="s">
        <v>134</v>
      </c>
      <c r="C20" s="23">
        <v>2250.4</v>
      </c>
      <c r="D20" s="23">
        <v>2423.2</v>
      </c>
      <c r="E20" s="23">
        <v>2638.6</v>
      </c>
    </row>
    <row r="21" spans="1:5" ht="25.5">
      <c r="A21" s="72" t="s">
        <v>135</v>
      </c>
      <c r="B21" s="19" t="s">
        <v>112</v>
      </c>
      <c r="C21" s="23">
        <v>1370</v>
      </c>
      <c r="D21" s="23">
        <v>989.2</v>
      </c>
      <c r="E21" s="23">
        <v>872.5</v>
      </c>
    </row>
    <row r="22" spans="1:5" ht="12.75">
      <c r="A22" s="72" t="s">
        <v>140</v>
      </c>
      <c r="B22" s="32" t="s">
        <v>107</v>
      </c>
      <c r="C22" s="41">
        <f>C23+C24</f>
        <v>95.5</v>
      </c>
      <c r="D22" s="41">
        <f>D23+D24</f>
        <v>96.4</v>
      </c>
      <c r="E22" s="41">
        <f>E23+E24</f>
        <v>100</v>
      </c>
    </row>
    <row r="23" spans="1:5" ht="25.5">
      <c r="A23" s="72" t="s">
        <v>141</v>
      </c>
      <c r="B23" s="19" t="s">
        <v>132</v>
      </c>
      <c r="C23" s="23">
        <v>93.5</v>
      </c>
      <c r="D23" s="23">
        <v>94.4</v>
      </c>
      <c r="E23" s="23">
        <v>98</v>
      </c>
    </row>
    <row r="24" spans="1:5" ht="12.75">
      <c r="A24" s="88" t="s">
        <v>159</v>
      </c>
      <c r="B24" s="89" t="s">
        <v>160</v>
      </c>
      <c r="C24" s="23">
        <v>2</v>
      </c>
      <c r="D24" s="23">
        <v>2</v>
      </c>
      <c r="E24" s="23">
        <v>2</v>
      </c>
    </row>
    <row r="25" spans="1:5" ht="12.75">
      <c r="A25" s="72" t="s">
        <v>142</v>
      </c>
      <c r="B25" s="32" t="s">
        <v>146</v>
      </c>
      <c r="C25" s="41">
        <f>C26</f>
        <v>550.2</v>
      </c>
      <c r="D25" s="41">
        <f>D26</f>
        <v>294.2</v>
      </c>
      <c r="E25" s="41">
        <f>E26</f>
        <v>294.2</v>
      </c>
    </row>
    <row r="26" spans="1:5" ht="12.75">
      <c r="A26" s="72" t="s">
        <v>122</v>
      </c>
      <c r="B26" s="90" t="s">
        <v>108</v>
      </c>
      <c r="C26" s="23">
        <v>550.2</v>
      </c>
      <c r="D26" s="23">
        <v>294.2</v>
      </c>
      <c r="E26" s="23">
        <v>294.2</v>
      </c>
    </row>
    <row r="27" spans="1:5" ht="12.75">
      <c r="A27" s="72" t="s">
        <v>192</v>
      </c>
      <c r="B27" s="91" t="s">
        <v>191</v>
      </c>
      <c r="C27" s="41">
        <f>C28</f>
        <v>20</v>
      </c>
      <c r="D27" s="41">
        <f>D28</f>
        <v>0</v>
      </c>
      <c r="E27" s="41">
        <f>E28</f>
        <v>0</v>
      </c>
    </row>
    <row r="28" spans="1:5" ht="25.5">
      <c r="A28" s="72" t="s">
        <v>189</v>
      </c>
      <c r="B28" s="90" t="s">
        <v>190</v>
      </c>
      <c r="C28" s="23">
        <v>20</v>
      </c>
      <c r="D28" s="23">
        <v>0</v>
      </c>
      <c r="E28" s="23">
        <v>0</v>
      </c>
    </row>
    <row r="29" spans="1:5" ht="12.75">
      <c r="A29" s="112" t="s">
        <v>5</v>
      </c>
      <c r="B29" s="113"/>
      <c r="C29" s="41">
        <f>C16+C17</f>
        <v>6307.1</v>
      </c>
      <c r="D29" s="41">
        <f>D16+D17</f>
        <v>5440</v>
      </c>
      <c r="E29" s="41">
        <f>E16+E17</f>
        <v>5553.299999999999</v>
      </c>
    </row>
  </sheetData>
  <sheetProtection/>
  <mergeCells count="5">
    <mergeCell ref="C13:E13"/>
    <mergeCell ref="A13:A14"/>
    <mergeCell ref="B13:B14"/>
    <mergeCell ref="A11:E11"/>
    <mergeCell ref="A29:B29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4.140625" style="3" customWidth="1"/>
    <col min="2" max="2" width="24.7109375" style="3" customWidth="1"/>
    <col min="3" max="3" width="91.57421875" style="3" customWidth="1"/>
    <col min="4" max="16384" width="9.140625" style="3" customWidth="1"/>
  </cols>
  <sheetData>
    <row r="1" ht="12.75">
      <c r="C1" s="2" t="s">
        <v>163</v>
      </c>
    </row>
    <row r="2" ht="12.75">
      <c r="C2" s="2" t="str">
        <f>1!E2</f>
        <v>к решению Совета сельского поселения Анхимовское</v>
      </c>
    </row>
    <row r="3" ht="12.75">
      <c r="C3" s="2" t="str">
        <f>1!E3</f>
        <v>от 00.03.2020 года № 000</v>
      </c>
    </row>
    <row r="5" spans="3:7" ht="12.75">
      <c r="C5" s="2" t="s">
        <v>163</v>
      </c>
      <c r="G5" s="2"/>
    </row>
    <row r="6" spans="3:7" ht="12.75">
      <c r="C6" s="2" t="str">
        <f>1!E6</f>
        <v>к решению Совета сельского поселения</v>
      </c>
      <c r="G6" s="2"/>
    </row>
    <row r="7" spans="3:7" ht="12.75">
      <c r="C7" s="2" t="str">
        <f>1!E7</f>
        <v>Анхимовское от 11.12.2019 года № 143</v>
      </c>
      <c r="G7" s="2"/>
    </row>
    <row r="8" spans="3:7" ht="12.75">
      <c r="C8" s="2" t="str">
        <f>1!E8</f>
        <v> "О бюджете сельского поселения Анхимовское</v>
      </c>
      <c r="G8" s="2"/>
    </row>
    <row r="9" spans="2:7" ht="12.75">
      <c r="B9" s="1"/>
      <c r="C9" s="2" t="str">
        <f>1!E9</f>
        <v>на 2020 год и плановый период 2021 и 2022 годов"</v>
      </c>
      <c r="G9" s="2"/>
    </row>
    <row r="11" spans="1:3" ht="14.25">
      <c r="A11" s="106" t="s">
        <v>164</v>
      </c>
      <c r="B11" s="106"/>
      <c r="C11" s="106"/>
    </row>
    <row r="12" spans="1:3" ht="12.75">
      <c r="A12" s="60"/>
      <c r="B12" s="60"/>
      <c r="C12" s="60"/>
    </row>
    <row r="13" spans="1:3" ht="25.5" customHeight="1">
      <c r="A13" s="114" t="s">
        <v>6</v>
      </c>
      <c r="B13" s="115"/>
      <c r="C13" s="108" t="s">
        <v>165</v>
      </c>
    </row>
    <row r="14" spans="1:3" ht="38.25">
      <c r="A14" s="64" t="s">
        <v>166</v>
      </c>
      <c r="B14" s="67" t="s">
        <v>167</v>
      </c>
      <c r="C14" s="109"/>
    </row>
    <row r="15" spans="1:3" ht="12.75">
      <c r="A15" s="68">
        <v>1</v>
      </c>
      <c r="B15" s="65">
        <v>2</v>
      </c>
      <c r="C15" s="68">
        <v>3</v>
      </c>
    </row>
    <row r="16" spans="1:3" ht="12.75">
      <c r="A16" s="69">
        <v>834</v>
      </c>
      <c r="B16" s="70"/>
      <c r="C16" s="70" t="s">
        <v>228</v>
      </c>
    </row>
    <row r="17" spans="1:3" ht="38.25">
      <c r="A17" s="71">
        <v>834</v>
      </c>
      <c r="B17" s="72" t="s">
        <v>168</v>
      </c>
      <c r="C17" s="73" t="s">
        <v>220</v>
      </c>
    </row>
    <row r="18" spans="1:3" ht="38.25">
      <c r="A18" s="71">
        <v>834</v>
      </c>
      <c r="B18" s="72" t="s">
        <v>169</v>
      </c>
      <c r="C18" s="73" t="s">
        <v>221</v>
      </c>
    </row>
    <row r="19" spans="1:3" ht="25.5" customHeight="1">
      <c r="A19" s="74">
        <v>834</v>
      </c>
      <c r="B19" s="72" t="s">
        <v>229</v>
      </c>
      <c r="C19" s="75" t="s">
        <v>222</v>
      </c>
    </row>
    <row r="20" spans="1:3" ht="12.75">
      <c r="A20" s="71">
        <v>834</v>
      </c>
      <c r="B20" s="72" t="s">
        <v>170</v>
      </c>
      <c r="C20" s="50" t="s">
        <v>171</v>
      </c>
    </row>
    <row r="21" spans="1:3" ht="38.25" customHeight="1">
      <c r="A21" s="71">
        <v>834</v>
      </c>
      <c r="B21" s="72" t="s">
        <v>223</v>
      </c>
      <c r="C21" s="73" t="s">
        <v>224</v>
      </c>
    </row>
    <row r="22" spans="1:3" ht="12.75">
      <c r="A22" s="71">
        <v>834</v>
      </c>
      <c r="B22" s="72" t="s">
        <v>172</v>
      </c>
      <c r="C22" s="50" t="s">
        <v>173</v>
      </c>
    </row>
    <row r="23" spans="1:3" ht="12.75">
      <c r="A23" s="71">
        <v>834</v>
      </c>
      <c r="B23" s="72" t="s">
        <v>121</v>
      </c>
      <c r="C23" s="50" t="s">
        <v>225</v>
      </c>
    </row>
    <row r="24" spans="1:3" ht="12.75">
      <c r="A24" s="71">
        <v>834</v>
      </c>
      <c r="B24" s="72" t="s">
        <v>135</v>
      </c>
      <c r="C24" s="50" t="s">
        <v>112</v>
      </c>
    </row>
    <row r="25" spans="1:3" ht="12.75">
      <c r="A25" s="76">
        <v>834</v>
      </c>
      <c r="B25" s="72" t="s">
        <v>174</v>
      </c>
      <c r="C25" s="77" t="s">
        <v>175</v>
      </c>
    </row>
    <row r="26" spans="1:3" ht="12.75">
      <c r="A26" s="78">
        <v>834</v>
      </c>
      <c r="B26" s="72" t="s">
        <v>122</v>
      </c>
      <c r="C26" s="79" t="s">
        <v>108</v>
      </c>
    </row>
    <row r="27" spans="1:3" ht="25.5">
      <c r="A27" s="80">
        <v>834</v>
      </c>
      <c r="B27" s="72" t="s">
        <v>141</v>
      </c>
      <c r="C27" s="50" t="s">
        <v>132</v>
      </c>
    </row>
    <row r="28" spans="1:3" ht="12.75">
      <c r="A28" s="78">
        <v>834</v>
      </c>
      <c r="B28" s="72" t="s">
        <v>159</v>
      </c>
      <c r="C28" s="50" t="s">
        <v>160</v>
      </c>
    </row>
    <row r="29" spans="1:3" ht="38.25">
      <c r="A29" s="78">
        <v>834</v>
      </c>
      <c r="B29" s="72" t="s">
        <v>123</v>
      </c>
      <c r="C29" s="50" t="s">
        <v>210</v>
      </c>
    </row>
    <row r="30" spans="1:3" ht="12.75">
      <c r="A30" s="81">
        <v>834</v>
      </c>
      <c r="B30" s="72" t="s">
        <v>176</v>
      </c>
      <c r="C30" s="82" t="s">
        <v>177</v>
      </c>
    </row>
    <row r="31" spans="1:3" ht="12.75">
      <c r="A31" s="76">
        <v>834</v>
      </c>
      <c r="B31" s="72" t="s">
        <v>187</v>
      </c>
      <c r="C31" s="50" t="s">
        <v>188</v>
      </c>
    </row>
    <row r="32" spans="1:3" ht="25.5">
      <c r="A32" s="78">
        <v>834</v>
      </c>
      <c r="B32" s="72" t="s">
        <v>189</v>
      </c>
      <c r="C32" s="50" t="s">
        <v>190</v>
      </c>
    </row>
    <row r="33" spans="1:3" ht="12.75">
      <c r="A33" s="78">
        <v>834</v>
      </c>
      <c r="B33" s="72" t="s">
        <v>196</v>
      </c>
      <c r="C33" s="82" t="s">
        <v>226</v>
      </c>
    </row>
    <row r="34" spans="1:3" ht="38.25" customHeight="1">
      <c r="A34" s="78">
        <v>834</v>
      </c>
      <c r="B34" s="72" t="s">
        <v>178</v>
      </c>
      <c r="C34" s="50" t="s">
        <v>227</v>
      </c>
    </row>
    <row r="35" spans="1:3" ht="25.5">
      <c r="A35" s="78">
        <v>834</v>
      </c>
      <c r="B35" s="72" t="s">
        <v>247</v>
      </c>
      <c r="C35" s="50" t="s">
        <v>248</v>
      </c>
    </row>
    <row r="36" spans="1:3" ht="25.5">
      <c r="A36" s="78">
        <v>834</v>
      </c>
      <c r="B36" s="72" t="s">
        <v>249</v>
      </c>
      <c r="C36" s="50" t="s">
        <v>250</v>
      </c>
    </row>
  </sheetData>
  <sheetProtection/>
  <mergeCells count="3">
    <mergeCell ref="A11:C11"/>
    <mergeCell ref="A13:B13"/>
    <mergeCell ref="C13:C14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14.140625" style="3" bestFit="1" customWidth="1"/>
    <col min="2" max="2" width="24.7109375" style="3" bestFit="1" customWidth="1"/>
    <col min="3" max="3" width="91.57421875" style="3" customWidth="1"/>
    <col min="4" max="16384" width="9.140625" style="3" customWidth="1"/>
  </cols>
  <sheetData>
    <row r="1" spans="3:7" ht="12.75">
      <c r="C1" s="2" t="s">
        <v>179</v>
      </c>
      <c r="G1" s="2"/>
    </row>
    <row r="2" spans="3:7" ht="12.75">
      <c r="C2" s="2" t="str">
        <f>1!E6</f>
        <v>к решению Совета сельского поселения</v>
      </c>
      <c r="G2" s="2"/>
    </row>
    <row r="3" spans="3:7" ht="12.75">
      <c r="C3" s="2" t="str">
        <f>1!E7</f>
        <v>Анхимовское от 11.12.2019 года № 143</v>
      </c>
      <c r="G3" s="2"/>
    </row>
    <row r="4" spans="3:7" ht="12.75">
      <c r="C4" s="2" t="str">
        <f>1!E8</f>
        <v> "О бюджете сельского поселения Анхимовское</v>
      </c>
      <c r="G4" s="2"/>
    </row>
    <row r="5" spans="2:7" ht="12.75">
      <c r="B5" s="1"/>
      <c r="C5" s="2" t="str">
        <f>1!E9</f>
        <v>на 2020 год и плановый период 2021 и 2022 годов"</v>
      </c>
      <c r="G5" s="2"/>
    </row>
    <row r="7" spans="1:3" ht="14.25">
      <c r="A7" s="106" t="s">
        <v>180</v>
      </c>
      <c r="B7" s="106"/>
      <c r="C7" s="106"/>
    </row>
    <row r="8" spans="1:3" ht="12.75">
      <c r="A8" s="60"/>
      <c r="B8" s="60"/>
      <c r="C8" s="60"/>
    </row>
    <row r="9" spans="1:3" ht="12.75">
      <c r="A9" s="110" t="s">
        <v>181</v>
      </c>
      <c r="B9" s="110"/>
      <c r="C9" s="110" t="s">
        <v>7</v>
      </c>
    </row>
    <row r="10" spans="1:3" ht="25.5">
      <c r="A10" s="64" t="s">
        <v>182</v>
      </c>
      <c r="B10" s="64" t="s">
        <v>183</v>
      </c>
      <c r="C10" s="110"/>
    </row>
    <row r="11" spans="1:3" ht="12.75">
      <c r="A11" s="65">
        <v>1</v>
      </c>
      <c r="B11" s="65">
        <v>2</v>
      </c>
      <c r="C11" s="65">
        <v>3</v>
      </c>
    </row>
    <row r="12" spans="1:3" ht="12.75">
      <c r="A12" s="116" t="s">
        <v>228</v>
      </c>
      <c r="B12" s="116"/>
      <c r="C12" s="116"/>
    </row>
    <row r="13" spans="1:3" ht="12.75">
      <c r="A13" s="65">
        <v>834</v>
      </c>
      <c r="B13" s="66" t="s">
        <v>184</v>
      </c>
      <c r="C13" s="50" t="s">
        <v>148</v>
      </c>
    </row>
    <row r="14" spans="1:3" ht="12.75">
      <c r="A14" s="65">
        <v>834</v>
      </c>
      <c r="B14" s="66" t="s">
        <v>185</v>
      </c>
      <c r="C14" s="50" t="s">
        <v>186</v>
      </c>
    </row>
  </sheetData>
  <sheetProtection/>
  <mergeCells count="4">
    <mergeCell ref="A7:C7"/>
    <mergeCell ref="A9:B9"/>
    <mergeCell ref="C9:C10"/>
    <mergeCell ref="A12:C12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71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0.57421875" style="3" customWidth="1"/>
    <col min="2" max="3" width="6.421875" style="3" customWidth="1"/>
    <col min="4" max="6" width="9.7109375" style="3" customWidth="1"/>
    <col min="7" max="16384" width="9.140625" style="3" customWidth="1"/>
  </cols>
  <sheetData>
    <row r="1" ht="12.75">
      <c r="F1" s="2" t="s">
        <v>179</v>
      </c>
    </row>
    <row r="2" ht="12.75">
      <c r="F2" s="2" t="str">
        <f>1!E2</f>
        <v>к решению Совета сельского поселения Анхимовское</v>
      </c>
    </row>
    <row r="3" ht="12.75">
      <c r="F3" s="2" t="str">
        <f>1!E3</f>
        <v>от 00.03.2020 года № 000</v>
      </c>
    </row>
    <row r="5" s="1" customFormat="1" ht="12.75">
      <c r="F5" s="2" t="s">
        <v>63</v>
      </c>
    </row>
    <row r="6" s="1" customFormat="1" ht="12.75">
      <c r="F6" s="2" t="str">
        <f>1!E6</f>
        <v>к решению Совета сельского поселения</v>
      </c>
    </row>
    <row r="7" s="1" customFormat="1" ht="12.75">
      <c r="F7" s="2" t="str">
        <f>1!E7</f>
        <v>Анхимовское от 11.12.2019 года № 143</v>
      </c>
    </row>
    <row r="8" s="1" customFormat="1" ht="12.75">
      <c r="F8" s="2" t="str">
        <f>1!E8</f>
        <v> "О бюджете сельского поселения Анхимовское</v>
      </c>
    </row>
    <row r="9" s="1" customFormat="1" ht="12.75">
      <c r="F9" s="2" t="str">
        <f>1!E9</f>
        <v>на 2020 год и плановый период 2021 и 2022 годов"</v>
      </c>
    </row>
    <row r="10" s="1" customFormat="1" ht="12.75"/>
    <row r="11" spans="1:6" ht="32.25" customHeight="1">
      <c r="A11" s="111" t="s">
        <v>155</v>
      </c>
      <c r="B11" s="111"/>
      <c r="C11" s="111"/>
      <c r="D11" s="111"/>
      <c r="E11" s="111"/>
      <c r="F11" s="111"/>
    </row>
    <row r="12" spans="1:6" ht="12.75">
      <c r="A12" s="47"/>
      <c r="B12" s="47"/>
      <c r="C12" s="47"/>
      <c r="D12" s="47"/>
      <c r="F12" s="2" t="s">
        <v>131</v>
      </c>
    </row>
    <row r="13" spans="1:6" ht="12.75">
      <c r="A13" s="119" t="s">
        <v>7</v>
      </c>
      <c r="B13" s="117" t="s">
        <v>8</v>
      </c>
      <c r="C13" s="108" t="s">
        <v>244</v>
      </c>
      <c r="D13" s="107" t="s">
        <v>115</v>
      </c>
      <c r="E13" s="107"/>
      <c r="F13" s="107"/>
    </row>
    <row r="14" spans="1:6" ht="12.75">
      <c r="A14" s="120"/>
      <c r="B14" s="118"/>
      <c r="C14" s="109"/>
      <c r="D14" s="7" t="s">
        <v>111</v>
      </c>
      <c r="E14" s="8" t="s">
        <v>117</v>
      </c>
      <c r="F14" s="8" t="s">
        <v>152</v>
      </c>
    </row>
    <row r="15" spans="1:6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ht="12.75">
      <c r="A16" s="48" t="s">
        <v>9</v>
      </c>
      <c r="B16" s="49" t="s">
        <v>10</v>
      </c>
      <c r="C16" s="11"/>
      <c r="D16" s="41">
        <f>D17+D18+D24+D29+D30</f>
        <v>3103.4</v>
      </c>
      <c r="E16" s="41">
        <f>E17+E18+E24+E29+E30</f>
        <v>2850.9999999999995</v>
      </c>
      <c r="F16" s="41">
        <f>F17+F18+F24+F29+F30</f>
        <v>2828.9</v>
      </c>
    </row>
    <row r="17" spans="1:6" ht="12.75">
      <c r="A17" s="46" t="s">
        <v>145</v>
      </c>
      <c r="B17" s="11" t="s">
        <v>10</v>
      </c>
      <c r="C17" s="11" t="s">
        <v>12</v>
      </c>
      <c r="D17" s="23">
        <f>7!G18</f>
        <v>752.4</v>
      </c>
      <c r="E17" s="23">
        <f>7!H18</f>
        <v>645</v>
      </c>
      <c r="F17" s="23">
        <f>7!I18</f>
        <v>645</v>
      </c>
    </row>
    <row r="18" spans="1:6" ht="25.5">
      <c r="A18" s="50" t="s">
        <v>144</v>
      </c>
      <c r="B18" s="11" t="s">
        <v>10</v>
      </c>
      <c r="C18" s="11" t="s">
        <v>13</v>
      </c>
      <c r="D18" s="23">
        <f>7!G23</f>
        <v>2063.2</v>
      </c>
      <c r="E18" s="23">
        <f>7!H23</f>
        <v>1957.3999999999999</v>
      </c>
      <c r="F18" s="23">
        <f>7!I23</f>
        <v>1935.3</v>
      </c>
    </row>
    <row r="19" spans="1:6" ht="12.75">
      <c r="A19" s="51" t="s">
        <v>73</v>
      </c>
      <c r="B19" s="52"/>
      <c r="C19" s="52"/>
      <c r="D19" s="53"/>
      <c r="E19" s="53"/>
      <c r="F19" s="53"/>
    </row>
    <row r="20" spans="1:6" ht="12.75">
      <c r="A20" s="51" t="s">
        <v>57</v>
      </c>
      <c r="B20" s="52" t="s">
        <v>10</v>
      </c>
      <c r="C20" s="52" t="s">
        <v>13</v>
      </c>
      <c r="D20" s="53">
        <f>D21+D22+D23</f>
        <v>100.30000000000001</v>
      </c>
      <c r="E20" s="53">
        <f>E21+E22+E23</f>
        <v>57.8</v>
      </c>
      <c r="F20" s="53">
        <f>F21+F22+F23</f>
        <v>57.8</v>
      </c>
    </row>
    <row r="21" spans="1:9" ht="12.75">
      <c r="A21" s="54" t="s">
        <v>198</v>
      </c>
      <c r="B21" s="52" t="s">
        <v>10</v>
      </c>
      <c r="C21" s="52" t="s">
        <v>13</v>
      </c>
      <c r="D21" s="53">
        <f>7!G33</f>
        <v>52</v>
      </c>
      <c r="E21" s="53">
        <f>7!H33</f>
        <v>52</v>
      </c>
      <c r="F21" s="53">
        <f>7!I33</f>
        <v>52</v>
      </c>
      <c r="I21" s="44"/>
    </row>
    <row r="22" spans="1:6" ht="25.5">
      <c r="A22" s="51" t="s">
        <v>100</v>
      </c>
      <c r="B22" s="52" t="s">
        <v>10</v>
      </c>
      <c r="C22" s="52" t="s">
        <v>13</v>
      </c>
      <c r="D22" s="53">
        <f>7!G36</f>
        <v>6.2</v>
      </c>
      <c r="E22" s="53">
        <f>7!H36</f>
        <v>5.8</v>
      </c>
      <c r="F22" s="53">
        <f>7!I36</f>
        <v>5.8</v>
      </c>
    </row>
    <row r="23" spans="1:6" ht="12.75">
      <c r="A23" s="54" t="s">
        <v>193</v>
      </c>
      <c r="B23" s="52" t="s">
        <v>10</v>
      </c>
      <c r="C23" s="52" t="s">
        <v>13</v>
      </c>
      <c r="D23" s="53">
        <f>7!G39</f>
        <v>42.1</v>
      </c>
      <c r="E23" s="53">
        <f>7!H39</f>
        <v>0</v>
      </c>
      <c r="F23" s="53">
        <f>7!I39</f>
        <v>0</v>
      </c>
    </row>
    <row r="24" spans="1:6" ht="25.5">
      <c r="A24" s="19" t="s">
        <v>56</v>
      </c>
      <c r="B24" s="11" t="s">
        <v>10</v>
      </c>
      <c r="C24" s="11" t="s">
        <v>33</v>
      </c>
      <c r="D24" s="23">
        <f>D26</f>
        <v>250.8</v>
      </c>
      <c r="E24" s="23">
        <f>E26</f>
        <v>228.6</v>
      </c>
      <c r="F24" s="23">
        <f>F26</f>
        <v>228.6</v>
      </c>
    </row>
    <row r="25" spans="1:6" ht="12.75">
      <c r="A25" s="51" t="s">
        <v>73</v>
      </c>
      <c r="B25" s="11"/>
      <c r="C25" s="11"/>
      <c r="D25" s="23"/>
      <c r="E25" s="23"/>
      <c r="F25" s="23"/>
    </row>
    <row r="26" spans="1:6" ht="12.75">
      <c r="A26" s="51" t="s">
        <v>57</v>
      </c>
      <c r="B26" s="52" t="s">
        <v>10</v>
      </c>
      <c r="C26" s="52" t="s">
        <v>33</v>
      </c>
      <c r="D26" s="53">
        <f>D27+D28</f>
        <v>250.8</v>
      </c>
      <c r="E26" s="53">
        <f>E27+E28</f>
        <v>228.6</v>
      </c>
      <c r="F26" s="53">
        <f>F27+F28</f>
        <v>228.6</v>
      </c>
    </row>
    <row r="27" spans="1:6" ht="38.25">
      <c r="A27" s="51" t="s">
        <v>118</v>
      </c>
      <c r="B27" s="52" t="s">
        <v>10</v>
      </c>
      <c r="C27" s="52" t="s">
        <v>33</v>
      </c>
      <c r="D27" s="53">
        <f>7!G43</f>
        <v>169.4</v>
      </c>
      <c r="E27" s="53">
        <f>7!H43</f>
        <v>154</v>
      </c>
      <c r="F27" s="53">
        <f>7!I43</f>
        <v>154</v>
      </c>
    </row>
    <row r="28" spans="1:6" ht="25.5">
      <c r="A28" s="51" t="s">
        <v>58</v>
      </c>
      <c r="B28" s="52" t="s">
        <v>10</v>
      </c>
      <c r="C28" s="52" t="s">
        <v>33</v>
      </c>
      <c r="D28" s="53">
        <f>7!G46</f>
        <v>81.4</v>
      </c>
      <c r="E28" s="53">
        <f>7!H46</f>
        <v>74.6</v>
      </c>
      <c r="F28" s="53">
        <f>7!I46</f>
        <v>74.6</v>
      </c>
    </row>
    <row r="29" spans="1:6" ht="12.75">
      <c r="A29" s="19" t="s">
        <v>14</v>
      </c>
      <c r="B29" s="11" t="s">
        <v>10</v>
      </c>
      <c r="C29" s="11" t="s">
        <v>15</v>
      </c>
      <c r="D29" s="23">
        <f>7!G49</f>
        <v>10</v>
      </c>
      <c r="E29" s="23">
        <f>7!H49</f>
        <v>10</v>
      </c>
      <c r="F29" s="23">
        <f>7!I49</f>
        <v>10</v>
      </c>
    </row>
    <row r="30" spans="1:6" ht="12.75">
      <c r="A30" s="50" t="s">
        <v>16</v>
      </c>
      <c r="B30" s="11" t="s">
        <v>10</v>
      </c>
      <c r="C30" s="11" t="s">
        <v>17</v>
      </c>
      <c r="D30" s="55">
        <f>7!G53</f>
        <v>27</v>
      </c>
      <c r="E30" s="55">
        <f>7!H53</f>
        <v>10</v>
      </c>
      <c r="F30" s="55">
        <f>7!I53</f>
        <v>10</v>
      </c>
    </row>
    <row r="31" spans="1:6" ht="12.75">
      <c r="A31" s="32" t="s">
        <v>18</v>
      </c>
      <c r="B31" s="49" t="s">
        <v>12</v>
      </c>
      <c r="C31" s="11"/>
      <c r="D31" s="56">
        <f>D32</f>
        <v>93.5</v>
      </c>
      <c r="E31" s="56">
        <f>E32</f>
        <v>94.4</v>
      </c>
      <c r="F31" s="56">
        <f>F32</f>
        <v>98</v>
      </c>
    </row>
    <row r="32" spans="1:6" ht="12.75">
      <c r="A32" s="50" t="s">
        <v>52</v>
      </c>
      <c r="B32" s="11" t="s">
        <v>12</v>
      </c>
      <c r="C32" s="11" t="s">
        <v>11</v>
      </c>
      <c r="D32" s="55">
        <f>7!G61</f>
        <v>93.5</v>
      </c>
      <c r="E32" s="55">
        <f>7!H61</f>
        <v>94.4</v>
      </c>
      <c r="F32" s="55">
        <f>7!I61</f>
        <v>98</v>
      </c>
    </row>
    <row r="33" spans="1:6" ht="12.75">
      <c r="A33" s="32" t="s">
        <v>19</v>
      </c>
      <c r="B33" s="49" t="s">
        <v>11</v>
      </c>
      <c r="C33" s="11"/>
      <c r="D33" s="56">
        <f>D34</f>
        <v>30</v>
      </c>
      <c r="E33" s="56">
        <f>E34</f>
        <v>30</v>
      </c>
      <c r="F33" s="56">
        <f>F34</f>
        <v>30</v>
      </c>
    </row>
    <row r="34" spans="1:6" ht="12.75">
      <c r="A34" s="50" t="s">
        <v>20</v>
      </c>
      <c r="B34" s="11" t="s">
        <v>11</v>
      </c>
      <c r="C34" s="11" t="s">
        <v>21</v>
      </c>
      <c r="D34" s="55">
        <f>7!G68</f>
        <v>30</v>
      </c>
      <c r="E34" s="55">
        <f>7!H68</f>
        <v>30</v>
      </c>
      <c r="F34" s="55">
        <f>7!I68</f>
        <v>30</v>
      </c>
    </row>
    <row r="35" spans="1:6" ht="12.75">
      <c r="A35" s="32" t="s">
        <v>149</v>
      </c>
      <c r="B35" s="49" t="s">
        <v>13</v>
      </c>
      <c r="C35" s="29"/>
      <c r="D35" s="56">
        <f>D36</f>
        <v>120</v>
      </c>
      <c r="E35" s="56">
        <f>E36</f>
        <v>0</v>
      </c>
      <c r="F35" s="56">
        <f>F36</f>
        <v>0</v>
      </c>
    </row>
    <row r="36" spans="1:6" ht="12.75">
      <c r="A36" s="19" t="s">
        <v>241</v>
      </c>
      <c r="B36" s="11" t="s">
        <v>13</v>
      </c>
      <c r="C36" s="29" t="s">
        <v>240</v>
      </c>
      <c r="D36" s="55">
        <f>7!G73</f>
        <v>120</v>
      </c>
      <c r="E36" s="55">
        <f>7!H73</f>
        <v>0</v>
      </c>
      <c r="F36" s="55">
        <f>7!I73</f>
        <v>0</v>
      </c>
    </row>
    <row r="37" spans="1:6" ht="12.75">
      <c r="A37" s="32" t="s">
        <v>22</v>
      </c>
      <c r="B37" s="49" t="s">
        <v>23</v>
      </c>
      <c r="C37" s="11"/>
      <c r="D37" s="56">
        <f>D38+D39</f>
        <v>1501.2</v>
      </c>
      <c r="E37" s="56">
        <f>E38+E39</f>
        <v>874.2</v>
      </c>
      <c r="F37" s="56">
        <f>F38+F39</f>
        <v>874.2</v>
      </c>
    </row>
    <row r="38" spans="1:6" ht="12.75">
      <c r="A38" s="19" t="s">
        <v>101</v>
      </c>
      <c r="B38" s="11" t="s">
        <v>23</v>
      </c>
      <c r="C38" s="11" t="s">
        <v>12</v>
      </c>
      <c r="D38" s="55">
        <f>7!G80</f>
        <v>294.2</v>
      </c>
      <c r="E38" s="55">
        <f>7!H80</f>
        <v>294.2</v>
      </c>
      <c r="F38" s="55">
        <f>7!I80</f>
        <v>294.2</v>
      </c>
    </row>
    <row r="39" spans="1:6" ht="12.75">
      <c r="A39" s="19" t="s">
        <v>24</v>
      </c>
      <c r="B39" s="11" t="s">
        <v>23</v>
      </c>
      <c r="C39" s="11" t="s">
        <v>11</v>
      </c>
      <c r="D39" s="55">
        <f>7!G84</f>
        <v>1207</v>
      </c>
      <c r="E39" s="55">
        <f>7!H84</f>
        <v>580</v>
      </c>
      <c r="F39" s="55">
        <f>7!I84</f>
        <v>580</v>
      </c>
    </row>
    <row r="40" spans="1:6" ht="12.75">
      <c r="A40" s="32" t="s">
        <v>209</v>
      </c>
      <c r="B40" s="49" t="s">
        <v>206</v>
      </c>
      <c r="C40" s="11"/>
      <c r="D40" s="56">
        <f>D41</f>
        <v>5</v>
      </c>
      <c r="E40" s="56">
        <f>E41</f>
        <v>5</v>
      </c>
      <c r="F40" s="56">
        <f>F41</f>
        <v>5</v>
      </c>
    </row>
    <row r="41" spans="1:6" ht="12.75">
      <c r="A41" s="19" t="s">
        <v>203</v>
      </c>
      <c r="B41" s="11" t="s">
        <v>206</v>
      </c>
      <c r="C41" s="11" t="s">
        <v>206</v>
      </c>
      <c r="D41" s="55">
        <f>7!G98</f>
        <v>5</v>
      </c>
      <c r="E41" s="55">
        <f>7!H98</f>
        <v>5</v>
      </c>
      <c r="F41" s="55">
        <f>7!I98</f>
        <v>5</v>
      </c>
    </row>
    <row r="42" spans="1:6" ht="12.75">
      <c r="A42" s="32" t="s">
        <v>53</v>
      </c>
      <c r="B42" s="49" t="s">
        <v>32</v>
      </c>
      <c r="C42" s="11"/>
      <c r="D42" s="56">
        <f>D43</f>
        <v>1170.7</v>
      </c>
      <c r="E42" s="56">
        <f>E43</f>
        <v>1205.8</v>
      </c>
      <c r="F42" s="56">
        <f>F43</f>
        <v>1205.8</v>
      </c>
    </row>
    <row r="43" spans="1:6" ht="12.75">
      <c r="A43" s="19" t="s">
        <v>54</v>
      </c>
      <c r="B43" s="11" t="s">
        <v>32</v>
      </c>
      <c r="C43" s="11" t="s">
        <v>10</v>
      </c>
      <c r="D43" s="55">
        <f>D45</f>
        <v>1170.7</v>
      </c>
      <c r="E43" s="55">
        <f>E45</f>
        <v>1205.8</v>
      </c>
      <c r="F43" s="55">
        <f>F45</f>
        <v>1205.8</v>
      </c>
    </row>
    <row r="44" spans="1:6" ht="12.75">
      <c r="A44" s="51" t="s">
        <v>73</v>
      </c>
      <c r="B44" s="11"/>
      <c r="C44" s="11"/>
      <c r="D44" s="55"/>
      <c r="E44" s="55"/>
      <c r="F44" s="55"/>
    </row>
    <row r="45" spans="1:6" ht="12.75">
      <c r="A45" s="51" t="s">
        <v>57</v>
      </c>
      <c r="B45" s="52" t="s">
        <v>32</v>
      </c>
      <c r="C45" s="52" t="s">
        <v>10</v>
      </c>
      <c r="D45" s="57">
        <f>D46</f>
        <v>1170.7</v>
      </c>
      <c r="E45" s="57">
        <f>E46</f>
        <v>1205.8</v>
      </c>
      <c r="F45" s="57">
        <f>F46</f>
        <v>1205.8</v>
      </c>
    </row>
    <row r="46" spans="1:6" ht="25.5">
      <c r="A46" s="51" t="s">
        <v>62</v>
      </c>
      <c r="B46" s="52" t="s">
        <v>32</v>
      </c>
      <c r="C46" s="52" t="s">
        <v>10</v>
      </c>
      <c r="D46" s="57">
        <f>7!G103</f>
        <v>1170.7</v>
      </c>
      <c r="E46" s="57">
        <f>7!H103</f>
        <v>1205.8</v>
      </c>
      <c r="F46" s="57">
        <f>7!I103</f>
        <v>1205.8</v>
      </c>
    </row>
    <row r="47" spans="1:6" ht="12.75">
      <c r="A47" s="32" t="s">
        <v>27</v>
      </c>
      <c r="B47" s="49" t="s">
        <v>21</v>
      </c>
      <c r="C47" s="11"/>
      <c r="D47" s="56">
        <f>D48+D49</f>
        <v>253.29999999999998</v>
      </c>
      <c r="E47" s="56">
        <f>E48+E49</f>
        <v>253.29999999999998</v>
      </c>
      <c r="F47" s="56">
        <f>F48+F49</f>
        <v>253.29999999999998</v>
      </c>
    </row>
    <row r="48" spans="1:6" ht="12.75">
      <c r="A48" s="19" t="s">
        <v>28</v>
      </c>
      <c r="B48" s="11" t="s">
        <v>21</v>
      </c>
      <c r="C48" s="11" t="s">
        <v>10</v>
      </c>
      <c r="D48" s="55">
        <f>7!G109</f>
        <v>250.1</v>
      </c>
      <c r="E48" s="55">
        <f>7!H109</f>
        <v>250.1</v>
      </c>
      <c r="F48" s="55">
        <f>7!I109</f>
        <v>250.1</v>
      </c>
    </row>
    <row r="49" spans="1:6" ht="12.75">
      <c r="A49" s="19" t="s">
        <v>71</v>
      </c>
      <c r="B49" s="11" t="s">
        <v>21</v>
      </c>
      <c r="C49" s="11" t="s">
        <v>11</v>
      </c>
      <c r="D49" s="55">
        <f>7!G113</f>
        <v>3.2</v>
      </c>
      <c r="E49" s="55">
        <f>7!H113</f>
        <v>3.2</v>
      </c>
      <c r="F49" s="55">
        <f>7!I113</f>
        <v>3.2</v>
      </c>
    </row>
    <row r="50" spans="1:6" ht="12.75">
      <c r="A50" s="32" t="s">
        <v>25</v>
      </c>
      <c r="B50" s="49" t="s">
        <v>15</v>
      </c>
      <c r="C50" s="11"/>
      <c r="D50" s="56">
        <f>D51</f>
        <v>30</v>
      </c>
      <c r="E50" s="56">
        <f>E51</f>
        <v>0</v>
      </c>
      <c r="F50" s="56">
        <f>F51</f>
        <v>0</v>
      </c>
    </row>
    <row r="51" spans="1:6" ht="12.75">
      <c r="A51" s="19" t="s">
        <v>26</v>
      </c>
      <c r="B51" s="11" t="s">
        <v>15</v>
      </c>
      <c r="C51" s="11" t="s">
        <v>10</v>
      </c>
      <c r="D51" s="55">
        <f>7!G117</f>
        <v>30</v>
      </c>
      <c r="E51" s="55">
        <f>7!H117</f>
        <v>0</v>
      </c>
      <c r="F51" s="55">
        <f>7!I117</f>
        <v>0</v>
      </c>
    </row>
    <row r="52" spans="1:9" ht="12.75">
      <c r="A52" s="58" t="s">
        <v>29</v>
      </c>
      <c r="B52" s="6"/>
      <c r="C52" s="6"/>
      <c r="D52" s="41">
        <f>D16+D31+D33+D35+D37+D40+D42+D47+D50</f>
        <v>6307.1</v>
      </c>
      <c r="E52" s="41">
        <f>E16+E31+E33+E35+E37+E40+E42+E47+E50</f>
        <v>5313.7</v>
      </c>
      <c r="F52" s="41">
        <f>F16+F31+F33+F35+F37+F40+F42+F47+F50</f>
        <v>5295.200000000001</v>
      </c>
      <c r="H52" s="44"/>
      <c r="I52" s="44"/>
    </row>
    <row r="53" spans="1:6" ht="12.75">
      <c r="A53" s="51" t="s">
        <v>130</v>
      </c>
      <c r="B53" s="6"/>
      <c r="C53" s="6"/>
      <c r="D53" s="41"/>
      <c r="E53" s="53">
        <f>ROUND((2!D29-2!D22-2!D25)*2.5%,1)+0.1</f>
        <v>126.3</v>
      </c>
      <c r="F53" s="53">
        <f>ROUND((2!E29-2!E22-2!E25)*5%,1)+0.1</f>
        <v>258.1</v>
      </c>
    </row>
    <row r="54" spans="1:6" ht="12.75">
      <c r="A54" s="32" t="s">
        <v>34</v>
      </c>
      <c r="B54" s="6"/>
      <c r="C54" s="6"/>
      <c r="D54" s="41">
        <f>D52+D53</f>
        <v>6307.1</v>
      </c>
      <c r="E54" s="41">
        <f>E52+E53</f>
        <v>5440</v>
      </c>
      <c r="F54" s="41">
        <f>F52+F53</f>
        <v>5553.300000000001</v>
      </c>
    </row>
    <row r="55" spans="1:9" ht="12.75">
      <c r="A55" s="51" t="s">
        <v>73</v>
      </c>
      <c r="B55" s="26"/>
      <c r="C55" s="26"/>
      <c r="D55" s="23"/>
      <c r="E55" s="23"/>
      <c r="F55" s="23"/>
      <c r="G55" s="44"/>
      <c r="H55" s="44"/>
      <c r="I55" s="44"/>
    </row>
    <row r="56" spans="1:8" ht="12.75">
      <c r="A56" s="54" t="s">
        <v>212</v>
      </c>
      <c r="B56" s="26"/>
      <c r="C56" s="26"/>
      <c r="D56" s="53">
        <f>D20+D26+D45</f>
        <v>1521.8000000000002</v>
      </c>
      <c r="E56" s="53">
        <f>E20+E26+E45</f>
        <v>1492.1999999999998</v>
      </c>
      <c r="F56" s="53">
        <f>F20+F26+F45</f>
        <v>1492.1999999999998</v>
      </c>
      <c r="H56" s="44"/>
    </row>
    <row r="57" spans="1:4" ht="12.75">
      <c r="A57" s="59"/>
      <c r="B57" s="60"/>
      <c r="C57" s="60"/>
      <c r="D57" s="60"/>
    </row>
    <row r="58" spans="1:6" ht="12.75">
      <c r="A58" s="59"/>
      <c r="B58" s="60"/>
      <c r="C58" s="60"/>
      <c r="D58" s="61"/>
      <c r="F58" s="44"/>
    </row>
    <row r="59" spans="1:5" ht="12.75">
      <c r="A59" s="59"/>
      <c r="B59" s="60"/>
      <c r="C59" s="60"/>
      <c r="D59" s="62"/>
      <c r="E59" s="44"/>
    </row>
    <row r="60" spans="1:4" ht="12.75">
      <c r="A60" s="59"/>
      <c r="B60" s="60"/>
      <c r="C60" s="60"/>
      <c r="D60" s="60"/>
    </row>
    <row r="61" spans="1:4" ht="12.75">
      <c r="A61" s="59"/>
      <c r="B61" s="60"/>
      <c r="C61" s="60"/>
      <c r="D61" s="60"/>
    </row>
    <row r="62" spans="1:4" ht="12.75">
      <c r="A62" s="59"/>
      <c r="B62" s="60"/>
      <c r="C62" s="60"/>
      <c r="D62" s="60"/>
    </row>
    <row r="63" spans="1:4" ht="12.75">
      <c r="A63" s="59"/>
      <c r="B63" s="60"/>
      <c r="C63" s="60"/>
      <c r="D63" s="60"/>
    </row>
    <row r="64" spans="1:4" ht="12.75" customHeight="1">
      <c r="A64" s="59"/>
      <c r="B64" s="60"/>
      <c r="C64" s="60"/>
      <c r="D64" s="60"/>
    </row>
    <row r="65" spans="1:4" ht="12.75">
      <c r="A65" s="59"/>
      <c r="B65" s="60"/>
      <c r="C65" s="60"/>
      <c r="D65" s="60"/>
    </row>
    <row r="66" spans="1:4" ht="12.75">
      <c r="A66" s="59"/>
      <c r="B66" s="60"/>
      <c r="C66" s="60"/>
      <c r="D66" s="60"/>
    </row>
    <row r="67" spans="1:4" ht="12.75">
      <c r="A67" s="59"/>
      <c r="B67" s="60"/>
      <c r="C67" s="60"/>
      <c r="D67" s="60"/>
    </row>
    <row r="68" spans="1:4" ht="12.75">
      <c r="A68" s="63"/>
      <c r="B68" s="60"/>
      <c r="C68" s="60"/>
      <c r="D68" s="60"/>
    </row>
    <row r="69" spans="1:4" ht="12.75" customHeight="1">
      <c r="A69" s="63"/>
      <c r="B69" s="60"/>
      <c r="C69" s="60"/>
      <c r="D69" s="60"/>
    </row>
    <row r="70" spans="1:4" ht="12.75" customHeight="1">
      <c r="A70" s="63"/>
      <c r="B70" s="60"/>
      <c r="C70" s="60"/>
      <c r="D70" s="60"/>
    </row>
    <row r="71" spans="1:4" ht="12.75" customHeight="1">
      <c r="A71" s="63"/>
      <c r="B71" s="60"/>
      <c r="C71" s="60"/>
      <c r="D71" s="60"/>
    </row>
    <row r="72" ht="12.75" customHeight="1"/>
    <row r="73" ht="12.75" customHeight="1"/>
  </sheetData>
  <sheetProtection/>
  <mergeCells count="5">
    <mergeCell ref="A11:F11"/>
    <mergeCell ref="D13:F13"/>
    <mergeCell ref="C13:C14"/>
    <mergeCell ref="B13:B14"/>
    <mergeCell ref="A13:A14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5"/>
  <sheetViews>
    <sheetView zoomScalePageLayoutView="0" workbookViewId="0" topLeftCell="A1">
      <selection activeCell="F77" sqref="F77:H77"/>
    </sheetView>
  </sheetViews>
  <sheetFormatPr defaultColWidth="9.140625" defaultRowHeight="12.75"/>
  <cols>
    <col min="1" max="1" width="71.7109375" style="3" customWidth="1"/>
    <col min="2" max="3" width="6.421875" style="3" customWidth="1"/>
    <col min="4" max="4" width="12.28125" style="3" customWidth="1"/>
    <col min="5" max="5" width="8.00390625" style="3" customWidth="1"/>
    <col min="6" max="8" width="9.7109375" style="3" customWidth="1"/>
    <col min="9" max="9" width="10.00390625" style="3" customWidth="1"/>
    <col min="10" max="16384" width="9.140625" style="3" customWidth="1"/>
  </cols>
  <sheetData>
    <row r="1" ht="12.75">
      <c r="H1" s="2" t="s">
        <v>63</v>
      </c>
    </row>
    <row r="2" ht="12.75">
      <c r="H2" s="2" t="str">
        <f>1!E2</f>
        <v>к решению Совета сельского поселения Анхимовское</v>
      </c>
    </row>
    <row r="3" ht="12.75">
      <c r="H3" s="2" t="str">
        <f>1!E3</f>
        <v>от 00.03.2020 года № 000</v>
      </c>
    </row>
    <row r="5" s="1" customFormat="1" ht="12.75">
      <c r="H5" s="2" t="s">
        <v>36</v>
      </c>
    </row>
    <row r="6" s="1" customFormat="1" ht="12.75">
      <c r="H6" s="2" t="str">
        <f>1!E6</f>
        <v>к решению Совета сельского поселения</v>
      </c>
    </row>
    <row r="7" s="1" customFormat="1" ht="12.75">
      <c r="H7" s="2" t="str">
        <f>1!E7</f>
        <v>Анхимовское от 11.12.2019 года № 143</v>
      </c>
    </row>
    <row r="8" s="1" customFormat="1" ht="12.75">
      <c r="H8" s="2" t="str">
        <f>1!E8</f>
        <v> "О бюджете сельского поселения Анхимовское</v>
      </c>
    </row>
    <row r="9" s="1" customFormat="1" ht="12.75">
      <c r="H9" s="2" t="str">
        <f>1!E9</f>
        <v>на 2020 год и плановый период 2021 и 2022 годов"</v>
      </c>
    </row>
    <row r="10" s="1" customFormat="1" ht="12.75"/>
    <row r="11" spans="1:8" ht="32.25" customHeight="1">
      <c r="A11" s="121" t="s">
        <v>156</v>
      </c>
      <c r="B11" s="121"/>
      <c r="C11" s="121"/>
      <c r="D11" s="121"/>
      <c r="E11" s="121"/>
      <c r="F11" s="121"/>
      <c r="G11" s="121"/>
      <c r="H11" s="121"/>
    </row>
    <row r="12" spans="1:8" ht="12.75">
      <c r="A12" s="4"/>
      <c r="B12" s="4"/>
      <c r="C12" s="4"/>
      <c r="D12" s="4"/>
      <c r="E12" s="4"/>
      <c r="F12" s="4"/>
      <c r="H12" s="2" t="s">
        <v>131</v>
      </c>
    </row>
    <row r="13" spans="1:8" ht="12.75">
      <c r="A13" s="119" t="s">
        <v>7</v>
      </c>
      <c r="B13" s="117" t="s">
        <v>8</v>
      </c>
      <c r="C13" s="108" t="s">
        <v>244</v>
      </c>
      <c r="D13" s="108" t="s">
        <v>37</v>
      </c>
      <c r="E13" s="108" t="s">
        <v>35</v>
      </c>
      <c r="F13" s="107" t="s">
        <v>115</v>
      </c>
      <c r="G13" s="107"/>
      <c r="H13" s="107"/>
    </row>
    <row r="14" spans="1:8" ht="12.75">
      <c r="A14" s="120"/>
      <c r="B14" s="118"/>
      <c r="C14" s="109"/>
      <c r="D14" s="109"/>
      <c r="E14" s="109"/>
      <c r="F14" s="7" t="s">
        <v>111</v>
      </c>
      <c r="G14" s="8" t="s">
        <v>117</v>
      </c>
      <c r="H14" s="8" t="s">
        <v>152</v>
      </c>
    </row>
    <row r="15" spans="1:8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</row>
    <row r="16" spans="1:10" ht="12.75">
      <c r="A16" s="9" t="s">
        <v>9</v>
      </c>
      <c r="B16" s="11" t="s">
        <v>10</v>
      </c>
      <c r="C16" s="11"/>
      <c r="D16" s="11"/>
      <c r="E16" s="11"/>
      <c r="F16" s="10">
        <f>F22+F52+F48+F17+F41</f>
        <v>3093.4</v>
      </c>
      <c r="G16" s="10">
        <f>G22+G52+G48+G17+G41</f>
        <v>2850.9999999999995</v>
      </c>
      <c r="H16" s="10">
        <f>H22+H52+H48+H17+H41</f>
        <v>2828.9</v>
      </c>
      <c r="J16" s="44"/>
    </row>
    <row r="17" spans="1:8" ht="25.5">
      <c r="A17" s="12" t="s">
        <v>145</v>
      </c>
      <c r="B17" s="11" t="s">
        <v>10</v>
      </c>
      <c r="C17" s="11" t="s">
        <v>12</v>
      </c>
      <c r="D17" s="11"/>
      <c r="E17" s="11"/>
      <c r="F17" s="13">
        <f aca="true" t="shared" si="0" ref="F17:H20">F18</f>
        <v>752.4</v>
      </c>
      <c r="G17" s="13">
        <f t="shared" si="0"/>
        <v>645</v>
      </c>
      <c r="H17" s="13">
        <f t="shared" si="0"/>
        <v>645</v>
      </c>
    </row>
    <row r="18" spans="1:8" ht="12.75">
      <c r="A18" s="14" t="s">
        <v>38</v>
      </c>
      <c r="B18" s="11" t="s">
        <v>10</v>
      </c>
      <c r="C18" s="11" t="s">
        <v>12</v>
      </c>
      <c r="D18" s="11" t="s">
        <v>95</v>
      </c>
      <c r="E18" s="11"/>
      <c r="F18" s="13">
        <f t="shared" si="0"/>
        <v>752.4</v>
      </c>
      <c r="G18" s="13">
        <f t="shared" si="0"/>
        <v>645</v>
      </c>
      <c r="H18" s="13">
        <f t="shared" si="0"/>
        <v>645</v>
      </c>
    </row>
    <row r="19" spans="1:8" ht="12.75">
      <c r="A19" s="12" t="s">
        <v>39</v>
      </c>
      <c r="B19" s="11" t="s">
        <v>10</v>
      </c>
      <c r="C19" s="11" t="s">
        <v>12</v>
      </c>
      <c r="D19" s="11" t="s">
        <v>98</v>
      </c>
      <c r="E19" s="11"/>
      <c r="F19" s="13">
        <f t="shared" si="0"/>
        <v>752.4</v>
      </c>
      <c r="G19" s="13">
        <f t="shared" si="0"/>
        <v>645</v>
      </c>
      <c r="H19" s="13">
        <f t="shared" si="0"/>
        <v>645</v>
      </c>
    </row>
    <row r="20" spans="1:8" ht="12.75">
      <c r="A20" s="12" t="s">
        <v>211</v>
      </c>
      <c r="B20" s="11" t="s">
        <v>10</v>
      </c>
      <c r="C20" s="11" t="s">
        <v>12</v>
      </c>
      <c r="D20" s="11" t="s">
        <v>97</v>
      </c>
      <c r="E20" s="11"/>
      <c r="F20" s="13">
        <f t="shared" si="0"/>
        <v>752.4</v>
      </c>
      <c r="G20" s="13">
        <f t="shared" si="0"/>
        <v>645</v>
      </c>
      <c r="H20" s="13">
        <f t="shared" si="0"/>
        <v>645</v>
      </c>
    </row>
    <row r="21" spans="1:8" ht="12.75">
      <c r="A21" s="12" t="s">
        <v>55</v>
      </c>
      <c r="B21" s="11" t="s">
        <v>10</v>
      </c>
      <c r="C21" s="11" t="s">
        <v>12</v>
      </c>
      <c r="D21" s="11" t="s">
        <v>97</v>
      </c>
      <c r="E21" s="11" t="s">
        <v>40</v>
      </c>
      <c r="F21" s="13">
        <f>7!G22</f>
        <v>752.4</v>
      </c>
      <c r="G21" s="13">
        <f>7!H22</f>
        <v>645</v>
      </c>
      <c r="H21" s="13">
        <f>7!I22</f>
        <v>645</v>
      </c>
    </row>
    <row r="22" spans="1:8" ht="38.25">
      <c r="A22" s="15" t="s">
        <v>144</v>
      </c>
      <c r="B22" s="11" t="s">
        <v>10</v>
      </c>
      <c r="C22" s="11" t="s">
        <v>13</v>
      </c>
      <c r="D22" s="11"/>
      <c r="E22" s="11"/>
      <c r="F22" s="13">
        <f>F31+F23+F28</f>
        <v>2063.2</v>
      </c>
      <c r="G22" s="13">
        <f>G31+G23+G28</f>
        <v>1957.3999999999999</v>
      </c>
      <c r="H22" s="13">
        <f>H31+H23+H28</f>
        <v>1935.3</v>
      </c>
    </row>
    <row r="23" spans="1:8" ht="12.75">
      <c r="A23" s="16" t="s">
        <v>38</v>
      </c>
      <c r="B23" s="17" t="s">
        <v>10</v>
      </c>
      <c r="C23" s="17" t="s">
        <v>13</v>
      </c>
      <c r="D23" s="17" t="s">
        <v>95</v>
      </c>
      <c r="E23" s="17"/>
      <c r="F23" s="13">
        <f>F24</f>
        <v>1960.8999999999999</v>
      </c>
      <c r="G23" s="13">
        <f>G24</f>
        <v>1897.6</v>
      </c>
      <c r="H23" s="13">
        <f>H24</f>
        <v>1875.5</v>
      </c>
    </row>
    <row r="24" spans="1:8" ht="12.75">
      <c r="A24" s="18" t="s">
        <v>211</v>
      </c>
      <c r="B24" s="17" t="s">
        <v>10</v>
      </c>
      <c r="C24" s="17" t="s">
        <v>13</v>
      </c>
      <c r="D24" s="17" t="s">
        <v>94</v>
      </c>
      <c r="E24" s="17"/>
      <c r="F24" s="13">
        <f>F25+F26+F27</f>
        <v>1960.8999999999999</v>
      </c>
      <c r="G24" s="13">
        <f>G25+G26+G27</f>
        <v>1897.6</v>
      </c>
      <c r="H24" s="13">
        <f>H25+H26+H27</f>
        <v>1875.5</v>
      </c>
    </row>
    <row r="25" spans="1:8" ht="12.75">
      <c r="A25" s="18" t="s">
        <v>55</v>
      </c>
      <c r="B25" s="17" t="s">
        <v>10</v>
      </c>
      <c r="C25" s="17" t="s">
        <v>13</v>
      </c>
      <c r="D25" s="17" t="s">
        <v>94</v>
      </c>
      <c r="E25" s="17" t="s">
        <v>40</v>
      </c>
      <c r="F25" s="13">
        <f>7!G26</f>
        <v>1231.6</v>
      </c>
      <c r="G25" s="13">
        <f>7!H26</f>
        <v>1013</v>
      </c>
      <c r="H25" s="13">
        <f>7!I26</f>
        <v>1013</v>
      </c>
    </row>
    <row r="26" spans="1:8" ht="25.5">
      <c r="A26" s="19" t="s">
        <v>162</v>
      </c>
      <c r="B26" s="17" t="s">
        <v>10</v>
      </c>
      <c r="C26" s="17" t="s">
        <v>13</v>
      </c>
      <c r="D26" s="17" t="s">
        <v>94</v>
      </c>
      <c r="E26" s="17" t="s">
        <v>41</v>
      </c>
      <c r="F26" s="13">
        <f>7!G27</f>
        <v>710.3</v>
      </c>
      <c r="G26" s="13">
        <f>7!H27</f>
        <v>865.6</v>
      </c>
      <c r="H26" s="13">
        <f>7!I27</f>
        <v>843.5</v>
      </c>
    </row>
    <row r="27" spans="1:8" ht="12.75">
      <c r="A27" s="18" t="s">
        <v>42</v>
      </c>
      <c r="B27" s="17" t="s">
        <v>10</v>
      </c>
      <c r="C27" s="17" t="s">
        <v>13</v>
      </c>
      <c r="D27" s="17" t="s">
        <v>94</v>
      </c>
      <c r="E27" s="17" t="s">
        <v>43</v>
      </c>
      <c r="F27" s="13">
        <f>7!G28</f>
        <v>19</v>
      </c>
      <c r="G27" s="13">
        <f>7!H28</f>
        <v>19</v>
      </c>
      <c r="H27" s="13">
        <f>7!I28</f>
        <v>19</v>
      </c>
    </row>
    <row r="28" spans="1:8" ht="12.75">
      <c r="A28" s="12" t="s">
        <v>47</v>
      </c>
      <c r="B28" s="11" t="s">
        <v>10</v>
      </c>
      <c r="C28" s="11" t="s">
        <v>13</v>
      </c>
      <c r="D28" s="11" t="s">
        <v>88</v>
      </c>
      <c r="E28" s="11"/>
      <c r="F28" s="13">
        <f aca="true" t="shared" si="1" ref="F28:H29">F29</f>
        <v>2</v>
      </c>
      <c r="G28" s="13">
        <f t="shared" si="1"/>
        <v>2</v>
      </c>
      <c r="H28" s="13">
        <f t="shared" si="1"/>
        <v>2</v>
      </c>
    </row>
    <row r="29" spans="1:8" ht="51" customHeight="1">
      <c r="A29" s="20" t="s">
        <v>197</v>
      </c>
      <c r="B29" s="11" t="s">
        <v>10</v>
      </c>
      <c r="C29" s="11" t="s">
        <v>13</v>
      </c>
      <c r="D29" s="21" t="s">
        <v>158</v>
      </c>
      <c r="E29" s="11"/>
      <c r="F29" s="13">
        <f t="shared" si="1"/>
        <v>2</v>
      </c>
      <c r="G29" s="13">
        <f t="shared" si="1"/>
        <v>2</v>
      </c>
      <c r="H29" s="13">
        <f t="shared" si="1"/>
        <v>2</v>
      </c>
    </row>
    <row r="30" spans="1:8" ht="25.5">
      <c r="A30" s="19" t="s">
        <v>162</v>
      </c>
      <c r="B30" s="11" t="s">
        <v>10</v>
      </c>
      <c r="C30" s="11" t="s">
        <v>13</v>
      </c>
      <c r="D30" s="21" t="s">
        <v>158</v>
      </c>
      <c r="E30" s="11" t="s">
        <v>41</v>
      </c>
      <c r="F30" s="13">
        <f>7!G31</f>
        <v>2</v>
      </c>
      <c r="G30" s="13">
        <f>7!H31</f>
        <v>2</v>
      </c>
      <c r="H30" s="13">
        <f>7!I31</f>
        <v>2</v>
      </c>
    </row>
    <row r="31" spans="1:8" ht="12.75">
      <c r="A31" s="22" t="s">
        <v>116</v>
      </c>
      <c r="B31" s="11" t="s">
        <v>10</v>
      </c>
      <c r="C31" s="11" t="s">
        <v>13</v>
      </c>
      <c r="D31" s="11" t="s">
        <v>96</v>
      </c>
      <c r="E31" s="11"/>
      <c r="F31" s="13">
        <f>F35+F32+F38</f>
        <v>100.30000000000001</v>
      </c>
      <c r="G31" s="13">
        <f>G35+G32+G38</f>
        <v>57.8</v>
      </c>
      <c r="H31" s="13">
        <f>H35+H32+H38</f>
        <v>57.8</v>
      </c>
    </row>
    <row r="32" spans="1:8" ht="25.5">
      <c r="A32" s="12" t="s">
        <v>198</v>
      </c>
      <c r="B32" s="11" t="s">
        <v>10</v>
      </c>
      <c r="C32" s="11" t="s">
        <v>13</v>
      </c>
      <c r="D32" s="21" t="s">
        <v>200</v>
      </c>
      <c r="E32" s="11"/>
      <c r="F32" s="13">
        <f aca="true" t="shared" si="2" ref="F32:H33">F33</f>
        <v>52</v>
      </c>
      <c r="G32" s="13">
        <f t="shared" si="2"/>
        <v>52</v>
      </c>
      <c r="H32" s="13">
        <f t="shared" si="2"/>
        <v>52</v>
      </c>
    </row>
    <row r="33" spans="1:8" ht="25.5">
      <c r="A33" s="12" t="s">
        <v>199</v>
      </c>
      <c r="B33" s="11" t="s">
        <v>10</v>
      </c>
      <c r="C33" s="11" t="s">
        <v>13</v>
      </c>
      <c r="D33" s="21" t="s">
        <v>201</v>
      </c>
      <c r="E33" s="11"/>
      <c r="F33" s="13">
        <f>F34</f>
        <v>52</v>
      </c>
      <c r="G33" s="13">
        <f t="shared" si="2"/>
        <v>52</v>
      </c>
      <c r="H33" s="13">
        <f t="shared" si="2"/>
        <v>52</v>
      </c>
    </row>
    <row r="34" spans="1:8" ht="12.75">
      <c r="A34" s="12" t="s">
        <v>116</v>
      </c>
      <c r="B34" s="11" t="s">
        <v>10</v>
      </c>
      <c r="C34" s="11" t="s">
        <v>13</v>
      </c>
      <c r="D34" s="21" t="s">
        <v>201</v>
      </c>
      <c r="E34" s="11" t="s">
        <v>51</v>
      </c>
      <c r="F34" s="13">
        <f>7!G35</f>
        <v>52</v>
      </c>
      <c r="G34" s="13">
        <f>7!H35</f>
        <v>52</v>
      </c>
      <c r="H34" s="13">
        <f>7!I35</f>
        <v>52</v>
      </c>
    </row>
    <row r="35" spans="1:8" ht="25.5">
      <c r="A35" s="12" t="s">
        <v>100</v>
      </c>
      <c r="B35" s="11" t="s">
        <v>10</v>
      </c>
      <c r="C35" s="11" t="s">
        <v>13</v>
      </c>
      <c r="D35" s="17" t="s">
        <v>99</v>
      </c>
      <c r="E35" s="11"/>
      <c r="F35" s="13">
        <f aca="true" t="shared" si="3" ref="F35:H36">F36</f>
        <v>6.2</v>
      </c>
      <c r="G35" s="13">
        <f t="shared" si="3"/>
        <v>5.8</v>
      </c>
      <c r="H35" s="13">
        <f t="shared" si="3"/>
        <v>5.8</v>
      </c>
    </row>
    <row r="36" spans="1:8" ht="25.5">
      <c r="A36" s="12" t="s">
        <v>74</v>
      </c>
      <c r="B36" s="11" t="s">
        <v>10</v>
      </c>
      <c r="C36" s="11" t="s">
        <v>13</v>
      </c>
      <c r="D36" s="17" t="s">
        <v>99</v>
      </c>
      <c r="E36" s="11"/>
      <c r="F36" s="13">
        <f t="shared" si="3"/>
        <v>6.2</v>
      </c>
      <c r="G36" s="13">
        <f t="shared" si="3"/>
        <v>5.8</v>
      </c>
      <c r="H36" s="13">
        <f t="shared" si="3"/>
        <v>5.8</v>
      </c>
    </row>
    <row r="37" spans="1:8" ht="12.75">
      <c r="A37" s="12" t="s">
        <v>31</v>
      </c>
      <c r="B37" s="11" t="s">
        <v>10</v>
      </c>
      <c r="C37" s="11" t="s">
        <v>13</v>
      </c>
      <c r="D37" s="17" t="s">
        <v>99</v>
      </c>
      <c r="E37" s="11" t="s">
        <v>51</v>
      </c>
      <c r="F37" s="13">
        <f>7!G38</f>
        <v>6.2</v>
      </c>
      <c r="G37" s="13">
        <f>7!H38</f>
        <v>5.8</v>
      </c>
      <c r="H37" s="13">
        <f>7!I38</f>
        <v>5.8</v>
      </c>
    </row>
    <row r="38" spans="1:8" ht="25.5">
      <c r="A38" s="20" t="s">
        <v>193</v>
      </c>
      <c r="B38" s="21" t="s">
        <v>10</v>
      </c>
      <c r="C38" s="21" t="s">
        <v>13</v>
      </c>
      <c r="D38" s="21" t="s">
        <v>194</v>
      </c>
      <c r="E38" s="21"/>
      <c r="F38" s="24">
        <f aca="true" t="shared" si="4" ref="F38:H39">F39</f>
        <v>42.1</v>
      </c>
      <c r="G38" s="24">
        <f t="shared" si="4"/>
        <v>0</v>
      </c>
      <c r="H38" s="24">
        <f t="shared" si="4"/>
        <v>0</v>
      </c>
    </row>
    <row r="39" spans="1:8" ht="25.5">
      <c r="A39" s="20" t="s">
        <v>74</v>
      </c>
      <c r="B39" s="21" t="s">
        <v>10</v>
      </c>
      <c r="C39" s="21" t="s">
        <v>13</v>
      </c>
      <c r="D39" s="21" t="s">
        <v>195</v>
      </c>
      <c r="E39" s="21"/>
      <c r="F39" s="24">
        <f t="shared" si="4"/>
        <v>42.1</v>
      </c>
      <c r="G39" s="24">
        <f t="shared" si="4"/>
        <v>0</v>
      </c>
      <c r="H39" s="24">
        <f t="shared" si="4"/>
        <v>0</v>
      </c>
    </row>
    <row r="40" spans="1:8" ht="12.75">
      <c r="A40" s="20" t="s">
        <v>31</v>
      </c>
      <c r="B40" s="21" t="s">
        <v>10</v>
      </c>
      <c r="C40" s="21" t="s">
        <v>13</v>
      </c>
      <c r="D40" s="21" t="s">
        <v>195</v>
      </c>
      <c r="E40" s="21" t="s">
        <v>51</v>
      </c>
      <c r="F40" s="13">
        <f>7!G41</f>
        <v>42.1</v>
      </c>
      <c r="G40" s="13">
        <f>7!H41</f>
        <v>0</v>
      </c>
      <c r="H40" s="13">
        <f>7!I41</f>
        <v>0</v>
      </c>
    </row>
    <row r="41" spans="1:8" ht="25.5">
      <c r="A41" s="12" t="s">
        <v>56</v>
      </c>
      <c r="B41" s="11" t="s">
        <v>10</v>
      </c>
      <c r="C41" s="11" t="s">
        <v>33</v>
      </c>
      <c r="D41" s="11"/>
      <c r="E41" s="11"/>
      <c r="F41" s="13">
        <f>F42+F45</f>
        <v>250.8</v>
      </c>
      <c r="G41" s="13">
        <f>G42+G45</f>
        <v>228.6</v>
      </c>
      <c r="H41" s="13">
        <f>H42+H45</f>
        <v>228.6</v>
      </c>
    </row>
    <row r="42" spans="1:8" ht="38.25">
      <c r="A42" s="12" t="s">
        <v>161</v>
      </c>
      <c r="B42" s="25" t="s">
        <v>10</v>
      </c>
      <c r="C42" s="25" t="s">
        <v>33</v>
      </c>
      <c r="D42" s="11" t="s">
        <v>119</v>
      </c>
      <c r="E42" s="11"/>
      <c r="F42" s="13">
        <f aca="true" t="shared" si="5" ref="F42:H43">F43</f>
        <v>169.4</v>
      </c>
      <c r="G42" s="13">
        <f t="shared" si="5"/>
        <v>154</v>
      </c>
      <c r="H42" s="13">
        <f t="shared" si="5"/>
        <v>154</v>
      </c>
    </row>
    <row r="43" spans="1:8" ht="25.5">
      <c r="A43" s="12" t="s">
        <v>74</v>
      </c>
      <c r="B43" s="11" t="s">
        <v>10</v>
      </c>
      <c r="C43" s="11" t="s">
        <v>33</v>
      </c>
      <c r="D43" s="17" t="s">
        <v>120</v>
      </c>
      <c r="E43" s="11"/>
      <c r="F43" s="13">
        <f t="shared" si="5"/>
        <v>169.4</v>
      </c>
      <c r="G43" s="13">
        <f t="shared" si="5"/>
        <v>154</v>
      </c>
      <c r="H43" s="13">
        <f t="shared" si="5"/>
        <v>154</v>
      </c>
    </row>
    <row r="44" spans="1:8" ht="12.75">
      <c r="A44" s="12" t="s">
        <v>31</v>
      </c>
      <c r="B44" s="11" t="s">
        <v>10</v>
      </c>
      <c r="C44" s="11" t="s">
        <v>33</v>
      </c>
      <c r="D44" s="17" t="s">
        <v>120</v>
      </c>
      <c r="E44" s="11" t="s">
        <v>51</v>
      </c>
      <c r="F44" s="13">
        <f>7!G45</f>
        <v>169.4</v>
      </c>
      <c r="G44" s="13">
        <f>7!H45</f>
        <v>154</v>
      </c>
      <c r="H44" s="13">
        <f>7!I45</f>
        <v>154</v>
      </c>
    </row>
    <row r="45" spans="1:8" ht="25.5">
      <c r="A45" s="12" t="s">
        <v>58</v>
      </c>
      <c r="B45" s="11" t="s">
        <v>10</v>
      </c>
      <c r="C45" s="11" t="s">
        <v>33</v>
      </c>
      <c r="D45" s="17" t="s">
        <v>103</v>
      </c>
      <c r="E45" s="11"/>
      <c r="F45" s="13">
        <f aca="true" t="shared" si="6" ref="F45:H46">F46</f>
        <v>81.4</v>
      </c>
      <c r="G45" s="13">
        <f t="shared" si="6"/>
        <v>74.6</v>
      </c>
      <c r="H45" s="13">
        <f t="shared" si="6"/>
        <v>74.6</v>
      </c>
    </row>
    <row r="46" spans="1:8" ht="25.5">
      <c r="A46" s="12" t="s">
        <v>74</v>
      </c>
      <c r="B46" s="11" t="s">
        <v>10</v>
      </c>
      <c r="C46" s="11" t="s">
        <v>33</v>
      </c>
      <c r="D46" s="17" t="s">
        <v>93</v>
      </c>
      <c r="E46" s="11"/>
      <c r="F46" s="13">
        <f t="shared" si="6"/>
        <v>81.4</v>
      </c>
      <c r="G46" s="13">
        <f t="shared" si="6"/>
        <v>74.6</v>
      </c>
      <c r="H46" s="13">
        <f t="shared" si="6"/>
        <v>74.6</v>
      </c>
    </row>
    <row r="47" spans="1:8" ht="12.75">
      <c r="A47" s="12" t="s">
        <v>31</v>
      </c>
      <c r="B47" s="11" t="s">
        <v>10</v>
      </c>
      <c r="C47" s="11" t="s">
        <v>33</v>
      </c>
      <c r="D47" s="17" t="s">
        <v>93</v>
      </c>
      <c r="E47" s="11" t="s">
        <v>51</v>
      </c>
      <c r="F47" s="13">
        <f>7!G48</f>
        <v>81.4</v>
      </c>
      <c r="G47" s="13">
        <f>7!H48</f>
        <v>74.6</v>
      </c>
      <c r="H47" s="13">
        <f>7!I48</f>
        <v>74.6</v>
      </c>
    </row>
    <row r="48" spans="1:8" ht="12.75">
      <c r="A48" s="12" t="s">
        <v>14</v>
      </c>
      <c r="B48" s="11" t="s">
        <v>10</v>
      </c>
      <c r="C48" s="11" t="s">
        <v>15</v>
      </c>
      <c r="D48" s="11"/>
      <c r="E48" s="11"/>
      <c r="F48" s="13">
        <f>F50</f>
        <v>10</v>
      </c>
      <c r="G48" s="13">
        <f>G50</f>
        <v>10</v>
      </c>
      <c r="H48" s="13">
        <f>H50</f>
        <v>10</v>
      </c>
    </row>
    <row r="49" spans="1:8" ht="12.75">
      <c r="A49" s="12" t="s">
        <v>44</v>
      </c>
      <c r="B49" s="11" t="s">
        <v>10</v>
      </c>
      <c r="C49" s="11" t="s">
        <v>15</v>
      </c>
      <c r="D49" s="11" t="s">
        <v>91</v>
      </c>
      <c r="E49" s="26"/>
      <c r="F49" s="13">
        <f aca="true" t="shared" si="7" ref="F49:H50">F50</f>
        <v>10</v>
      </c>
      <c r="G49" s="13">
        <f t="shared" si="7"/>
        <v>10</v>
      </c>
      <c r="H49" s="13">
        <f t="shared" si="7"/>
        <v>10</v>
      </c>
    </row>
    <row r="50" spans="1:8" ht="12.75">
      <c r="A50" s="12" t="s">
        <v>45</v>
      </c>
      <c r="B50" s="11" t="s">
        <v>10</v>
      </c>
      <c r="C50" s="11" t="s">
        <v>15</v>
      </c>
      <c r="D50" s="11" t="s">
        <v>92</v>
      </c>
      <c r="E50" s="26"/>
      <c r="F50" s="13">
        <f t="shared" si="7"/>
        <v>10</v>
      </c>
      <c r="G50" s="13">
        <f t="shared" si="7"/>
        <v>10</v>
      </c>
      <c r="H50" s="13">
        <f t="shared" si="7"/>
        <v>10</v>
      </c>
    </row>
    <row r="51" spans="1:8" ht="12.75">
      <c r="A51" s="12" t="s">
        <v>150</v>
      </c>
      <c r="B51" s="11" t="s">
        <v>10</v>
      </c>
      <c r="C51" s="11" t="s">
        <v>15</v>
      </c>
      <c r="D51" s="11" t="s">
        <v>92</v>
      </c>
      <c r="E51" s="11" t="s">
        <v>46</v>
      </c>
      <c r="F51" s="13">
        <f>7!G52</f>
        <v>10</v>
      </c>
      <c r="G51" s="13">
        <f>7!H52</f>
        <v>10</v>
      </c>
      <c r="H51" s="13">
        <f>7!I52</f>
        <v>10</v>
      </c>
    </row>
    <row r="52" spans="1:8" ht="12.75">
      <c r="A52" s="12" t="s">
        <v>16</v>
      </c>
      <c r="B52" s="11" t="s">
        <v>10</v>
      </c>
      <c r="C52" s="11" t="s">
        <v>17</v>
      </c>
      <c r="D52" s="27"/>
      <c r="E52" s="11"/>
      <c r="F52" s="13">
        <f>F53</f>
        <v>17</v>
      </c>
      <c r="G52" s="13">
        <f>G53</f>
        <v>10</v>
      </c>
      <c r="H52" s="13">
        <f>H53</f>
        <v>10</v>
      </c>
    </row>
    <row r="53" spans="1:8" ht="12.75">
      <c r="A53" s="14" t="s">
        <v>59</v>
      </c>
      <c r="B53" s="11" t="s">
        <v>10</v>
      </c>
      <c r="C53" s="11" t="s">
        <v>17</v>
      </c>
      <c r="D53" s="11" t="s">
        <v>89</v>
      </c>
      <c r="E53" s="11"/>
      <c r="F53" s="13">
        <f>F54+F56</f>
        <v>17</v>
      </c>
      <c r="G53" s="13">
        <f>G54+G56</f>
        <v>10</v>
      </c>
      <c r="H53" s="13">
        <f>H54+H56</f>
        <v>10</v>
      </c>
    </row>
    <row r="54" spans="1:8" ht="12.75">
      <c r="A54" s="12" t="s">
        <v>237</v>
      </c>
      <c r="B54" s="11" t="s">
        <v>10</v>
      </c>
      <c r="C54" s="11" t="s">
        <v>17</v>
      </c>
      <c r="D54" s="11" t="s">
        <v>238</v>
      </c>
      <c r="E54" s="11"/>
      <c r="F54" s="13">
        <f>F55</f>
        <v>12</v>
      </c>
      <c r="G54" s="13">
        <f>G55</f>
        <v>0</v>
      </c>
      <c r="H54" s="13">
        <f>H55</f>
        <v>0</v>
      </c>
    </row>
    <row r="55" spans="1:8" ht="25.5">
      <c r="A55" s="19" t="s">
        <v>162</v>
      </c>
      <c r="B55" s="11" t="s">
        <v>10</v>
      </c>
      <c r="C55" s="11" t="s">
        <v>17</v>
      </c>
      <c r="D55" s="11" t="s">
        <v>238</v>
      </c>
      <c r="E55" s="11" t="s">
        <v>41</v>
      </c>
      <c r="F55" s="13">
        <f>7!G56</f>
        <v>12</v>
      </c>
      <c r="G55" s="13">
        <f>7!H56</f>
        <v>0</v>
      </c>
      <c r="H55" s="13">
        <f>7!I56</f>
        <v>0</v>
      </c>
    </row>
    <row r="56" spans="1:8" ht="12.75">
      <c r="A56" s="12" t="s">
        <v>60</v>
      </c>
      <c r="B56" s="11" t="s">
        <v>10</v>
      </c>
      <c r="C56" s="11" t="s">
        <v>17</v>
      </c>
      <c r="D56" s="11" t="s">
        <v>90</v>
      </c>
      <c r="E56" s="11"/>
      <c r="F56" s="13">
        <f>F57</f>
        <v>5</v>
      </c>
      <c r="G56" s="13">
        <f>G57</f>
        <v>10</v>
      </c>
      <c r="H56" s="13">
        <f>H57</f>
        <v>10</v>
      </c>
    </row>
    <row r="57" spans="1:8" ht="12.75">
      <c r="A57" s="12" t="s">
        <v>42</v>
      </c>
      <c r="B57" s="11" t="s">
        <v>10</v>
      </c>
      <c r="C57" s="11" t="s">
        <v>17</v>
      </c>
      <c r="D57" s="11" t="s">
        <v>90</v>
      </c>
      <c r="E57" s="17" t="s">
        <v>43</v>
      </c>
      <c r="F57" s="13">
        <f>7!G58</f>
        <v>5</v>
      </c>
      <c r="G57" s="13">
        <f>7!H58</f>
        <v>10</v>
      </c>
      <c r="H57" s="13">
        <f>7!I58</f>
        <v>10</v>
      </c>
    </row>
    <row r="58" spans="1:8" ht="12.75">
      <c r="A58" s="12" t="s">
        <v>253</v>
      </c>
      <c r="B58" s="11" t="s">
        <v>10</v>
      </c>
      <c r="C58" s="11" t="s">
        <v>17</v>
      </c>
      <c r="D58" s="11" t="s">
        <v>252</v>
      </c>
      <c r="E58" s="17"/>
      <c r="F58" s="13">
        <f>F59</f>
        <v>10</v>
      </c>
      <c r="G58" s="13">
        <f>G59</f>
        <v>0</v>
      </c>
      <c r="H58" s="13">
        <f>H59</f>
        <v>0</v>
      </c>
    </row>
    <row r="59" spans="1:8" ht="25.5">
      <c r="A59" s="19" t="s">
        <v>162</v>
      </c>
      <c r="B59" s="11" t="s">
        <v>10</v>
      </c>
      <c r="C59" s="11" t="s">
        <v>17</v>
      </c>
      <c r="D59" s="11" t="s">
        <v>252</v>
      </c>
      <c r="E59" s="17" t="s">
        <v>41</v>
      </c>
      <c r="F59" s="13">
        <f>7!G60</f>
        <v>10</v>
      </c>
      <c r="G59" s="13">
        <f>7!H60</f>
        <v>0</v>
      </c>
      <c r="H59" s="13">
        <f>7!I60</f>
        <v>0</v>
      </c>
    </row>
    <row r="60" spans="1:8" ht="12.75">
      <c r="A60" s="9" t="s">
        <v>18</v>
      </c>
      <c r="B60" s="11" t="s">
        <v>12</v>
      </c>
      <c r="C60" s="11"/>
      <c r="D60" s="11"/>
      <c r="E60" s="11"/>
      <c r="F60" s="10">
        <f aca="true" t="shared" si="8" ref="F60:H62">F61</f>
        <v>93.5</v>
      </c>
      <c r="G60" s="10">
        <f t="shared" si="8"/>
        <v>94.4</v>
      </c>
      <c r="H60" s="10">
        <f t="shared" si="8"/>
        <v>98</v>
      </c>
    </row>
    <row r="61" spans="1:8" ht="12.75">
      <c r="A61" s="12" t="s">
        <v>52</v>
      </c>
      <c r="B61" s="11" t="s">
        <v>12</v>
      </c>
      <c r="C61" s="11" t="s">
        <v>11</v>
      </c>
      <c r="D61" s="11"/>
      <c r="E61" s="11"/>
      <c r="F61" s="13">
        <f t="shared" si="8"/>
        <v>93.5</v>
      </c>
      <c r="G61" s="13">
        <f t="shared" si="8"/>
        <v>94.4</v>
      </c>
      <c r="H61" s="13">
        <f t="shared" si="8"/>
        <v>98</v>
      </c>
    </row>
    <row r="62" spans="1:8" ht="12.75">
      <c r="A62" s="12" t="s">
        <v>47</v>
      </c>
      <c r="B62" s="11" t="s">
        <v>12</v>
      </c>
      <c r="C62" s="11" t="s">
        <v>11</v>
      </c>
      <c r="D62" s="11" t="s">
        <v>88</v>
      </c>
      <c r="E62" s="11"/>
      <c r="F62" s="13">
        <f t="shared" si="8"/>
        <v>93.5</v>
      </c>
      <c r="G62" s="13">
        <f t="shared" si="8"/>
        <v>94.4</v>
      </c>
      <c r="H62" s="13">
        <f t="shared" si="8"/>
        <v>98</v>
      </c>
    </row>
    <row r="63" spans="1:8" ht="25.5">
      <c r="A63" s="18" t="s">
        <v>48</v>
      </c>
      <c r="B63" s="11" t="s">
        <v>12</v>
      </c>
      <c r="C63" s="11" t="s">
        <v>11</v>
      </c>
      <c r="D63" s="11" t="s">
        <v>87</v>
      </c>
      <c r="E63" s="11"/>
      <c r="F63" s="13">
        <f>F64+F65</f>
        <v>93.5</v>
      </c>
      <c r="G63" s="13">
        <f>G64+G65</f>
        <v>94.4</v>
      </c>
      <c r="H63" s="13">
        <f>H64+H65</f>
        <v>98</v>
      </c>
    </row>
    <row r="64" spans="1:8" ht="12.75">
      <c r="A64" s="12" t="s">
        <v>55</v>
      </c>
      <c r="B64" s="11" t="s">
        <v>12</v>
      </c>
      <c r="C64" s="11" t="s">
        <v>11</v>
      </c>
      <c r="D64" s="11" t="s">
        <v>87</v>
      </c>
      <c r="E64" s="11" t="s">
        <v>40</v>
      </c>
      <c r="F64" s="13">
        <f>7!G65</f>
        <v>89.7</v>
      </c>
      <c r="G64" s="13">
        <f>7!H65</f>
        <v>90</v>
      </c>
      <c r="H64" s="13">
        <f>7!I65</f>
        <v>90.5</v>
      </c>
    </row>
    <row r="65" spans="1:8" ht="25.5">
      <c r="A65" s="19" t="s">
        <v>162</v>
      </c>
      <c r="B65" s="11" t="s">
        <v>12</v>
      </c>
      <c r="C65" s="11" t="s">
        <v>11</v>
      </c>
      <c r="D65" s="11" t="s">
        <v>87</v>
      </c>
      <c r="E65" s="11" t="s">
        <v>41</v>
      </c>
      <c r="F65" s="13">
        <f>7!G66</f>
        <v>3.8</v>
      </c>
      <c r="G65" s="13">
        <f>7!H66</f>
        <v>4.4</v>
      </c>
      <c r="H65" s="13">
        <f>7!I66</f>
        <v>7.5</v>
      </c>
    </row>
    <row r="66" spans="1:8" ht="12.75">
      <c r="A66" s="45" t="s">
        <v>19</v>
      </c>
      <c r="B66" s="11" t="s">
        <v>11</v>
      </c>
      <c r="C66" s="11"/>
      <c r="D66" s="11"/>
      <c r="E66" s="11"/>
      <c r="F66" s="10">
        <f>F67</f>
        <v>30</v>
      </c>
      <c r="G66" s="10">
        <f>G67</f>
        <v>30</v>
      </c>
      <c r="H66" s="10">
        <f>H67</f>
        <v>30</v>
      </c>
    </row>
    <row r="67" spans="1:9" ht="12.75">
      <c r="A67" s="15" t="s">
        <v>20</v>
      </c>
      <c r="B67" s="11" t="s">
        <v>11</v>
      </c>
      <c r="C67" s="11" t="s">
        <v>21</v>
      </c>
      <c r="D67" s="28"/>
      <c r="E67" s="11"/>
      <c r="F67" s="13">
        <f aca="true" t="shared" si="9" ref="F67:H69">F68</f>
        <v>30</v>
      </c>
      <c r="G67" s="13">
        <f t="shared" si="9"/>
        <v>30</v>
      </c>
      <c r="H67" s="13">
        <f t="shared" si="9"/>
        <v>30</v>
      </c>
      <c r="I67" s="44"/>
    </row>
    <row r="68" spans="1:8" ht="12.75">
      <c r="A68" s="12" t="s">
        <v>76</v>
      </c>
      <c r="B68" s="11" t="s">
        <v>11</v>
      </c>
      <c r="C68" s="29" t="s">
        <v>21</v>
      </c>
      <c r="D68" s="30" t="s">
        <v>86</v>
      </c>
      <c r="E68" s="31"/>
      <c r="F68" s="13">
        <f t="shared" si="9"/>
        <v>30</v>
      </c>
      <c r="G68" s="13">
        <f t="shared" si="9"/>
        <v>30</v>
      </c>
      <c r="H68" s="13">
        <f t="shared" si="9"/>
        <v>30</v>
      </c>
    </row>
    <row r="69" spans="1:8" ht="12.75">
      <c r="A69" s="18" t="s">
        <v>66</v>
      </c>
      <c r="B69" s="11" t="s">
        <v>11</v>
      </c>
      <c r="C69" s="29" t="s">
        <v>21</v>
      </c>
      <c r="D69" s="30" t="s">
        <v>85</v>
      </c>
      <c r="E69" s="31"/>
      <c r="F69" s="13">
        <f t="shared" si="9"/>
        <v>30</v>
      </c>
      <c r="G69" s="13">
        <f t="shared" si="9"/>
        <v>30</v>
      </c>
      <c r="H69" s="13">
        <f t="shared" si="9"/>
        <v>30</v>
      </c>
    </row>
    <row r="70" spans="1:8" ht="25.5">
      <c r="A70" s="19" t="s">
        <v>162</v>
      </c>
      <c r="B70" s="11" t="s">
        <v>11</v>
      </c>
      <c r="C70" s="29" t="s">
        <v>21</v>
      </c>
      <c r="D70" s="30" t="s">
        <v>85</v>
      </c>
      <c r="E70" s="31" t="s">
        <v>41</v>
      </c>
      <c r="F70" s="13">
        <f>7!G71</f>
        <v>30</v>
      </c>
      <c r="G70" s="13">
        <f>7!H71</f>
        <v>30</v>
      </c>
      <c r="H70" s="13">
        <f>7!I71</f>
        <v>30</v>
      </c>
    </row>
    <row r="71" spans="1:8" ht="12.75">
      <c r="A71" s="32" t="s">
        <v>143</v>
      </c>
      <c r="B71" s="11" t="s">
        <v>13</v>
      </c>
      <c r="C71" s="29"/>
      <c r="D71" s="33"/>
      <c r="E71" s="31"/>
      <c r="F71" s="10">
        <f aca="true" t="shared" si="10" ref="F71:H73">F72</f>
        <v>45</v>
      </c>
      <c r="G71" s="10">
        <f t="shared" si="10"/>
        <v>0</v>
      </c>
      <c r="H71" s="10">
        <f t="shared" si="10"/>
        <v>0</v>
      </c>
    </row>
    <row r="72" spans="1:8" ht="12.75">
      <c r="A72" s="19" t="s">
        <v>241</v>
      </c>
      <c r="B72" s="11" t="s">
        <v>13</v>
      </c>
      <c r="C72" s="29" t="s">
        <v>240</v>
      </c>
      <c r="D72" s="33"/>
      <c r="E72" s="31"/>
      <c r="F72" s="13">
        <f t="shared" si="10"/>
        <v>45</v>
      </c>
      <c r="G72" s="13">
        <f t="shared" si="10"/>
        <v>0</v>
      </c>
      <c r="H72" s="13">
        <f t="shared" si="10"/>
        <v>0</v>
      </c>
    </row>
    <row r="73" spans="1:8" ht="12.75">
      <c r="A73" s="46" t="s">
        <v>59</v>
      </c>
      <c r="B73" s="11" t="s">
        <v>13</v>
      </c>
      <c r="C73" s="29" t="s">
        <v>240</v>
      </c>
      <c r="D73" s="33" t="s">
        <v>89</v>
      </c>
      <c r="E73" s="31"/>
      <c r="F73" s="13">
        <f>F74</f>
        <v>45</v>
      </c>
      <c r="G73" s="13">
        <f t="shared" si="10"/>
        <v>0</v>
      </c>
      <c r="H73" s="13">
        <f t="shared" si="10"/>
        <v>0</v>
      </c>
    </row>
    <row r="74" spans="1:8" ht="12.75">
      <c r="A74" s="19" t="s">
        <v>242</v>
      </c>
      <c r="B74" s="11" t="s">
        <v>13</v>
      </c>
      <c r="C74" s="29" t="s">
        <v>240</v>
      </c>
      <c r="D74" s="33" t="s">
        <v>243</v>
      </c>
      <c r="E74" s="31"/>
      <c r="F74" s="13">
        <f>F75</f>
        <v>45</v>
      </c>
      <c r="G74" s="13">
        <f>G75</f>
        <v>0</v>
      </c>
      <c r="H74" s="13">
        <f>H75</f>
        <v>0</v>
      </c>
    </row>
    <row r="75" spans="1:8" ht="25.5">
      <c r="A75" s="19" t="s">
        <v>162</v>
      </c>
      <c r="B75" s="11" t="s">
        <v>13</v>
      </c>
      <c r="C75" s="29" t="s">
        <v>240</v>
      </c>
      <c r="D75" s="33" t="s">
        <v>243</v>
      </c>
      <c r="E75" s="31" t="s">
        <v>41</v>
      </c>
      <c r="F75" s="13">
        <f>7!G76</f>
        <v>45</v>
      </c>
      <c r="G75" s="13">
        <f>7!H76</f>
        <v>0</v>
      </c>
      <c r="H75" s="13">
        <f>7!I76</f>
        <v>0</v>
      </c>
    </row>
    <row r="76" spans="1:8" ht="12.75">
      <c r="A76" s="19" t="s">
        <v>258</v>
      </c>
      <c r="B76" s="11" t="s">
        <v>13</v>
      </c>
      <c r="C76" s="29" t="s">
        <v>240</v>
      </c>
      <c r="D76" s="33" t="s">
        <v>256</v>
      </c>
      <c r="E76" s="31"/>
      <c r="F76" s="13">
        <f>F77</f>
        <v>75</v>
      </c>
      <c r="G76" s="13">
        <f>G77</f>
        <v>0</v>
      </c>
      <c r="H76" s="13">
        <f>H77</f>
        <v>0</v>
      </c>
    </row>
    <row r="77" spans="1:8" ht="12.75">
      <c r="A77" s="19" t="s">
        <v>259</v>
      </c>
      <c r="B77" s="11" t="s">
        <v>13</v>
      </c>
      <c r="C77" s="29" t="s">
        <v>240</v>
      </c>
      <c r="D77" s="33" t="s">
        <v>256</v>
      </c>
      <c r="E77" s="31" t="s">
        <v>257</v>
      </c>
      <c r="F77" s="13">
        <f>7!G78</f>
        <v>75</v>
      </c>
      <c r="G77" s="13">
        <f>7!H78</f>
        <v>0</v>
      </c>
      <c r="H77" s="13">
        <f>7!I78</f>
        <v>0</v>
      </c>
    </row>
    <row r="78" spans="1:8" ht="12.75">
      <c r="A78" s="9" t="s">
        <v>22</v>
      </c>
      <c r="B78" s="11" t="s">
        <v>23</v>
      </c>
      <c r="C78" s="11"/>
      <c r="D78" s="34"/>
      <c r="E78" s="11"/>
      <c r="F78" s="10">
        <f>F79+F83</f>
        <v>1501.2</v>
      </c>
      <c r="G78" s="10">
        <f>G79+G83</f>
        <v>874.2</v>
      </c>
      <c r="H78" s="10">
        <f>H79+H83</f>
        <v>874.2</v>
      </c>
    </row>
    <row r="79" spans="1:8" ht="12.75">
      <c r="A79" s="9" t="s">
        <v>101</v>
      </c>
      <c r="B79" s="11" t="s">
        <v>23</v>
      </c>
      <c r="C79" s="11" t="s">
        <v>12</v>
      </c>
      <c r="D79" s="11"/>
      <c r="E79" s="11"/>
      <c r="F79" s="13">
        <f>F81</f>
        <v>294.2</v>
      </c>
      <c r="G79" s="13">
        <f>G81</f>
        <v>294.2</v>
      </c>
      <c r="H79" s="13">
        <f>H81</f>
        <v>294.2</v>
      </c>
    </row>
    <row r="80" spans="1:8" ht="12.75">
      <c r="A80" s="12" t="s">
        <v>110</v>
      </c>
      <c r="B80" s="11" t="s">
        <v>23</v>
      </c>
      <c r="C80" s="11" t="s">
        <v>12</v>
      </c>
      <c r="D80" s="11"/>
      <c r="E80" s="11"/>
      <c r="F80" s="13">
        <f aca="true" t="shared" si="11" ref="F80:H81">F81</f>
        <v>294.2</v>
      </c>
      <c r="G80" s="13">
        <f t="shared" si="11"/>
        <v>294.2</v>
      </c>
      <c r="H80" s="13">
        <f t="shared" si="11"/>
        <v>294.2</v>
      </c>
    </row>
    <row r="81" spans="1:8" ht="12.75">
      <c r="A81" s="12" t="s">
        <v>126</v>
      </c>
      <c r="B81" s="11" t="s">
        <v>23</v>
      </c>
      <c r="C81" s="11" t="s">
        <v>12</v>
      </c>
      <c r="D81" s="11" t="s">
        <v>102</v>
      </c>
      <c r="E81" s="11"/>
      <c r="F81" s="13">
        <f t="shared" si="11"/>
        <v>294.2</v>
      </c>
      <c r="G81" s="13">
        <f t="shared" si="11"/>
        <v>294.2</v>
      </c>
      <c r="H81" s="13">
        <f t="shared" si="11"/>
        <v>294.2</v>
      </c>
    </row>
    <row r="82" spans="1:8" ht="25.5">
      <c r="A82" s="19" t="s">
        <v>162</v>
      </c>
      <c r="B82" s="11" t="s">
        <v>23</v>
      </c>
      <c r="C82" s="11" t="s">
        <v>12</v>
      </c>
      <c r="D82" s="35" t="s">
        <v>102</v>
      </c>
      <c r="E82" s="11" t="s">
        <v>41</v>
      </c>
      <c r="F82" s="13">
        <f>7!G83</f>
        <v>294.2</v>
      </c>
      <c r="G82" s="13">
        <f>7!H83</f>
        <v>294.2</v>
      </c>
      <c r="H82" s="13">
        <f>7!I83</f>
        <v>294.2</v>
      </c>
    </row>
    <row r="83" spans="1:8" ht="12.75">
      <c r="A83" s="36" t="s">
        <v>24</v>
      </c>
      <c r="B83" s="11" t="s">
        <v>23</v>
      </c>
      <c r="C83" s="11" t="s">
        <v>11</v>
      </c>
      <c r="D83" s="28"/>
      <c r="E83" s="11"/>
      <c r="F83" s="10">
        <f aca="true" t="shared" si="12" ref="F83:H84">F84</f>
        <v>1207</v>
      </c>
      <c r="G83" s="10">
        <f t="shared" si="12"/>
        <v>580</v>
      </c>
      <c r="H83" s="10">
        <f t="shared" si="12"/>
        <v>580</v>
      </c>
    </row>
    <row r="84" spans="1:8" ht="12.75">
      <c r="A84" s="15" t="s">
        <v>75</v>
      </c>
      <c r="B84" s="11" t="s">
        <v>23</v>
      </c>
      <c r="C84" s="29" t="s">
        <v>11</v>
      </c>
      <c r="D84" s="28" t="s">
        <v>104</v>
      </c>
      <c r="E84" s="31"/>
      <c r="F84" s="13">
        <f t="shared" si="12"/>
        <v>1207</v>
      </c>
      <c r="G84" s="13">
        <f t="shared" si="12"/>
        <v>580</v>
      </c>
      <c r="H84" s="13">
        <f t="shared" si="12"/>
        <v>580</v>
      </c>
    </row>
    <row r="85" spans="1:8" ht="12.75">
      <c r="A85" s="12" t="s">
        <v>61</v>
      </c>
      <c r="B85" s="11" t="s">
        <v>23</v>
      </c>
      <c r="C85" s="29" t="s">
        <v>11</v>
      </c>
      <c r="D85" s="28" t="s">
        <v>84</v>
      </c>
      <c r="E85" s="31"/>
      <c r="F85" s="13">
        <f>F86+F88+F90+F92+F94</f>
        <v>1207</v>
      </c>
      <c r="G85" s="13">
        <f>G86+G88+G90+G92+G94</f>
        <v>580</v>
      </c>
      <c r="H85" s="13">
        <f>H86+H88+H90+H92+H94</f>
        <v>580</v>
      </c>
    </row>
    <row r="86" spans="1:8" ht="12.75">
      <c r="A86" s="14" t="s">
        <v>202</v>
      </c>
      <c r="B86" s="11" t="s">
        <v>23</v>
      </c>
      <c r="C86" s="29" t="s">
        <v>11</v>
      </c>
      <c r="D86" s="37" t="s">
        <v>83</v>
      </c>
      <c r="E86" s="31"/>
      <c r="F86" s="13">
        <f>F87</f>
        <v>491</v>
      </c>
      <c r="G86" s="13">
        <f>G87</f>
        <v>500</v>
      </c>
      <c r="H86" s="13">
        <f>H87</f>
        <v>500</v>
      </c>
    </row>
    <row r="87" spans="1:8" ht="25.5">
      <c r="A87" s="19" t="s">
        <v>162</v>
      </c>
      <c r="B87" s="11" t="s">
        <v>23</v>
      </c>
      <c r="C87" s="29" t="s">
        <v>11</v>
      </c>
      <c r="D87" s="30" t="s">
        <v>83</v>
      </c>
      <c r="E87" s="31" t="s">
        <v>41</v>
      </c>
      <c r="F87" s="13">
        <f>7!G88</f>
        <v>491</v>
      </c>
      <c r="G87" s="13">
        <f>7!H88</f>
        <v>500</v>
      </c>
      <c r="H87" s="13">
        <f>7!I88</f>
        <v>500</v>
      </c>
    </row>
    <row r="88" spans="1:8" ht="12.75">
      <c r="A88" s="12" t="s">
        <v>49</v>
      </c>
      <c r="B88" s="11" t="s">
        <v>23</v>
      </c>
      <c r="C88" s="29" t="s">
        <v>11</v>
      </c>
      <c r="D88" s="30" t="s">
        <v>81</v>
      </c>
      <c r="E88" s="31"/>
      <c r="F88" s="13">
        <f>F89</f>
        <v>150</v>
      </c>
      <c r="G88" s="13">
        <f>G89</f>
        <v>40</v>
      </c>
      <c r="H88" s="13">
        <f>H89</f>
        <v>40</v>
      </c>
    </row>
    <row r="89" spans="1:8" ht="25.5">
      <c r="A89" s="19" t="s">
        <v>162</v>
      </c>
      <c r="B89" s="11" t="s">
        <v>23</v>
      </c>
      <c r="C89" s="29" t="s">
        <v>11</v>
      </c>
      <c r="D89" s="30" t="s">
        <v>81</v>
      </c>
      <c r="E89" s="31" t="s">
        <v>41</v>
      </c>
      <c r="F89" s="13">
        <f>7!G90</f>
        <v>150</v>
      </c>
      <c r="G89" s="13">
        <f>7!H90</f>
        <v>40</v>
      </c>
      <c r="H89" s="13">
        <f>7!I90</f>
        <v>40</v>
      </c>
    </row>
    <row r="90" spans="1:8" ht="12.75">
      <c r="A90" s="12" t="s">
        <v>230</v>
      </c>
      <c r="B90" s="11" t="s">
        <v>23</v>
      </c>
      <c r="C90" s="29" t="s">
        <v>11</v>
      </c>
      <c r="D90" s="30" t="s">
        <v>82</v>
      </c>
      <c r="E90" s="31"/>
      <c r="F90" s="13">
        <f>F91</f>
        <v>250</v>
      </c>
      <c r="G90" s="13">
        <f>G91</f>
        <v>40</v>
      </c>
      <c r="H90" s="13">
        <f>H91</f>
        <v>40</v>
      </c>
    </row>
    <row r="91" spans="1:8" ht="25.5">
      <c r="A91" s="19" t="s">
        <v>162</v>
      </c>
      <c r="B91" s="11" t="s">
        <v>23</v>
      </c>
      <c r="C91" s="29" t="s">
        <v>11</v>
      </c>
      <c r="D91" s="30" t="s">
        <v>82</v>
      </c>
      <c r="E91" s="31" t="s">
        <v>41</v>
      </c>
      <c r="F91" s="13">
        <f>7!G92</f>
        <v>250</v>
      </c>
      <c r="G91" s="13">
        <f>7!H92</f>
        <v>40</v>
      </c>
      <c r="H91" s="13">
        <f>7!I92</f>
        <v>40</v>
      </c>
    </row>
    <row r="92" spans="1:8" ht="12.75">
      <c r="A92" s="19" t="s">
        <v>236</v>
      </c>
      <c r="B92" s="11" t="s">
        <v>23</v>
      </c>
      <c r="C92" s="11" t="s">
        <v>11</v>
      </c>
      <c r="D92" s="11" t="s">
        <v>251</v>
      </c>
      <c r="E92" s="11"/>
      <c r="F92" s="24">
        <f>F93</f>
        <v>60</v>
      </c>
      <c r="G92" s="24">
        <f>G93</f>
        <v>0</v>
      </c>
      <c r="H92" s="24">
        <f>H93</f>
        <v>0</v>
      </c>
    </row>
    <row r="93" spans="1:8" ht="25.5">
      <c r="A93" s="19" t="s">
        <v>162</v>
      </c>
      <c r="B93" s="11" t="s">
        <v>23</v>
      </c>
      <c r="C93" s="11" t="s">
        <v>11</v>
      </c>
      <c r="D93" s="11" t="s">
        <v>251</v>
      </c>
      <c r="E93" s="11" t="s">
        <v>41</v>
      </c>
      <c r="F93" s="13">
        <f>7!G94</f>
        <v>60</v>
      </c>
      <c r="G93" s="13">
        <f>7!H94</f>
        <v>0</v>
      </c>
      <c r="H93" s="13">
        <f>7!I94</f>
        <v>0</v>
      </c>
    </row>
    <row r="94" spans="1:8" ht="12.75">
      <c r="A94" s="12" t="s">
        <v>125</v>
      </c>
      <c r="B94" s="11" t="s">
        <v>23</v>
      </c>
      <c r="C94" s="11" t="s">
        <v>11</v>
      </c>
      <c r="D94" s="34" t="s">
        <v>124</v>
      </c>
      <c r="E94" s="11"/>
      <c r="F94" s="13">
        <f>F95</f>
        <v>256</v>
      </c>
      <c r="G94" s="13">
        <f>G95</f>
        <v>0</v>
      </c>
      <c r="H94" s="13">
        <f>H95</f>
        <v>0</v>
      </c>
    </row>
    <row r="95" spans="1:8" ht="25.5">
      <c r="A95" s="19" t="s">
        <v>162</v>
      </c>
      <c r="B95" s="11" t="s">
        <v>23</v>
      </c>
      <c r="C95" s="11" t="s">
        <v>11</v>
      </c>
      <c r="D95" s="34" t="s">
        <v>124</v>
      </c>
      <c r="E95" s="11" t="s">
        <v>41</v>
      </c>
      <c r="F95" s="13">
        <f>7!G96</f>
        <v>256</v>
      </c>
      <c r="G95" s="13">
        <f>7!H96</f>
        <v>0</v>
      </c>
      <c r="H95" s="13">
        <f>7!I96</f>
        <v>0</v>
      </c>
    </row>
    <row r="96" spans="1:8" ht="12.75">
      <c r="A96" s="9" t="s">
        <v>209</v>
      </c>
      <c r="B96" s="11" t="s">
        <v>206</v>
      </c>
      <c r="C96" s="11"/>
      <c r="D96" s="34"/>
      <c r="E96" s="11"/>
      <c r="F96" s="10">
        <f>F97</f>
        <v>5</v>
      </c>
      <c r="G96" s="10">
        <f aca="true" t="shared" si="13" ref="G96:H99">G97</f>
        <v>5</v>
      </c>
      <c r="H96" s="10">
        <f t="shared" si="13"/>
        <v>5</v>
      </c>
    </row>
    <row r="97" spans="1:8" ht="12.75">
      <c r="A97" s="12" t="s">
        <v>203</v>
      </c>
      <c r="B97" s="11" t="s">
        <v>206</v>
      </c>
      <c r="C97" s="11" t="s">
        <v>206</v>
      </c>
      <c r="D97" s="34"/>
      <c r="E97" s="11"/>
      <c r="F97" s="13">
        <f>F98</f>
        <v>5</v>
      </c>
      <c r="G97" s="13">
        <f t="shared" si="13"/>
        <v>5</v>
      </c>
      <c r="H97" s="13">
        <f t="shared" si="13"/>
        <v>5</v>
      </c>
    </row>
    <row r="98" spans="1:8" ht="12.75">
      <c r="A98" s="12" t="s">
        <v>204</v>
      </c>
      <c r="B98" s="11" t="s">
        <v>206</v>
      </c>
      <c r="C98" s="11" t="s">
        <v>206</v>
      </c>
      <c r="D98" s="34" t="s">
        <v>207</v>
      </c>
      <c r="E98" s="11"/>
      <c r="F98" s="13">
        <f>F99</f>
        <v>5</v>
      </c>
      <c r="G98" s="13">
        <f t="shared" si="13"/>
        <v>5</v>
      </c>
      <c r="H98" s="13">
        <f t="shared" si="13"/>
        <v>5</v>
      </c>
    </row>
    <row r="99" spans="1:8" ht="12.75">
      <c r="A99" s="12" t="s">
        <v>205</v>
      </c>
      <c r="B99" s="11" t="s">
        <v>206</v>
      </c>
      <c r="C99" s="11" t="s">
        <v>206</v>
      </c>
      <c r="D99" s="34" t="s">
        <v>208</v>
      </c>
      <c r="E99" s="11"/>
      <c r="F99" s="13">
        <f>F100</f>
        <v>5</v>
      </c>
      <c r="G99" s="13">
        <f t="shared" si="13"/>
        <v>5</v>
      </c>
      <c r="H99" s="13">
        <f t="shared" si="13"/>
        <v>5</v>
      </c>
    </row>
    <row r="100" spans="1:8" ht="25.5">
      <c r="A100" s="12" t="s">
        <v>162</v>
      </c>
      <c r="B100" s="11" t="s">
        <v>206</v>
      </c>
      <c r="C100" s="11" t="s">
        <v>206</v>
      </c>
      <c r="D100" s="34" t="s">
        <v>208</v>
      </c>
      <c r="E100" s="11" t="s">
        <v>41</v>
      </c>
      <c r="F100" s="13">
        <f>7!G101</f>
        <v>5</v>
      </c>
      <c r="G100" s="13">
        <f>7!H101</f>
        <v>5</v>
      </c>
      <c r="H100" s="13">
        <f>7!I101</f>
        <v>5</v>
      </c>
    </row>
    <row r="101" spans="1:8" ht="12.75">
      <c r="A101" s="9" t="s">
        <v>53</v>
      </c>
      <c r="B101" s="11" t="s">
        <v>32</v>
      </c>
      <c r="C101" s="11"/>
      <c r="D101" s="34"/>
      <c r="E101" s="11"/>
      <c r="F101" s="10">
        <f>F102</f>
        <v>1170.7</v>
      </c>
      <c r="G101" s="10">
        <f>G102</f>
        <v>1205.8</v>
      </c>
      <c r="H101" s="10">
        <f>H102</f>
        <v>1205.8</v>
      </c>
    </row>
    <row r="102" spans="1:8" ht="12.75">
      <c r="A102" s="12" t="s">
        <v>54</v>
      </c>
      <c r="B102" s="11" t="s">
        <v>32</v>
      </c>
      <c r="C102" s="11" t="s">
        <v>10</v>
      </c>
      <c r="D102" s="27"/>
      <c r="E102" s="11"/>
      <c r="F102" s="13">
        <f>F103</f>
        <v>1170.7</v>
      </c>
      <c r="G102" s="13">
        <f aca="true" t="shared" si="14" ref="F102:H105">G103</f>
        <v>1205.8</v>
      </c>
      <c r="H102" s="13">
        <f t="shared" si="14"/>
        <v>1205.8</v>
      </c>
    </row>
    <row r="103" spans="1:8" ht="12.75">
      <c r="A103" s="12" t="s">
        <v>31</v>
      </c>
      <c r="B103" s="11" t="s">
        <v>32</v>
      </c>
      <c r="C103" s="11" t="s">
        <v>10</v>
      </c>
      <c r="D103" s="11" t="s">
        <v>96</v>
      </c>
      <c r="E103" s="11"/>
      <c r="F103" s="13">
        <f>F104</f>
        <v>1170.7</v>
      </c>
      <c r="G103" s="13">
        <f t="shared" si="14"/>
        <v>1205.8</v>
      </c>
      <c r="H103" s="13">
        <f t="shared" si="14"/>
        <v>1205.8</v>
      </c>
    </row>
    <row r="104" spans="1:8" ht="25.5">
      <c r="A104" s="12" t="s">
        <v>62</v>
      </c>
      <c r="B104" s="11" t="s">
        <v>32</v>
      </c>
      <c r="C104" s="11" t="s">
        <v>10</v>
      </c>
      <c r="D104" s="11" t="s">
        <v>79</v>
      </c>
      <c r="E104" s="11"/>
      <c r="F104" s="13">
        <f t="shared" si="14"/>
        <v>1170.7</v>
      </c>
      <c r="G104" s="13">
        <f t="shared" si="14"/>
        <v>1205.8</v>
      </c>
      <c r="H104" s="13">
        <f t="shared" si="14"/>
        <v>1205.8</v>
      </c>
    </row>
    <row r="105" spans="1:8" ht="25.5">
      <c r="A105" s="12" t="s">
        <v>74</v>
      </c>
      <c r="B105" s="11" t="s">
        <v>32</v>
      </c>
      <c r="C105" s="11" t="s">
        <v>10</v>
      </c>
      <c r="D105" s="11" t="s">
        <v>80</v>
      </c>
      <c r="E105" s="11"/>
      <c r="F105" s="13">
        <f t="shared" si="14"/>
        <v>1170.7</v>
      </c>
      <c r="G105" s="13">
        <f t="shared" si="14"/>
        <v>1205.8</v>
      </c>
      <c r="H105" s="13">
        <f t="shared" si="14"/>
        <v>1205.8</v>
      </c>
    </row>
    <row r="106" spans="1:8" ht="12.75">
      <c r="A106" s="12" t="s">
        <v>31</v>
      </c>
      <c r="B106" s="11" t="s">
        <v>32</v>
      </c>
      <c r="C106" s="11" t="s">
        <v>10</v>
      </c>
      <c r="D106" s="11" t="s">
        <v>80</v>
      </c>
      <c r="E106" s="11" t="s">
        <v>51</v>
      </c>
      <c r="F106" s="13">
        <f>7!G107</f>
        <v>1170.7</v>
      </c>
      <c r="G106" s="13">
        <f>7!H107</f>
        <v>1205.8</v>
      </c>
      <c r="H106" s="13">
        <f>7!I107</f>
        <v>1205.8</v>
      </c>
    </row>
    <row r="107" spans="1:8" ht="12.75">
      <c r="A107" s="9" t="s">
        <v>27</v>
      </c>
      <c r="B107" s="11" t="s">
        <v>21</v>
      </c>
      <c r="C107" s="11"/>
      <c r="D107" s="11"/>
      <c r="E107" s="11"/>
      <c r="F107" s="10">
        <f>F108+F112</f>
        <v>253.29999999999998</v>
      </c>
      <c r="G107" s="10">
        <f>G108+G112</f>
        <v>253.29999999999998</v>
      </c>
      <c r="H107" s="10">
        <f>H108+H112</f>
        <v>253.29999999999998</v>
      </c>
    </row>
    <row r="108" spans="1:8" ht="12.75">
      <c r="A108" s="12" t="s">
        <v>28</v>
      </c>
      <c r="B108" s="11" t="s">
        <v>21</v>
      </c>
      <c r="C108" s="11" t="s">
        <v>10</v>
      </c>
      <c r="D108" s="11"/>
      <c r="E108" s="11"/>
      <c r="F108" s="13">
        <f>F109</f>
        <v>250.1</v>
      </c>
      <c r="G108" s="13">
        <f>G109</f>
        <v>250.1</v>
      </c>
      <c r="H108" s="13">
        <f>H109</f>
        <v>250.1</v>
      </c>
    </row>
    <row r="109" spans="1:8" ht="12.75">
      <c r="A109" s="12" t="s">
        <v>50</v>
      </c>
      <c r="B109" s="11" t="s">
        <v>21</v>
      </c>
      <c r="C109" s="11" t="s">
        <v>10</v>
      </c>
      <c r="D109" s="11" t="s">
        <v>78</v>
      </c>
      <c r="E109" s="11"/>
      <c r="F109" s="13">
        <f>F111</f>
        <v>250.1</v>
      </c>
      <c r="G109" s="13">
        <f>G111</f>
        <v>250.1</v>
      </c>
      <c r="H109" s="13">
        <f>H111</f>
        <v>250.1</v>
      </c>
    </row>
    <row r="110" spans="1:8" ht="12.75">
      <c r="A110" s="38" t="s">
        <v>114</v>
      </c>
      <c r="B110" s="28" t="s">
        <v>21</v>
      </c>
      <c r="C110" s="28" t="s">
        <v>10</v>
      </c>
      <c r="D110" s="11" t="s">
        <v>77</v>
      </c>
      <c r="E110" s="28"/>
      <c r="F110" s="39">
        <f>F111</f>
        <v>250.1</v>
      </c>
      <c r="G110" s="39">
        <f>G111</f>
        <v>250.1</v>
      </c>
      <c r="H110" s="39">
        <f>H111</f>
        <v>250.1</v>
      </c>
    </row>
    <row r="111" spans="1:8" ht="12.75">
      <c r="A111" s="38" t="s">
        <v>70</v>
      </c>
      <c r="B111" s="28" t="s">
        <v>21</v>
      </c>
      <c r="C111" s="28" t="s">
        <v>10</v>
      </c>
      <c r="D111" s="11" t="s">
        <v>77</v>
      </c>
      <c r="E111" s="28" t="s">
        <v>109</v>
      </c>
      <c r="F111" s="13">
        <f>7!G112</f>
        <v>250.1</v>
      </c>
      <c r="G111" s="13">
        <f>7!H112</f>
        <v>250.1</v>
      </c>
      <c r="H111" s="13">
        <f>7!I112</f>
        <v>250.1</v>
      </c>
    </row>
    <row r="112" spans="1:8" ht="12.75">
      <c r="A112" s="12" t="s">
        <v>71</v>
      </c>
      <c r="B112" s="28" t="s">
        <v>21</v>
      </c>
      <c r="C112" s="28" t="s">
        <v>11</v>
      </c>
      <c r="D112" s="11"/>
      <c r="E112" s="28"/>
      <c r="F112" s="39">
        <f aca="true" t="shared" si="15" ref="F112:H114">F113</f>
        <v>3.2</v>
      </c>
      <c r="G112" s="39">
        <f t="shared" si="15"/>
        <v>3.2</v>
      </c>
      <c r="H112" s="39">
        <f t="shared" si="15"/>
        <v>3.2</v>
      </c>
    </row>
    <row r="113" spans="1:8" ht="12.75">
      <c r="A113" s="12" t="s">
        <v>113</v>
      </c>
      <c r="B113" s="28" t="s">
        <v>21</v>
      </c>
      <c r="C113" s="28" t="s">
        <v>11</v>
      </c>
      <c r="D113" s="11" t="s">
        <v>245</v>
      </c>
      <c r="E113" s="28"/>
      <c r="F113" s="39">
        <f t="shared" si="15"/>
        <v>3.2</v>
      </c>
      <c r="G113" s="39">
        <f t="shared" si="15"/>
        <v>3.2</v>
      </c>
      <c r="H113" s="39">
        <f t="shared" si="15"/>
        <v>3.2</v>
      </c>
    </row>
    <row r="114" spans="1:8" ht="38.25" customHeight="1">
      <c r="A114" s="12" t="s">
        <v>231</v>
      </c>
      <c r="B114" s="28" t="s">
        <v>21</v>
      </c>
      <c r="C114" s="28" t="s">
        <v>11</v>
      </c>
      <c r="D114" s="11" t="s">
        <v>246</v>
      </c>
      <c r="E114" s="28"/>
      <c r="F114" s="39">
        <f t="shared" si="15"/>
        <v>3.2</v>
      </c>
      <c r="G114" s="39">
        <f t="shared" si="15"/>
        <v>3.2</v>
      </c>
      <c r="H114" s="39">
        <f t="shared" si="15"/>
        <v>3.2</v>
      </c>
    </row>
    <row r="115" spans="1:8" ht="12.75">
      <c r="A115" s="14" t="s">
        <v>128</v>
      </c>
      <c r="B115" s="28" t="s">
        <v>21</v>
      </c>
      <c r="C115" s="28" t="s">
        <v>11</v>
      </c>
      <c r="D115" s="11" t="s">
        <v>246</v>
      </c>
      <c r="E115" s="28" t="s">
        <v>127</v>
      </c>
      <c r="F115" s="13">
        <f>7!G116</f>
        <v>3.2</v>
      </c>
      <c r="G115" s="13">
        <f>7!H116</f>
        <v>3.2</v>
      </c>
      <c r="H115" s="13">
        <f>7!I116</f>
        <v>3.2</v>
      </c>
    </row>
    <row r="116" spans="1:8" ht="12.75">
      <c r="A116" s="9" t="s">
        <v>25</v>
      </c>
      <c r="B116" s="11" t="s">
        <v>15</v>
      </c>
      <c r="C116" s="11"/>
      <c r="D116" s="11"/>
      <c r="E116" s="11"/>
      <c r="F116" s="10">
        <f aca="true" t="shared" si="16" ref="F116:H119">F117</f>
        <v>30</v>
      </c>
      <c r="G116" s="10">
        <f t="shared" si="16"/>
        <v>0</v>
      </c>
      <c r="H116" s="10">
        <f t="shared" si="16"/>
        <v>0</v>
      </c>
    </row>
    <row r="117" spans="1:8" ht="12.75">
      <c r="A117" s="15" t="s">
        <v>26</v>
      </c>
      <c r="B117" s="11" t="s">
        <v>15</v>
      </c>
      <c r="C117" s="11" t="s">
        <v>10</v>
      </c>
      <c r="D117" s="11"/>
      <c r="E117" s="11"/>
      <c r="F117" s="13">
        <f>F118</f>
        <v>30</v>
      </c>
      <c r="G117" s="13">
        <f t="shared" si="16"/>
        <v>0</v>
      </c>
      <c r="H117" s="13">
        <f t="shared" si="16"/>
        <v>0</v>
      </c>
    </row>
    <row r="118" spans="1:8" ht="12.75">
      <c r="A118" s="14" t="s">
        <v>232</v>
      </c>
      <c r="B118" s="11" t="s">
        <v>15</v>
      </c>
      <c r="C118" s="11" t="s">
        <v>10</v>
      </c>
      <c r="D118" s="11" t="s">
        <v>234</v>
      </c>
      <c r="E118" s="11"/>
      <c r="F118" s="13">
        <f t="shared" si="16"/>
        <v>30</v>
      </c>
      <c r="G118" s="13">
        <f t="shared" si="16"/>
        <v>0</v>
      </c>
      <c r="H118" s="13">
        <f t="shared" si="16"/>
        <v>0</v>
      </c>
    </row>
    <row r="119" spans="1:8" ht="12.75">
      <c r="A119" s="15" t="s">
        <v>233</v>
      </c>
      <c r="B119" s="11" t="s">
        <v>15</v>
      </c>
      <c r="C119" s="11" t="s">
        <v>10</v>
      </c>
      <c r="D119" s="11" t="s">
        <v>235</v>
      </c>
      <c r="E119" s="11"/>
      <c r="F119" s="13">
        <f t="shared" si="16"/>
        <v>30</v>
      </c>
      <c r="G119" s="13">
        <f t="shared" si="16"/>
        <v>0</v>
      </c>
      <c r="H119" s="13">
        <f t="shared" si="16"/>
        <v>0</v>
      </c>
    </row>
    <row r="120" spans="1:8" ht="25.5">
      <c r="A120" s="15" t="s">
        <v>162</v>
      </c>
      <c r="B120" s="11" t="s">
        <v>15</v>
      </c>
      <c r="C120" s="11" t="s">
        <v>10</v>
      </c>
      <c r="D120" s="11" t="s">
        <v>235</v>
      </c>
      <c r="E120" s="11" t="s">
        <v>41</v>
      </c>
      <c r="F120" s="13">
        <f>7!G121</f>
        <v>30</v>
      </c>
      <c r="G120" s="13">
        <f>7!H121</f>
        <v>0</v>
      </c>
      <c r="H120" s="13">
        <f>7!I121</f>
        <v>0</v>
      </c>
    </row>
    <row r="121" spans="1:8" ht="12.75">
      <c r="A121" s="36" t="s">
        <v>29</v>
      </c>
      <c r="B121" s="40"/>
      <c r="C121" s="40"/>
      <c r="D121" s="40"/>
      <c r="E121" s="40"/>
      <c r="F121" s="41">
        <f>F16+F60+F66+F71+F78+F96+F101+F107+F116</f>
        <v>6222.1</v>
      </c>
      <c r="G121" s="41">
        <f>G16+G60+G66+G71+G78+G96+G101+G107+G116</f>
        <v>5313.7</v>
      </c>
      <c r="H121" s="41">
        <f>H16+H60+H66+H71+H78+H96+H101+H107+H116</f>
        <v>5295.200000000001</v>
      </c>
    </row>
    <row r="122" spans="1:8" ht="12.75">
      <c r="A122" s="103" t="s">
        <v>130</v>
      </c>
      <c r="B122" s="26"/>
      <c r="C122" s="26"/>
      <c r="D122" s="6"/>
      <c r="E122" s="26"/>
      <c r="F122" s="42"/>
      <c r="G122" s="102">
        <f>5!E53</f>
        <v>126.3</v>
      </c>
      <c r="H122" s="102">
        <f>5!F53</f>
        <v>258.1</v>
      </c>
    </row>
    <row r="123" spans="1:8" ht="12.75">
      <c r="A123" s="36" t="s">
        <v>34</v>
      </c>
      <c r="B123" s="26"/>
      <c r="C123" s="26"/>
      <c r="D123" s="6"/>
      <c r="E123" s="26"/>
      <c r="F123" s="41">
        <f>F121</f>
        <v>6222.1</v>
      </c>
      <c r="G123" s="41">
        <f>G121+G122</f>
        <v>5440</v>
      </c>
      <c r="H123" s="41">
        <f>H121+H122</f>
        <v>5553.300000000001</v>
      </c>
    </row>
    <row r="125" ht="12.75">
      <c r="H125" s="44"/>
    </row>
  </sheetData>
  <sheetProtection/>
  <mergeCells count="7">
    <mergeCell ref="A11:H11"/>
    <mergeCell ref="F13:H13"/>
    <mergeCell ref="A13:A14"/>
    <mergeCell ref="B13:B14"/>
    <mergeCell ref="C13:C14"/>
    <mergeCell ref="D13:D14"/>
    <mergeCell ref="E13:E14"/>
  </mergeCells>
  <printOptions/>
  <pageMargins left="0.7086614173228347" right="0.2755905511811024" top="0.31496062992125984" bottom="0.4724409448818898" header="0" footer="0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8"/>
  <sheetViews>
    <sheetView zoomScalePageLayoutView="0" workbookViewId="0" topLeftCell="A1">
      <selection activeCell="C77" sqref="C77:I78"/>
    </sheetView>
  </sheetViews>
  <sheetFormatPr defaultColWidth="9.140625" defaultRowHeight="12.75" customHeight="1"/>
  <cols>
    <col min="1" max="1" width="66.7109375" style="3" customWidth="1"/>
    <col min="2" max="2" width="5.7109375" style="3" customWidth="1"/>
    <col min="3" max="3" width="6.421875" style="3" bestFit="1" customWidth="1"/>
    <col min="4" max="4" width="6.421875" style="3" customWidth="1"/>
    <col min="5" max="5" width="12.28125" style="3" customWidth="1"/>
    <col min="6" max="6" width="8.00390625" style="3" customWidth="1"/>
    <col min="7" max="9" width="9.7109375" style="3" customWidth="1"/>
    <col min="10" max="16384" width="9.140625" style="3" customWidth="1"/>
  </cols>
  <sheetData>
    <row r="1" ht="12.75" customHeight="1">
      <c r="I1" s="2" t="s">
        <v>36</v>
      </c>
    </row>
    <row r="2" ht="12.75" customHeight="1">
      <c r="I2" s="2" t="str">
        <f>1!E2</f>
        <v>к решению Совета сельского поселения Анхимовское</v>
      </c>
    </row>
    <row r="3" ht="12.75" customHeight="1">
      <c r="I3" s="2" t="str">
        <f>1!E3</f>
        <v>от 00.03.2020 года № 000</v>
      </c>
    </row>
    <row r="5" s="1" customFormat="1" ht="12.75">
      <c r="I5" s="2" t="s">
        <v>69</v>
      </c>
    </row>
    <row r="6" s="1" customFormat="1" ht="12.75">
      <c r="I6" s="2" t="str">
        <f>1!E6</f>
        <v>к решению Совета сельского поселения</v>
      </c>
    </row>
    <row r="7" s="1" customFormat="1" ht="12.75">
      <c r="I7" s="2" t="str">
        <f>1!E7</f>
        <v>Анхимовское от 11.12.2019 года № 143</v>
      </c>
    </row>
    <row r="8" s="1" customFormat="1" ht="12.75">
      <c r="I8" s="2" t="str">
        <f>1!E8</f>
        <v> "О бюджете сельского поселения Анхимовское</v>
      </c>
    </row>
    <row r="9" s="1" customFormat="1" ht="12.75">
      <c r="I9" s="2" t="str">
        <f>1!E9</f>
        <v>на 2020 год и плановый период 2021 и 2022 годов"</v>
      </c>
    </row>
    <row r="11" spans="1:9" ht="42.75" customHeight="1">
      <c r="A11" s="121" t="s">
        <v>157</v>
      </c>
      <c r="B11" s="121"/>
      <c r="C11" s="121"/>
      <c r="D11" s="121"/>
      <c r="E11" s="121"/>
      <c r="F11" s="121"/>
      <c r="G11" s="121"/>
      <c r="H11" s="121"/>
      <c r="I11" s="121"/>
    </row>
    <row r="12" spans="1:9" ht="12.75">
      <c r="A12" s="4"/>
      <c r="B12" s="4"/>
      <c r="C12" s="4"/>
      <c r="D12" s="4"/>
      <c r="E12" s="4"/>
      <c r="F12" s="4"/>
      <c r="G12" s="4"/>
      <c r="H12" s="5"/>
      <c r="I12" s="2" t="s">
        <v>131</v>
      </c>
    </row>
    <row r="13" spans="1:9" ht="12.75">
      <c r="A13" s="119" t="s">
        <v>7</v>
      </c>
      <c r="B13" s="117" t="s">
        <v>65</v>
      </c>
      <c r="C13" s="108" t="s">
        <v>8</v>
      </c>
      <c r="D13" s="108" t="s">
        <v>244</v>
      </c>
      <c r="E13" s="108" t="s">
        <v>37</v>
      </c>
      <c r="F13" s="108" t="s">
        <v>35</v>
      </c>
      <c r="G13" s="107" t="s">
        <v>30</v>
      </c>
      <c r="H13" s="107"/>
      <c r="I13" s="107"/>
    </row>
    <row r="14" spans="1:9" ht="12.75">
      <c r="A14" s="120"/>
      <c r="B14" s="118"/>
      <c r="C14" s="122"/>
      <c r="D14" s="109"/>
      <c r="E14" s="109"/>
      <c r="F14" s="109"/>
      <c r="G14" s="7" t="s">
        <v>111</v>
      </c>
      <c r="H14" s="8" t="s">
        <v>117</v>
      </c>
      <c r="I14" s="8" t="s">
        <v>152</v>
      </c>
    </row>
    <row r="15" spans="1:9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</row>
    <row r="16" spans="1:9" ht="12.75">
      <c r="A16" s="9" t="s">
        <v>239</v>
      </c>
      <c r="B16" s="6">
        <v>834</v>
      </c>
      <c r="C16" s="6"/>
      <c r="D16" s="6"/>
      <c r="E16" s="6"/>
      <c r="F16" s="6"/>
      <c r="G16" s="10">
        <f>G122</f>
        <v>6307.1</v>
      </c>
      <c r="H16" s="10">
        <f>H122</f>
        <v>5313.7</v>
      </c>
      <c r="I16" s="10">
        <f>I122</f>
        <v>5295.200000000001</v>
      </c>
    </row>
    <row r="17" spans="1:9" ht="12.75">
      <c r="A17" s="9" t="s">
        <v>9</v>
      </c>
      <c r="B17" s="6">
        <v>834</v>
      </c>
      <c r="C17" s="11" t="s">
        <v>10</v>
      </c>
      <c r="D17" s="11"/>
      <c r="E17" s="11"/>
      <c r="F17" s="11"/>
      <c r="G17" s="10">
        <f>G23+G53+G49+G18+G42</f>
        <v>3103.4</v>
      </c>
      <c r="H17" s="10">
        <f>H23+H53+H49+H18+H42</f>
        <v>2850.9999999999995</v>
      </c>
      <c r="I17" s="10">
        <f>I23+I53+I49+I18+I42</f>
        <v>2828.9</v>
      </c>
    </row>
    <row r="18" spans="1:9" ht="25.5">
      <c r="A18" s="12" t="s">
        <v>145</v>
      </c>
      <c r="B18" s="6">
        <v>834</v>
      </c>
      <c r="C18" s="11" t="s">
        <v>10</v>
      </c>
      <c r="D18" s="11" t="s">
        <v>12</v>
      </c>
      <c r="E18" s="11"/>
      <c r="F18" s="11"/>
      <c r="G18" s="13">
        <f aca="true" t="shared" si="0" ref="G18:I21">G19</f>
        <v>752.4</v>
      </c>
      <c r="H18" s="13">
        <f t="shared" si="0"/>
        <v>645</v>
      </c>
      <c r="I18" s="13">
        <f t="shared" si="0"/>
        <v>645</v>
      </c>
    </row>
    <row r="19" spans="1:9" ht="12.75">
      <c r="A19" s="14" t="s">
        <v>38</v>
      </c>
      <c r="B19" s="6">
        <v>834</v>
      </c>
      <c r="C19" s="11" t="s">
        <v>10</v>
      </c>
      <c r="D19" s="11" t="s">
        <v>12</v>
      </c>
      <c r="E19" s="11" t="s">
        <v>95</v>
      </c>
      <c r="F19" s="11"/>
      <c r="G19" s="13">
        <f t="shared" si="0"/>
        <v>752.4</v>
      </c>
      <c r="H19" s="13">
        <f t="shared" si="0"/>
        <v>645</v>
      </c>
      <c r="I19" s="13">
        <f t="shared" si="0"/>
        <v>645</v>
      </c>
    </row>
    <row r="20" spans="1:9" ht="12.75">
      <c r="A20" s="12" t="s">
        <v>39</v>
      </c>
      <c r="B20" s="6">
        <v>834</v>
      </c>
      <c r="C20" s="11" t="s">
        <v>10</v>
      </c>
      <c r="D20" s="11" t="s">
        <v>12</v>
      </c>
      <c r="E20" s="11" t="s">
        <v>98</v>
      </c>
      <c r="F20" s="11"/>
      <c r="G20" s="13">
        <f t="shared" si="0"/>
        <v>752.4</v>
      </c>
      <c r="H20" s="13">
        <f t="shared" si="0"/>
        <v>645</v>
      </c>
      <c r="I20" s="13">
        <f t="shared" si="0"/>
        <v>645</v>
      </c>
    </row>
    <row r="21" spans="1:9" ht="12.75">
      <c r="A21" s="14" t="s">
        <v>211</v>
      </c>
      <c r="B21" s="6">
        <v>834</v>
      </c>
      <c r="C21" s="11" t="s">
        <v>10</v>
      </c>
      <c r="D21" s="11" t="s">
        <v>12</v>
      </c>
      <c r="E21" s="11" t="s">
        <v>97</v>
      </c>
      <c r="F21" s="11"/>
      <c r="G21" s="13">
        <f t="shared" si="0"/>
        <v>752.4</v>
      </c>
      <c r="H21" s="13">
        <f t="shared" si="0"/>
        <v>645</v>
      </c>
      <c r="I21" s="13">
        <f t="shared" si="0"/>
        <v>645</v>
      </c>
    </row>
    <row r="22" spans="1:9" ht="12.75">
      <c r="A22" s="12" t="s">
        <v>55</v>
      </c>
      <c r="B22" s="6">
        <v>834</v>
      </c>
      <c r="C22" s="11" t="s">
        <v>10</v>
      </c>
      <c r="D22" s="11" t="s">
        <v>12</v>
      </c>
      <c r="E22" s="11" t="s">
        <v>97</v>
      </c>
      <c r="F22" s="11" t="s">
        <v>40</v>
      </c>
      <c r="G22" s="13">
        <v>752.4</v>
      </c>
      <c r="H22" s="13">
        <v>645</v>
      </c>
      <c r="I22" s="13">
        <v>645</v>
      </c>
    </row>
    <row r="23" spans="1:9" ht="38.25">
      <c r="A23" s="15" t="s">
        <v>144</v>
      </c>
      <c r="B23" s="6">
        <v>834</v>
      </c>
      <c r="C23" s="11" t="s">
        <v>10</v>
      </c>
      <c r="D23" s="11" t="s">
        <v>13</v>
      </c>
      <c r="E23" s="11"/>
      <c r="F23" s="11"/>
      <c r="G23" s="13">
        <f>G32+G24+G29</f>
        <v>2063.2</v>
      </c>
      <c r="H23" s="13">
        <f>H32+H24+H29</f>
        <v>1957.3999999999999</v>
      </c>
      <c r="I23" s="13">
        <f>I32+I24+I29</f>
        <v>1935.3</v>
      </c>
    </row>
    <row r="24" spans="1:9" ht="12.75">
      <c r="A24" s="16" t="s">
        <v>38</v>
      </c>
      <c r="B24" s="6">
        <v>834</v>
      </c>
      <c r="C24" s="17" t="s">
        <v>10</v>
      </c>
      <c r="D24" s="17" t="s">
        <v>13</v>
      </c>
      <c r="E24" s="17" t="s">
        <v>95</v>
      </c>
      <c r="F24" s="17"/>
      <c r="G24" s="13">
        <f>G25</f>
        <v>1960.8999999999999</v>
      </c>
      <c r="H24" s="13">
        <f>H25</f>
        <v>1897.6</v>
      </c>
      <c r="I24" s="13">
        <f>I25</f>
        <v>1875.5</v>
      </c>
    </row>
    <row r="25" spans="1:9" ht="12.75">
      <c r="A25" s="16" t="s">
        <v>211</v>
      </c>
      <c r="B25" s="6">
        <v>834</v>
      </c>
      <c r="C25" s="17" t="s">
        <v>10</v>
      </c>
      <c r="D25" s="17" t="s">
        <v>13</v>
      </c>
      <c r="E25" s="17" t="s">
        <v>94</v>
      </c>
      <c r="F25" s="17"/>
      <c r="G25" s="13">
        <f>G26+G27+G28</f>
        <v>1960.8999999999999</v>
      </c>
      <c r="H25" s="13">
        <f>H26+H27+H28</f>
        <v>1897.6</v>
      </c>
      <c r="I25" s="13">
        <f>I26+I27+I28</f>
        <v>1875.5</v>
      </c>
    </row>
    <row r="26" spans="1:9" ht="12.75">
      <c r="A26" s="18" t="s">
        <v>55</v>
      </c>
      <c r="B26" s="6">
        <v>834</v>
      </c>
      <c r="C26" s="17" t="s">
        <v>10</v>
      </c>
      <c r="D26" s="17" t="s">
        <v>13</v>
      </c>
      <c r="E26" s="17" t="s">
        <v>94</v>
      </c>
      <c r="F26" s="17" t="s">
        <v>40</v>
      </c>
      <c r="G26" s="13">
        <v>1231.6</v>
      </c>
      <c r="H26" s="13">
        <v>1013</v>
      </c>
      <c r="I26" s="13">
        <v>1013</v>
      </c>
    </row>
    <row r="27" spans="1:9" ht="25.5">
      <c r="A27" s="19" t="s">
        <v>162</v>
      </c>
      <c r="B27" s="6">
        <v>834</v>
      </c>
      <c r="C27" s="17" t="s">
        <v>10</v>
      </c>
      <c r="D27" s="17" t="s">
        <v>13</v>
      </c>
      <c r="E27" s="17" t="s">
        <v>94</v>
      </c>
      <c r="F27" s="17" t="s">
        <v>41</v>
      </c>
      <c r="G27" s="13">
        <f>737.3-12-18+3</f>
        <v>710.3</v>
      </c>
      <c r="H27" s="13">
        <v>865.6</v>
      </c>
      <c r="I27" s="13">
        <v>843.5</v>
      </c>
    </row>
    <row r="28" spans="1:9" ht="12.75">
      <c r="A28" s="18" t="s">
        <v>42</v>
      </c>
      <c r="B28" s="6">
        <v>834</v>
      </c>
      <c r="C28" s="17" t="s">
        <v>10</v>
      </c>
      <c r="D28" s="17" t="s">
        <v>13</v>
      </c>
      <c r="E28" s="17" t="s">
        <v>94</v>
      </c>
      <c r="F28" s="17" t="s">
        <v>43</v>
      </c>
      <c r="G28" s="13">
        <v>19</v>
      </c>
      <c r="H28" s="13">
        <v>19</v>
      </c>
      <c r="I28" s="13">
        <v>19</v>
      </c>
    </row>
    <row r="29" spans="1:9" ht="12.75">
      <c r="A29" s="12" t="s">
        <v>47</v>
      </c>
      <c r="B29" s="6">
        <v>834</v>
      </c>
      <c r="C29" s="11" t="s">
        <v>10</v>
      </c>
      <c r="D29" s="11" t="s">
        <v>13</v>
      </c>
      <c r="E29" s="11" t="s">
        <v>88</v>
      </c>
      <c r="F29" s="11"/>
      <c r="G29" s="13">
        <f aca="true" t="shared" si="1" ref="G29:I30">G30</f>
        <v>2</v>
      </c>
      <c r="H29" s="13">
        <f t="shared" si="1"/>
        <v>2</v>
      </c>
      <c r="I29" s="13">
        <f t="shared" si="1"/>
        <v>2</v>
      </c>
    </row>
    <row r="30" spans="1:9" ht="63.75">
      <c r="A30" s="20" t="s">
        <v>197</v>
      </c>
      <c r="B30" s="6">
        <v>834</v>
      </c>
      <c r="C30" s="11" t="s">
        <v>10</v>
      </c>
      <c r="D30" s="11" t="s">
        <v>13</v>
      </c>
      <c r="E30" s="21" t="s">
        <v>158</v>
      </c>
      <c r="F30" s="11"/>
      <c r="G30" s="13">
        <f t="shared" si="1"/>
        <v>2</v>
      </c>
      <c r="H30" s="13">
        <f t="shared" si="1"/>
        <v>2</v>
      </c>
      <c r="I30" s="13">
        <f t="shared" si="1"/>
        <v>2</v>
      </c>
    </row>
    <row r="31" spans="1:9" ht="25.5">
      <c r="A31" s="19" t="s">
        <v>162</v>
      </c>
      <c r="B31" s="6">
        <v>834</v>
      </c>
      <c r="C31" s="11" t="s">
        <v>10</v>
      </c>
      <c r="D31" s="11" t="s">
        <v>13</v>
      </c>
      <c r="E31" s="21" t="s">
        <v>158</v>
      </c>
      <c r="F31" s="11" t="s">
        <v>41</v>
      </c>
      <c r="G31" s="13">
        <v>2</v>
      </c>
      <c r="H31" s="13">
        <v>2</v>
      </c>
      <c r="I31" s="13">
        <v>2</v>
      </c>
    </row>
    <row r="32" spans="1:9" ht="12.75">
      <c r="A32" s="22" t="s">
        <v>116</v>
      </c>
      <c r="B32" s="6">
        <v>834</v>
      </c>
      <c r="C32" s="11" t="s">
        <v>10</v>
      </c>
      <c r="D32" s="11" t="s">
        <v>13</v>
      </c>
      <c r="E32" s="11" t="s">
        <v>96</v>
      </c>
      <c r="F32" s="11"/>
      <c r="G32" s="13">
        <f>G36+G33+G39</f>
        <v>100.30000000000001</v>
      </c>
      <c r="H32" s="13">
        <f>H36+H33+H39</f>
        <v>57.8</v>
      </c>
      <c r="I32" s="13">
        <f>I36+I33+I39</f>
        <v>57.8</v>
      </c>
    </row>
    <row r="33" spans="1:9" ht="25.5">
      <c r="A33" s="12" t="s">
        <v>198</v>
      </c>
      <c r="B33" s="6">
        <v>834</v>
      </c>
      <c r="C33" s="11" t="s">
        <v>10</v>
      </c>
      <c r="D33" s="11" t="s">
        <v>13</v>
      </c>
      <c r="E33" s="21" t="s">
        <v>200</v>
      </c>
      <c r="F33" s="11"/>
      <c r="G33" s="13">
        <f aca="true" t="shared" si="2" ref="G33:I34">G34</f>
        <v>52</v>
      </c>
      <c r="H33" s="13">
        <f t="shared" si="2"/>
        <v>52</v>
      </c>
      <c r="I33" s="13">
        <f t="shared" si="2"/>
        <v>52</v>
      </c>
    </row>
    <row r="34" spans="1:9" ht="25.5">
      <c r="A34" s="12" t="s">
        <v>199</v>
      </c>
      <c r="B34" s="6">
        <v>834</v>
      </c>
      <c r="C34" s="11" t="s">
        <v>10</v>
      </c>
      <c r="D34" s="11" t="s">
        <v>13</v>
      </c>
      <c r="E34" s="21" t="s">
        <v>201</v>
      </c>
      <c r="F34" s="11"/>
      <c r="G34" s="13">
        <f>G35</f>
        <v>52</v>
      </c>
      <c r="H34" s="13">
        <f t="shared" si="2"/>
        <v>52</v>
      </c>
      <c r="I34" s="13">
        <f t="shared" si="2"/>
        <v>52</v>
      </c>
    </row>
    <row r="35" spans="1:9" ht="12.75">
      <c r="A35" s="12" t="s">
        <v>116</v>
      </c>
      <c r="B35" s="6">
        <v>834</v>
      </c>
      <c r="C35" s="11" t="s">
        <v>10</v>
      </c>
      <c r="D35" s="11" t="s">
        <v>13</v>
      </c>
      <c r="E35" s="21" t="s">
        <v>201</v>
      </c>
      <c r="F35" s="11" t="s">
        <v>51</v>
      </c>
      <c r="G35" s="13">
        <v>52</v>
      </c>
      <c r="H35" s="13">
        <v>52</v>
      </c>
      <c r="I35" s="13">
        <v>52</v>
      </c>
    </row>
    <row r="36" spans="1:9" ht="25.5" customHeight="1">
      <c r="A36" s="12" t="s">
        <v>100</v>
      </c>
      <c r="B36" s="6">
        <v>834</v>
      </c>
      <c r="C36" s="11" t="s">
        <v>10</v>
      </c>
      <c r="D36" s="11" t="s">
        <v>13</v>
      </c>
      <c r="E36" s="17" t="s">
        <v>99</v>
      </c>
      <c r="F36" s="11"/>
      <c r="G36" s="13">
        <f aca="true" t="shared" si="3" ref="G36:I37">G37</f>
        <v>6.2</v>
      </c>
      <c r="H36" s="13">
        <f t="shared" si="3"/>
        <v>5.8</v>
      </c>
      <c r="I36" s="13">
        <f t="shared" si="3"/>
        <v>5.8</v>
      </c>
    </row>
    <row r="37" spans="1:9" ht="25.5">
      <c r="A37" s="12" t="s">
        <v>74</v>
      </c>
      <c r="B37" s="6">
        <v>834</v>
      </c>
      <c r="C37" s="11" t="s">
        <v>10</v>
      </c>
      <c r="D37" s="11" t="s">
        <v>13</v>
      </c>
      <c r="E37" s="17" t="s">
        <v>99</v>
      </c>
      <c r="F37" s="11"/>
      <c r="G37" s="13">
        <f t="shared" si="3"/>
        <v>6.2</v>
      </c>
      <c r="H37" s="13">
        <f t="shared" si="3"/>
        <v>5.8</v>
      </c>
      <c r="I37" s="13">
        <f t="shared" si="3"/>
        <v>5.8</v>
      </c>
    </row>
    <row r="38" spans="1:9" ht="12.75">
      <c r="A38" s="12" t="s">
        <v>31</v>
      </c>
      <c r="B38" s="6">
        <v>834</v>
      </c>
      <c r="C38" s="11" t="s">
        <v>10</v>
      </c>
      <c r="D38" s="11" t="s">
        <v>13</v>
      </c>
      <c r="E38" s="17" t="s">
        <v>99</v>
      </c>
      <c r="F38" s="11" t="s">
        <v>51</v>
      </c>
      <c r="G38" s="13">
        <v>6.2</v>
      </c>
      <c r="H38" s="23">
        <v>5.8</v>
      </c>
      <c r="I38" s="23">
        <v>5.8</v>
      </c>
    </row>
    <row r="39" spans="1:9" ht="25.5">
      <c r="A39" s="20" t="s">
        <v>193</v>
      </c>
      <c r="B39" s="6">
        <v>834</v>
      </c>
      <c r="C39" s="21" t="s">
        <v>10</v>
      </c>
      <c r="D39" s="21" t="s">
        <v>13</v>
      </c>
      <c r="E39" s="21" t="s">
        <v>194</v>
      </c>
      <c r="F39" s="21"/>
      <c r="G39" s="24">
        <f aca="true" t="shared" si="4" ref="G39:I40">G40</f>
        <v>42.1</v>
      </c>
      <c r="H39" s="24">
        <f t="shared" si="4"/>
        <v>0</v>
      </c>
      <c r="I39" s="24">
        <f t="shared" si="4"/>
        <v>0</v>
      </c>
    </row>
    <row r="40" spans="1:9" ht="25.5">
      <c r="A40" s="20" t="s">
        <v>74</v>
      </c>
      <c r="B40" s="6">
        <v>834</v>
      </c>
      <c r="C40" s="21" t="s">
        <v>10</v>
      </c>
      <c r="D40" s="21" t="s">
        <v>13</v>
      </c>
      <c r="E40" s="21" t="s">
        <v>195</v>
      </c>
      <c r="F40" s="21"/>
      <c r="G40" s="24">
        <f t="shared" si="4"/>
        <v>42.1</v>
      </c>
      <c r="H40" s="24">
        <f t="shared" si="4"/>
        <v>0</v>
      </c>
      <c r="I40" s="24">
        <f t="shared" si="4"/>
        <v>0</v>
      </c>
    </row>
    <row r="41" spans="1:9" ht="12.75">
      <c r="A41" s="20" t="s">
        <v>31</v>
      </c>
      <c r="B41" s="6">
        <v>834</v>
      </c>
      <c r="C41" s="21" t="s">
        <v>10</v>
      </c>
      <c r="D41" s="21" t="s">
        <v>13</v>
      </c>
      <c r="E41" s="21" t="s">
        <v>195</v>
      </c>
      <c r="F41" s="21" t="s">
        <v>51</v>
      </c>
      <c r="G41" s="24">
        <v>42.1</v>
      </c>
      <c r="H41" s="24">
        <v>0</v>
      </c>
      <c r="I41" s="24">
        <v>0</v>
      </c>
    </row>
    <row r="42" spans="1:9" ht="25.5">
      <c r="A42" s="12" t="s">
        <v>56</v>
      </c>
      <c r="B42" s="6">
        <v>834</v>
      </c>
      <c r="C42" s="11" t="s">
        <v>10</v>
      </c>
      <c r="D42" s="11" t="s">
        <v>33</v>
      </c>
      <c r="E42" s="11"/>
      <c r="F42" s="11"/>
      <c r="G42" s="13">
        <f>G43+G46</f>
        <v>250.8</v>
      </c>
      <c r="H42" s="13">
        <f>H43+H46</f>
        <v>228.6</v>
      </c>
      <c r="I42" s="13">
        <f>I43+I46</f>
        <v>228.6</v>
      </c>
    </row>
    <row r="43" spans="1:9" ht="38.25" customHeight="1">
      <c r="A43" s="12" t="s">
        <v>161</v>
      </c>
      <c r="B43" s="6">
        <v>834</v>
      </c>
      <c r="C43" s="25" t="s">
        <v>10</v>
      </c>
      <c r="D43" s="25" t="s">
        <v>33</v>
      </c>
      <c r="E43" s="11" t="s">
        <v>119</v>
      </c>
      <c r="F43" s="11"/>
      <c r="G43" s="13">
        <f aca="true" t="shared" si="5" ref="G43:I44">G44</f>
        <v>169.4</v>
      </c>
      <c r="H43" s="13">
        <f t="shared" si="5"/>
        <v>154</v>
      </c>
      <c r="I43" s="13">
        <f t="shared" si="5"/>
        <v>154</v>
      </c>
    </row>
    <row r="44" spans="1:9" ht="25.5">
      <c r="A44" s="12" t="s">
        <v>74</v>
      </c>
      <c r="B44" s="6">
        <v>834</v>
      </c>
      <c r="C44" s="11" t="s">
        <v>10</v>
      </c>
      <c r="D44" s="11" t="s">
        <v>33</v>
      </c>
      <c r="E44" s="17" t="s">
        <v>120</v>
      </c>
      <c r="F44" s="11"/>
      <c r="G44" s="13">
        <f t="shared" si="5"/>
        <v>169.4</v>
      </c>
      <c r="H44" s="13">
        <f t="shared" si="5"/>
        <v>154</v>
      </c>
      <c r="I44" s="13">
        <f t="shared" si="5"/>
        <v>154</v>
      </c>
    </row>
    <row r="45" spans="1:9" ht="12.75">
      <c r="A45" s="12" t="s">
        <v>31</v>
      </c>
      <c r="B45" s="6">
        <v>834</v>
      </c>
      <c r="C45" s="11" t="s">
        <v>10</v>
      </c>
      <c r="D45" s="11" t="s">
        <v>33</v>
      </c>
      <c r="E45" s="17" t="s">
        <v>120</v>
      </c>
      <c r="F45" s="11" t="s">
        <v>51</v>
      </c>
      <c r="G45" s="13">
        <v>169.4</v>
      </c>
      <c r="H45" s="23">
        <v>154</v>
      </c>
      <c r="I45" s="23">
        <v>154</v>
      </c>
    </row>
    <row r="46" spans="1:9" ht="25.5">
      <c r="A46" s="12" t="s">
        <v>58</v>
      </c>
      <c r="B46" s="6">
        <v>834</v>
      </c>
      <c r="C46" s="11" t="s">
        <v>10</v>
      </c>
      <c r="D46" s="11" t="s">
        <v>33</v>
      </c>
      <c r="E46" s="17" t="s">
        <v>103</v>
      </c>
      <c r="F46" s="11"/>
      <c r="G46" s="13">
        <f aca="true" t="shared" si="6" ref="G46:I47">G47</f>
        <v>81.4</v>
      </c>
      <c r="H46" s="13">
        <f t="shared" si="6"/>
        <v>74.6</v>
      </c>
      <c r="I46" s="13">
        <f t="shared" si="6"/>
        <v>74.6</v>
      </c>
    </row>
    <row r="47" spans="1:9" ht="25.5">
      <c r="A47" s="12" t="s">
        <v>74</v>
      </c>
      <c r="B47" s="6">
        <v>834</v>
      </c>
      <c r="C47" s="11" t="s">
        <v>10</v>
      </c>
      <c r="D47" s="11" t="s">
        <v>33</v>
      </c>
      <c r="E47" s="17" t="s">
        <v>93</v>
      </c>
      <c r="F47" s="11"/>
      <c r="G47" s="13">
        <f t="shared" si="6"/>
        <v>81.4</v>
      </c>
      <c r="H47" s="13">
        <f t="shared" si="6"/>
        <v>74.6</v>
      </c>
      <c r="I47" s="13">
        <f t="shared" si="6"/>
        <v>74.6</v>
      </c>
    </row>
    <row r="48" spans="1:9" ht="12.75">
      <c r="A48" s="12" t="s">
        <v>31</v>
      </c>
      <c r="B48" s="6">
        <v>834</v>
      </c>
      <c r="C48" s="11" t="s">
        <v>10</v>
      </c>
      <c r="D48" s="11" t="s">
        <v>33</v>
      </c>
      <c r="E48" s="17" t="s">
        <v>93</v>
      </c>
      <c r="F48" s="11" t="s">
        <v>51</v>
      </c>
      <c r="G48" s="13">
        <v>81.4</v>
      </c>
      <c r="H48" s="13">
        <v>74.6</v>
      </c>
      <c r="I48" s="13">
        <v>74.6</v>
      </c>
    </row>
    <row r="49" spans="1:9" ht="12.75">
      <c r="A49" s="12" t="s">
        <v>14</v>
      </c>
      <c r="B49" s="6">
        <v>834</v>
      </c>
      <c r="C49" s="11" t="s">
        <v>10</v>
      </c>
      <c r="D49" s="11" t="s">
        <v>15</v>
      </c>
      <c r="E49" s="11"/>
      <c r="F49" s="11"/>
      <c r="G49" s="13">
        <f>G51</f>
        <v>10</v>
      </c>
      <c r="H49" s="13">
        <f>H51</f>
        <v>10</v>
      </c>
      <c r="I49" s="13">
        <f>I51</f>
        <v>10</v>
      </c>
    </row>
    <row r="50" spans="1:9" ht="12.75">
      <c r="A50" s="12" t="s">
        <v>44</v>
      </c>
      <c r="B50" s="6">
        <v>834</v>
      </c>
      <c r="C50" s="11" t="s">
        <v>10</v>
      </c>
      <c r="D50" s="11" t="s">
        <v>15</v>
      </c>
      <c r="E50" s="11" t="s">
        <v>91</v>
      </c>
      <c r="F50" s="26"/>
      <c r="G50" s="13">
        <f aca="true" t="shared" si="7" ref="G50:I51">G51</f>
        <v>10</v>
      </c>
      <c r="H50" s="13">
        <f t="shared" si="7"/>
        <v>10</v>
      </c>
      <c r="I50" s="13">
        <f t="shared" si="7"/>
        <v>10</v>
      </c>
    </row>
    <row r="51" spans="1:9" ht="12.75">
      <c r="A51" s="12" t="s">
        <v>45</v>
      </c>
      <c r="B51" s="6">
        <v>834</v>
      </c>
      <c r="C51" s="11" t="s">
        <v>10</v>
      </c>
      <c r="D51" s="11" t="s">
        <v>15</v>
      </c>
      <c r="E51" s="11" t="s">
        <v>92</v>
      </c>
      <c r="F51" s="26"/>
      <c r="G51" s="13">
        <f t="shared" si="7"/>
        <v>10</v>
      </c>
      <c r="H51" s="13">
        <f t="shared" si="7"/>
        <v>10</v>
      </c>
      <c r="I51" s="13">
        <f t="shared" si="7"/>
        <v>10</v>
      </c>
    </row>
    <row r="52" spans="1:9" ht="12.75">
      <c r="A52" s="12" t="s">
        <v>150</v>
      </c>
      <c r="B52" s="6">
        <v>834</v>
      </c>
      <c r="C52" s="11" t="s">
        <v>10</v>
      </c>
      <c r="D52" s="11" t="s">
        <v>15</v>
      </c>
      <c r="E52" s="11" t="s">
        <v>92</v>
      </c>
      <c r="F52" s="11" t="s">
        <v>46</v>
      </c>
      <c r="G52" s="13">
        <v>10</v>
      </c>
      <c r="H52" s="23">
        <v>10</v>
      </c>
      <c r="I52" s="23">
        <v>10</v>
      </c>
    </row>
    <row r="53" spans="1:9" ht="12.75">
      <c r="A53" s="12" t="s">
        <v>16</v>
      </c>
      <c r="B53" s="6">
        <v>834</v>
      </c>
      <c r="C53" s="11" t="s">
        <v>10</v>
      </c>
      <c r="D53" s="11" t="s">
        <v>17</v>
      </c>
      <c r="E53" s="27"/>
      <c r="F53" s="11"/>
      <c r="G53" s="13">
        <f>G54</f>
        <v>27</v>
      </c>
      <c r="H53" s="13">
        <f>H54</f>
        <v>10</v>
      </c>
      <c r="I53" s="13">
        <f>I54</f>
        <v>10</v>
      </c>
    </row>
    <row r="54" spans="1:9" ht="25.5">
      <c r="A54" s="12" t="s">
        <v>59</v>
      </c>
      <c r="B54" s="6">
        <v>834</v>
      </c>
      <c r="C54" s="11" t="s">
        <v>10</v>
      </c>
      <c r="D54" s="11" t="s">
        <v>17</v>
      </c>
      <c r="E54" s="11" t="s">
        <v>89</v>
      </c>
      <c r="F54" s="11"/>
      <c r="G54" s="13">
        <f>G55+G57+G59</f>
        <v>27</v>
      </c>
      <c r="H54" s="13">
        <f>H55+H57+H59</f>
        <v>10</v>
      </c>
      <c r="I54" s="13">
        <f>I55+I57+I59</f>
        <v>10</v>
      </c>
    </row>
    <row r="55" spans="1:9" ht="12.75">
      <c r="A55" s="12" t="s">
        <v>237</v>
      </c>
      <c r="B55" s="6">
        <v>834</v>
      </c>
      <c r="C55" s="11" t="s">
        <v>10</v>
      </c>
      <c r="D55" s="11" t="s">
        <v>17</v>
      </c>
      <c r="E55" s="11" t="s">
        <v>238</v>
      </c>
      <c r="F55" s="11"/>
      <c r="G55" s="13">
        <f>G56</f>
        <v>12</v>
      </c>
      <c r="H55" s="13">
        <f>H56</f>
        <v>0</v>
      </c>
      <c r="I55" s="13">
        <f>I56</f>
        <v>0</v>
      </c>
    </row>
    <row r="56" spans="1:9" ht="25.5">
      <c r="A56" s="19" t="s">
        <v>162</v>
      </c>
      <c r="B56" s="6">
        <v>834</v>
      </c>
      <c r="C56" s="11" t="s">
        <v>10</v>
      </c>
      <c r="D56" s="11" t="s">
        <v>17</v>
      </c>
      <c r="E56" s="11" t="s">
        <v>238</v>
      </c>
      <c r="F56" s="11" t="s">
        <v>41</v>
      </c>
      <c r="G56" s="13">
        <v>12</v>
      </c>
      <c r="H56" s="13">
        <v>0</v>
      </c>
      <c r="I56" s="13">
        <v>0</v>
      </c>
    </row>
    <row r="57" spans="1:9" ht="12.75">
      <c r="A57" s="14" t="s">
        <v>60</v>
      </c>
      <c r="B57" s="6">
        <v>834</v>
      </c>
      <c r="C57" s="11" t="s">
        <v>10</v>
      </c>
      <c r="D57" s="11" t="s">
        <v>17</v>
      </c>
      <c r="E57" s="11" t="s">
        <v>90</v>
      </c>
      <c r="F57" s="11"/>
      <c r="G57" s="13">
        <f>G58</f>
        <v>5</v>
      </c>
      <c r="H57" s="13">
        <f>H58</f>
        <v>10</v>
      </c>
      <c r="I57" s="13">
        <f>I58</f>
        <v>10</v>
      </c>
    </row>
    <row r="58" spans="1:9" ht="12.75">
      <c r="A58" s="12" t="s">
        <v>42</v>
      </c>
      <c r="B58" s="6">
        <v>834</v>
      </c>
      <c r="C58" s="11" t="s">
        <v>10</v>
      </c>
      <c r="D58" s="11" t="s">
        <v>17</v>
      </c>
      <c r="E58" s="11" t="s">
        <v>90</v>
      </c>
      <c r="F58" s="17" t="s">
        <v>43</v>
      </c>
      <c r="G58" s="13">
        <v>5</v>
      </c>
      <c r="H58" s="23">
        <v>10</v>
      </c>
      <c r="I58" s="23">
        <v>10</v>
      </c>
    </row>
    <row r="59" spans="1:9" ht="12.75">
      <c r="A59" s="12" t="s">
        <v>253</v>
      </c>
      <c r="B59" s="6">
        <v>834</v>
      </c>
      <c r="C59" s="11" t="s">
        <v>10</v>
      </c>
      <c r="D59" s="11" t="s">
        <v>17</v>
      </c>
      <c r="E59" s="11" t="s">
        <v>252</v>
      </c>
      <c r="F59" s="17"/>
      <c r="G59" s="13">
        <f>G60</f>
        <v>10</v>
      </c>
      <c r="H59" s="13">
        <f>H60</f>
        <v>0</v>
      </c>
      <c r="I59" s="13">
        <f>I60</f>
        <v>0</v>
      </c>
    </row>
    <row r="60" spans="1:9" ht="25.5">
      <c r="A60" s="19" t="s">
        <v>162</v>
      </c>
      <c r="B60" s="6">
        <v>834</v>
      </c>
      <c r="C60" s="11" t="s">
        <v>10</v>
      </c>
      <c r="D60" s="11" t="s">
        <v>17</v>
      </c>
      <c r="E60" s="11" t="s">
        <v>252</v>
      </c>
      <c r="F60" s="17" t="s">
        <v>41</v>
      </c>
      <c r="G60" s="13">
        <v>10</v>
      </c>
      <c r="H60" s="23">
        <v>0</v>
      </c>
      <c r="I60" s="23">
        <v>0</v>
      </c>
    </row>
    <row r="61" spans="1:9" ht="12.75">
      <c r="A61" s="9" t="s">
        <v>18</v>
      </c>
      <c r="B61" s="6">
        <v>834</v>
      </c>
      <c r="C61" s="11" t="s">
        <v>12</v>
      </c>
      <c r="D61" s="11"/>
      <c r="E61" s="11"/>
      <c r="F61" s="11"/>
      <c r="G61" s="10">
        <f aca="true" t="shared" si="8" ref="G61:I63">G62</f>
        <v>93.5</v>
      </c>
      <c r="H61" s="10">
        <f t="shared" si="8"/>
        <v>94.4</v>
      </c>
      <c r="I61" s="10">
        <f t="shared" si="8"/>
        <v>98</v>
      </c>
    </row>
    <row r="62" spans="1:9" ht="12.75">
      <c r="A62" s="12" t="s">
        <v>52</v>
      </c>
      <c r="B62" s="6">
        <v>834</v>
      </c>
      <c r="C62" s="11" t="s">
        <v>12</v>
      </c>
      <c r="D62" s="11" t="s">
        <v>11</v>
      </c>
      <c r="E62" s="11"/>
      <c r="F62" s="11"/>
      <c r="G62" s="13">
        <f t="shared" si="8"/>
        <v>93.5</v>
      </c>
      <c r="H62" s="13">
        <f t="shared" si="8"/>
        <v>94.4</v>
      </c>
      <c r="I62" s="13">
        <f t="shared" si="8"/>
        <v>98</v>
      </c>
    </row>
    <row r="63" spans="1:9" ht="12.75">
      <c r="A63" s="12" t="s">
        <v>47</v>
      </c>
      <c r="B63" s="6">
        <v>834</v>
      </c>
      <c r="C63" s="11" t="s">
        <v>12</v>
      </c>
      <c r="D63" s="11" t="s">
        <v>11</v>
      </c>
      <c r="E63" s="11" t="s">
        <v>88</v>
      </c>
      <c r="F63" s="11"/>
      <c r="G63" s="13">
        <f t="shared" si="8"/>
        <v>93.5</v>
      </c>
      <c r="H63" s="13">
        <f t="shared" si="8"/>
        <v>94.4</v>
      </c>
      <c r="I63" s="13">
        <f t="shared" si="8"/>
        <v>98</v>
      </c>
    </row>
    <row r="64" spans="1:9" ht="25.5">
      <c r="A64" s="18" t="s">
        <v>48</v>
      </c>
      <c r="B64" s="6">
        <v>834</v>
      </c>
      <c r="C64" s="11" t="s">
        <v>12</v>
      </c>
      <c r="D64" s="11" t="s">
        <v>11</v>
      </c>
      <c r="E64" s="11" t="s">
        <v>87</v>
      </c>
      <c r="F64" s="11"/>
      <c r="G64" s="13">
        <f>G65+G66</f>
        <v>93.5</v>
      </c>
      <c r="H64" s="13">
        <f>H65+H66</f>
        <v>94.4</v>
      </c>
      <c r="I64" s="13">
        <f>I65+I66</f>
        <v>98</v>
      </c>
    </row>
    <row r="65" spans="1:9" ht="12.75">
      <c r="A65" s="12" t="s">
        <v>55</v>
      </c>
      <c r="B65" s="6">
        <v>834</v>
      </c>
      <c r="C65" s="11" t="s">
        <v>12</v>
      </c>
      <c r="D65" s="11" t="s">
        <v>11</v>
      </c>
      <c r="E65" s="11" t="s">
        <v>87</v>
      </c>
      <c r="F65" s="11" t="s">
        <v>40</v>
      </c>
      <c r="G65" s="13">
        <v>89.7</v>
      </c>
      <c r="H65" s="23">
        <v>90</v>
      </c>
      <c r="I65" s="23">
        <v>90.5</v>
      </c>
    </row>
    <row r="66" spans="1:9" ht="25.5">
      <c r="A66" s="19" t="s">
        <v>162</v>
      </c>
      <c r="B66" s="6">
        <v>834</v>
      </c>
      <c r="C66" s="11" t="s">
        <v>12</v>
      </c>
      <c r="D66" s="11" t="s">
        <v>11</v>
      </c>
      <c r="E66" s="11" t="s">
        <v>87</v>
      </c>
      <c r="F66" s="11" t="s">
        <v>41</v>
      </c>
      <c r="G66" s="13">
        <v>3.8</v>
      </c>
      <c r="H66" s="23">
        <v>4.4</v>
      </c>
      <c r="I66" s="23">
        <v>7.5</v>
      </c>
    </row>
    <row r="67" spans="1:9" ht="12.75">
      <c r="A67" s="9" t="s">
        <v>19</v>
      </c>
      <c r="B67" s="6">
        <v>834</v>
      </c>
      <c r="C67" s="11" t="s">
        <v>11</v>
      </c>
      <c r="D67" s="11"/>
      <c r="E67" s="11"/>
      <c r="F67" s="11"/>
      <c r="G67" s="10">
        <f>G68</f>
        <v>30</v>
      </c>
      <c r="H67" s="10">
        <f>H68</f>
        <v>30</v>
      </c>
      <c r="I67" s="10">
        <f>I68</f>
        <v>30</v>
      </c>
    </row>
    <row r="68" spans="1:9" ht="12.75">
      <c r="A68" s="15" t="s">
        <v>20</v>
      </c>
      <c r="B68" s="6">
        <v>834</v>
      </c>
      <c r="C68" s="11" t="s">
        <v>11</v>
      </c>
      <c r="D68" s="11" t="s">
        <v>21</v>
      </c>
      <c r="E68" s="28"/>
      <c r="F68" s="11"/>
      <c r="G68" s="13">
        <f aca="true" t="shared" si="9" ref="G68:I70">G69</f>
        <v>30</v>
      </c>
      <c r="H68" s="13">
        <f t="shared" si="9"/>
        <v>30</v>
      </c>
      <c r="I68" s="13">
        <f t="shared" si="9"/>
        <v>30</v>
      </c>
    </row>
    <row r="69" spans="1:9" ht="12.75">
      <c r="A69" s="12" t="s">
        <v>76</v>
      </c>
      <c r="B69" s="6">
        <v>834</v>
      </c>
      <c r="C69" s="11" t="s">
        <v>11</v>
      </c>
      <c r="D69" s="29" t="s">
        <v>21</v>
      </c>
      <c r="E69" s="30" t="s">
        <v>86</v>
      </c>
      <c r="F69" s="31"/>
      <c r="G69" s="13">
        <f t="shared" si="9"/>
        <v>30</v>
      </c>
      <c r="H69" s="13">
        <f t="shared" si="9"/>
        <v>30</v>
      </c>
      <c r="I69" s="13">
        <f t="shared" si="9"/>
        <v>30</v>
      </c>
    </row>
    <row r="70" spans="1:9" ht="12.75">
      <c r="A70" s="18" t="s">
        <v>66</v>
      </c>
      <c r="B70" s="6">
        <v>834</v>
      </c>
      <c r="C70" s="11" t="s">
        <v>11</v>
      </c>
      <c r="D70" s="29" t="s">
        <v>21</v>
      </c>
      <c r="E70" s="30" t="s">
        <v>85</v>
      </c>
      <c r="F70" s="31"/>
      <c r="G70" s="13">
        <f t="shared" si="9"/>
        <v>30</v>
      </c>
      <c r="H70" s="13">
        <f t="shared" si="9"/>
        <v>30</v>
      </c>
      <c r="I70" s="13">
        <f t="shared" si="9"/>
        <v>30</v>
      </c>
    </row>
    <row r="71" spans="1:9" ht="25.5">
      <c r="A71" s="19" t="s">
        <v>162</v>
      </c>
      <c r="B71" s="6">
        <v>834</v>
      </c>
      <c r="C71" s="11" t="s">
        <v>11</v>
      </c>
      <c r="D71" s="29" t="s">
        <v>21</v>
      </c>
      <c r="E71" s="30" t="s">
        <v>85</v>
      </c>
      <c r="F71" s="31" t="s">
        <v>41</v>
      </c>
      <c r="G71" s="13">
        <v>30</v>
      </c>
      <c r="H71" s="23">
        <v>30</v>
      </c>
      <c r="I71" s="23">
        <v>30</v>
      </c>
    </row>
    <row r="72" spans="1:9" ht="12.75">
      <c r="A72" s="32" t="s">
        <v>143</v>
      </c>
      <c r="B72" s="6">
        <v>834</v>
      </c>
      <c r="C72" s="11" t="s">
        <v>13</v>
      </c>
      <c r="D72" s="29"/>
      <c r="E72" s="33"/>
      <c r="F72" s="31"/>
      <c r="G72" s="10">
        <f aca="true" t="shared" si="10" ref="G72:I74">G73</f>
        <v>120</v>
      </c>
      <c r="H72" s="10">
        <f t="shared" si="10"/>
        <v>0</v>
      </c>
      <c r="I72" s="10">
        <f t="shared" si="10"/>
        <v>0</v>
      </c>
    </row>
    <row r="73" spans="1:9" ht="12.75">
      <c r="A73" s="19" t="s">
        <v>241</v>
      </c>
      <c r="B73" s="6">
        <v>834</v>
      </c>
      <c r="C73" s="11" t="s">
        <v>13</v>
      </c>
      <c r="D73" s="29" t="s">
        <v>240</v>
      </c>
      <c r="E73" s="33"/>
      <c r="F73" s="31"/>
      <c r="G73" s="13">
        <f t="shared" si="10"/>
        <v>120</v>
      </c>
      <c r="H73" s="13">
        <f t="shared" si="10"/>
        <v>0</v>
      </c>
      <c r="I73" s="13">
        <f t="shared" si="10"/>
        <v>0</v>
      </c>
    </row>
    <row r="74" spans="1:9" ht="25.5">
      <c r="A74" s="19" t="s">
        <v>59</v>
      </c>
      <c r="B74" s="6">
        <v>834</v>
      </c>
      <c r="C74" s="11" t="s">
        <v>13</v>
      </c>
      <c r="D74" s="29" t="s">
        <v>240</v>
      </c>
      <c r="E74" s="33" t="s">
        <v>89</v>
      </c>
      <c r="F74" s="31"/>
      <c r="G74" s="13">
        <f>G75+G77</f>
        <v>120</v>
      </c>
      <c r="H74" s="13">
        <f>H75+H77</f>
        <v>0</v>
      </c>
      <c r="I74" s="13">
        <f>I75+I77</f>
        <v>0</v>
      </c>
    </row>
    <row r="75" spans="1:9" ht="12.75">
      <c r="A75" s="19" t="s">
        <v>242</v>
      </c>
      <c r="B75" s="6">
        <v>834</v>
      </c>
      <c r="C75" s="11" t="s">
        <v>13</v>
      </c>
      <c r="D75" s="29" t="s">
        <v>240</v>
      </c>
      <c r="E75" s="33" t="s">
        <v>243</v>
      </c>
      <c r="F75" s="31"/>
      <c r="G75" s="13">
        <f>G76</f>
        <v>45</v>
      </c>
      <c r="H75" s="13">
        <f>H76</f>
        <v>0</v>
      </c>
      <c r="I75" s="13">
        <f>I76</f>
        <v>0</v>
      </c>
    </row>
    <row r="76" spans="1:9" ht="25.5">
      <c r="A76" s="19" t="s">
        <v>162</v>
      </c>
      <c r="B76" s="6">
        <v>834</v>
      </c>
      <c r="C76" s="11" t="s">
        <v>13</v>
      </c>
      <c r="D76" s="29" t="s">
        <v>240</v>
      </c>
      <c r="E76" s="33" t="s">
        <v>243</v>
      </c>
      <c r="F76" s="31" t="s">
        <v>41</v>
      </c>
      <c r="G76" s="13">
        <v>45</v>
      </c>
      <c r="H76" s="13">
        <v>0</v>
      </c>
      <c r="I76" s="13">
        <v>0</v>
      </c>
    </row>
    <row r="77" spans="1:9" ht="12.75">
      <c r="A77" s="19" t="s">
        <v>258</v>
      </c>
      <c r="B77" s="6">
        <v>834</v>
      </c>
      <c r="C77" s="11" t="s">
        <v>13</v>
      </c>
      <c r="D77" s="29" t="s">
        <v>240</v>
      </c>
      <c r="E77" s="33" t="s">
        <v>256</v>
      </c>
      <c r="F77" s="31"/>
      <c r="G77" s="13">
        <f>G78</f>
        <v>75</v>
      </c>
      <c r="H77" s="13">
        <f>H78</f>
        <v>0</v>
      </c>
      <c r="I77" s="13">
        <f>I78</f>
        <v>0</v>
      </c>
    </row>
    <row r="78" spans="1:9" ht="12.75">
      <c r="A78" s="19" t="s">
        <v>259</v>
      </c>
      <c r="B78" s="6">
        <v>834</v>
      </c>
      <c r="C78" s="11" t="s">
        <v>13</v>
      </c>
      <c r="D78" s="29" t="s">
        <v>240</v>
      </c>
      <c r="E78" s="33" t="s">
        <v>256</v>
      </c>
      <c r="F78" s="31" t="s">
        <v>257</v>
      </c>
      <c r="G78" s="13">
        <v>75</v>
      </c>
      <c r="H78" s="13">
        <v>0</v>
      </c>
      <c r="I78" s="13">
        <v>0</v>
      </c>
    </row>
    <row r="79" spans="1:9" ht="12.75">
      <c r="A79" s="9" t="s">
        <v>22</v>
      </c>
      <c r="B79" s="6">
        <v>834</v>
      </c>
      <c r="C79" s="11" t="s">
        <v>23</v>
      </c>
      <c r="D79" s="11"/>
      <c r="E79" s="34"/>
      <c r="F79" s="11"/>
      <c r="G79" s="10">
        <f>G80+G84</f>
        <v>1501.2</v>
      </c>
      <c r="H79" s="10">
        <f>H80+H84</f>
        <v>874.2</v>
      </c>
      <c r="I79" s="10">
        <f>I80+I84</f>
        <v>874.2</v>
      </c>
    </row>
    <row r="80" spans="1:9" ht="12.75">
      <c r="A80" s="9" t="s">
        <v>101</v>
      </c>
      <c r="B80" s="6">
        <v>834</v>
      </c>
      <c r="C80" s="11" t="s">
        <v>23</v>
      </c>
      <c r="D80" s="11" t="s">
        <v>12</v>
      </c>
      <c r="E80" s="11"/>
      <c r="F80" s="11"/>
      <c r="G80" s="13">
        <f>G82</f>
        <v>294.2</v>
      </c>
      <c r="H80" s="13">
        <f>H82</f>
        <v>294.2</v>
      </c>
      <c r="I80" s="13">
        <f>I82</f>
        <v>294.2</v>
      </c>
    </row>
    <row r="81" spans="1:9" ht="12.75">
      <c r="A81" s="12" t="s">
        <v>110</v>
      </c>
      <c r="B81" s="6">
        <v>834</v>
      </c>
      <c r="C81" s="11" t="s">
        <v>23</v>
      </c>
      <c r="D81" s="11" t="s">
        <v>12</v>
      </c>
      <c r="E81" s="11"/>
      <c r="F81" s="11"/>
      <c r="G81" s="13">
        <f aca="true" t="shared" si="11" ref="G81:I82">G82</f>
        <v>294.2</v>
      </c>
      <c r="H81" s="13">
        <f t="shared" si="11"/>
        <v>294.2</v>
      </c>
      <c r="I81" s="13">
        <f t="shared" si="11"/>
        <v>294.2</v>
      </c>
    </row>
    <row r="82" spans="1:9" ht="12.75">
      <c r="A82" s="12" t="s">
        <v>126</v>
      </c>
      <c r="B82" s="6">
        <v>834</v>
      </c>
      <c r="C82" s="11" t="s">
        <v>23</v>
      </c>
      <c r="D82" s="11" t="s">
        <v>12</v>
      </c>
      <c r="E82" s="11" t="s">
        <v>102</v>
      </c>
      <c r="F82" s="11"/>
      <c r="G82" s="13">
        <f t="shared" si="11"/>
        <v>294.2</v>
      </c>
      <c r="H82" s="13">
        <f t="shared" si="11"/>
        <v>294.2</v>
      </c>
      <c r="I82" s="13">
        <f t="shared" si="11"/>
        <v>294.2</v>
      </c>
    </row>
    <row r="83" spans="1:9" ht="25.5">
      <c r="A83" s="19" t="s">
        <v>162</v>
      </c>
      <c r="B83" s="6">
        <v>834</v>
      </c>
      <c r="C83" s="11" t="s">
        <v>23</v>
      </c>
      <c r="D83" s="11" t="s">
        <v>12</v>
      </c>
      <c r="E83" s="35" t="s">
        <v>102</v>
      </c>
      <c r="F83" s="11" t="s">
        <v>41</v>
      </c>
      <c r="G83" s="13">
        <v>294.2</v>
      </c>
      <c r="H83" s="13">
        <v>294.2</v>
      </c>
      <c r="I83" s="13">
        <v>294.2</v>
      </c>
    </row>
    <row r="84" spans="1:9" ht="12.75">
      <c r="A84" s="36" t="s">
        <v>24</v>
      </c>
      <c r="B84" s="6">
        <v>834</v>
      </c>
      <c r="C84" s="11" t="s">
        <v>23</v>
      </c>
      <c r="D84" s="11" t="s">
        <v>11</v>
      </c>
      <c r="E84" s="28"/>
      <c r="F84" s="11"/>
      <c r="G84" s="10">
        <f aca="true" t="shared" si="12" ref="G84:I85">G85</f>
        <v>1207</v>
      </c>
      <c r="H84" s="10">
        <f t="shared" si="12"/>
        <v>580</v>
      </c>
      <c r="I84" s="10">
        <f t="shared" si="12"/>
        <v>580</v>
      </c>
    </row>
    <row r="85" spans="1:9" ht="12.75">
      <c r="A85" s="15" t="s">
        <v>75</v>
      </c>
      <c r="B85" s="6">
        <v>834</v>
      </c>
      <c r="C85" s="11" t="s">
        <v>23</v>
      </c>
      <c r="D85" s="29" t="s">
        <v>11</v>
      </c>
      <c r="E85" s="28" t="s">
        <v>104</v>
      </c>
      <c r="F85" s="31"/>
      <c r="G85" s="13">
        <f t="shared" si="12"/>
        <v>1207</v>
      </c>
      <c r="H85" s="13">
        <f t="shared" si="12"/>
        <v>580</v>
      </c>
      <c r="I85" s="13">
        <f t="shared" si="12"/>
        <v>580</v>
      </c>
    </row>
    <row r="86" spans="1:9" ht="12.75">
      <c r="A86" s="12" t="s">
        <v>61</v>
      </c>
      <c r="B86" s="6">
        <v>834</v>
      </c>
      <c r="C86" s="11" t="s">
        <v>23</v>
      </c>
      <c r="D86" s="29" t="s">
        <v>11</v>
      </c>
      <c r="E86" s="28" t="s">
        <v>84</v>
      </c>
      <c r="F86" s="31"/>
      <c r="G86" s="13">
        <f>G87+G89+G91+G93+G95</f>
        <v>1207</v>
      </c>
      <c r="H86" s="13">
        <f>H87+H89+H91+H93+H95</f>
        <v>580</v>
      </c>
      <c r="I86" s="13">
        <f>I87+I89+I91+I93+I95</f>
        <v>580</v>
      </c>
    </row>
    <row r="87" spans="1:9" ht="12.75">
      <c r="A87" s="14" t="s">
        <v>202</v>
      </c>
      <c r="B87" s="6">
        <v>834</v>
      </c>
      <c r="C87" s="11" t="s">
        <v>23</v>
      </c>
      <c r="D87" s="29" t="s">
        <v>11</v>
      </c>
      <c r="E87" s="37" t="s">
        <v>83</v>
      </c>
      <c r="F87" s="31"/>
      <c r="G87" s="13">
        <f>G88</f>
        <v>491</v>
      </c>
      <c r="H87" s="13">
        <f>H88</f>
        <v>500</v>
      </c>
      <c r="I87" s="13">
        <f>I88</f>
        <v>500</v>
      </c>
    </row>
    <row r="88" spans="1:9" ht="25.5">
      <c r="A88" s="19" t="s">
        <v>162</v>
      </c>
      <c r="B88" s="6">
        <v>834</v>
      </c>
      <c r="C88" s="11" t="s">
        <v>23</v>
      </c>
      <c r="D88" s="29" t="s">
        <v>11</v>
      </c>
      <c r="E88" s="30" t="s">
        <v>83</v>
      </c>
      <c r="F88" s="31" t="s">
        <v>41</v>
      </c>
      <c r="G88" s="13">
        <v>491</v>
      </c>
      <c r="H88" s="23">
        <v>500</v>
      </c>
      <c r="I88" s="23">
        <v>500</v>
      </c>
    </row>
    <row r="89" spans="1:9" ht="12.75">
      <c r="A89" s="12" t="s">
        <v>49</v>
      </c>
      <c r="B89" s="6">
        <v>834</v>
      </c>
      <c r="C89" s="11" t="s">
        <v>23</v>
      </c>
      <c r="D89" s="29" t="s">
        <v>11</v>
      </c>
      <c r="E89" s="30" t="s">
        <v>81</v>
      </c>
      <c r="F89" s="31"/>
      <c r="G89" s="13">
        <f>G90</f>
        <v>150</v>
      </c>
      <c r="H89" s="13">
        <f>H90</f>
        <v>40</v>
      </c>
      <c r="I89" s="13">
        <f>I90</f>
        <v>40</v>
      </c>
    </row>
    <row r="90" spans="1:9" ht="25.5">
      <c r="A90" s="19" t="s">
        <v>162</v>
      </c>
      <c r="B90" s="6">
        <v>834</v>
      </c>
      <c r="C90" s="11" t="s">
        <v>23</v>
      </c>
      <c r="D90" s="29" t="s">
        <v>11</v>
      </c>
      <c r="E90" s="30" t="s">
        <v>81</v>
      </c>
      <c r="F90" s="31" t="s">
        <v>41</v>
      </c>
      <c r="G90" s="13">
        <v>150</v>
      </c>
      <c r="H90" s="23">
        <v>40</v>
      </c>
      <c r="I90" s="23">
        <v>40</v>
      </c>
    </row>
    <row r="91" spans="1:9" ht="12.75">
      <c r="A91" s="12" t="s">
        <v>230</v>
      </c>
      <c r="B91" s="6">
        <v>834</v>
      </c>
      <c r="C91" s="11" t="s">
        <v>23</v>
      </c>
      <c r="D91" s="29" t="s">
        <v>11</v>
      </c>
      <c r="E91" s="30" t="s">
        <v>82</v>
      </c>
      <c r="F91" s="31"/>
      <c r="G91" s="13">
        <f>G92</f>
        <v>250</v>
      </c>
      <c r="H91" s="13">
        <f>H92</f>
        <v>40</v>
      </c>
      <c r="I91" s="13">
        <f>I92</f>
        <v>40</v>
      </c>
    </row>
    <row r="92" spans="1:9" ht="25.5">
      <c r="A92" s="19" t="s">
        <v>162</v>
      </c>
      <c r="B92" s="6">
        <v>834</v>
      </c>
      <c r="C92" s="11" t="s">
        <v>23</v>
      </c>
      <c r="D92" s="29" t="s">
        <v>11</v>
      </c>
      <c r="E92" s="30" t="s">
        <v>82</v>
      </c>
      <c r="F92" s="31" t="s">
        <v>41</v>
      </c>
      <c r="G92" s="13">
        <f>10+315-75</f>
        <v>250</v>
      </c>
      <c r="H92" s="23">
        <v>40</v>
      </c>
      <c r="I92" s="23">
        <v>40</v>
      </c>
    </row>
    <row r="93" spans="1:9" ht="12.75">
      <c r="A93" s="19" t="s">
        <v>236</v>
      </c>
      <c r="B93" s="6">
        <v>834</v>
      </c>
      <c r="C93" s="11" t="s">
        <v>23</v>
      </c>
      <c r="D93" s="11" t="s">
        <v>11</v>
      </c>
      <c r="E93" s="11" t="s">
        <v>251</v>
      </c>
      <c r="F93" s="11"/>
      <c r="G93" s="24">
        <f>G94</f>
        <v>60</v>
      </c>
      <c r="H93" s="24">
        <f>H94</f>
        <v>0</v>
      </c>
      <c r="I93" s="24">
        <f>I94</f>
        <v>0</v>
      </c>
    </row>
    <row r="94" spans="1:9" ht="25.5">
      <c r="A94" s="19" t="s">
        <v>162</v>
      </c>
      <c r="B94" s="6">
        <v>834</v>
      </c>
      <c r="C94" s="11" t="s">
        <v>23</v>
      </c>
      <c r="D94" s="11" t="s">
        <v>11</v>
      </c>
      <c r="E94" s="11" t="s">
        <v>251</v>
      </c>
      <c r="F94" s="11" t="s">
        <v>41</v>
      </c>
      <c r="G94" s="13">
        <v>60</v>
      </c>
      <c r="H94" s="13">
        <v>0</v>
      </c>
      <c r="I94" s="13">
        <v>0</v>
      </c>
    </row>
    <row r="95" spans="1:9" ht="12.75">
      <c r="A95" s="12" t="s">
        <v>125</v>
      </c>
      <c r="B95" s="6">
        <v>834</v>
      </c>
      <c r="C95" s="11" t="s">
        <v>23</v>
      </c>
      <c r="D95" s="11" t="s">
        <v>11</v>
      </c>
      <c r="E95" s="34" t="s">
        <v>124</v>
      </c>
      <c r="F95" s="11"/>
      <c r="G95" s="13">
        <f>G96</f>
        <v>256</v>
      </c>
      <c r="H95" s="13">
        <f>H96</f>
        <v>0</v>
      </c>
      <c r="I95" s="13">
        <f>I96</f>
        <v>0</v>
      </c>
    </row>
    <row r="96" spans="1:9" ht="25.5">
      <c r="A96" s="19" t="s">
        <v>162</v>
      </c>
      <c r="B96" s="6">
        <v>834</v>
      </c>
      <c r="C96" s="11" t="s">
        <v>23</v>
      </c>
      <c r="D96" s="11" t="s">
        <v>11</v>
      </c>
      <c r="E96" s="34" t="s">
        <v>124</v>
      </c>
      <c r="F96" s="11" t="s">
        <v>41</v>
      </c>
      <c r="G96" s="13">
        <v>256</v>
      </c>
      <c r="H96" s="23">
        <v>0</v>
      </c>
      <c r="I96" s="23">
        <v>0</v>
      </c>
    </row>
    <row r="97" spans="1:9" ht="12.75">
      <c r="A97" s="9" t="s">
        <v>209</v>
      </c>
      <c r="B97" s="6">
        <v>834</v>
      </c>
      <c r="C97" s="11" t="s">
        <v>206</v>
      </c>
      <c r="D97" s="11"/>
      <c r="E97" s="34"/>
      <c r="F97" s="11"/>
      <c r="G97" s="10">
        <f>G98</f>
        <v>5</v>
      </c>
      <c r="H97" s="10">
        <f aca="true" t="shared" si="13" ref="H97:I100">H98</f>
        <v>5</v>
      </c>
      <c r="I97" s="10">
        <f t="shared" si="13"/>
        <v>5</v>
      </c>
    </row>
    <row r="98" spans="1:9" ht="12.75">
      <c r="A98" s="12" t="s">
        <v>203</v>
      </c>
      <c r="B98" s="6">
        <v>834</v>
      </c>
      <c r="C98" s="11" t="s">
        <v>206</v>
      </c>
      <c r="D98" s="11" t="s">
        <v>206</v>
      </c>
      <c r="E98" s="34"/>
      <c r="F98" s="11"/>
      <c r="G98" s="13">
        <f>G99</f>
        <v>5</v>
      </c>
      <c r="H98" s="13">
        <f t="shared" si="13"/>
        <v>5</v>
      </c>
      <c r="I98" s="13">
        <f t="shared" si="13"/>
        <v>5</v>
      </c>
    </row>
    <row r="99" spans="1:9" ht="12.75">
      <c r="A99" s="12" t="s">
        <v>204</v>
      </c>
      <c r="B99" s="6">
        <v>834</v>
      </c>
      <c r="C99" s="11" t="s">
        <v>206</v>
      </c>
      <c r="D99" s="11" t="s">
        <v>206</v>
      </c>
      <c r="E99" s="34" t="s">
        <v>207</v>
      </c>
      <c r="F99" s="11"/>
      <c r="G99" s="13">
        <f>G100</f>
        <v>5</v>
      </c>
      <c r="H99" s="13">
        <f t="shared" si="13"/>
        <v>5</v>
      </c>
      <c r="I99" s="13">
        <f t="shared" si="13"/>
        <v>5</v>
      </c>
    </row>
    <row r="100" spans="1:9" ht="12.75">
      <c r="A100" s="12" t="s">
        <v>205</v>
      </c>
      <c r="B100" s="6">
        <v>834</v>
      </c>
      <c r="C100" s="11" t="s">
        <v>206</v>
      </c>
      <c r="D100" s="11" t="s">
        <v>206</v>
      </c>
      <c r="E100" s="34" t="s">
        <v>208</v>
      </c>
      <c r="F100" s="11"/>
      <c r="G100" s="13">
        <f>G101</f>
        <v>5</v>
      </c>
      <c r="H100" s="13">
        <f t="shared" si="13"/>
        <v>5</v>
      </c>
      <c r="I100" s="13">
        <f t="shared" si="13"/>
        <v>5</v>
      </c>
    </row>
    <row r="101" spans="1:9" ht="25.5">
      <c r="A101" s="12" t="s">
        <v>162</v>
      </c>
      <c r="B101" s="6">
        <v>834</v>
      </c>
      <c r="C101" s="11" t="s">
        <v>206</v>
      </c>
      <c r="D101" s="11" t="s">
        <v>206</v>
      </c>
      <c r="E101" s="34" t="s">
        <v>208</v>
      </c>
      <c r="F101" s="11" t="s">
        <v>41</v>
      </c>
      <c r="G101" s="13">
        <v>5</v>
      </c>
      <c r="H101" s="23">
        <v>5</v>
      </c>
      <c r="I101" s="23">
        <v>5</v>
      </c>
    </row>
    <row r="102" spans="1:9" ht="12.75">
      <c r="A102" s="9" t="s">
        <v>53</v>
      </c>
      <c r="B102" s="6">
        <v>834</v>
      </c>
      <c r="C102" s="11" t="s">
        <v>32</v>
      </c>
      <c r="D102" s="11"/>
      <c r="E102" s="34"/>
      <c r="F102" s="11"/>
      <c r="G102" s="10">
        <f>G103</f>
        <v>1170.7</v>
      </c>
      <c r="H102" s="10">
        <f>H103</f>
        <v>1205.8</v>
      </c>
      <c r="I102" s="10">
        <f>I103</f>
        <v>1205.8</v>
      </c>
    </row>
    <row r="103" spans="1:9" ht="12.75">
      <c r="A103" s="12" t="s">
        <v>54</v>
      </c>
      <c r="B103" s="6">
        <v>834</v>
      </c>
      <c r="C103" s="11" t="s">
        <v>32</v>
      </c>
      <c r="D103" s="11" t="s">
        <v>10</v>
      </c>
      <c r="E103" s="27"/>
      <c r="F103" s="11"/>
      <c r="G103" s="13">
        <f>G104</f>
        <v>1170.7</v>
      </c>
      <c r="H103" s="13">
        <f aca="true" t="shared" si="14" ref="G103:I106">H104</f>
        <v>1205.8</v>
      </c>
      <c r="I103" s="13">
        <f t="shared" si="14"/>
        <v>1205.8</v>
      </c>
    </row>
    <row r="104" spans="1:9" ht="12.75">
      <c r="A104" s="12" t="s">
        <v>31</v>
      </c>
      <c r="B104" s="6">
        <v>834</v>
      </c>
      <c r="C104" s="11" t="s">
        <v>32</v>
      </c>
      <c r="D104" s="11" t="s">
        <v>10</v>
      </c>
      <c r="E104" s="11" t="s">
        <v>96</v>
      </c>
      <c r="F104" s="11"/>
      <c r="G104" s="13">
        <f>G105</f>
        <v>1170.7</v>
      </c>
      <c r="H104" s="13">
        <f t="shared" si="14"/>
        <v>1205.8</v>
      </c>
      <c r="I104" s="13">
        <f t="shared" si="14"/>
        <v>1205.8</v>
      </c>
    </row>
    <row r="105" spans="1:9" ht="25.5">
      <c r="A105" s="12" t="s">
        <v>62</v>
      </c>
      <c r="B105" s="6">
        <v>834</v>
      </c>
      <c r="C105" s="11" t="s">
        <v>32</v>
      </c>
      <c r="D105" s="11" t="s">
        <v>10</v>
      </c>
      <c r="E105" s="11" t="s">
        <v>79</v>
      </c>
      <c r="F105" s="11"/>
      <c r="G105" s="13">
        <f t="shared" si="14"/>
        <v>1170.7</v>
      </c>
      <c r="H105" s="13">
        <f t="shared" si="14"/>
        <v>1205.8</v>
      </c>
      <c r="I105" s="13">
        <f t="shared" si="14"/>
        <v>1205.8</v>
      </c>
    </row>
    <row r="106" spans="1:9" ht="25.5">
      <c r="A106" s="12" t="s">
        <v>74</v>
      </c>
      <c r="B106" s="6">
        <v>834</v>
      </c>
      <c r="C106" s="11" t="s">
        <v>32</v>
      </c>
      <c r="D106" s="11" t="s">
        <v>10</v>
      </c>
      <c r="E106" s="11" t="s">
        <v>80</v>
      </c>
      <c r="F106" s="11"/>
      <c r="G106" s="13">
        <f t="shared" si="14"/>
        <v>1170.7</v>
      </c>
      <c r="H106" s="13">
        <f t="shared" si="14"/>
        <v>1205.8</v>
      </c>
      <c r="I106" s="13">
        <f t="shared" si="14"/>
        <v>1205.8</v>
      </c>
    </row>
    <row r="107" spans="1:9" ht="12.75">
      <c r="A107" s="12" t="s">
        <v>31</v>
      </c>
      <c r="B107" s="6">
        <v>834</v>
      </c>
      <c r="C107" s="11" t="s">
        <v>32</v>
      </c>
      <c r="D107" s="11" t="s">
        <v>10</v>
      </c>
      <c r="E107" s="11" t="s">
        <v>80</v>
      </c>
      <c r="F107" s="11" t="s">
        <v>51</v>
      </c>
      <c r="G107" s="13">
        <v>1170.7</v>
      </c>
      <c r="H107" s="13">
        <v>1205.8</v>
      </c>
      <c r="I107" s="13">
        <v>1205.8</v>
      </c>
    </row>
    <row r="108" spans="1:9" ht="12.75">
      <c r="A108" s="9" t="s">
        <v>27</v>
      </c>
      <c r="B108" s="6">
        <v>834</v>
      </c>
      <c r="C108" s="11" t="s">
        <v>21</v>
      </c>
      <c r="D108" s="11"/>
      <c r="E108" s="11"/>
      <c r="F108" s="11"/>
      <c r="G108" s="10">
        <f>G109+G113</f>
        <v>253.29999999999998</v>
      </c>
      <c r="H108" s="10">
        <f>H109+H113</f>
        <v>253.29999999999998</v>
      </c>
      <c r="I108" s="10">
        <f>I109+I113</f>
        <v>253.29999999999998</v>
      </c>
    </row>
    <row r="109" spans="1:9" ht="12.75">
      <c r="A109" s="12" t="s">
        <v>28</v>
      </c>
      <c r="B109" s="6">
        <v>834</v>
      </c>
      <c r="C109" s="11" t="s">
        <v>21</v>
      </c>
      <c r="D109" s="11" t="s">
        <v>10</v>
      </c>
      <c r="E109" s="11"/>
      <c r="F109" s="11"/>
      <c r="G109" s="13">
        <f>G110</f>
        <v>250.1</v>
      </c>
      <c r="H109" s="13">
        <f>H110</f>
        <v>250.1</v>
      </c>
      <c r="I109" s="13">
        <f>I110</f>
        <v>250.1</v>
      </c>
    </row>
    <row r="110" spans="1:9" ht="12.75">
      <c r="A110" s="12" t="s">
        <v>50</v>
      </c>
      <c r="B110" s="6">
        <v>834</v>
      </c>
      <c r="C110" s="11" t="s">
        <v>21</v>
      </c>
      <c r="D110" s="11" t="s">
        <v>10</v>
      </c>
      <c r="E110" s="11" t="s">
        <v>78</v>
      </c>
      <c r="F110" s="11"/>
      <c r="G110" s="13">
        <f>G112</f>
        <v>250.1</v>
      </c>
      <c r="H110" s="13">
        <f>H112</f>
        <v>250.1</v>
      </c>
      <c r="I110" s="13">
        <f>I112</f>
        <v>250.1</v>
      </c>
    </row>
    <row r="111" spans="1:9" ht="12.75">
      <c r="A111" s="38" t="s">
        <v>114</v>
      </c>
      <c r="B111" s="6">
        <v>834</v>
      </c>
      <c r="C111" s="28" t="s">
        <v>21</v>
      </c>
      <c r="D111" s="28" t="s">
        <v>10</v>
      </c>
      <c r="E111" s="11" t="s">
        <v>77</v>
      </c>
      <c r="F111" s="28"/>
      <c r="G111" s="39">
        <f>G112</f>
        <v>250.1</v>
      </c>
      <c r="H111" s="39">
        <f>H112</f>
        <v>250.1</v>
      </c>
      <c r="I111" s="39">
        <f>I112</f>
        <v>250.1</v>
      </c>
    </row>
    <row r="112" spans="1:9" ht="12.75">
      <c r="A112" s="38" t="s">
        <v>70</v>
      </c>
      <c r="B112" s="6">
        <v>834</v>
      </c>
      <c r="C112" s="28" t="s">
        <v>21</v>
      </c>
      <c r="D112" s="28" t="s">
        <v>10</v>
      </c>
      <c r="E112" s="11" t="s">
        <v>77</v>
      </c>
      <c r="F112" s="28" t="s">
        <v>109</v>
      </c>
      <c r="G112" s="39">
        <v>250.1</v>
      </c>
      <c r="H112" s="23">
        <v>250.1</v>
      </c>
      <c r="I112" s="23">
        <v>250.1</v>
      </c>
    </row>
    <row r="113" spans="1:9" ht="12.75">
      <c r="A113" s="12" t="s">
        <v>71</v>
      </c>
      <c r="B113" s="6">
        <v>834</v>
      </c>
      <c r="C113" s="28" t="s">
        <v>21</v>
      </c>
      <c r="D113" s="28" t="s">
        <v>11</v>
      </c>
      <c r="E113" s="11"/>
      <c r="F113" s="28"/>
      <c r="G113" s="39">
        <f aca="true" t="shared" si="15" ref="G113:I115">G114</f>
        <v>3.2</v>
      </c>
      <c r="H113" s="39">
        <f t="shared" si="15"/>
        <v>3.2</v>
      </c>
      <c r="I113" s="39">
        <f t="shared" si="15"/>
        <v>3.2</v>
      </c>
    </row>
    <row r="114" spans="1:9" ht="12.75">
      <c r="A114" s="12" t="s">
        <v>113</v>
      </c>
      <c r="B114" s="6">
        <v>834</v>
      </c>
      <c r="C114" s="28" t="s">
        <v>21</v>
      </c>
      <c r="D114" s="28" t="s">
        <v>11</v>
      </c>
      <c r="E114" s="11" t="s">
        <v>245</v>
      </c>
      <c r="F114" s="28"/>
      <c r="G114" s="39">
        <f t="shared" si="15"/>
        <v>3.2</v>
      </c>
      <c r="H114" s="39">
        <f t="shared" si="15"/>
        <v>3.2</v>
      </c>
      <c r="I114" s="39">
        <f t="shared" si="15"/>
        <v>3.2</v>
      </c>
    </row>
    <row r="115" spans="1:9" ht="51">
      <c r="A115" s="12" t="s">
        <v>231</v>
      </c>
      <c r="B115" s="6">
        <v>834</v>
      </c>
      <c r="C115" s="28" t="s">
        <v>21</v>
      </c>
      <c r="D115" s="28" t="s">
        <v>11</v>
      </c>
      <c r="E115" s="11" t="s">
        <v>246</v>
      </c>
      <c r="F115" s="28"/>
      <c r="G115" s="39">
        <f t="shared" si="15"/>
        <v>3.2</v>
      </c>
      <c r="H115" s="39">
        <f t="shared" si="15"/>
        <v>3.2</v>
      </c>
      <c r="I115" s="39">
        <f t="shared" si="15"/>
        <v>3.2</v>
      </c>
    </row>
    <row r="116" spans="1:9" ht="25.5">
      <c r="A116" s="12" t="s">
        <v>128</v>
      </c>
      <c r="B116" s="6">
        <v>834</v>
      </c>
      <c r="C116" s="28" t="s">
        <v>21</v>
      </c>
      <c r="D116" s="28" t="s">
        <v>11</v>
      </c>
      <c r="E116" s="11" t="s">
        <v>246</v>
      </c>
      <c r="F116" s="28" t="s">
        <v>127</v>
      </c>
      <c r="G116" s="39">
        <v>3.2</v>
      </c>
      <c r="H116" s="23">
        <v>3.2</v>
      </c>
      <c r="I116" s="23">
        <v>3.2</v>
      </c>
    </row>
    <row r="117" spans="1:9" ht="12.75">
      <c r="A117" s="9" t="s">
        <v>25</v>
      </c>
      <c r="B117" s="6">
        <v>834</v>
      </c>
      <c r="C117" s="11" t="s">
        <v>15</v>
      </c>
      <c r="D117" s="11"/>
      <c r="E117" s="11"/>
      <c r="F117" s="11"/>
      <c r="G117" s="10">
        <f aca="true" t="shared" si="16" ref="G117:I120">G118</f>
        <v>30</v>
      </c>
      <c r="H117" s="10">
        <f t="shared" si="16"/>
        <v>0</v>
      </c>
      <c r="I117" s="10">
        <f t="shared" si="16"/>
        <v>0</v>
      </c>
    </row>
    <row r="118" spans="1:9" ht="12.75">
      <c r="A118" s="15" t="s">
        <v>26</v>
      </c>
      <c r="B118" s="6">
        <v>834</v>
      </c>
      <c r="C118" s="11" t="s">
        <v>15</v>
      </c>
      <c r="D118" s="11" t="s">
        <v>10</v>
      </c>
      <c r="E118" s="11"/>
      <c r="F118" s="11"/>
      <c r="G118" s="13">
        <f>G119</f>
        <v>30</v>
      </c>
      <c r="H118" s="13">
        <f t="shared" si="16"/>
        <v>0</v>
      </c>
      <c r="I118" s="13">
        <f t="shared" si="16"/>
        <v>0</v>
      </c>
    </row>
    <row r="119" spans="1:9" ht="12.75">
      <c r="A119" s="20" t="s">
        <v>232</v>
      </c>
      <c r="B119" s="6">
        <v>834</v>
      </c>
      <c r="C119" s="11" t="s">
        <v>15</v>
      </c>
      <c r="D119" s="11" t="s">
        <v>10</v>
      </c>
      <c r="E119" s="11" t="s">
        <v>234</v>
      </c>
      <c r="F119" s="11"/>
      <c r="G119" s="13">
        <f t="shared" si="16"/>
        <v>30</v>
      </c>
      <c r="H119" s="13">
        <f t="shared" si="16"/>
        <v>0</v>
      </c>
      <c r="I119" s="13">
        <f t="shared" si="16"/>
        <v>0</v>
      </c>
    </row>
    <row r="120" spans="1:9" ht="12.75">
      <c r="A120" s="20" t="s">
        <v>233</v>
      </c>
      <c r="B120" s="6">
        <v>834</v>
      </c>
      <c r="C120" s="11" t="s">
        <v>15</v>
      </c>
      <c r="D120" s="11" t="s">
        <v>10</v>
      </c>
      <c r="E120" s="11" t="s">
        <v>235</v>
      </c>
      <c r="F120" s="11"/>
      <c r="G120" s="13">
        <f t="shared" si="16"/>
        <v>30</v>
      </c>
      <c r="H120" s="13">
        <f t="shared" si="16"/>
        <v>0</v>
      </c>
      <c r="I120" s="13">
        <f t="shared" si="16"/>
        <v>0</v>
      </c>
    </row>
    <row r="121" spans="1:9" ht="25.5">
      <c r="A121" s="20" t="s">
        <v>162</v>
      </c>
      <c r="B121" s="6">
        <v>834</v>
      </c>
      <c r="C121" s="11" t="s">
        <v>15</v>
      </c>
      <c r="D121" s="11" t="s">
        <v>10</v>
      </c>
      <c r="E121" s="11" t="s">
        <v>235</v>
      </c>
      <c r="F121" s="11" t="s">
        <v>41</v>
      </c>
      <c r="G121" s="23">
        <v>30</v>
      </c>
      <c r="H121" s="23">
        <v>0</v>
      </c>
      <c r="I121" s="23">
        <v>0</v>
      </c>
    </row>
    <row r="122" spans="1:9" ht="12.75">
      <c r="A122" s="36" t="s">
        <v>29</v>
      </c>
      <c r="B122" s="6"/>
      <c r="C122" s="40"/>
      <c r="D122" s="40"/>
      <c r="E122" s="40"/>
      <c r="F122" s="40"/>
      <c r="G122" s="41">
        <f>G17+G61+G67+G72+G79+G97+G102+G108+G117</f>
        <v>6307.1</v>
      </c>
      <c r="H122" s="41">
        <f>H17+H61+H67+H72+H79+H97+H102+H108+H117</f>
        <v>5313.7</v>
      </c>
      <c r="I122" s="41">
        <f>I17+I61+I67+I72+I79+I97+I102+I108+I117</f>
        <v>5295.200000000001</v>
      </c>
    </row>
    <row r="123" spans="1:9" ht="12.75">
      <c r="A123" s="103" t="s">
        <v>130</v>
      </c>
      <c r="B123" s="6"/>
      <c r="C123" s="26"/>
      <c r="D123" s="26"/>
      <c r="E123" s="6"/>
      <c r="F123" s="26"/>
      <c r="G123" s="42"/>
      <c r="H123" s="102">
        <f>5!E53</f>
        <v>126.3</v>
      </c>
      <c r="I123" s="102">
        <f>5!F53</f>
        <v>258.1</v>
      </c>
    </row>
    <row r="124" spans="1:9" ht="12.75">
      <c r="A124" s="36" t="s">
        <v>34</v>
      </c>
      <c r="B124" s="6"/>
      <c r="C124" s="26"/>
      <c r="D124" s="26"/>
      <c r="E124" s="6"/>
      <c r="F124" s="26"/>
      <c r="G124" s="41">
        <f>G122</f>
        <v>6307.1</v>
      </c>
      <c r="H124" s="41">
        <f>H122+H123</f>
        <v>5440</v>
      </c>
      <c r="I124" s="41">
        <f>I122+I123</f>
        <v>5553.300000000001</v>
      </c>
    </row>
    <row r="127" ht="12.75" customHeight="1">
      <c r="H127" s="43"/>
    </row>
    <row r="128" spans="7:8" ht="12.75" customHeight="1">
      <c r="G128" s="44"/>
      <c r="H128" s="44"/>
    </row>
  </sheetData>
  <sheetProtection/>
  <autoFilter ref="A15:I124"/>
  <mergeCells count="8">
    <mergeCell ref="A11:I11"/>
    <mergeCell ref="G13:I13"/>
    <mergeCell ref="A13:A14"/>
    <mergeCell ref="E13:E14"/>
    <mergeCell ref="F13:F14"/>
    <mergeCell ref="C13:C14"/>
    <mergeCell ref="D13:D14"/>
    <mergeCell ref="B13:B14"/>
  </mergeCells>
  <printOptions/>
  <pageMargins left="0.7086614173228347" right="0.2755905511811024" top="0.31496062992125984" bottom="0.4724409448818898" header="0" footer="0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finans1</cp:lastModifiedBy>
  <cp:lastPrinted>2020-03-12T07:00:41Z</cp:lastPrinted>
  <dcterms:created xsi:type="dcterms:W3CDTF">1996-10-08T23:32:33Z</dcterms:created>
  <dcterms:modified xsi:type="dcterms:W3CDTF">2020-03-12T07:03:47Z</dcterms:modified>
  <cp:category/>
  <cp:version/>
  <cp:contentType/>
  <cp:contentStatus/>
</cp:coreProperties>
</file>