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30" windowWidth="20715" windowHeight="9210"/>
  </bookViews>
  <sheets>
    <sheet name="201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GBTSM.XLS" localSheetId="0">#REF!</definedName>
    <definedName name="GBTSM.XLS">#REF!</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t_Area" localSheetId="0">#REF!</definedName>
    <definedName name="Print_Area">#REF!</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АмГруп">[2]ОС!$A$30:$D$39</definedName>
    <definedName name="АмГруп9">[3]ОС!$A$30:$D$39</definedName>
    <definedName name="аэ" localSheetId="0">#REF!</definedName>
    <definedName name="аэ">#REF!</definedName>
    <definedName name="б" localSheetId="0">#REF!</definedName>
    <definedName name="б">#REF!</definedName>
    <definedName name="База">[2]Характ!$B$7:$AX$30</definedName>
    <definedName name="_xlnm.Database" localSheetId="0">#REF!</definedName>
    <definedName name="_xlnm.Database">#REF!</definedName>
    <definedName name="бф" localSheetId="0">#REF!</definedName>
    <definedName name="бф">#REF!</definedName>
    <definedName name="ВидСостава" localSheetId="0">#REF!</definedName>
    <definedName name="ВидСостава">#REF!</definedName>
    <definedName name="ВидТар" localSheetId="0">#REF!</definedName>
    <definedName name="ВидТар">#REF!</definedName>
    <definedName name="ВидТР" localSheetId="0">#REF!</definedName>
    <definedName name="ВидТР">#REF!</definedName>
    <definedName name="вс" localSheetId="0">#REF!</definedName>
    <definedName name="вс">#REF!</definedName>
    <definedName name="ВсегоБортовых" localSheetId="0">#REF!</definedName>
    <definedName name="ВсегоБортовых">#REF!</definedName>
    <definedName name="ВсегоСамосвалов" localSheetId="0">#REF!</definedName>
    <definedName name="ВсегоСамосвалов">#REF!</definedName>
    <definedName name="втот" localSheetId="0">#REF!</definedName>
    <definedName name="втот">#REF!</definedName>
    <definedName name="Грузопод" localSheetId="0">#REF!</definedName>
    <definedName name="Грузопод">#REF!</definedName>
    <definedName name="данные">[4]данные!$A$169:$E$213</definedName>
    <definedName name="двор">[5]нраб!$B$86:$F$89</definedName>
    <definedName name="двот">[6]тарифы!$B$40:$E$40</definedName>
    <definedName name="до" localSheetId="0">#REF!</definedName>
    <definedName name="до">#REF!</definedName>
    <definedName name="дом" localSheetId="0">#REF!</definedName>
    <definedName name="дом">#REF!</definedName>
    <definedName name="ДопЗП" localSheetId="0">[2]Тариф!#REF!</definedName>
    <definedName name="ДопЗП">[2]Тариф!#REF!</definedName>
    <definedName name="ДопЗПГрузч" localSheetId="0">[2]Тариф!#REF!</definedName>
    <definedName name="ДопЗПГрузч">[2]Тариф!#REF!</definedName>
    <definedName name="дот" localSheetId="0">#REF!</definedName>
    <definedName name="дот">#REF!</definedName>
    <definedName name="етс">[7]ЕТС!$B$69:$C$87</definedName>
    <definedName name="етс1" localSheetId="0">#REF!</definedName>
    <definedName name="етс1">#REF!</definedName>
    <definedName name="_xlnm.Print_Titles" localSheetId="0">'2013'!#REF!</definedName>
    <definedName name="закл">[8]етс!$A$12:$B$31</definedName>
    <definedName name="защ">[5]нраб!$A$67:$G$85</definedName>
    <definedName name="зона">[5]Зона!$A$2:$M$25</definedName>
    <definedName name="инд">'[5]инд-вода'!$B$2:$O$22</definedName>
    <definedName name="ип" localSheetId="0">#REF!</definedName>
    <definedName name="ип">#REF!</definedName>
    <definedName name="ккв" localSheetId="0">#REF!</definedName>
    <definedName name="ккв">#REF!</definedName>
    <definedName name="ккл" localSheetId="0">#REF!</definedName>
    <definedName name="ккл">#REF!</definedName>
    <definedName name="ккп" localSheetId="0">#REF!</definedName>
    <definedName name="ккп">#REF!</definedName>
    <definedName name="ккс">[6]тарифы!$B$127:$E$131</definedName>
    <definedName name="Классность">[2]Тариф!$A$4:$A$6</definedName>
    <definedName name="КлассностьНБ">[2]Тариф!$C$4:$C$6</definedName>
    <definedName name="кпсв" localSheetId="0">#REF!</definedName>
    <definedName name="кпсв">#REF!</definedName>
    <definedName name="_xlnm.Criteria" localSheetId="0">#REF!</definedName>
    <definedName name="_xlnm.Criteria">#REF!</definedName>
    <definedName name="кс" localSheetId="0">#REF!</definedName>
    <definedName name="кс">#REF!</definedName>
    <definedName name="лот" localSheetId="0">#REF!</definedName>
    <definedName name="лот">#REF!</definedName>
    <definedName name="мбп">[5]нраб!$A$42:$G$63</definedName>
    <definedName name="мет" localSheetId="0">#REF!</definedName>
    <definedName name="мет">#REF!</definedName>
    <definedName name="н">[9]нраб!$A$67:$G$85</definedName>
    <definedName name="Наименование" localSheetId="0">#REF!</definedName>
    <definedName name="Наименование">#REF!</definedName>
    <definedName name="НаличиеПрицепа" localSheetId="0">#REF!</definedName>
    <definedName name="НаличиеПрицепа">#REF!</definedName>
    <definedName name="нвс" localSheetId="0">#REF!</definedName>
    <definedName name="нвс">#REF!</definedName>
    <definedName name="нс" localSheetId="0">#REF!</definedName>
    <definedName name="нс">#REF!</definedName>
    <definedName name="нсв" localSheetId="0">#REF!</definedName>
    <definedName name="нсв">#REF!</definedName>
    <definedName name="нск" localSheetId="0">#REF!</definedName>
    <definedName name="нск">#REF!</definedName>
    <definedName name="НулПроб" localSheetId="0">#REF!</definedName>
    <definedName name="НулПроб">#REF!</definedName>
    <definedName name="о" localSheetId="0">#REF!</definedName>
    <definedName name="о">#REF!</definedName>
    <definedName name="_xlnm.Print_Area" localSheetId="0">'2013'!$A$1:$E$42</definedName>
    <definedName name="обо" localSheetId="0">#REF!</definedName>
    <definedName name="обо">#REF!</definedName>
    <definedName name="общ" localSheetId="0">#REF!</definedName>
    <definedName name="общ">#REF!</definedName>
    <definedName name="ОбъёмВыв" localSheetId="0">#REF!</definedName>
    <definedName name="ОбъёмВыв">#REF!</definedName>
    <definedName name="окнс" localSheetId="0">#REF!</definedName>
    <definedName name="окнс">#REF!</definedName>
    <definedName name="ооск" localSheetId="0">#REF!</definedName>
    <definedName name="ооск">#REF!</definedName>
    <definedName name="опер" localSheetId="0">#REF!</definedName>
    <definedName name="опер">#REF!</definedName>
    <definedName name="опСет" localSheetId="0">#REF!</definedName>
    <definedName name="опСет">#REF!</definedName>
    <definedName name="орз" localSheetId="0">#REF!</definedName>
    <definedName name="орз">#REF!</definedName>
    <definedName name="орм">[6]тарифы!$B$133:$E$139</definedName>
    <definedName name="орпа" localSheetId="0">#REF!</definedName>
    <definedName name="орпа">#REF!</definedName>
    <definedName name="орэ" localSheetId="0">#REF!</definedName>
    <definedName name="орэ">#REF!</definedName>
    <definedName name="от">[8]етс!$A$12:$B$31</definedName>
    <definedName name="отоп" localSheetId="0">[10]отоп!#REF!</definedName>
    <definedName name="отоп">[10]отоп!#REF!</definedName>
    <definedName name="оэкс" localSheetId="0">#REF!</definedName>
    <definedName name="оэкс">#REF!</definedName>
    <definedName name="пв" localSheetId="0">#REF!</definedName>
    <definedName name="пв">#REF!</definedName>
    <definedName name="песк" localSheetId="0">#REF!</definedName>
    <definedName name="песк">#REF!</definedName>
    <definedName name="ПогрБЗ" localSheetId="0">#REF!</definedName>
    <definedName name="ПогрБЗ">#REF!</definedName>
    <definedName name="ПогрГрузч" localSheetId="0">#REF!</definedName>
    <definedName name="ПогрГрузч">#REF!</definedName>
    <definedName name="ПогрПрод" localSheetId="0">#REF!</definedName>
    <definedName name="ПогрПрод">#REF!</definedName>
    <definedName name="подз" localSheetId="0">#REF!</definedName>
    <definedName name="подз">#REF!</definedName>
    <definedName name="подс" localSheetId="0">#REF!</definedName>
    <definedName name="подс">#REF!</definedName>
    <definedName name="подсК" localSheetId="0">#REF!</definedName>
    <definedName name="подсК">#REF!</definedName>
    <definedName name="пот" localSheetId="0">#REF!</definedName>
    <definedName name="пот">#REF!</definedName>
    <definedName name="Пр_водителя" localSheetId="0">#REF!</definedName>
    <definedName name="Пр_водителя">#REF!</definedName>
    <definedName name="при" localSheetId="0">#REF!</definedName>
    <definedName name="при">#REF!</definedName>
    <definedName name="Прицепы" localSheetId="0">#REF!</definedName>
    <definedName name="Прицепы">#REF!</definedName>
    <definedName name="ПробСбОтх" localSheetId="0">#REF!</definedName>
    <definedName name="ПробСбОтх">#REF!</definedName>
    <definedName name="прог" localSheetId="0">#REF!</definedName>
    <definedName name="прог">#REF!</definedName>
    <definedName name="пф" localSheetId="0">#REF!</definedName>
    <definedName name="пф">#REF!</definedName>
    <definedName name="р" localSheetId="0">#REF!</definedName>
    <definedName name="р">#REF!</definedName>
    <definedName name="раб">'[5]Парам (2)'!$B$5:$P$83</definedName>
    <definedName name="РайонКф">[2]Тариф!$C$26:$C$31</definedName>
    <definedName name="РасстСв" localSheetId="0">#REF!</definedName>
    <definedName name="РасстСв">#REF!</definedName>
    <definedName name="сго" localSheetId="0">#REF!</definedName>
    <definedName name="сго">#REF!</definedName>
    <definedName name="СевНадб">[2]Тариф!$D$26:$D$31</definedName>
    <definedName name="Скор" localSheetId="0">#REF!</definedName>
    <definedName name="Скор">#REF!</definedName>
    <definedName name="СкорБЗ" localSheetId="0">#REF!</definedName>
    <definedName name="СкорБЗ">#REF!</definedName>
    <definedName name="со" localSheetId="0">#REF!</definedName>
    <definedName name="со">#REF!</definedName>
    <definedName name="спец">[5]нраб!$A$4:$G$38</definedName>
    <definedName name="спис" localSheetId="0">#REF!</definedName>
    <definedName name="спис">#REF!</definedName>
    <definedName name="ств" localSheetId="0">#REF!</definedName>
    <definedName name="ств">#REF!</definedName>
    <definedName name="т" localSheetId="0">#REF!</definedName>
    <definedName name="т">#REF!</definedName>
    <definedName name="таб">[4]рабоч!$A$6:$I$59</definedName>
    <definedName name="ТарифБЗ" localSheetId="0">[2]Тариф!#REF!</definedName>
    <definedName name="ТарифБЗ">[2]Тариф!#REF!</definedName>
    <definedName name="ТарифСТ" localSheetId="0">[2]Тариф!#REF!</definedName>
    <definedName name="ТарифСТ">[2]Тариф!#REF!</definedName>
    <definedName name="тем">[11]от!$B$4:$M$29</definedName>
    <definedName name="Транспорт" localSheetId="0">#REF!</definedName>
    <definedName name="Транспорт">#REF!</definedName>
    <definedName name="уф" localSheetId="0">#REF!</definedName>
    <definedName name="уф">#REF!</definedName>
    <definedName name="уфк" localSheetId="0">#REF!</definedName>
    <definedName name="уфк">#REF!</definedName>
    <definedName name="уч" localSheetId="0">#REF!</definedName>
    <definedName name="уч">#REF!</definedName>
    <definedName name="фин" localSheetId="0">#REF!</definedName>
    <definedName name="фин">#REF!</definedName>
    <definedName name="хзв" localSheetId="0">#REF!</definedName>
    <definedName name="хзв">#REF!</definedName>
    <definedName name="хл" localSheetId="0">#REF!</definedName>
    <definedName name="хл">#REF!</definedName>
    <definedName name="ЦеныТр">[2]ЦенТр!$B$5:$H$7</definedName>
    <definedName name="Шапка">[2]Характ!$B$2:$AX$2</definedName>
    <definedName name="эксп" localSheetId="0">#REF!</definedName>
    <definedName name="эксп">#REF!</definedName>
    <definedName name="я" localSheetId="0">#REF!</definedName>
    <definedName name="я">#REF!</definedName>
  </definedNames>
  <calcPr calcId="125725"/>
</workbook>
</file>

<file path=xl/calcChain.xml><?xml version="1.0" encoding="utf-8"?>
<calcChain xmlns="http://schemas.openxmlformats.org/spreadsheetml/2006/main">
  <c r="D40" i="1"/>
  <c r="D39"/>
  <c r="D38"/>
  <c r="D41" s="1"/>
  <c r="D37"/>
  <c r="D36"/>
  <c r="D35"/>
  <c r="D34"/>
  <c r="D33"/>
  <c r="D31"/>
  <c r="D30"/>
  <c r="D29"/>
  <c r="D28"/>
  <c r="D27"/>
  <c r="D26"/>
  <c r="D25"/>
  <c r="D24"/>
  <c r="D23"/>
  <c r="D22"/>
  <c r="D19" s="1"/>
  <c r="D18"/>
  <c r="D16"/>
  <c r="D15"/>
  <c r="C14"/>
  <c r="C13"/>
  <c r="C12"/>
  <c r="C11"/>
  <c r="C10"/>
  <c r="C9"/>
  <c r="E21" s="1"/>
  <c r="C8"/>
  <c r="C7"/>
  <c r="E15" l="1"/>
  <c r="E19"/>
  <c r="E24"/>
  <c r="E26"/>
  <c r="E28"/>
  <c r="E30"/>
  <c r="E33"/>
  <c r="E35"/>
  <c r="E37"/>
  <c r="E39"/>
  <c r="D17"/>
  <c r="E17" s="1"/>
  <c r="E18"/>
  <c r="E23"/>
  <c r="E25"/>
  <c r="E27"/>
  <c r="E29"/>
  <c r="E31"/>
  <c r="E34"/>
  <c r="E36"/>
  <c r="E41"/>
  <c r="E40"/>
  <c r="E22"/>
  <c r="E20"/>
  <c r="E38"/>
  <c r="E16"/>
  <c r="E32" l="1"/>
</calcChain>
</file>

<file path=xl/sharedStrings.xml><?xml version="1.0" encoding="utf-8"?>
<sst xmlns="http://schemas.openxmlformats.org/spreadsheetml/2006/main" count="44" uniqueCount="43">
  <si>
    <t xml:space="preserve"> управляющей компании ООО "Жилсервис"</t>
  </si>
  <si>
    <t>за 2013 г.</t>
  </si>
  <si>
    <t>№</t>
  </si>
  <si>
    <t>Виды работ</t>
  </si>
  <si>
    <t>Объем работ</t>
  </si>
  <si>
    <t>Сумма, руб.</t>
  </si>
  <si>
    <t>Стоимость на 1 м2, руб.</t>
  </si>
  <si>
    <t>Исходные данные</t>
  </si>
  <si>
    <t>Количество квартир</t>
  </si>
  <si>
    <t>Количество проживающих</t>
  </si>
  <si>
    <t>Общая площадь жилых помещений, м2</t>
  </si>
  <si>
    <t>Площадь придомовой территории, м2</t>
  </si>
  <si>
    <t>Площадь механизированной уборки, м2</t>
  </si>
  <si>
    <t>Площадь санитарной обработки, м2</t>
  </si>
  <si>
    <t>Площадь лестничных клеток до 5-го этажа, м2</t>
  </si>
  <si>
    <t>Площадь лестничных клеток до почтовых ящиков, м2</t>
  </si>
  <si>
    <t>Начислено по содержанию и текущему ремонту общего имущества  многоквартирного дома и по аренде нежилых помещений</t>
  </si>
  <si>
    <t>Поступило денежных средств за содержание и текущий ремонт общего имущества  многоквартирного дома и за аренду нежилых помещений</t>
  </si>
  <si>
    <t>Расходы по содержанию и текущему ремонту общего имущества  многоквартирного дома и по аренде нежилых помещений</t>
  </si>
  <si>
    <t>Санитарные работы по содержанию помещений общего пользования и земельного участка</t>
  </si>
  <si>
    <t>Уборка лестничных клеток</t>
  </si>
  <si>
    <t>Ручная уборка придомовой территории</t>
  </si>
  <si>
    <t>Механизированная уборка территории</t>
  </si>
  <si>
    <t>Материалы и приспособления,спецодежда и средства защиты</t>
  </si>
  <si>
    <t xml:space="preserve">Вывоз ТБО </t>
  </si>
  <si>
    <t>Слив теплоносителя</t>
  </si>
  <si>
    <t>Работы по содержанию и ремонту внутридомового инженерного оборудования</t>
  </si>
  <si>
    <t>Работы по обслуживанию конструктивных элементов здания</t>
  </si>
  <si>
    <t>Электромонтажные работы</t>
  </si>
  <si>
    <t>Снятие показаний приборов учета электрической энергии</t>
  </si>
  <si>
    <t>Услуги, обеспечивающие надлежащее содержание общего имущества в МКД</t>
  </si>
  <si>
    <t>Аварийное обслуживание</t>
  </si>
  <si>
    <t>Дератизация</t>
  </si>
  <si>
    <t>Уплата налога по УСН</t>
  </si>
  <si>
    <t>Начисление и сбор платы за управление, содержание и  ремонт общего имущества, за жилищные  услуги, ведение лицевых счетов, взыскание задолженности, проведение перерасчетов, начисление льгот, доставка квитанций. Ведение технической документации по многоквартирному дому, аттестация рабочих мест, медкомиссия, материалы, обслуживание оргтехники, информационные и юридические услуги.</t>
  </si>
  <si>
    <t>Прочие прямые затраты</t>
  </si>
  <si>
    <t xml:space="preserve">Тех.обслуживание внутридомового газового оборудования </t>
  </si>
  <si>
    <t>Страхование</t>
  </si>
  <si>
    <t xml:space="preserve">Дополнительные работы </t>
  </si>
  <si>
    <t xml:space="preserve">Вывоз крупногабаритного мусора </t>
  </si>
  <si>
    <t xml:space="preserve">Содержание контейнерных площадок </t>
  </si>
  <si>
    <t>Задолженность за отчетный период</t>
  </si>
  <si>
    <t>Отчет о доходах и расходах по содержанию и текущему ремонту общего имущества МКД</t>
  </si>
</sst>
</file>

<file path=xl/styles.xml><?xml version="1.0" encoding="utf-8"?>
<styleSheet xmlns="http://schemas.openxmlformats.org/spreadsheetml/2006/main">
  <numFmts count="11">
    <numFmt numFmtId="43" formatCode="_-* #,##0.00_р_._-;\-* #,##0.00_р_._-;_-* &quot;-&quot;??_р_._-;_-@_-"/>
    <numFmt numFmtId="164" formatCode="_-* #,##0_р_._-;\-* #,##0_р_._-;_-* &quot;-&quot;??_р_._-;_-@_-"/>
    <numFmt numFmtId="165" formatCode="_-* #,##0\ &quot;р.&quot;_-;\-* #,##0\ &quot;р.&quot;_-;_-* &quot;-&quot;\ &quot;р.&quot;_-;_-@_-"/>
    <numFmt numFmtId="166" formatCode="#,##0\ &quot;d.&quot;;[Red]\-#,##0\ &quot;d.&quot;"/>
    <numFmt numFmtId="167" formatCode="#,##0.00\ &quot;d.&quot;;[Red]\-#,##0.00\ &quot;d.&quot;"/>
    <numFmt numFmtId="168" formatCode="#,##0.00\ &quot;đ.&quot;;[Red]\-#,##0.00\ &quot;đ.&quot;"/>
    <numFmt numFmtId="169" formatCode="_-* #,##0\ _đ_._-;\-* #,##0\ _đ_._-;_-* &quot;-&quot;\ _đ_._-;_-@_-"/>
    <numFmt numFmtId="170" formatCode="_-* #,##0.00\ _đ_._-;\-* #,##0.00\ _đ_._-;_-* &quot;-&quot;??\ _đ_._-;_-@_-"/>
    <numFmt numFmtId="171" formatCode="#,##0\ &quot;р.&quot;;[Red]\-#,##0\ &quot;р.&quot;"/>
    <numFmt numFmtId="172" formatCode="_-* #,##0\ _р_._-;\-* #,##0\ _р_._-;_-* &quot;-&quot;\ _р_._-;_-@_-"/>
    <numFmt numFmtId="173" formatCode="_-* #,##0.00\ _р_._-;\-* #,##0.00\ _р_._-;_-* &quot;-&quot;??\ _р_._-;_-@_-"/>
  </numFmts>
  <fonts count="30">
    <font>
      <sz val="10"/>
      <color theme="1"/>
      <name val="Arial Cyr"/>
      <family val="2"/>
      <charset val="204"/>
    </font>
    <font>
      <sz val="10"/>
      <color theme="1"/>
      <name val="Arial Cyr"/>
      <family val="2"/>
      <charset val="204"/>
    </font>
    <font>
      <b/>
      <sz val="14"/>
      <name val="Times New Roman"/>
      <family val="1"/>
      <charset val="204"/>
    </font>
    <font>
      <b/>
      <sz val="14"/>
      <color indexed="8"/>
      <name val="Times New Roman"/>
      <family val="1"/>
      <charset val="204"/>
    </font>
    <font>
      <sz val="10"/>
      <color indexed="8"/>
      <name val="Times New Roman"/>
      <family val="1"/>
      <charset val="204"/>
    </font>
    <font>
      <sz val="10"/>
      <color indexed="8"/>
      <name val="Arial Cyr"/>
      <family val="2"/>
      <charset val="204"/>
    </font>
    <font>
      <b/>
      <sz val="9"/>
      <name val="Times New Roman"/>
      <family val="1"/>
      <charset val="204"/>
    </font>
    <font>
      <b/>
      <sz val="9"/>
      <color indexed="8"/>
      <name val="Times New Roman"/>
      <family val="1"/>
      <charset val="204"/>
    </font>
    <font>
      <b/>
      <sz val="10"/>
      <name val="Times New Roman"/>
      <family val="1"/>
      <charset val="204"/>
    </font>
    <font>
      <b/>
      <sz val="10"/>
      <color indexed="8"/>
      <name val="Arial Cyr"/>
      <family val="2"/>
      <charset val="204"/>
    </font>
    <font>
      <b/>
      <i/>
      <sz val="9"/>
      <name val="Times New Roman"/>
      <family val="1"/>
      <charset val="204"/>
    </font>
    <font>
      <b/>
      <i/>
      <u/>
      <sz val="9"/>
      <name val="Times New Roman"/>
      <family val="1"/>
      <charset val="204"/>
    </font>
    <font>
      <b/>
      <sz val="9"/>
      <color indexed="8"/>
      <name val="Arial Cyr"/>
      <family val="2"/>
      <charset val="204"/>
    </font>
    <font>
      <sz val="9"/>
      <name val="Times New Roman"/>
      <family val="1"/>
      <charset val="204"/>
    </font>
    <font>
      <sz val="9"/>
      <color theme="1"/>
      <name val="Arial Cyr"/>
      <family val="2"/>
      <charset val="204"/>
    </font>
    <font>
      <sz val="9"/>
      <color indexed="8"/>
      <name val="Times New Roman"/>
      <family val="1"/>
      <charset val="204"/>
    </font>
    <font>
      <b/>
      <i/>
      <sz val="9"/>
      <color indexed="8"/>
      <name val="Arial Cyr"/>
      <family val="2"/>
      <charset val="204"/>
    </font>
    <font>
      <b/>
      <sz val="9"/>
      <color theme="1"/>
      <name val="Arial Cyr"/>
      <family val="2"/>
      <charset val="204"/>
    </font>
    <font>
      <sz val="9"/>
      <color rgb="FFFF0000"/>
      <name val="Arial Cyr"/>
      <family val="2"/>
      <charset val="204"/>
    </font>
    <font>
      <sz val="9"/>
      <color indexed="8"/>
      <name val="Arial Cyr"/>
      <family val="2"/>
      <charset val="204"/>
    </font>
    <font>
      <sz val="10"/>
      <name val="Arial Cyr"/>
      <charset val="204"/>
    </font>
    <font>
      <b/>
      <i/>
      <sz val="11"/>
      <name val="Times New Roman"/>
      <family val="1"/>
      <charset val="204"/>
    </font>
    <font>
      <sz val="9"/>
      <name val="Arial Cyr"/>
      <family val="2"/>
      <charset val="204"/>
    </font>
    <font>
      <sz val="10"/>
      <name val="Times New Roman"/>
      <family val="1"/>
      <charset val="204"/>
    </font>
    <font>
      <sz val="10"/>
      <name val="Times New Roman Cyr"/>
      <charset val="204"/>
    </font>
    <font>
      <sz val="10"/>
      <name val="Courier"/>
      <family val="3"/>
    </font>
    <font>
      <sz val="10"/>
      <name val="Arial"/>
      <family val="2"/>
      <charset val="204"/>
    </font>
    <font>
      <sz val="11"/>
      <color theme="1"/>
      <name val="Calibri"/>
      <family val="2"/>
      <charset val="204"/>
      <scheme val="minor"/>
    </font>
    <font>
      <sz val="8"/>
      <name val="Arial"/>
      <family val="2"/>
    </font>
    <font>
      <sz val="11"/>
      <color indexed="8"/>
      <name val="Calibri"/>
      <family val="2"/>
      <charset val="204"/>
    </font>
  </fonts>
  <fills count="3">
    <fill>
      <patternFill patternType="none"/>
    </fill>
    <fill>
      <patternFill patternType="gray125"/>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8">
    <xf numFmtId="0" fontId="0" fillId="0" borderId="0"/>
    <xf numFmtId="43" fontId="5" fillId="0" borderId="0" applyFont="0" applyFill="0" applyBorder="0" applyAlignment="0" applyProtection="0"/>
    <xf numFmtId="0" fontId="1" fillId="0" borderId="0"/>
    <xf numFmtId="0" fontId="5" fillId="0" borderId="0"/>
    <xf numFmtId="165" fontId="24"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8" fontId="25" fillId="0" borderId="0" applyFont="0" applyFill="0" applyBorder="0" applyAlignment="0" applyProtection="0"/>
    <xf numFmtId="167" fontId="25" fillId="0" borderId="0" applyFont="0" applyFill="0" applyBorder="0" applyAlignment="0" applyProtection="0"/>
    <xf numFmtId="168" fontId="25" fillId="0" borderId="0" applyFont="0" applyFill="0" applyBorder="0" applyAlignment="0" applyProtection="0"/>
    <xf numFmtId="167" fontId="25" fillId="0" borderId="0" applyFont="0" applyFill="0" applyBorder="0" applyAlignment="0" applyProtection="0"/>
    <xf numFmtId="168" fontId="25" fillId="0" borderId="0" applyFont="0" applyFill="0" applyBorder="0" applyAlignment="0" applyProtection="0"/>
    <xf numFmtId="0" fontId="25" fillId="0" borderId="0"/>
    <xf numFmtId="0" fontId="20" fillId="0" borderId="0"/>
    <xf numFmtId="38" fontId="25" fillId="0" borderId="0" applyFont="0" applyFill="0" applyBorder="0" applyAlignment="0" applyProtection="0"/>
    <xf numFmtId="40" fontId="25"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171" fontId="25" fillId="0" borderId="0" applyFont="0" applyFill="0" applyBorder="0" applyAlignment="0" applyProtection="0"/>
    <xf numFmtId="0" fontId="26" fillId="0" borderId="0"/>
    <xf numFmtId="0" fontId="27" fillId="0" borderId="0"/>
    <xf numFmtId="9" fontId="29"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cellStyleXfs>
  <cellXfs count="64">
    <xf numFmtId="0" fontId="0" fillId="0" borderId="0" xfId="0"/>
    <xf numFmtId="0" fontId="0" fillId="0" borderId="0" xfId="0" applyFill="1"/>
    <xf numFmtId="0" fontId="4" fillId="0" borderId="0" xfId="2" applyFont="1" applyFill="1" applyAlignment="1">
      <alignment vertical="center" wrapText="1"/>
    </xf>
    <xf numFmtId="0" fontId="4" fillId="0" borderId="0" xfId="2" applyFont="1" applyAlignment="1">
      <alignment vertical="center" wrapText="1"/>
    </xf>
    <xf numFmtId="0" fontId="1" fillId="0" borderId="0" xfId="2" applyFill="1" applyAlignment="1">
      <alignment vertical="center" wrapText="1"/>
    </xf>
    <xf numFmtId="0" fontId="6" fillId="0" borderId="0" xfId="3" applyFont="1" applyFill="1" applyBorder="1" applyAlignment="1">
      <alignment horizontal="left" vertical="distributed" wrapText="1"/>
    </xf>
    <xf numFmtId="0" fontId="7"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0" xfId="0" applyFont="1" applyFill="1" applyAlignment="1">
      <alignment horizontal="center" wrapText="1"/>
    </xf>
    <xf numFmtId="0" fontId="9" fillId="0" borderId="0" xfId="0" applyFont="1" applyAlignment="1">
      <alignment horizont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12" fillId="0" borderId="0" xfId="0" applyFont="1" applyFill="1" applyAlignment="1">
      <alignment wrapText="1"/>
    </xf>
    <xf numFmtId="0" fontId="12" fillId="0" borderId="0" xfId="0" applyFont="1" applyAlignment="1">
      <alignment wrapText="1"/>
    </xf>
    <xf numFmtId="0" fontId="13" fillId="0" borderId="1" xfId="0" applyFont="1" applyFill="1" applyBorder="1" applyAlignment="1">
      <alignment horizontal="left" vertical="center" wrapText="1" indent="1"/>
    </xf>
    <xf numFmtId="164" fontId="6" fillId="0" borderId="2" xfId="1" applyNumberFormat="1" applyFont="1" applyFill="1" applyBorder="1" applyAlignment="1">
      <alignment horizontal="center" vertical="center" wrapText="1"/>
    </xf>
    <xf numFmtId="0" fontId="6" fillId="0" borderId="1" xfId="0" applyFont="1" applyFill="1" applyBorder="1" applyAlignment="1">
      <alignment vertical="center" wrapText="1"/>
    </xf>
    <xf numFmtId="0" fontId="13" fillId="0" borderId="1" xfId="0" applyFont="1" applyFill="1" applyBorder="1" applyAlignment="1">
      <alignment horizontal="center" vertical="center"/>
    </xf>
    <xf numFmtId="43" fontId="6" fillId="0" borderId="2" xfId="1" applyNumberFormat="1" applyFont="1" applyFill="1" applyBorder="1" applyAlignment="1">
      <alignment horizontal="center" vertical="center" wrapText="1"/>
    </xf>
    <xf numFmtId="43" fontId="6" fillId="0" borderId="1" xfId="1" applyFont="1" applyFill="1" applyBorder="1" applyAlignment="1">
      <alignment vertical="center" wrapText="1"/>
    </xf>
    <xf numFmtId="0" fontId="14" fillId="0" borderId="0" xfId="0" applyFont="1" applyFill="1"/>
    <xf numFmtId="0" fontId="14" fillId="0" borderId="0" xfId="0" applyFont="1"/>
    <xf numFmtId="0" fontId="15" fillId="0" borderId="1" xfId="0" applyFont="1" applyFill="1" applyBorder="1" applyAlignment="1">
      <alignment horizontal="center" vertical="center"/>
    </xf>
    <xf numFmtId="0" fontId="16" fillId="0" borderId="0" xfId="0" applyFont="1" applyFill="1" applyAlignment="1">
      <alignment wrapText="1"/>
    </xf>
    <xf numFmtId="0" fontId="16" fillId="0" borderId="0" xfId="0" applyFont="1" applyAlignment="1">
      <alignment wrapText="1"/>
    </xf>
    <xf numFmtId="0" fontId="6" fillId="0" borderId="1" xfId="0" applyFont="1" applyFill="1" applyBorder="1" applyAlignment="1">
      <alignment horizontal="center" vertical="center"/>
    </xf>
    <xf numFmtId="0" fontId="6" fillId="0" borderId="1" xfId="2" applyFont="1" applyFill="1" applyBorder="1" applyAlignment="1">
      <alignment horizontal="left" vertical="center" wrapText="1" indent="1"/>
    </xf>
    <xf numFmtId="0" fontId="6" fillId="0" borderId="1" xfId="0" applyFont="1" applyFill="1" applyBorder="1" applyAlignment="1">
      <alignment horizontal="center"/>
    </xf>
    <xf numFmtId="0" fontId="17" fillId="0" borderId="0" xfId="0" applyFont="1" applyFill="1"/>
    <xf numFmtId="0" fontId="17" fillId="0" borderId="0" xfId="0" applyFont="1"/>
    <xf numFmtId="43" fontId="6" fillId="0" borderId="2" xfId="1" applyFont="1" applyFill="1" applyBorder="1" applyAlignment="1">
      <alignment horizontal="center" vertical="center" wrapText="1"/>
    </xf>
    <xf numFmtId="43" fontId="12" fillId="0" borderId="0" xfId="0" applyNumberFormat="1" applyFont="1" applyFill="1" applyAlignment="1">
      <alignment wrapText="1"/>
    </xf>
    <xf numFmtId="0" fontId="6" fillId="0" borderId="2" xfId="0" applyFont="1" applyFill="1" applyBorder="1" applyAlignment="1">
      <alignment horizontal="center"/>
    </xf>
    <xf numFmtId="43" fontId="6" fillId="0" borderId="1" xfId="0" applyNumberFormat="1" applyFont="1" applyFill="1" applyBorder="1" applyAlignment="1">
      <alignment horizontal="center"/>
    </xf>
    <xf numFmtId="43" fontId="6" fillId="0" borderId="1" xfId="1" applyFont="1" applyFill="1" applyBorder="1" applyAlignment="1">
      <alignment horizontal="right" vertical="center" wrapText="1" indent="1"/>
    </xf>
    <xf numFmtId="0" fontId="12" fillId="2" borderId="0" xfId="0" applyFont="1" applyFill="1" applyAlignment="1">
      <alignment wrapText="1"/>
    </xf>
    <xf numFmtId="0" fontId="13" fillId="0" borderId="1" xfId="0" applyFont="1" applyFill="1" applyBorder="1" applyAlignment="1">
      <alignment horizontal="center" vertical="center" wrapText="1"/>
    </xf>
    <xf numFmtId="0" fontId="18" fillId="0" borderId="0" xfId="0" applyFont="1" applyFill="1" applyAlignment="1">
      <alignment wrapText="1"/>
    </xf>
    <xf numFmtId="0" fontId="18" fillId="0" borderId="0" xfId="0" applyFont="1" applyAlignment="1">
      <alignment wrapText="1"/>
    </xf>
    <xf numFmtId="0" fontId="19" fillId="0" borderId="0" xfId="0" applyFont="1" applyFill="1"/>
    <xf numFmtId="43" fontId="13" fillId="0" borderId="1" xfId="1" applyFont="1" applyFill="1" applyBorder="1" applyAlignment="1">
      <alignment horizontal="right" vertical="center" wrapText="1" indent="1"/>
    </xf>
    <xf numFmtId="43" fontId="6" fillId="0" borderId="1" xfId="0" applyNumberFormat="1" applyFont="1" applyFill="1" applyBorder="1" applyAlignment="1">
      <alignment horizontal="right" vertical="center" wrapText="1" indent="1"/>
    </xf>
    <xf numFmtId="43" fontId="13" fillId="0" borderId="1" xfId="0" applyNumberFormat="1" applyFont="1" applyFill="1" applyBorder="1" applyAlignment="1">
      <alignment horizontal="right" vertical="center" wrapText="1" indent="1"/>
    </xf>
    <xf numFmtId="49" fontId="21" fillId="0" borderId="4" xfId="0" applyNumberFormat="1" applyFont="1" applyFill="1" applyBorder="1" applyAlignment="1">
      <alignment horizontal="center" vertical="center"/>
    </xf>
    <xf numFmtId="0" fontId="12" fillId="0" borderId="0" xfId="0" applyFont="1" applyFill="1"/>
    <xf numFmtId="0" fontId="22" fillId="0" borderId="0" xfId="0" applyFont="1" applyFill="1" applyAlignment="1">
      <alignment wrapText="1"/>
    </xf>
    <xf numFmtId="0" fontId="22" fillId="0" borderId="0" xfId="0" applyFont="1" applyAlignment="1">
      <alignment wrapText="1"/>
    </xf>
    <xf numFmtId="0" fontId="22" fillId="0" borderId="0" xfId="0" applyFont="1" applyFill="1"/>
    <xf numFmtId="0" fontId="22" fillId="2" borderId="0" xfId="0" applyFont="1" applyFill="1"/>
    <xf numFmtId="0" fontId="8" fillId="0" borderId="0" xfId="0" applyFont="1" applyFill="1"/>
    <xf numFmtId="0" fontId="8" fillId="2" borderId="0" xfId="0" applyFont="1" applyFill="1"/>
    <xf numFmtId="0" fontId="6" fillId="0" borderId="1" xfId="0" applyFont="1" applyFill="1" applyBorder="1" applyAlignment="1">
      <alignment horizontal="left" vertical="center" wrapText="1"/>
    </xf>
    <xf numFmtId="0" fontId="12" fillId="2" borderId="0" xfId="0" applyFont="1" applyFill="1"/>
    <xf numFmtId="0" fontId="23" fillId="0" borderId="0" xfId="0" applyFont="1" applyFill="1" applyAlignment="1">
      <alignment horizontal="center" vertical="center"/>
    </xf>
    <xf numFmtId="0" fontId="22" fillId="0" borderId="0" xfId="0" applyFont="1" applyFill="1" applyAlignment="1">
      <alignment horizontal="center"/>
    </xf>
    <xf numFmtId="0" fontId="2" fillId="0" borderId="0" xfId="0" applyFont="1" applyFill="1" applyAlignment="1">
      <alignment horizontal="center" wrapText="1"/>
    </xf>
    <xf numFmtId="0" fontId="3"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2" fillId="0" borderId="0" xfId="2" applyFont="1" applyFill="1" applyAlignment="1">
      <alignment horizontal="center" wrapText="1"/>
    </xf>
    <xf numFmtId="0" fontId="3" fillId="0" borderId="0" xfId="2" applyFont="1" applyFill="1" applyAlignment="1">
      <alignment wrapText="1"/>
    </xf>
  </cellXfs>
  <cellStyles count="28">
    <cellStyle name="AFE" xfId="4"/>
    <cellStyle name="Alilciue [0]_AAA" xfId="5"/>
    <cellStyle name="Alilciue_AAA" xfId="6"/>
    <cellStyle name="Äĺíĺćíűé_AN" xfId="7"/>
    <cellStyle name="Alilciue_IKGPR" xfId="8"/>
    <cellStyle name="Äĺíĺćíűé_KOTELPR" xfId="9"/>
    <cellStyle name="Alilciue_RAZRAD" xfId="10"/>
    <cellStyle name="Äĺíĺćíűé_REG" xfId="11"/>
    <cellStyle name="Iau?iue_AAA" xfId="12"/>
    <cellStyle name="Îáű÷íűé_1 číä óä10" xfId="13"/>
    <cellStyle name="Nun??c [0]_AAA" xfId="14"/>
    <cellStyle name="Nun??c_AAA" xfId="15"/>
    <cellStyle name="Ňűń˙÷č [0]_1 číä óä10" xfId="16"/>
    <cellStyle name="Ňűń˙÷č_1 číä óä10" xfId="17"/>
    <cellStyle name="Ôčíŕíńîâűé [0]_ATPCD30" xfId="18"/>
    <cellStyle name="Ôčíŕíńîâűé_ATPCD30" xfId="19"/>
    <cellStyle name="Денежный [0Э_11DXATP" xfId="20"/>
    <cellStyle name="Обычный" xfId="0" builtinId="0"/>
    <cellStyle name="Обычный 2" xfId="2"/>
    <cellStyle name="Обычный 3" xfId="21"/>
    <cellStyle name="Обычный 4" xfId="22"/>
    <cellStyle name="Обычный_Лист1" xfId="3"/>
    <cellStyle name="Процентный 2" xfId="23"/>
    <cellStyle name="Тысячи [0]_1 инд уд10" xfId="24"/>
    <cellStyle name="Тысячи_1 инд уд10" xfId="25"/>
    <cellStyle name="Финансовый" xfId="1" builtinId="3"/>
    <cellStyle name="Финансовый 2" xfId="26"/>
    <cellStyle name="Финансовый 3" xf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ac\&#1086;&#1073;&#1084;&#1077;&#1085;\&#1069;&#1082;&#1086;&#1085;&#1086;&#1084;&#1080;&#1082;&#1072;\&#1054;&#1090;&#1095;&#1077;&#1090;%20&#1052;&#1050;&#1044;%202014\&#1054;&#1090;&#1095;&#1077;&#1090;%20&#1052;&#1050;&#1044;%20&#1079;&#1072;%202014%20&#1075;&#1086;&#107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1041;&#1083;&#1072;&#1085;&#1082;&#1080;%20&#1087;&#1086;%20&#1101;&#1082;&#1089;2006\&#1042;&#1086;&#1081;&#1074;&#1086;&#1078;\&#1058;&#1041;&#1054;\&#1057;&#1087;&#1077;&#1094;&#1053;&#1086;&#1088;&#1084;&#1072;&#1090;&#1080;&#1074;&#1099;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ac\&#1086;&#1073;&#1084;&#1077;&#1085;\&#1043;&#1086;&#1076;&#1086;&#1074;&#1086;&#1081;%20&#1086;&#1090;&#1095;&#1077;&#1090;2006\&#1054;&#1090;&#1095;&#1077;&#1090;9%20&#1084;&#1077;&#1089;&#1103;&#1094;&#1077;&#1074;\&#1054;&#1090;&#1095;&#1077;&#1090;%20&#1079;&#1072;%209%20&#1084;\Documents%20and%20Settings\&#1040;&#1083;&#1077;&#1085;&#1072;\&#1056;&#1072;&#1073;&#1086;&#1095;&#1080;&#1081;%20&#1089;&#1090;&#1086;&#1083;\&#1060;&#1069;&#1044;%201&#1082;&#1074;.06\&#1041;&#1083;&#1072;&#1085;&#1082;&#1080;%20&#1087;&#1086;%20&#1101;&#1082;&#1089;2006\&#1042;&#1086;&#1081;&#1074;&#1086;&#1078;\&#1058;&#1041;&#1054;\&#1057;&#1087;&#1077;&#1094;&#1053;&#1086;&#1088;&#1084;&#1072;&#1090;&#1080;&#1074;&#1099;_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LEMTIBOG\G-1201LE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1052;&#1077;&#1090;&#1086;&#1076;&#1080;&#1082;&#1072;%20&#1042;&#1050;\&#1041;&#1072;&#1079;&#1072;-&#1084;&#1091;&#1085;0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1052;&#1077;&#1090;&#1086;&#1076;&#1080;&#1082;&#1072;%20&#1042;&#1050;\&#1041;&#1072;&#1079;&#1072;-&#1084;&#1091;&#1085;1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ac\&#1086;&#1073;&#1084;&#1077;&#1085;\&#1052;&#1086;&#1080;%20&#1076;&#1086;&#1082;&#1091;&#1084;&#1077;&#1085;&#1090;&#1099;\DIZEL\&#1059;&#1101;&#1085;&#1077;&#1088;&#1075;&#1086;1102&#1052;&#1077;&#1090;&#1086;&#1076;&#1080;&#1082;&#107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77;&#1090;&#1086;&#1076;&#1080;&#1082;&#1072;%20&#1042;&#1050;\&#1041;&#1072;&#1079;&#1072;-&#1084;&#1091;&#1085;02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ТОГО"/>
      <sheetName val="ПЛАН"/>
      <sheetName val="К-2"/>
      <sheetName val="К-4"/>
      <sheetName val="К-6"/>
      <sheetName val="Л-1"/>
      <sheetName val="Л-3"/>
      <sheetName val="Л9а"/>
      <sheetName val="Л-10"/>
      <sheetName val="Л-10а"/>
      <sheetName val="Л-11"/>
      <sheetName val="Л-12"/>
      <sheetName val="Л-13"/>
      <sheetName val="Л-16"/>
      <sheetName val="Л-18"/>
      <sheetName val="M-6а"/>
      <sheetName val="M-7"/>
      <sheetName val="M-19"/>
      <sheetName val="П-1"/>
      <sheetName val="П-2"/>
      <sheetName val="П-3"/>
      <sheetName val="П-4"/>
      <sheetName val="П-5"/>
      <sheetName val="П-6"/>
      <sheetName val="П-8"/>
      <sheetName val="П-9"/>
      <sheetName val="П-10"/>
      <sheetName val="Т-3"/>
      <sheetName val="Ш-2"/>
      <sheetName val="Ш-3"/>
      <sheetName val="Ю-1"/>
      <sheetName val="Ю-2"/>
      <sheetName val="Ю-3"/>
      <sheetName val="Юж-15"/>
      <sheetName val="П-7"/>
      <sheetName val="Л-6"/>
      <sheetName val="Л-8"/>
      <sheetName val="Лист1"/>
      <sheetName val="ИТОГ 2014"/>
    </sheetNames>
    <sheetDataSet>
      <sheetData sheetId="0"/>
      <sheetData sheetId="1"/>
      <sheetData sheetId="2">
        <row r="8">
          <cell r="C8">
            <v>70</v>
          </cell>
        </row>
        <row r="9">
          <cell r="C9">
            <v>152</v>
          </cell>
        </row>
        <row r="10">
          <cell r="C10">
            <v>3369.1</v>
          </cell>
        </row>
        <row r="11">
          <cell r="C11">
            <v>3131.84</v>
          </cell>
        </row>
        <row r="12">
          <cell r="C12">
            <v>340</v>
          </cell>
        </row>
        <row r="13">
          <cell r="C13">
            <v>842</v>
          </cell>
        </row>
        <row r="14">
          <cell r="C14">
            <v>304.2</v>
          </cell>
        </row>
        <row r="15">
          <cell r="C15">
            <v>91</v>
          </cell>
        </row>
        <row r="17">
          <cell r="H17">
            <v>912083.27999999991</v>
          </cell>
        </row>
        <row r="18">
          <cell r="H18">
            <v>875647.08</v>
          </cell>
        </row>
        <row r="20">
          <cell r="H20">
            <v>770794.03961192456</v>
          </cell>
        </row>
        <row r="29">
          <cell r="H29">
            <v>71963.975999999995</v>
          </cell>
        </row>
        <row r="30">
          <cell r="H30">
            <v>19479.392800000001</v>
          </cell>
        </row>
        <row r="31">
          <cell r="H31">
            <v>132029.63843999998</v>
          </cell>
        </row>
        <row r="32">
          <cell r="H32">
            <v>58218.048000000003</v>
          </cell>
        </row>
        <row r="33">
          <cell r="H33">
            <v>29516.685799999996</v>
          </cell>
        </row>
        <row r="34">
          <cell r="H34">
            <v>3444</v>
          </cell>
        </row>
        <row r="35">
          <cell r="H35">
            <v>251496.9990872365</v>
          </cell>
        </row>
        <row r="39">
          <cell r="H39">
            <v>127149.10583691683</v>
          </cell>
        </row>
        <row r="40">
          <cell r="H40">
            <v>9719.8534999999993</v>
          </cell>
        </row>
        <row r="41">
          <cell r="H41">
            <v>6876.9830649761907</v>
          </cell>
        </row>
        <row r="42">
          <cell r="H42">
            <v>6439.44</v>
          </cell>
        </row>
        <row r="43">
          <cell r="H43">
            <v>437.54306497619126</v>
          </cell>
        </row>
        <row r="44">
          <cell r="H44">
            <v>34658.754000000001</v>
          </cell>
        </row>
        <row r="45">
          <cell r="H45">
            <v>20012.454000000002</v>
          </cell>
        </row>
        <row r="46">
          <cell r="H46">
            <v>3702.3</v>
          </cell>
        </row>
      </sheetData>
      <sheetData sheetId="3">
        <row r="8">
          <cell r="C8">
            <v>80</v>
          </cell>
        </row>
        <row r="9">
          <cell r="C9">
            <v>134</v>
          </cell>
        </row>
        <row r="10">
          <cell r="C10">
            <v>3193.9</v>
          </cell>
        </row>
        <row r="11">
          <cell r="C11">
            <v>3215.2</v>
          </cell>
        </row>
        <row r="12">
          <cell r="C12">
            <v>365</v>
          </cell>
        </row>
        <row r="13">
          <cell r="C13">
            <v>639</v>
          </cell>
        </row>
        <row r="14">
          <cell r="C14">
            <v>271</v>
          </cell>
        </row>
        <row r="15">
          <cell r="C15">
            <v>81</v>
          </cell>
        </row>
        <row r="17">
          <cell r="H17">
            <v>864273.96</v>
          </cell>
        </row>
        <row r="18">
          <cell r="H18">
            <v>769274.06</v>
          </cell>
        </row>
        <row r="20">
          <cell r="H20">
            <v>739469.83326281188</v>
          </cell>
        </row>
        <row r="29">
          <cell r="H29">
            <v>68221.703999999998</v>
          </cell>
        </row>
        <row r="30">
          <cell r="H30">
            <v>10982.347320000001</v>
          </cell>
        </row>
        <row r="31">
          <cell r="H31">
            <v>110764.45200000002</v>
          </cell>
        </row>
        <row r="32">
          <cell r="H32">
            <v>82785.888000000006</v>
          </cell>
        </row>
        <row r="33">
          <cell r="H33">
            <v>25049.758000000002</v>
          </cell>
        </row>
        <row r="34">
          <cell r="H34">
            <v>3936</v>
          </cell>
        </row>
        <row r="35">
          <cell r="H35">
            <v>238986.5125355804</v>
          </cell>
        </row>
        <row r="39">
          <cell r="H39">
            <v>121104.96071099934</v>
          </cell>
        </row>
        <row r="40">
          <cell r="H40">
            <v>9214.4014999999999</v>
          </cell>
        </row>
        <row r="41">
          <cell r="H41">
            <v>7069.9899424853693</v>
          </cell>
        </row>
        <row r="42">
          <cell r="H42">
            <v>6655.2</v>
          </cell>
        </row>
        <row r="43">
          <cell r="H43">
            <v>414.78994248536918</v>
          </cell>
        </row>
        <row r="44">
          <cell r="H44">
            <v>25410.066000000003</v>
          </cell>
        </row>
        <row r="45">
          <cell r="H45">
            <v>18971.766000000003</v>
          </cell>
        </row>
        <row r="46">
          <cell r="H46">
            <v>3702.3</v>
          </cell>
        </row>
      </sheetData>
      <sheetData sheetId="4">
        <row r="8">
          <cell r="C8">
            <v>63</v>
          </cell>
        </row>
        <row r="9">
          <cell r="C9">
            <v>125</v>
          </cell>
        </row>
        <row r="10">
          <cell r="C10">
            <v>2492.8000000000002</v>
          </cell>
        </row>
        <row r="11">
          <cell r="C11">
            <v>5524.2</v>
          </cell>
        </row>
        <row r="12">
          <cell r="C12">
            <v>325</v>
          </cell>
        </row>
        <row r="13">
          <cell r="C13">
            <v>623</v>
          </cell>
        </row>
        <row r="14">
          <cell r="C14">
            <v>216</v>
          </cell>
        </row>
        <row r="15">
          <cell r="C15">
            <v>81</v>
          </cell>
        </row>
        <row r="17">
          <cell r="H17">
            <v>678511.74</v>
          </cell>
        </row>
        <row r="18">
          <cell r="H18">
            <v>651869.51</v>
          </cell>
        </row>
        <row r="20">
          <cell r="H20">
            <v>686726.26981337101</v>
          </cell>
        </row>
        <row r="29">
          <cell r="H29">
            <v>53246.207999999999</v>
          </cell>
        </row>
        <row r="30">
          <cell r="H30">
            <v>15264.455219999998</v>
          </cell>
        </row>
        <row r="31">
          <cell r="H31">
            <v>86450.304000000004</v>
          </cell>
        </row>
        <row r="32">
          <cell r="H32">
            <v>37691.136000000006</v>
          </cell>
        </row>
        <row r="33">
          <cell r="H33">
            <v>19551.026000000002</v>
          </cell>
        </row>
        <row r="34">
          <cell r="H34">
            <v>3099.5999999999995</v>
          </cell>
        </row>
        <row r="35">
          <cell r="H35">
            <v>187007.36892047717</v>
          </cell>
        </row>
        <row r="39">
          <cell r="H39">
            <v>95002.255301291952</v>
          </cell>
        </row>
        <row r="40">
          <cell r="H40">
            <v>7191.7280000000001</v>
          </cell>
        </row>
        <row r="41">
          <cell r="H41">
            <v>6625.5384916958983</v>
          </cell>
        </row>
        <row r="42">
          <cell r="H42">
            <v>6301.8</v>
          </cell>
        </row>
        <row r="43">
          <cell r="H43">
            <v>323.73849169589789</v>
          </cell>
        </row>
        <row r="44">
          <cell r="H44">
            <v>28769.532000000003</v>
          </cell>
        </row>
        <row r="45">
          <cell r="H45">
            <v>14807.232000000002</v>
          </cell>
        </row>
        <row r="46">
          <cell r="H46">
            <v>3702.3</v>
          </cell>
        </row>
      </sheetData>
      <sheetData sheetId="5">
        <row r="8">
          <cell r="C8">
            <v>80</v>
          </cell>
        </row>
        <row r="9">
          <cell r="C9">
            <v>141</v>
          </cell>
        </row>
        <row r="10">
          <cell r="C10">
            <v>3233.7</v>
          </cell>
        </row>
        <row r="11">
          <cell r="C11">
            <v>3202.7</v>
          </cell>
        </row>
        <row r="12">
          <cell r="C12">
            <v>445</v>
          </cell>
        </row>
        <row r="13">
          <cell r="C13">
            <v>636</v>
          </cell>
        </row>
        <row r="14">
          <cell r="C14">
            <v>271</v>
          </cell>
        </row>
        <row r="15">
          <cell r="C15">
            <v>81</v>
          </cell>
        </row>
        <row r="17">
          <cell r="H17">
            <v>875054.34</v>
          </cell>
        </row>
        <row r="18">
          <cell r="H18">
            <v>895220.87</v>
          </cell>
        </row>
        <row r="20">
          <cell r="H20">
            <v>1365610.364209543</v>
          </cell>
        </row>
        <row r="29">
          <cell r="H29">
            <v>69071.831999999995</v>
          </cell>
        </row>
        <row r="30">
          <cell r="H30">
            <v>7455.9055200000003</v>
          </cell>
        </row>
        <row r="31">
          <cell r="H31">
            <v>145788.13080000001</v>
          </cell>
        </row>
        <row r="32">
          <cell r="H32">
            <v>97787.087999999989</v>
          </cell>
        </row>
        <row r="33">
          <cell r="H33">
            <v>31819.952799999999</v>
          </cell>
        </row>
        <row r="34">
          <cell r="H34">
            <v>3936</v>
          </cell>
        </row>
        <row r="35">
          <cell r="H35">
            <v>241904.83539377624</v>
          </cell>
        </row>
        <row r="39">
          <cell r="H39">
            <v>122554.33157864498</v>
          </cell>
        </row>
        <row r="40">
          <cell r="H40">
            <v>9329.2244999999984</v>
          </cell>
        </row>
        <row r="41">
          <cell r="H41">
            <v>7067.9587454256362</v>
          </cell>
        </row>
        <row r="42">
          <cell r="H42">
            <v>6648</v>
          </cell>
        </row>
        <row r="43">
          <cell r="H43">
            <v>419.95874542563587</v>
          </cell>
        </row>
        <row r="44">
          <cell r="H44">
            <v>592240.24450000003</v>
          </cell>
        </row>
        <row r="45">
          <cell r="H45">
            <v>19208.178</v>
          </cell>
        </row>
        <row r="46">
          <cell r="H46">
            <v>4936.3964999999998</v>
          </cell>
        </row>
      </sheetData>
      <sheetData sheetId="6">
        <row r="8">
          <cell r="C8">
            <v>80</v>
          </cell>
        </row>
        <row r="9">
          <cell r="C9">
            <v>149</v>
          </cell>
        </row>
        <row r="10">
          <cell r="C10">
            <v>3181.9</v>
          </cell>
        </row>
        <row r="11">
          <cell r="C11">
            <v>3772.5</v>
          </cell>
        </row>
        <row r="12">
          <cell r="C12">
            <v>456</v>
          </cell>
        </row>
        <row r="13">
          <cell r="C13">
            <v>636</v>
          </cell>
        </row>
        <row r="14">
          <cell r="C14">
            <v>265</v>
          </cell>
        </row>
        <row r="15">
          <cell r="C15">
            <v>80</v>
          </cell>
        </row>
        <row r="17">
          <cell r="H17">
            <v>861284.23</v>
          </cell>
        </row>
        <row r="18">
          <cell r="H18">
            <v>854884.31</v>
          </cell>
        </row>
        <row r="20">
          <cell r="H20">
            <v>761058.01966429374</v>
          </cell>
        </row>
        <row r="29">
          <cell r="H29">
            <v>67965.384000000005</v>
          </cell>
        </row>
        <row r="30">
          <cell r="H30">
            <v>16473.520980000001</v>
          </cell>
        </row>
        <row r="31">
          <cell r="H31">
            <v>132417.9504</v>
          </cell>
        </row>
        <row r="32">
          <cell r="H32">
            <v>41237.424000000006</v>
          </cell>
        </row>
        <row r="33">
          <cell r="H33">
            <v>33296.916400000002</v>
          </cell>
        </row>
        <row r="34">
          <cell r="H34">
            <v>3936</v>
          </cell>
        </row>
        <row r="35">
          <cell r="H35">
            <v>238078.53631845405</v>
          </cell>
        </row>
        <row r="39">
          <cell r="H39">
            <v>120653.39792811478</v>
          </cell>
        </row>
        <row r="40">
          <cell r="H40">
            <v>9179.7814999999991</v>
          </cell>
        </row>
        <row r="41">
          <cell r="H41">
            <v>7070.0595616698083</v>
          </cell>
        </row>
        <row r="42">
          <cell r="H42">
            <v>6656.88</v>
          </cell>
        </row>
        <row r="43">
          <cell r="H43">
            <v>413.17956166980866</v>
          </cell>
        </row>
        <row r="44">
          <cell r="H44">
            <v>30655.162499999999</v>
          </cell>
        </row>
        <row r="45">
          <cell r="H45">
            <v>18900.486000000001</v>
          </cell>
        </row>
        <row r="46">
          <cell r="H46">
            <v>4936.3964999999998</v>
          </cell>
        </row>
      </sheetData>
      <sheetData sheetId="7">
        <row r="8">
          <cell r="C8">
            <v>70</v>
          </cell>
        </row>
        <row r="9">
          <cell r="C9">
            <v>135</v>
          </cell>
        </row>
        <row r="10">
          <cell r="C10">
            <v>3115.5</v>
          </cell>
        </row>
        <row r="11">
          <cell r="C11">
            <v>3459</v>
          </cell>
        </row>
        <row r="12">
          <cell r="C12">
            <v>396</v>
          </cell>
        </row>
        <row r="13">
          <cell r="C13">
            <v>623</v>
          </cell>
        </row>
        <row r="14">
          <cell r="C14">
            <v>300</v>
          </cell>
        </row>
        <row r="15">
          <cell r="C15">
            <v>90</v>
          </cell>
        </row>
        <row r="17">
          <cell r="H17">
            <v>843428.04</v>
          </cell>
        </row>
        <row r="18">
          <cell r="H18">
            <v>839751.84</v>
          </cell>
        </row>
        <row r="20">
          <cell r="H20">
            <v>740175.26182462869</v>
          </cell>
        </row>
        <row r="29">
          <cell r="H29">
            <v>66547.08</v>
          </cell>
        </row>
        <row r="30">
          <cell r="H30">
            <v>16322.38776</v>
          </cell>
        </row>
        <row r="31">
          <cell r="H31">
            <v>118850.09400000001</v>
          </cell>
        </row>
        <row r="32">
          <cell r="H32">
            <v>55181.735999999997</v>
          </cell>
        </row>
        <row r="33">
          <cell r="H33">
            <v>30769.540200000003</v>
          </cell>
        </row>
        <row r="34">
          <cell r="H34">
            <v>3444</v>
          </cell>
        </row>
        <row r="35">
          <cell r="H35">
            <v>232901.85645310415</v>
          </cell>
        </row>
        <row r="39">
          <cell r="H39">
            <v>117913.91859985821</v>
          </cell>
        </row>
        <row r="40">
          <cell r="H40">
            <v>8988.2174999999988</v>
          </cell>
        </row>
        <row r="41">
          <cell r="H41">
            <v>6849.0881799095669</v>
          </cell>
        </row>
        <row r="42">
          <cell r="H42">
            <v>6444.48</v>
          </cell>
        </row>
        <row r="43">
          <cell r="H43">
            <v>404.60817990956753</v>
          </cell>
        </row>
        <row r="44">
          <cell r="H44">
            <v>29464.573500000006</v>
          </cell>
        </row>
        <row r="45">
          <cell r="H45">
            <v>18506.070000000003</v>
          </cell>
        </row>
        <row r="46">
          <cell r="H46">
            <v>6170.5035000000007</v>
          </cell>
        </row>
      </sheetData>
      <sheetData sheetId="8">
        <row r="8">
          <cell r="C8">
            <v>64</v>
          </cell>
        </row>
        <row r="9">
          <cell r="C9">
            <v>109</v>
          </cell>
        </row>
        <row r="10">
          <cell r="C10">
            <v>4309.5</v>
          </cell>
        </row>
        <row r="11">
          <cell r="C11">
            <v>4212.6000000000004</v>
          </cell>
        </row>
        <row r="12">
          <cell r="C12">
            <v>276</v>
          </cell>
        </row>
        <row r="13">
          <cell r="C13">
            <v>516</v>
          </cell>
        </row>
        <row r="14">
          <cell r="C14">
            <v>271</v>
          </cell>
        </row>
        <row r="15">
          <cell r="C15">
            <v>81</v>
          </cell>
        </row>
        <row r="17">
          <cell r="H17">
            <v>1068609.75</v>
          </cell>
        </row>
        <row r="18">
          <cell r="H18">
            <v>1026650.3400000001</v>
          </cell>
        </row>
        <row r="20">
          <cell r="H20">
            <v>1039081.6196132461</v>
          </cell>
        </row>
        <row r="29">
          <cell r="H29">
            <v>92050.92</v>
          </cell>
        </row>
        <row r="30">
          <cell r="H30">
            <v>3795.1230799999998</v>
          </cell>
        </row>
        <row r="31">
          <cell r="H31">
            <v>149453.46</v>
          </cell>
        </row>
        <row r="32">
          <cell r="H32">
            <v>102393.72000000002</v>
          </cell>
        </row>
        <row r="33">
          <cell r="H33">
            <v>35817.410000000003</v>
          </cell>
        </row>
        <row r="34">
          <cell r="H34">
            <v>3148.7999999999997</v>
          </cell>
        </row>
        <row r="35">
          <cell r="H35">
            <v>198755.33018441792</v>
          </cell>
        </row>
        <row r="39">
          <cell r="H39">
            <v>98167.661698717202</v>
          </cell>
        </row>
        <row r="40">
          <cell r="H40">
            <v>12432.907499999999</v>
          </cell>
        </row>
        <row r="41">
          <cell r="H41">
            <v>6650.5072618683334</v>
          </cell>
        </row>
        <row r="42">
          <cell r="H42">
            <v>6315.6</v>
          </cell>
        </row>
        <row r="43">
          <cell r="H43">
            <v>334.90726186833342</v>
          </cell>
        </row>
        <row r="44">
          <cell r="H44">
            <v>244861.40229999999</v>
          </cell>
        </row>
        <row r="45">
          <cell r="H45">
            <v>28856.412</v>
          </cell>
        </row>
        <row r="46">
          <cell r="H46">
            <v>6405.5703000000003</v>
          </cell>
        </row>
      </sheetData>
      <sheetData sheetId="9">
        <row r="8">
          <cell r="C8">
            <v>18</v>
          </cell>
        </row>
        <row r="9">
          <cell r="C9">
            <v>29</v>
          </cell>
        </row>
        <row r="10">
          <cell r="C10">
            <v>841.5</v>
          </cell>
        </row>
        <row r="11">
          <cell r="C11">
            <v>2458.1999999999998</v>
          </cell>
        </row>
        <row r="12">
          <cell r="C12">
            <v>292</v>
          </cell>
        </row>
        <row r="13">
          <cell r="C13">
            <v>421</v>
          </cell>
        </row>
        <row r="14">
          <cell r="C14">
            <v>0</v>
          </cell>
        </row>
        <row r="15">
          <cell r="C15">
            <v>94</v>
          </cell>
        </row>
        <row r="17">
          <cell r="H17">
            <v>227810.76</v>
          </cell>
        </row>
        <row r="18">
          <cell r="H18">
            <v>223444.23</v>
          </cell>
        </row>
        <row r="20">
          <cell r="H20">
            <v>284590.44700691581</v>
          </cell>
        </row>
        <row r="29">
          <cell r="H29">
            <v>17974.440000000002</v>
          </cell>
        </row>
        <row r="30">
          <cell r="H30">
            <v>335.85159999999996</v>
          </cell>
        </row>
        <row r="31">
          <cell r="H31">
            <v>29183.22</v>
          </cell>
        </row>
        <row r="32">
          <cell r="H32">
            <v>24538.140000000003</v>
          </cell>
        </row>
        <row r="33">
          <cell r="H33">
            <v>6599.880000000001</v>
          </cell>
        </row>
        <row r="34">
          <cell r="H34">
            <v>885.59999999999991</v>
          </cell>
        </row>
        <row r="35">
          <cell r="H35">
            <v>63887.607833293761</v>
          </cell>
        </row>
        <row r="39">
          <cell r="H39">
            <v>32829.238485353955</v>
          </cell>
        </row>
        <row r="40">
          <cell r="H40">
            <v>2427.7275</v>
          </cell>
        </row>
        <row r="41">
          <cell r="H41">
            <v>3565.1651174430754</v>
          </cell>
        </row>
        <row r="42">
          <cell r="H42">
            <v>3455.88</v>
          </cell>
        </row>
        <row r="43">
          <cell r="H43">
            <v>109.28511744307529</v>
          </cell>
        </row>
        <row r="44">
          <cell r="H44">
            <v>12772.080300000001</v>
          </cell>
        </row>
        <row r="45">
          <cell r="H45">
            <v>4998.5100000000011</v>
          </cell>
        </row>
        <row r="46">
          <cell r="H46">
            <v>6405.5703000000003</v>
          </cell>
        </row>
      </sheetData>
      <sheetData sheetId="10">
        <row r="8">
          <cell r="C8">
            <v>70</v>
          </cell>
        </row>
        <row r="9">
          <cell r="C9">
            <v>161</v>
          </cell>
        </row>
        <row r="10">
          <cell r="C10">
            <v>3344.7</v>
          </cell>
        </row>
        <row r="11">
          <cell r="C11">
            <v>1948.22</v>
          </cell>
        </row>
        <row r="12">
          <cell r="C12">
            <v>387</v>
          </cell>
        </row>
        <row r="13">
          <cell r="C13">
            <v>669</v>
          </cell>
        </row>
        <row r="14">
          <cell r="C14">
            <v>300</v>
          </cell>
        </row>
        <row r="15">
          <cell r="C15">
            <v>90</v>
          </cell>
        </row>
        <row r="17">
          <cell r="H17">
            <v>904441.76</v>
          </cell>
        </row>
        <row r="18">
          <cell r="H18">
            <v>854626.78</v>
          </cell>
        </row>
        <row r="20">
          <cell r="H20">
            <v>1309433.5082652383</v>
          </cell>
        </row>
        <row r="29">
          <cell r="H29">
            <v>71442.792000000001</v>
          </cell>
        </row>
        <row r="30">
          <cell r="H30">
            <v>15449.1736</v>
          </cell>
        </row>
        <row r="31">
          <cell r="H31">
            <v>133393.32539999997</v>
          </cell>
        </row>
        <row r="32">
          <cell r="H32">
            <v>57796.416000000005</v>
          </cell>
        </row>
        <row r="33">
          <cell r="H33">
            <v>31232.483999999997</v>
          </cell>
        </row>
        <row r="34">
          <cell r="H34">
            <v>3444</v>
          </cell>
        </row>
        <row r="35">
          <cell r="H35">
            <v>249707.8765309556</v>
          </cell>
        </row>
        <row r="39">
          <cell r="H39">
            <v>126260.54681253104</v>
          </cell>
        </row>
        <row r="40">
          <cell r="H40">
            <v>9649.459499999999</v>
          </cell>
        </row>
        <row r="41">
          <cell r="H41">
            <v>6875.9742511133145</v>
          </cell>
        </row>
        <row r="42">
          <cell r="H42">
            <v>6441.6</v>
          </cell>
        </row>
        <row r="43">
          <cell r="H43">
            <v>434.37425111331424</v>
          </cell>
        </row>
        <row r="44">
          <cell r="H44">
            <v>616707.96150000009</v>
          </cell>
        </row>
        <row r="45">
          <cell r="H45">
            <v>19867.518000000004</v>
          </cell>
        </row>
        <row r="46">
          <cell r="H46">
            <v>6170.5035000000007</v>
          </cell>
        </row>
      </sheetData>
      <sheetData sheetId="11">
        <row r="8">
          <cell r="C8">
            <v>80</v>
          </cell>
        </row>
        <row r="9">
          <cell r="C9">
            <v>139</v>
          </cell>
        </row>
        <row r="10">
          <cell r="C10">
            <v>3184.7</v>
          </cell>
        </row>
        <row r="11">
          <cell r="C11">
            <v>2628.6</v>
          </cell>
        </row>
        <row r="12">
          <cell r="C12">
            <v>412</v>
          </cell>
        </row>
        <row r="13">
          <cell r="C13">
            <v>627</v>
          </cell>
        </row>
        <row r="14">
          <cell r="C14">
            <v>270</v>
          </cell>
        </row>
        <row r="15">
          <cell r="C15">
            <v>81</v>
          </cell>
        </row>
        <row r="17">
          <cell r="H17">
            <v>864744.9</v>
          </cell>
        </row>
        <row r="18">
          <cell r="H18">
            <v>782148.74300000002</v>
          </cell>
        </row>
        <row r="20">
          <cell r="H20">
            <v>717718.79973489942</v>
          </cell>
        </row>
        <row r="29">
          <cell r="H29">
            <v>68025.191999999995</v>
          </cell>
        </row>
        <row r="30">
          <cell r="H30">
            <v>5491.1736600000004</v>
          </cell>
        </row>
        <row r="31">
          <cell r="H31">
            <v>110445.39599999999</v>
          </cell>
        </row>
        <row r="32">
          <cell r="H32">
            <v>55031.616000000009</v>
          </cell>
        </row>
        <row r="33">
          <cell r="H33">
            <v>26977.603999999999</v>
          </cell>
        </row>
        <row r="34">
          <cell r="H34">
            <v>3936</v>
          </cell>
        </row>
        <row r="35">
          <cell r="H35">
            <v>238311.92534222853</v>
          </cell>
        </row>
        <row r="39">
          <cell r="H39">
            <v>120769.93025918175</v>
          </cell>
        </row>
        <row r="40">
          <cell r="H40">
            <v>9187.8594999999987</v>
          </cell>
        </row>
        <row r="41">
          <cell r="H41">
            <v>7065.1951438157603</v>
          </cell>
        </row>
        <row r="42">
          <cell r="H42">
            <v>6651.6</v>
          </cell>
        </row>
        <row r="43">
          <cell r="H43">
            <v>413.59514381575974</v>
          </cell>
        </row>
        <row r="44">
          <cell r="H44">
            <v>56569.488299999997</v>
          </cell>
        </row>
        <row r="45">
          <cell r="H45">
            <v>18917.118000000002</v>
          </cell>
        </row>
        <row r="46">
          <cell r="H46">
            <v>6405.5703000000003</v>
          </cell>
        </row>
      </sheetData>
      <sheetData sheetId="12">
        <row r="8">
          <cell r="C8">
            <v>80</v>
          </cell>
        </row>
        <row r="9">
          <cell r="C9">
            <v>145</v>
          </cell>
        </row>
        <row r="10">
          <cell r="C10">
            <v>3134.9</v>
          </cell>
        </row>
        <row r="11">
          <cell r="C11">
            <v>1383</v>
          </cell>
        </row>
        <row r="12">
          <cell r="C12">
            <v>340</v>
          </cell>
        </row>
        <row r="13">
          <cell r="C13">
            <v>627</v>
          </cell>
        </row>
        <row r="14">
          <cell r="C14">
            <v>266</v>
          </cell>
        </row>
        <row r="15">
          <cell r="C15">
            <v>80</v>
          </cell>
        </row>
        <row r="17">
          <cell r="H17">
            <v>848202.39</v>
          </cell>
        </row>
        <row r="18">
          <cell r="H18">
            <v>881054.73</v>
          </cell>
        </row>
        <row r="20">
          <cell r="H20">
            <v>656511.84335250605</v>
          </cell>
        </row>
        <row r="29">
          <cell r="H29">
            <v>66961.464000000007</v>
          </cell>
        </row>
        <row r="30">
          <cell r="H30">
            <v>12577.642419999998</v>
          </cell>
        </row>
        <row r="31">
          <cell r="H31">
            <v>119590.16520000002</v>
          </cell>
        </row>
        <row r="32">
          <cell r="H32">
            <v>56879.625600000007</v>
          </cell>
        </row>
        <row r="33">
          <cell r="H33">
            <v>24587.018</v>
          </cell>
        </row>
        <row r="34">
          <cell r="H34">
            <v>3936</v>
          </cell>
        </row>
        <row r="35">
          <cell r="H35">
            <v>234660.35553473732</v>
          </cell>
        </row>
        <row r="39">
          <cell r="H39">
            <v>118956.39585695181</v>
          </cell>
        </row>
        <row r="40">
          <cell r="H40">
            <v>9044.1864999999998</v>
          </cell>
        </row>
        <row r="41">
          <cell r="H41">
            <v>7063.2876466693961</v>
          </cell>
        </row>
        <row r="42">
          <cell r="H42">
            <v>6656.16</v>
          </cell>
        </row>
        <row r="43">
          <cell r="H43">
            <v>407.12764666939597</v>
          </cell>
        </row>
        <row r="44">
          <cell r="H44">
            <v>31631.809500000003</v>
          </cell>
        </row>
        <row r="45">
          <cell r="H45">
            <v>18621.306</v>
          </cell>
        </row>
        <row r="46">
          <cell r="H46">
            <v>6170.5035000000007</v>
          </cell>
        </row>
      </sheetData>
      <sheetData sheetId="13">
        <row r="8">
          <cell r="C8">
            <v>78</v>
          </cell>
        </row>
        <row r="9">
          <cell r="C9">
            <v>162</v>
          </cell>
        </row>
        <row r="10">
          <cell r="C10">
            <v>4059.2400000000002</v>
          </cell>
        </row>
        <row r="11">
          <cell r="C11">
            <v>7541</v>
          </cell>
        </row>
        <row r="12">
          <cell r="C12">
            <v>700</v>
          </cell>
        </row>
        <row r="13">
          <cell r="C13">
            <v>741</v>
          </cell>
        </row>
        <row r="14">
          <cell r="C14">
            <v>481.1</v>
          </cell>
        </row>
        <row r="15">
          <cell r="C15">
            <v>96.2</v>
          </cell>
        </row>
        <row r="17">
          <cell r="H17">
            <v>1663741.32</v>
          </cell>
        </row>
        <row r="18">
          <cell r="H18">
            <v>1645029.32</v>
          </cell>
        </row>
        <row r="20">
          <cell r="H20">
            <v>2067949.3918726777</v>
          </cell>
        </row>
        <row r="29">
          <cell r="H29">
            <v>86705.366399999999</v>
          </cell>
        </row>
        <row r="30">
          <cell r="H30">
            <v>10075.547999999999</v>
          </cell>
        </row>
        <row r="31">
          <cell r="H31">
            <v>140774.44320000001</v>
          </cell>
        </row>
        <row r="32">
          <cell r="H32">
            <v>75404.442240000004</v>
          </cell>
        </row>
        <row r="33">
          <cell r="H33">
            <v>31227.808800000006</v>
          </cell>
        </row>
        <row r="34">
          <cell r="H34">
            <v>3837.5999999999995</v>
          </cell>
        </row>
        <row r="35">
          <cell r="H35">
            <v>278619.12853956199</v>
          </cell>
        </row>
        <row r="39">
          <cell r="H39">
            <v>140736.31838177211</v>
          </cell>
        </row>
        <row r="40">
          <cell r="H40">
            <v>11710.9074</v>
          </cell>
        </row>
        <row r="41">
          <cell r="H41">
            <v>7595.2030858375438</v>
          </cell>
        </row>
        <row r="42">
          <cell r="H42">
            <v>7113.92</v>
          </cell>
        </row>
        <row r="43">
          <cell r="H43">
            <v>481.28308583754335</v>
          </cell>
        </row>
        <row r="44">
          <cell r="H44">
            <v>1079239.8799999999</v>
          </cell>
        </row>
        <row r="45">
          <cell r="H45">
            <v>24111.890000000003</v>
          </cell>
        </row>
        <row r="46">
          <cell r="H46">
            <v>7757.2000000000007</v>
          </cell>
        </row>
      </sheetData>
      <sheetData sheetId="14">
        <row r="8">
          <cell r="C8">
            <v>78</v>
          </cell>
        </row>
        <row r="9">
          <cell r="C9">
            <v>186</v>
          </cell>
        </row>
        <row r="10">
          <cell r="C10">
            <v>3809.8</v>
          </cell>
        </row>
        <row r="11">
          <cell r="C11">
            <v>5629.1</v>
          </cell>
        </row>
        <row r="12">
          <cell r="C12">
            <v>550</v>
          </cell>
        </row>
        <row r="13">
          <cell r="C13">
            <v>762</v>
          </cell>
        </row>
        <row r="14">
          <cell r="C14">
            <v>483</v>
          </cell>
        </row>
        <row r="15">
          <cell r="C15">
            <v>201</v>
          </cell>
        </row>
        <row r="17">
          <cell r="H17">
            <v>1027661.62</v>
          </cell>
        </row>
        <row r="18">
          <cell r="H18">
            <v>1001187.75</v>
          </cell>
        </row>
        <row r="20">
          <cell r="H20">
            <v>1048364.2570602433</v>
          </cell>
        </row>
        <row r="29">
          <cell r="H29">
            <v>81377.328000000009</v>
          </cell>
        </row>
        <row r="30">
          <cell r="H30">
            <v>6717.0319999999992</v>
          </cell>
        </row>
        <row r="31">
          <cell r="H31">
            <v>198185.796</v>
          </cell>
        </row>
        <row r="32">
          <cell r="H32">
            <v>94635.432000000001</v>
          </cell>
        </row>
        <row r="33">
          <cell r="H33">
            <v>34880.256000000001</v>
          </cell>
        </row>
        <row r="34">
          <cell r="H34">
            <v>3837.5999999999995</v>
          </cell>
        </row>
        <row r="35">
          <cell r="H35">
            <v>285133.37684274151</v>
          </cell>
        </row>
        <row r="39">
          <cell r="H39">
            <v>144519.97750610329</v>
          </cell>
        </row>
        <row r="40">
          <cell r="H40">
            <v>10991.272999999999</v>
          </cell>
        </row>
        <row r="41">
          <cell r="H41">
            <v>7608.6965186388925</v>
          </cell>
        </row>
        <row r="42">
          <cell r="H42">
            <v>7113.92</v>
          </cell>
        </row>
        <row r="43">
          <cell r="H43">
            <v>494.77651863889275</v>
          </cell>
        </row>
        <row r="44">
          <cell r="H44">
            <v>44751.411999999997</v>
          </cell>
        </row>
        <row r="45">
          <cell r="H45">
            <v>22630.212</v>
          </cell>
        </row>
        <row r="46">
          <cell r="H46">
            <v>7757.2000000000007</v>
          </cell>
        </row>
      </sheetData>
      <sheetData sheetId="15">
        <row r="8">
          <cell r="C8">
            <v>15</v>
          </cell>
        </row>
        <row r="9">
          <cell r="C9">
            <v>43</v>
          </cell>
        </row>
        <row r="10">
          <cell r="C10">
            <v>971.6</v>
          </cell>
        </row>
        <row r="11">
          <cell r="C11">
            <v>1191.0999999999999</v>
          </cell>
        </row>
        <row r="12">
          <cell r="C12">
            <v>150</v>
          </cell>
        </row>
        <row r="13">
          <cell r="C13">
            <v>194</v>
          </cell>
        </row>
        <row r="14">
          <cell r="C14">
            <v>79</v>
          </cell>
        </row>
        <row r="15">
          <cell r="C15">
            <v>24</v>
          </cell>
        </row>
        <row r="17">
          <cell r="H17">
            <v>262929.11</v>
          </cell>
        </row>
        <row r="18">
          <cell r="H18">
            <v>268418.77</v>
          </cell>
        </row>
        <row r="20">
          <cell r="H20">
            <v>252276.3104716512</v>
          </cell>
        </row>
        <row r="29">
          <cell r="H29">
            <v>20753.376</v>
          </cell>
        </row>
        <row r="30">
          <cell r="H30">
            <v>587.74030000000005</v>
          </cell>
        </row>
        <row r="31">
          <cell r="H31">
            <v>40434.105600000003</v>
          </cell>
        </row>
        <row r="32">
          <cell r="H32">
            <v>20986.560000000001</v>
          </cell>
        </row>
        <row r="33">
          <cell r="H33">
            <v>7620.2619999999997</v>
          </cell>
        </row>
        <row r="34">
          <cell r="H34">
            <v>737.99999999999989</v>
          </cell>
        </row>
        <row r="35">
          <cell r="H35">
            <v>72272.965943572402</v>
          </cell>
        </row>
        <row r="39">
          <cell r="H39">
            <v>36412.821370241058</v>
          </cell>
        </row>
        <row r="40">
          <cell r="H40">
            <v>2803.0659999999998</v>
          </cell>
        </row>
        <row r="41">
          <cell r="H41">
            <v>1188.5411290643992</v>
          </cell>
        </row>
        <row r="42">
          <cell r="H42">
            <v>1062.3599999999999</v>
          </cell>
        </row>
        <row r="43">
          <cell r="H43">
            <v>126.18112906439923</v>
          </cell>
        </row>
        <row r="44">
          <cell r="H44">
            <v>10657.604000000001</v>
          </cell>
        </row>
        <row r="45">
          <cell r="H45">
            <v>5771.304000000001</v>
          </cell>
        </row>
        <row r="46">
          <cell r="H46">
            <v>4202.3</v>
          </cell>
        </row>
      </sheetData>
      <sheetData sheetId="16">
        <row r="8">
          <cell r="C8">
            <v>45</v>
          </cell>
        </row>
        <row r="9">
          <cell r="C9">
            <v>100</v>
          </cell>
        </row>
        <row r="10">
          <cell r="C10">
            <v>2633.9</v>
          </cell>
        </row>
        <row r="11">
          <cell r="C11">
            <v>2836.3</v>
          </cell>
        </row>
        <row r="12">
          <cell r="C12">
            <v>296</v>
          </cell>
        </row>
        <row r="13">
          <cell r="C13">
            <v>527</v>
          </cell>
        </row>
        <row r="14">
          <cell r="C14">
            <v>228</v>
          </cell>
        </row>
        <row r="15">
          <cell r="C15">
            <v>68</v>
          </cell>
        </row>
        <row r="17">
          <cell r="H17">
            <v>713266.2</v>
          </cell>
        </row>
        <row r="18">
          <cell r="H18">
            <v>703366.66</v>
          </cell>
        </row>
        <row r="20">
          <cell r="H20">
            <v>636043.58648588706</v>
          </cell>
        </row>
        <row r="29">
          <cell r="H29">
            <v>56260.104000000007</v>
          </cell>
        </row>
        <row r="30">
          <cell r="H30">
            <v>5037.7739999999994</v>
          </cell>
        </row>
        <row r="31">
          <cell r="H31">
            <v>109612.3824</v>
          </cell>
        </row>
        <row r="32">
          <cell r="H32">
            <v>68270.688000000009</v>
          </cell>
        </row>
        <row r="33">
          <cell r="H33">
            <v>20657.678</v>
          </cell>
        </row>
        <row r="34">
          <cell r="H34">
            <v>2213.9999999999995</v>
          </cell>
        </row>
        <row r="35">
          <cell r="H35">
            <v>196221.99102500823</v>
          </cell>
        </row>
        <row r="39">
          <cell r="H39">
            <v>99009.110424249317</v>
          </cell>
        </row>
        <row r="40">
          <cell r="H40">
            <v>7598.8014999999996</v>
          </cell>
        </row>
        <row r="41">
          <cell r="H41">
            <v>3529.6230669439287</v>
          </cell>
        </row>
        <row r="42">
          <cell r="H42">
            <v>3187.56</v>
          </cell>
        </row>
        <row r="43">
          <cell r="H43">
            <v>342.06306694392873</v>
          </cell>
        </row>
        <row r="44">
          <cell r="H44">
            <v>32159.666000000001</v>
          </cell>
        </row>
        <row r="45">
          <cell r="H45">
            <v>15645.366</v>
          </cell>
        </row>
        <row r="46">
          <cell r="H46">
            <v>4202.3</v>
          </cell>
        </row>
      </sheetData>
      <sheetData sheetId="17">
        <row r="8">
          <cell r="C8">
            <v>16</v>
          </cell>
        </row>
        <row r="9">
          <cell r="C9">
            <v>35</v>
          </cell>
        </row>
        <row r="10">
          <cell r="C10">
            <v>629.70000000000005</v>
          </cell>
        </row>
        <row r="11">
          <cell r="C11">
            <v>2058.6</v>
          </cell>
        </row>
        <row r="12">
          <cell r="C12">
            <v>120</v>
          </cell>
        </row>
        <row r="13">
          <cell r="C13">
            <v>315</v>
          </cell>
        </row>
        <row r="14">
          <cell r="C14">
            <v>0</v>
          </cell>
        </row>
        <row r="15">
          <cell r="C15">
            <v>54</v>
          </cell>
        </row>
        <row r="17">
          <cell r="H17">
            <v>170472.36</v>
          </cell>
        </row>
        <row r="18">
          <cell r="H18">
            <v>147978.98000000001</v>
          </cell>
        </row>
        <row r="20">
          <cell r="H20">
            <v>355573.24140402308</v>
          </cell>
        </row>
        <row r="29">
          <cell r="H29">
            <v>13450.392</v>
          </cell>
        </row>
        <row r="30">
          <cell r="H30">
            <v>1343.4063999999998</v>
          </cell>
        </row>
        <row r="31">
          <cell r="H31">
            <v>21837.996000000003</v>
          </cell>
        </row>
        <row r="32">
          <cell r="H32">
            <v>20402.28</v>
          </cell>
        </row>
        <row r="33">
          <cell r="H33">
            <v>4938.7340000000004</v>
          </cell>
        </row>
        <row r="34">
          <cell r="H34">
            <v>787.19999999999993</v>
          </cell>
        </row>
        <row r="35">
          <cell r="H35">
            <v>47763.545097188849</v>
          </cell>
        </row>
        <row r="39">
          <cell r="H39">
            <v>24522.362472830322</v>
          </cell>
        </row>
        <row r="40">
          <cell r="H40">
            <v>1816.6845000000001</v>
          </cell>
        </row>
        <row r="41">
          <cell r="H41">
            <v>1944.5787741579377</v>
          </cell>
        </row>
        <row r="42">
          <cell r="H42">
            <v>1862.8</v>
          </cell>
        </row>
        <row r="43">
          <cell r="H43">
            <v>81.778774157937633</v>
          </cell>
        </row>
        <row r="44">
          <cell r="H44">
            <v>150798.378</v>
          </cell>
        </row>
        <row r="45">
          <cell r="H45">
            <v>3740.4180000000006</v>
          </cell>
        </row>
        <row r="46">
          <cell r="H46">
            <v>3878.6000000000004</v>
          </cell>
        </row>
      </sheetData>
      <sheetData sheetId="18">
        <row r="8">
          <cell r="C8">
            <v>119</v>
          </cell>
        </row>
        <row r="9">
          <cell r="C9">
            <v>216</v>
          </cell>
        </row>
        <row r="10">
          <cell r="C10">
            <v>5724.5</v>
          </cell>
        </row>
        <row r="11">
          <cell r="C11">
            <v>6416</v>
          </cell>
        </row>
        <row r="12">
          <cell r="C12">
            <v>620</v>
          </cell>
        </row>
        <row r="13">
          <cell r="C13">
            <v>1145</v>
          </cell>
        </row>
        <row r="14">
          <cell r="C14">
            <v>986</v>
          </cell>
        </row>
        <row r="15">
          <cell r="C15">
            <v>296</v>
          </cell>
        </row>
        <row r="17">
          <cell r="H17">
            <v>1551143.2000000002</v>
          </cell>
        </row>
        <row r="18">
          <cell r="H18">
            <v>1515791.57</v>
          </cell>
        </row>
        <row r="20">
          <cell r="H20">
            <v>1421078.5369148355</v>
          </cell>
        </row>
        <row r="29">
          <cell r="H29">
            <v>122275.32</v>
          </cell>
        </row>
        <row r="30">
          <cell r="H30">
            <v>21125.065639999997</v>
          </cell>
        </row>
        <row r="31">
          <cell r="H31">
            <v>238230.79199999999</v>
          </cell>
        </row>
        <row r="32">
          <cell r="H32">
            <v>123649.20000000001</v>
          </cell>
        </row>
        <row r="33">
          <cell r="H33">
            <v>49897.25</v>
          </cell>
        </row>
        <row r="34">
          <cell r="H34">
            <v>5854.7999999999993</v>
          </cell>
        </row>
        <row r="35">
          <cell r="H35">
            <v>427959.15492439427</v>
          </cell>
        </row>
        <row r="39">
          <cell r="H39">
            <v>216677.35417302005</v>
          </cell>
        </row>
        <row r="40">
          <cell r="H40">
            <v>16515.182499999999</v>
          </cell>
        </row>
        <row r="41">
          <cell r="H41">
            <v>11461.957498280315</v>
          </cell>
        </row>
        <row r="42">
          <cell r="H42">
            <v>10718.52</v>
          </cell>
        </row>
        <row r="43">
          <cell r="H43">
            <v>743.43749828031434</v>
          </cell>
        </row>
        <row r="44">
          <cell r="H44">
            <v>63625.631999999998</v>
          </cell>
        </row>
        <row r="45">
          <cell r="H45">
            <v>51005.294999999998</v>
          </cell>
        </row>
        <row r="46">
          <cell r="H46">
            <v>6464.3370000000004</v>
          </cell>
        </row>
      </sheetData>
      <sheetData sheetId="19">
        <row r="8">
          <cell r="C8">
            <v>119</v>
          </cell>
        </row>
        <row r="9">
          <cell r="C9">
            <v>276</v>
          </cell>
        </row>
        <row r="10">
          <cell r="C10">
            <v>5251.5</v>
          </cell>
        </row>
        <row r="11">
          <cell r="C11">
            <v>5699.8</v>
          </cell>
        </row>
        <row r="12">
          <cell r="C12">
            <v>616</v>
          </cell>
        </row>
        <row r="13">
          <cell r="C13">
            <v>1050</v>
          </cell>
        </row>
        <row r="14">
          <cell r="C14">
            <v>630</v>
          </cell>
        </row>
        <row r="15">
          <cell r="C15">
            <v>189</v>
          </cell>
        </row>
        <row r="17">
          <cell r="H17">
            <v>1416303.0699999998</v>
          </cell>
        </row>
        <row r="18">
          <cell r="H18">
            <v>1395526.3599999996</v>
          </cell>
        </row>
        <row r="20">
          <cell r="H20">
            <v>1233644.4373794568</v>
          </cell>
        </row>
        <row r="29">
          <cell r="H29">
            <v>112172.04000000001</v>
          </cell>
        </row>
        <row r="30">
          <cell r="H30">
            <v>3123.4198800000004</v>
          </cell>
        </row>
        <row r="31">
          <cell r="H31">
            <v>182122.02000000002</v>
          </cell>
        </row>
        <row r="32">
          <cell r="H32">
            <v>124775.64000000001</v>
          </cell>
        </row>
        <row r="33">
          <cell r="H33">
            <v>48187.51</v>
          </cell>
        </row>
        <row r="34">
          <cell r="H34">
            <v>5854.7999999999993</v>
          </cell>
        </row>
        <row r="35">
          <cell r="H35">
            <v>393276.57422272</v>
          </cell>
        </row>
        <row r="39">
          <cell r="H39">
            <v>199452.41898718121</v>
          </cell>
        </row>
        <row r="40">
          <cell r="H40">
            <v>15150.577499999999</v>
          </cell>
        </row>
        <row r="41">
          <cell r="H41">
            <v>13125.889262331919</v>
          </cell>
        </row>
        <row r="42">
          <cell r="H42">
            <v>12443.88</v>
          </cell>
        </row>
        <row r="43">
          <cell r="H43">
            <v>682.00926233191899</v>
          </cell>
        </row>
        <row r="44">
          <cell r="H44">
            <v>49941.287000000004</v>
          </cell>
        </row>
        <row r="45">
          <cell r="H45">
            <v>31193.91</v>
          </cell>
        </row>
        <row r="46">
          <cell r="H46">
            <v>6464.3370000000004</v>
          </cell>
        </row>
      </sheetData>
      <sheetData sheetId="20">
        <row r="8">
          <cell r="C8">
            <v>119</v>
          </cell>
        </row>
        <row r="9">
          <cell r="C9">
            <v>222</v>
          </cell>
        </row>
        <row r="10">
          <cell r="C10">
            <v>5595.7</v>
          </cell>
        </row>
        <row r="11">
          <cell r="C11">
            <v>6188</v>
          </cell>
        </row>
        <row r="12">
          <cell r="C12">
            <v>592</v>
          </cell>
        </row>
        <row r="13">
          <cell r="C13">
            <v>1119</v>
          </cell>
        </row>
        <row r="14">
          <cell r="C14">
            <v>986</v>
          </cell>
        </row>
        <row r="15">
          <cell r="C15">
            <v>296</v>
          </cell>
        </row>
        <row r="17">
          <cell r="H17">
            <v>1514760.12</v>
          </cell>
        </row>
        <row r="18">
          <cell r="H18">
            <v>1469369.9300000002</v>
          </cell>
        </row>
        <row r="20">
          <cell r="H20">
            <v>2459200.7095222445</v>
          </cell>
        </row>
        <row r="29">
          <cell r="H29">
            <v>119524.152</v>
          </cell>
        </row>
        <row r="30">
          <cell r="H30">
            <v>15952.950999999997</v>
          </cell>
        </row>
        <row r="31">
          <cell r="H31">
            <v>194058.87599999999</v>
          </cell>
        </row>
        <row r="32">
          <cell r="H32">
            <v>120867.12</v>
          </cell>
        </row>
        <row r="33">
          <cell r="H33">
            <v>78132.757999999987</v>
          </cell>
        </row>
        <row r="34">
          <cell r="H34">
            <v>5854.7999999999993</v>
          </cell>
        </row>
        <row r="35">
          <cell r="H35">
            <v>418514.93421746907</v>
          </cell>
        </row>
        <row r="39">
          <cell r="H39">
            <v>211986.92784757385</v>
          </cell>
        </row>
        <row r="40">
          <cell r="H40">
            <v>16143.594499999997</v>
          </cell>
        </row>
        <row r="41">
          <cell r="H41">
            <v>11409.710316905783</v>
          </cell>
        </row>
        <row r="42">
          <cell r="H42">
            <v>10683</v>
          </cell>
        </row>
        <row r="43">
          <cell r="H43">
            <v>726.71031690578297</v>
          </cell>
        </row>
        <row r="44">
          <cell r="H44">
            <v>1148074.8640000001</v>
          </cell>
        </row>
        <row r="45">
          <cell r="H45">
            <v>49857.687000000005</v>
          </cell>
        </row>
        <row r="46">
          <cell r="H46">
            <v>6464.3370000000004</v>
          </cell>
        </row>
      </sheetData>
      <sheetData sheetId="21">
        <row r="8">
          <cell r="C8">
            <v>40</v>
          </cell>
        </row>
        <row r="9">
          <cell r="C9">
            <v>100</v>
          </cell>
        </row>
        <row r="10">
          <cell r="C10">
            <v>2399.1999999999998</v>
          </cell>
        </row>
        <row r="11">
          <cell r="C11">
            <v>3803</v>
          </cell>
        </row>
        <row r="12">
          <cell r="C12">
            <v>713</v>
          </cell>
        </row>
        <row r="13">
          <cell r="C13">
            <v>480</v>
          </cell>
        </row>
        <row r="14">
          <cell r="C14">
            <v>165</v>
          </cell>
        </row>
        <row r="15">
          <cell r="C15">
            <v>49</v>
          </cell>
        </row>
        <row r="17">
          <cell r="H17">
            <v>649244.41</v>
          </cell>
        </row>
        <row r="18">
          <cell r="H18">
            <v>629010.64</v>
          </cell>
        </row>
        <row r="20">
          <cell r="H20">
            <v>1183810.6808369346</v>
          </cell>
        </row>
        <row r="29">
          <cell r="H29">
            <v>51246.911999999997</v>
          </cell>
        </row>
        <row r="30">
          <cell r="H30">
            <v>1679.2579999999998</v>
          </cell>
        </row>
        <row r="31">
          <cell r="H31">
            <v>83204.255999999994</v>
          </cell>
        </row>
        <row r="32">
          <cell r="H32">
            <v>31093.631999999994</v>
          </cell>
        </row>
        <row r="33">
          <cell r="H33">
            <v>18816.923999999999</v>
          </cell>
        </row>
        <row r="34">
          <cell r="H34">
            <v>1968</v>
          </cell>
        </row>
        <row r="35">
          <cell r="H35">
            <v>178317.99277501678</v>
          </cell>
        </row>
        <row r="39">
          <cell r="H39">
            <v>89767.499917527573</v>
          </cell>
        </row>
        <row r="40">
          <cell r="H40">
            <v>6921.6919999999991</v>
          </cell>
        </row>
        <row r="41">
          <cell r="H41">
            <v>2727.5827139268285</v>
          </cell>
        </row>
        <row r="42">
          <cell r="H42">
            <v>2416</v>
          </cell>
        </row>
        <row r="43">
          <cell r="H43">
            <v>311.58271392682855</v>
          </cell>
        </row>
        <row r="44">
          <cell r="H44">
            <v>633833.35400000005</v>
          </cell>
        </row>
        <row r="45">
          <cell r="H45">
            <v>13603.464000000002</v>
          </cell>
        </row>
        <row r="46">
          <cell r="H46">
            <v>7475.1200000000008</v>
          </cell>
        </row>
      </sheetData>
      <sheetData sheetId="22">
        <row r="8">
          <cell r="C8">
            <v>116</v>
          </cell>
        </row>
        <row r="9">
          <cell r="C9">
            <v>298</v>
          </cell>
        </row>
        <row r="10">
          <cell r="C10">
            <v>6873.4</v>
          </cell>
        </row>
        <row r="11">
          <cell r="C11">
            <v>4211.7</v>
          </cell>
        </row>
        <row r="12">
          <cell r="C12">
            <v>500</v>
          </cell>
        </row>
        <row r="13">
          <cell r="C13">
            <v>1375</v>
          </cell>
        </row>
        <row r="14">
          <cell r="C14">
            <v>490</v>
          </cell>
        </row>
        <row r="15">
          <cell r="C15">
            <v>147</v>
          </cell>
        </row>
        <row r="17">
          <cell r="H17">
            <v>1892093.03</v>
          </cell>
        </row>
        <row r="18">
          <cell r="H18">
            <v>1907753.0499999998</v>
          </cell>
        </row>
        <row r="20">
          <cell r="H20">
            <v>2609474.0932117891</v>
          </cell>
        </row>
        <row r="29">
          <cell r="H29">
            <v>146815.82399999999</v>
          </cell>
        </row>
        <row r="30">
          <cell r="H30">
            <v>14609.544599999997</v>
          </cell>
        </row>
        <row r="31">
          <cell r="H31">
            <v>238369.51199999999</v>
          </cell>
        </row>
        <row r="32">
          <cell r="H32">
            <v>148465.44</v>
          </cell>
        </row>
        <row r="33">
          <cell r="H33">
            <v>53908.067999999999</v>
          </cell>
        </row>
        <row r="34">
          <cell r="H34">
            <v>5707.2</v>
          </cell>
        </row>
        <row r="35">
          <cell r="H35">
            <v>511047.7122288922</v>
          </cell>
        </row>
        <row r="39">
          <cell r="H39">
            <v>257361.9179613587</v>
          </cell>
        </row>
        <row r="40">
          <cell r="H40">
            <v>19829.758999999998</v>
          </cell>
        </row>
        <row r="41">
          <cell r="H41">
            <v>8114.6044756188157</v>
          </cell>
        </row>
        <row r="42">
          <cell r="H42">
            <v>7221.96</v>
          </cell>
        </row>
        <row r="43">
          <cell r="H43">
            <v>892.64447561881593</v>
          </cell>
        </row>
        <row r="44">
          <cell r="H44">
            <v>1242560.3843</v>
          </cell>
        </row>
        <row r="45">
          <cell r="H45">
            <v>61241.994000000006</v>
          </cell>
        </row>
        <row r="46">
          <cell r="H46">
            <v>6405.5703000000003</v>
          </cell>
        </row>
      </sheetData>
      <sheetData sheetId="23">
        <row r="8">
          <cell r="C8">
            <v>119</v>
          </cell>
        </row>
        <row r="9">
          <cell r="C9">
            <v>259</v>
          </cell>
        </row>
        <row r="10">
          <cell r="C10">
            <v>5986.2</v>
          </cell>
        </row>
        <row r="11">
          <cell r="C11">
            <v>8288</v>
          </cell>
        </row>
        <row r="12">
          <cell r="C12">
            <v>700</v>
          </cell>
        </row>
        <row r="13">
          <cell r="C13">
            <v>1197</v>
          </cell>
        </row>
        <row r="14">
          <cell r="C14">
            <v>811</v>
          </cell>
        </row>
        <row r="15">
          <cell r="C15">
            <v>243</v>
          </cell>
        </row>
        <row r="17">
          <cell r="H17">
            <v>1627964.75</v>
          </cell>
        </row>
        <row r="18">
          <cell r="H18">
            <v>1576330.69</v>
          </cell>
        </row>
        <row r="20">
          <cell r="H20">
            <v>1518542.822820388</v>
          </cell>
        </row>
        <row r="29">
          <cell r="H29">
            <v>127865.23199999999</v>
          </cell>
        </row>
        <row r="30">
          <cell r="H30">
            <v>9235.9189999999981</v>
          </cell>
        </row>
        <row r="31">
          <cell r="H31">
            <v>207601.41599999997</v>
          </cell>
        </row>
        <row r="32">
          <cell r="H32">
            <v>168092.49600000001</v>
          </cell>
        </row>
        <row r="33">
          <cell r="H33">
            <v>46949.764000000003</v>
          </cell>
        </row>
        <row r="34">
          <cell r="H34">
            <v>5854.7999999999993</v>
          </cell>
        </row>
        <row r="35">
          <cell r="H35">
            <v>447148.22758745588</v>
          </cell>
        </row>
        <row r="39">
          <cell r="H39">
            <v>226207.51387309196</v>
          </cell>
        </row>
        <row r="40">
          <cell r="H40">
            <v>17270.186999999998</v>
          </cell>
        </row>
        <row r="41">
          <cell r="H41">
            <v>11491.624325653878</v>
          </cell>
        </row>
        <row r="42">
          <cell r="H42">
            <v>10714.2</v>
          </cell>
        </row>
        <row r="43">
          <cell r="H43">
            <v>777.42432565387674</v>
          </cell>
        </row>
        <row r="44">
          <cell r="H44">
            <v>77504.892300000007</v>
          </cell>
        </row>
        <row r="45">
          <cell r="H45">
            <v>53337.042000000009</v>
          </cell>
        </row>
        <row r="46">
          <cell r="H46">
            <v>6405.5703000000003</v>
          </cell>
        </row>
      </sheetData>
      <sheetData sheetId="24">
        <row r="8">
          <cell r="C8">
            <v>118</v>
          </cell>
        </row>
        <row r="9">
          <cell r="C9">
            <v>235</v>
          </cell>
        </row>
        <row r="10">
          <cell r="C10">
            <v>5843</v>
          </cell>
        </row>
        <row r="11">
          <cell r="C11">
            <v>8296.2999999999993</v>
          </cell>
        </row>
        <row r="12">
          <cell r="C12">
            <v>736</v>
          </cell>
        </row>
        <row r="13">
          <cell r="C13">
            <v>1169</v>
          </cell>
        </row>
        <row r="14">
          <cell r="C14">
            <v>792</v>
          </cell>
        </row>
        <row r="15">
          <cell r="C15">
            <v>238</v>
          </cell>
        </row>
        <row r="17">
          <cell r="H17">
            <v>1597170.3599999999</v>
          </cell>
        </row>
        <row r="18">
          <cell r="H18">
            <v>1588806.81</v>
          </cell>
        </row>
        <row r="20">
          <cell r="H20">
            <v>1824359.8613452492</v>
          </cell>
        </row>
        <row r="29">
          <cell r="H29">
            <v>124806.48000000001</v>
          </cell>
        </row>
        <row r="30">
          <cell r="H30">
            <v>14609.544599999997</v>
          </cell>
        </row>
        <row r="31">
          <cell r="H31">
            <v>283689.33599999995</v>
          </cell>
        </row>
        <row r="32">
          <cell r="H32">
            <v>75725.279999999984</v>
          </cell>
        </row>
        <row r="33">
          <cell r="H33">
            <v>45826.64</v>
          </cell>
        </row>
        <row r="34">
          <cell r="H34">
            <v>5805.5999999999995</v>
          </cell>
        </row>
        <row r="35">
          <cell r="H35">
            <v>436614.53127354523</v>
          </cell>
        </row>
        <row r="39">
          <cell r="H39">
            <v>220959.09205784433</v>
          </cell>
        </row>
        <row r="40">
          <cell r="H40">
            <v>16857.055</v>
          </cell>
        </row>
        <row r="41">
          <cell r="H41">
            <v>11471.587024622566</v>
          </cell>
        </row>
        <row r="42">
          <cell r="H42">
            <v>10712.76</v>
          </cell>
        </row>
        <row r="43">
          <cell r="H43">
            <v>758.82702462256555</v>
          </cell>
        </row>
        <row r="44">
          <cell r="H44">
            <v>407885.24030000006</v>
          </cell>
        </row>
        <row r="45">
          <cell r="H45">
            <v>52061.130000000005</v>
          </cell>
        </row>
        <row r="46">
          <cell r="H46">
            <v>6405.5703000000003</v>
          </cell>
        </row>
      </sheetData>
      <sheetData sheetId="25">
        <row r="8">
          <cell r="C8">
            <v>119</v>
          </cell>
        </row>
        <row r="9">
          <cell r="C9">
            <v>314</v>
          </cell>
        </row>
        <row r="10">
          <cell r="C10">
            <v>7215.8</v>
          </cell>
        </row>
        <row r="11">
          <cell r="C11">
            <v>5832.3</v>
          </cell>
        </row>
        <row r="12">
          <cell r="C12">
            <v>624</v>
          </cell>
        </row>
        <row r="13">
          <cell r="C13">
            <v>1380</v>
          </cell>
        </row>
        <row r="14">
          <cell r="C14">
            <v>455</v>
          </cell>
        </row>
        <row r="15">
          <cell r="C15">
            <v>147</v>
          </cell>
        </row>
        <row r="17">
          <cell r="H17">
            <v>1696693.53</v>
          </cell>
        </row>
        <row r="18">
          <cell r="H18">
            <v>1242368.33</v>
          </cell>
        </row>
        <row r="20">
          <cell r="H20">
            <v>1627639.5245279202</v>
          </cell>
        </row>
        <row r="29">
          <cell r="H29">
            <v>154129.48800000001</v>
          </cell>
        </row>
        <row r="30">
          <cell r="H30">
            <v>8396.2899999999991</v>
          </cell>
        </row>
        <row r="31">
          <cell r="H31">
            <v>250243.94400000002</v>
          </cell>
        </row>
        <row r="32">
          <cell r="H32">
            <v>109102.89599999999</v>
          </cell>
        </row>
        <row r="33">
          <cell r="H33">
            <v>66593.516000000003</v>
          </cell>
        </row>
        <row r="34">
          <cell r="H34">
            <v>5854.7999999999993</v>
          </cell>
        </row>
        <row r="35">
          <cell r="H35">
            <v>536254.88777276804</v>
          </cell>
        </row>
        <row r="39">
          <cell r="H39">
            <v>269931.67738552624</v>
          </cell>
        </row>
        <row r="40">
          <cell r="H40">
            <v>20817.582999999999</v>
          </cell>
        </row>
        <row r="41">
          <cell r="H41">
            <v>8160.5117652355821</v>
          </cell>
        </row>
        <row r="42">
          <cell r="H42">
            <v>7223.4</v>
          </cell>
        </row>
        <row r="43">
          <cell r="H43">
            <v>937.11176523558265</v>
          </cell>
        </row>
        <row r="44">
          <cell r="H44">
            <v>195095.42230000001</v>
          </cell>
        </row>
        <row r="45">
          <cell r="H45">
            <v>42861.852000000006</v>
          </cell>
        </row>
        <row r="46">
          <cell r="H46">
            <v>6405.5703000000003</v>
          </cell>
        </row>
      </sheetData>
      <sheetData sheetId="26">
        <row r="8">
          <cell r="C8">
            <v>119</v>
          </cell>
        </row>
        <row r="9">
          <cell r="C9">
            <v>297</v>
          </cell>
        </row>
        <row r="10">
          <cell r="C10">
            <v>6919.5</v>
          </cell>
        </row>
        <row r="11">
          <cell r="C11">
            <v>7319.8</v>
          </cell>
        </row>
        <row r="12">
          <cell r="C12">
            <v>700</v>
          </cell>
        </row>
        <row r="13">
          <cell r="C13">
            <v>1380</v>
          </cell>
        </row>
        <row r="14">
          <cell r="C14">
            <v>490</v>
          </cell>
        </row>
        <row r="15">
          <cell r="C15">
            <v>147</v>
          </cell>
        </row>
        <row r="17">
          <cell r="H17">
            <v>1870821.93</v>
          </cell>
        </row>
        <row r="18">
          <cell r="H18">
            <v>1866221.3099999998</v>
          </cell>
        </row>
        <row r="20">
          <cell r="H20">
            <v>1776530.201428331</v>
          </cell>
        </row>
        <row r="29">
          <cell r="H29">
            <v>147800.52000000002</v>
          </cell>
        </row>
        <row r="30">
          <cell r="H30">
            <v>11418.954399999999</v>
          </cell>
        </row>
        <row r="31">
          <cell r="H31">
            <v>359952.39</v>
          </cell>
        </row>
        <row r="32">
          <cell r="H32">
            <v>149461.20000000001</v>
          </cell>
        </row>
        <row r="33">
          <cell r="H33">
            <v>64269.630000000005</v>
          </cell>
        </row>
        <row r="34">
          <cell r="H34">
            <v>5854.7999999999993</v>
          </cell>
        </row>
        <row r="35">
          <cell r="H35">
            <v>514528.78066514421</v>
          </cell>
        </row>
        <row r="39">
          <cell r="H39">
            <v>259141.51185579249</v>
          </cell>
        </row>
        <row r="40">
          <cell r="H40">
            <v>19962.7575</v>
          </cell>
        </row>
        <row r="41">
          <cell r="H41">
            <v>7050.4314559089244</v>
          </cell>
        </row>
        <row r="42">
          <cell r="H42">
            <v>6151.8</v>
          </cell>
        </row>
        <row r="43">
          <cell r="H43">
            <v>898.63145590892395</v>
          </cell>
        </row>
        <row r="44">
          <cell r="H44">
            <v>161442.31530000002</v>
          </cell>
        </row>
        <row r="45">
          <cell r="H45">
            <v>61652.745000000003</v>
          </cell>
        </row>
        <row r="46">
          <cell r="H46">
            <v>6405.5703000000003</v>
          </cell>
        </row>
      </sheetData>
      <sheetData sheetId="27">
        <row r="8">
          <cell r="C8">
            <v>12</v>
          </cell>
        </row>
        <row r="9">
          <cell r="C9">
            <v>34</v>
          </cell>
        </row>
        <row r="10">
          <cell r="C10">
            <v>727.9</v>
          </cell>
        </row>
        <row r="11">
          <cell r="C11">
            <v>989</v>
          </cell>
        </row>
        <row r="12">
          <cell r="C12">
            <v>260</v>
          </cell>
        </row>
        <row r="13">
          <cell r="C13">
            <v>98.7</v>
          </cell>
        </row>
        <row r="14">
          <cell r="C14">
            <v>0</v>
          </cell>
        </row>
        <row r="15">
          <cell r="C15">
            <v>99</v>
          </cell>
        </row>
        <row r="17">
          <cell r="H17">
            <v>195706.23999999999</v>
          </cell>
        </row>
        <row r="18">
          <cell r="H18">
            <v>137746.95000000001</v>
          </cell>
        </row>
        <row r="20">
          <cell r="H20">
            <v>299452.10373469134</v>
          </cell>
        </row>
        <row r="29">
          <cell r="H29">
            <v>15547.944</v>
          </cell>
        </row>
        <row r="30">
          <cell r="H30">
            <v>806.04383999999993</v>
          </cell>
        </row>
        <row r="31">
          <cell r="H31">
            <v>25243.572</v>
          </cell>
        </row>
        <row r="32">
          <cell r="H32">
            <v>11005.847999999998</v>
          </cell>
        </row>
        <row r="33">
          <cell r="H33">
            <v>5708.9179999999997</v>
          </cell>
        </row>
        <row r="34">
          <cell r="H34">
            <v>590.4</v>
          </cell>
        </row>
        <row r="35">
          <cell r="H35">
            <v>55356.322489297563</v>
          </cell>
        </row>
        <row r="39">
          <cell r="H39">
            <v>28490.740732475959</v>
          </cell>
        </row>
        <row r="40">
          <cell r="H40">
            <v>2099.9914999999996</v>
          </cell>
        </row>
        <row r="41">
          <cell r="H41">
            <v>1351.4919512618117</v>
          </cell>
        </row>
        <row r="42">
          <cell r="H42">
            <v>1256.96</v>
          </cell>
        </row>
        <row r="43">
          <cell r="H43">
            <v>94.531951261811642</v>
          </cell>
        </row>
        <row r="44">
          <cell r="H44">
            <v>115032.79400000001</v>
          </cell>
        </row>
        <row r="45">
          <cell r="H45">
            <v>7468.253999999999</v>
          </cell>
        </row>
        <row r="46">
          <cell r="H46">
            <v>8109.7999999999993</v>
          </cell>
        </row>
      </sheetData>
      <sheetData sheetId="28">
        <row r="8">
          <cell r="C8">
            <v>59</v>
          </cell>
        </row>
        <row r="9">
          <cell r="C9">
            <v>96</v>
          </cell>
        </row>
        <row r="10">
          <cell r="C10">
            <v>2390.6999999999998</v>
          </cell>
        </row>
        <row r="11">
          <cell r="C11">
            <v>2081</v>
          </cell>
        </row>
        <row r="12">
          <cell r="C12">
            <v>286</v>
          </cell>
        </row>
        <row r="13">
          <cell r="C13">
            <v>598</v>
          </cell>
        </row>
        <row r="14">
          <cell r="C14">
            <v>216</v>
          </cell>
        </row>
        <row r="15">
          <cell r="C15">
            <v>81</v>
          </cell>
        </row>
        <row r="17">
          <cell r="H17">
            <v>667583.03000000014</v>
          </cell>
        </row>
        <row r="18">
          <cell r="H18">
            <v>600717.78999999992</v>
          </cell>
        </row>
        <row r="20">
          <cell r="H20">
            <v>559416.06141143094</v>
          </cell>
        </row>
        <row r="29">
          <cell r="H29">
            <v>51065.351999999999</v>
          </cell>
        </row>
        <row r="30">
          <cell r="H30">
            <v>17296.357400000001</v>
          </cell>
        </row>
        <row r="31">
          <cell r="H31">
            <v>82909.475999999995</v>
          </cell>
        </row>
        <row r="32">
          <cell r="H32">
            <v>51639.12</v>
          </cell>
        </row>
        <row r="33">
          <cell r="H33">
            <v>24250.254000000001</v>
          </cell>
        </row>
        <row r="34">
          <cell r="H34">
            <v>2902.7999999999997</v>
          </cell>
        </row>
        <row r="35">
          <cell r="H35">
            <v>179386.51756817068</v>
          </cell>
        </row>
        <row r="39">
          <cell r="H39">
            <v>91149.745613185922</v>
          </cell>
        </row>
        <row r="40">
          <cell r="H40">
            <v>6897.1694999999991</v>
          </cell>
        </row>
        <row r="41">
          <cell r="H41">
            <v>6518.9188238516454</v>
          </cell>
        </row>
        <row r="42">
          <cell r="H42">
            <v>6208.44</v>
          </cell>
        </row>
        <row r="43">
          <cell r="H43">
            <v>310.47882385164593</v>
          </cell>
        </row>
        <row r="44">
          <cell r="H44">
            <v>22832.098000000002</v>
          </cell>
        </row>
        <row r="45">
          <cell r="H45">
            <v>14200.758000000002</v>
          </cell>
        </row>
        <row r="46">
          <cell r="H46">
            <v>3843.34</v>
          </cell>
        </row>
      </sheetData>
      <sheetData sheetId="29">
        <row r="8">
          <cell r="C8">
            <v>98</v>
          </cell>
        </row>
        <row r="9">
          <cell r="C9">
            <v>207</v>
          </cell>
        </row>
        <row r="10">
          <cell r="C10">
            <v>4378.5</v>
          </cell>
        </row>
        <row r="11">
          <cell r="C11">
            <v>6663.4</v>
          </cell>
        </row>
        <row r="12">
          <cell r="C12">
            <v>612</v>
          </cell>
        </row>
        <row r="13">
          <cell r="C13">
            <v>876</v>
          </cell>
        </row>
        <row r="14">
          <cell r="C14">
            <v>441</v>
          </cell>
        </row>
        <row r="15">
          <cell r="C15">
            <v>132</v>
          </cell>
        </row>
        <row r="17">
          <cell r="H17">
            <v>1200998.29</v>
          </cell>
        </row>
        <row r="18">
          <cell r="H18">
            <v>1143364.6399999997</v>
          </cell>
        </row>
        <row r="20">
          <cell r="H20">
            <v>1113071.1553039618</v>
          </cell>
        </row>
        <row r="29">
          <cell r="H29">
            <v>93524.760000000009</v>
          </cell>
        </row>
        <row r="30">
          <cell r="H30">
            <v>21897.52432</v>
          </cell>
        </row>
        <row r="31">
          <cell r="H31">
            <v>151846.38</v>
          </cell>
        </row>
        <row r="32">
          <cell r="H32">
            <v>99033.160000000018</v>
          </cell>
        </row>
        <row r="33">
          <cell r="H33">
            <v>39340.57</v>
          </cell>
        </row>
        <row r="34">
          <cell r="H34">
            <v>4821.5999999999995</v>
          </cell>
        </row>
        <row r="35">
          <cell r="H35">
            <v>327505.13084917312</v>
          </cell>
        </row>
        <row r="39">
          <cell r="H39">
            <v>165901.95771791413</v>
          </cell>
        </row>
        <row r="40">
          <cell r="H40">
            <v>12631.9725</v>
          </cell>
        </row>
        <row r="41">
          <cell r="H41">
            <v>10084.633258139638</v>
          </cell>
        </row>
        <row r="42">
          <cell r="H42">
            <v>9516</v>
          </cell>
        </row>
        <row r="43">
          <cell r="H43">
            <v>568.63325813963775</v>
          </cell>
        </row>
        <row r="44">
          <cell r="H44">
            <v>44128.739700000006</v>
          </cell>
        </row>
        <row r="45">
          <cell r="H45">
            <v>26008.290000000005</v>
          </cell>
        </row>
        <row r="46">
          <cell r="H46">
            <v>5124.4497000000001</v>
          </cell>
        </row>
      </sheetData>
      <sheetData sheetId="30">
        <row r="8">
          <cell r="C8">
            <v>70</v>
          </cell>
        </row>
        <row r="9">
          <cell r="C9">
            <v>139</v>
          </cell>
        </row>
        <row r="10">
          <cell r="C10">
            <v>3352.8</v>
          </cell>
        </row>
        <row r="11">
          <cell r="C11">
            <v>2721.7</v>
          </cell>
        </row>
        <row r="12">
          <cell r="C12">
            <v>238</v>
          </cell>
        </row>
        <row r="13">
          <cell r="C13">
            <v>671</v>
          </cell>
        </row>
        <row r="14">
          <cell r="C14">
            <v>300</v>
          </cell>
        </row>
        <row r="15">
          <cell r="C15">
            <v>90</v>
          </cell>
        </row>
        <row r="17">
          <cell r="H17">
            <v>909754.92</v>
          </cell>
        </row>
        <row r="18">
          <cell r="H18">
            <v>864686.8</v>
          </cell>
        </row>
        <row r="20">
          <cell r="H20">
            <v>757781.35846907471</v>
          </cell>
        </row>
        <row r="29">
          <cell r="H29">
            <v>71615.808000000005</v>
          </cell>
        </row>
        <row r="30">
          <cell r="H30">
            <v>13518.026900000001</v>
          </cell>
        </row>
        <row r="31">
          <cell r="H31">
            <v>116275.10400000001</v>
          </cell>
        </row>
        <row r="32">
          <cell r="H32">
            <v>72420.48000000001</v>
          </cell>
        </row>
        <row r="33">
          <cell r="H33">
            <v>31296.006000000001</v>
          </cell>
        </row>
        <row r="34">
          <cell r="H34">
            <v>3444</v>
          </cell>
        </row>
        <row r="35">
          <cell r="H35">
            <v>250301.80655988495</v>
          </cell>
        </row>
        <row r="39">
          <cell r="H39">
            <v>126555.51927554437</v>
          </cell>
        </row>
        <row r="40">
          <cell r="H40">
            <v>9672.8279999999995</v>
          </cell>
        </row>
        <row r="41">
          <cell r="H41">
            <v>12971.826193420253</v>
          </cell>
        </row>
        <row r="42">
          <cell r="H42">
            <v>12536.4</v>
          </cell>
        </row>
        <row r="43">
          <cell r="H43">
            <v>435.4261934202529</v>
          </cell>
        </row>
        <row r="44">
          <cell r="H44">
            <v>42782.972000000002</v>
          </cell>
        </row>
        <row r="45">
          <cell r="H45">
            <v>19915.632000000001</v>
          </cell>
        </row>
        <row r="46">
          <cell r="H46">
            <v>3843.34</v>
          </cell>
        </row>
      </sheetData>
      <sheetData sheetId="31">
        <row r="8">
          <cell r="C8">
            <v>70</v>
          </cell>
        </row>
        <row r="9">
          <cell r="C9">
            <v>150</v>
          </cell>
        </row>
        <row r="10">
          <cell r="C10">
            <v>3331.5</v>
          </cell>
        </row>
        <row r="11">
          <cell r="C11">
            <v>2325</v>
          </cell>
        </row>
        <row r="12">
          <cell r="C12">
            <v>237</v>
          </cell>
        </row>
        <row r="13">
          <cell r="C13">
            <v>666</v>
          </cell>
        </row>
        <row r="14">
          <cell r="C14">
            <v>303</v>
          </cell>
        </row>
        <row r="15">
          <cell r="C15">
            <v>91</v>
          </cell>
        </row>
        <row r="17">
          <cell r="H17">
            <v>898402.45</v>
          </cell>
        </row>
        <row r="18">
          <cell r="H18">
            <v>900277.51</v>
          </cell>
        </row>
        <row r="20">
          <cell r="H20">
            <v>992400.17939708964</v>
          </cell>
        </row>
        <row r="29">
          <cell r="H29">
            <v>71160.84</v>
          </cell>
        </row>
        <row r="30">
          <cell r="H30">
            <v>27036.053800000002</v>
          </cell>
        </row>
        <row r="31">
          <cell r="H31">
            <v>115536.42</v>
          </cell>
        </row>
        <row r="32">
          <cell r="H32">
            <v>122332.68</v>
          </cell>
        </row>
        <row r="33">
          <cell r="H33">
            <v>33128.949999999997</v>
          </cell>
        </row>
        <row r="34">
          <cell r="H34">
            <v>3444</v>
          </cell>
        </row>
        <row r="35">
          <cell r="H35">
            <v>248739.99055788561</v>
          </cell>
        </row>
        <row r="39">
          <cell r="H39">
            <v>125779.85094687974</v>
          </cell>
        </row>
        <row r="40">
          <cell r="H40">
            <v>9611.3774999999987</v>
          </cell>
        </row>
        <row r="41">
          <cell r="H41">
            <v>6873.0599747612659</v>
          </cell>
        </row>
        <row r="42">
          <cell r="H42">
            <v>6440.4</v>
          </cell>
        </row>
        <row r="43">
          <cell r="H43">
            <v>432.65997476126603</v>
          </cell>
        </row>
        <row r="44">
          <cell r="H44">
            <v>235468.45</v>
          </cell>
        </row>
        <row r="45">
          <cell r="H45">
            <v>19789.11</v>
          </cell>
        </row>
        <row r="46">
          <cell r="H46">
            <v>3843.34</v>
          </cell>
        </row>
      </sheetData>
      <sheetData sheetId="32">
        <row r="8">
          <cell r="C8">
            <v>70</v>
          </cell>
        </row>
        <row r="9">
          <cell r="C9">
            <v>137</v>
          </cell>
        </row>
        <row r="10">
          <cell r="C10">
            <v>3372.5</v>
          </cell>
        </row>
        <row r="11">
          <cell r="C11">
            <v>6276.6</v>
          </cell>
        </row>
        <row r="12">
          <cell r="C12">
            <v>553</v>
          </cell>
        </row>
        <row r="13">
          <cell r="C13">
            <v>675</v>
          </cell>
        </row>
        <row r="14">
          <cell r="C14">
            <v>305</v>
          </cell>
        </row>
        <row r="15">
          <cell r="C15">
            <v>91</v>
          </cell>
        </row>
        <row r="17">
          <cell r="H17">
            <v>914847.36</v>
          </cell>
        </row>
        <row r="18">
          <cell r="H18">
            <v>921418.91</v>
          </cell>
        </row>
        <row r="20">
          <cell r="H20">
            <v>895733.33414075291</v>
          </cell>
        </row>
        <row r="29">
          <cell r="H29">
            <v>72036.600000000006</v>
          </cell>
        </row>
        <row r="30">
          <cell r="H30">
            <v>9739.6964000000007</v>
          </cell>
        </row>
        <row r="31">
          <cell r="H31">
            <v>116958.29999999999</v>
          </cell>
        </row>
        <row r="32">
          <cell r="H32">
            <v>72846</v>
          </cell>
        </row>
        <row r="33">
          <cell r="H33">
            <v>30950.52</v>
          </cell>
        </row>
        <row r="34">
          <cell r="H34">
            <v>3444</v>
          </cell>
        </row>
        <row r="35">
          <cell r="H35">
            <v>251746.30304999687</v>
          </cell>
        </row>
        <row r="39">
          <cell r="H39">
            <v>127272.92143867548</v>
          </cell>
        </row>
        <row r="40">
          <cell r="H40">
            <v>9729.6624999999985</v>
          </cell>
        </row>
        <row r="41">
          <cell r="H41">
            <v>6878.3846210062638</v>
          </cell>
        </row>
        <row r="42">
          <cell r="H42">
            <v>6440.4</v>
          </cell>
        </row>
        <row r="43">
          <cell r="H43">
            <v>437.98462100626432</v>
          </cell>
        </row>
        <row r="44">
          <cell r="H44">
            <v>38296.449999999997</v>
          </cell>
        </row>
        <row r="45">
          <cell r="H45">
            <v>20032.650000000001</v>
          </cell>
        </row>
        <row r="46">
          <cell r="H46">
            <v>4583.8</v>
          </cell>
        </row>
      </sheetData>
      <sheetData sheetId="33">
        <row r="17">
          <cell r="H17">
            <v>215671.22</v>
          </cell>
        </row>
        <row r="18">
          <cell r="H18">
            <v>163098.06</v>
          </cell>
        </row>
        <row r="20">
          <cell r="H20">
            <v>102253.51826125493</v>
          </cell>
        </row>
        <row r="28">
          <cell r="H28">
            <v>10536</v>
          </cell>
        </row>
        <row r="31">
          <cell r="H31">
            <v>14700</v>
          </cell>
        </row>
        <row r="32">
          <cell r="H32">
            <v>0</v>
          </cell>
        </row>
        <row r="33">
          <cell r="H33">
            <v>0</v>
          </cell>
        </row>
        <row r="34">
          <cell r="H34">
            <v>0</v>
          </cell>
        </row>
        <row r="35">
          <cell r="H35">
            <v>44505.558261254926</v>
          </cell>
        </row>
        <row r="39">
          <cell r="H39">
            <v>30811.122261254925</v>
          </cell>
        </row>
        <row r="40">
          <cell r="H40">
            <v>4507.5240000000003</v>
          </cell>
        </row>
        <row r="41">
          <cell r="H41">
            <v>4488.96</v>
          </cell>
        </row>
        <row r="42">
          <cell r="H42">
            <v>4488.96</v>
          </cell>
        </row>
        <row r="44">
          <cell r="H44">
            <v>0</v>
          </cell>
        </row>
        <row r="45">
          <cell r="H45">
            <v>0</v>
          </cell>
        </row>
        <row r="46">
          <cell r="H46">
            <v>0</v>
          </cell>
        </row>
        <row r="47">
          <cell r="H47">
            <v>0</v>
          </cell>
        </row>
      </sheetData>
      <sheetData sheetId="34">
        <row r="8">
          <cell r="C8">
            <v>100</v>
          </cell>
        </row>
        <row r="9">
          <cell r="C9">
            <v>292</v>
          </cell>
        </row>
        <row r="10">
          <cell r="C10">
            <v>7150</v>
          </cell>
        </row>
        <row r="11">
          <cell r="C11">
            <v>6958.4</v>
          </cell>
        </row>
        <row r="12">
          <cell r="C12">
            <v>672</v>
          </cell>
        </row>
        <row r="13">
          <cell r="C13">
            <v>1380</v>
          </cell>
        </row>
        <row r="14">
          <cell r="C14">
            <v>455</v>
          </cell>
        </row>
        <row r="15">
          <cell r="C15">
            <v>137</v>
          </cell>
        </row>
        <row r="17">
          <cell r="H17">
            <v>1493051.6400000001</v>
          </cell>
        </row>
        <row r="18">
          <cell r="H18">
            <v>877590.2</v>
          </cell>
        </row>
        <row r="20">
          <cell r="H20">
            <v>1315727.1440781532</v>
          </cell>
        </row>
        <row r="29">
          <cell r="H29">
            <v>152724</v>
          </cell>
        </row>
        <row r="30">
          <cell r="H30">
            <v>3879.0859799999998</v>
          </cell>
        </row>
        <row r="31">
          <cell r="H31">
            <v>123981</v>
          </cell>
        </row>
        <row r="32">
          <cell r="H32">
            <v>69498</v>
          </cell>
        </row>
        <row r="33">
          <cell r="H33">
            <v>44917.72</v>
          </cell>
        </row>
        <row r="34">
          <cell r="H34">
            <v>4919.9999999999991</v>
          </cell>
        </row>
        <row r="35">
          <cell r="H35">
            <v>530791.72284640407</v>
          </cell>
        </row>
        <row r="39">
          <cell r="H39">
            <v>266897.08132796129</v>
          </cell>
        </row>
        <row r="40">
          <cell r="H40">
            <v>20627.75</v>
          </cell>
        </row>
        <row r="41">
          <cell r="H41">
            <v>7752.9663573594626</v>
          </cell>
        </row>
        <row r="42">
          <cell r="H42">
            <v>6824.4</v>
          </cell>
        </row>
        <row r="43">
          <cell r="H43">
            <v>928.56635735946315</v>
          </cell>
        </row>
        <row r="44">
          <cell r="H44">
            <v>48876.570299999999</v>
          </cell>
        </row>
        <row r="45">
          <cell r="H45">
            <v>42471</v>
          </cell>
        </row>
        <row r="46">
          <cell r="H46">
            <v>6405.5703000000003</v>
          </cell>
        </row>
      </sheetData>
      <sheetData sheetId="35"/>
      <sheetData sheetId="36"/>
      <sheetData sheetId="37"/>
      <sheetData sheetId="38"/>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0.74520547945205484</v>
          </cell>
          <cell r="M5">
            <v>0.25479452054794516</v>
          </cell>
        </row>
        <row r="6">
          <cell r="B6" t="str">
            <v>Усинск</v>
          </cell>
          <cell r="C6">
            <v>-41</v>
          </cell>
          <cell r="D6">
            <v>-41</v>
          </cell>
          <cell r="E6">
            <v>279</v>
          </cell>
          <cell r="F6">
            <v>-7.6</v>
          </cell>
          <cell r="G6">
            <v>0.89</v>
          </cell>
          <cell r="H6">
            <v>65</v>
          </cell>
          <cell r="I6">
            <v>1.6</v>
          </cell>
          <cell r="J6">
            <v>10.199999999999999</v>
          </cell>
          <cell r="K6">
            <v>1.0069999999999999</v>
          </cell>
          <cell r="L6">
            <v>0.76438356164383559</v>
          </cell>
          <cell r="M6">
            <v>0.23561643835616441</v>
          </cell>
        </row>
        <row r="7">
          <cell r="B7" t="str">
            <v>Прилузский р-н</v>
          </cell>
          <cell r="C7">
            <v>-34</v>
          </cell>
          <cell r="D7">
            <v>-20</v>
          </cell>
          <cell r="E7">
            <v>266</v>
          </cell>
          <cell r="F7">
            <v>-5.3</v>
          </cell>
          <cell r="G7">
            <v>0.96</v>
          </cell>
          <cell r="H7">
            <v>55</v>
          </cell>
          <cell r="I7">
            <v>5</v>
          </cell>
          <cell r="J7">
            <v>15</v>
          </cell>
          <cell r="K7">
            <v>1.0069999999999999</v>
          </cell>
          <cell r="L7">
            <v>0.72876712328767124</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0.74794520547945209</v>
          </cell>
          <cell r="M8">
            <v>0.25205479452054791</v>
          </cell>
        </row>
        <row r="9">
          <cell r="B9" t="str">
            <v>Анапа</v>
          </cell>
          <cell r="C9">
            <v>-13</v>
          </cell>
          <cell r="D9">
            <v>-2</v>
          </cell>
          <cell r="E9">
            <v>134</v>
          </cell>
          <cell r="F9">
            <v>4.4000000000000004</v>
          </cell>
          <cell r="G9">
            <v>1.3540000000000001</v>
          </cell>
          <cell r="H9">
            <v>55</v>
          </cell>
          <cell r="I9">
            <v>5</v>
          </cell>
          <cell r="J9">
            <v>15</v>
          </cell>
          <cell r="K9">
            <v>1</v>
          </cell>
          <cell r="L9">
            <v>0.36712328767123287</v>
          </cell>
          <cell r="M9">
            <v>0.63287671232876708</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0.59178082191780823</v>
          </cell>
        </row>
        <row r="11">
          <cell r="B11" t="str">
            <v>Усть-Вымский район</v>
          </cell>
          <cell r="C11">
            <v>-38</v>
          </cell>
          <cell r="D11">
            <v>-38</v>
          </cell>
          <cell r="E11">
            <v>270</v>
          </cell>
          <cell r="F11">
            <v>-6.7</v>
          </cell>
          <cell r="G11">
            <v>0.92</v>
          </cell>
          <cell r="H11">
            <v>55</v>
          </cell>
          <cell r="I11">
            <v>5</v>
          </cell>
          <cell r="J11">
            <v>15</v>
          </cell>
          <cell r="K11">
            <v>1.0069999999999999</v>
          </cell>
          <cell r="L11">
            <v>0.73972602739726023</v>
          </cell>
          <cell r="M11">
            <v>0.26027397260273977</v>
          </cell>
        </row>
        <row r="12">
          <cell r="B12" t="str">
            <v>Ухта</v>
          </cell>
          <cell r="C12">
            <v>-39</v>
          </cell>
          <cell r="D12">
            <v>-39</v>
          </cell>
          <cell r="E12">
            <v>269</v>
          </cell>
          <cell r="F12">
            <v>-6.4</v>
          </cell>
          <cell r="G12">
            <v>0.91</v>
          </cell>
          <cell r="H12">
            <v>65</v>
          </cell>
          <cell r="I12">
            <v>5</v>
          </cell>
          <cell r="J12">
            <v>15</v>
          </cell>
          <cell r="K12">
            <v>1.0069999999999999</v>
          </cell>
          <cell r="L12">
            <v>0.73698630136986298</v>
          </cell>
          <cell r="M12">
            <v>0.26301369863013702</v>
          </cell>
        </row>
        <row r="13">
          <cell r="B13" t="str">
            <v>Сосногорский р-н</v>
          </cell>
          <cell r="C13">
            <v>-39</v>
          </cell>
          <cell r="D13">
            <v>-39</v>
          </cell>
          <cell r="E13">
            <v>269</v>
          </cell>
          <cell r="F13">
            <v>-6.4</v>
          </cell>
          <cell r="G13">
            <v>0.91</v>
          </cell>
          <cell r="H13">
            <v>55</v>
          </cell>
          <cell r="I13">
            <v>5</v>
          </cell>
          <cell r="J13">
            <v>15</v>
          </cell>
          <cell r="K13">
            <v>1.0069999999999999</v>
          </cell>
          <cell r="L13">
            <v>0.73698630136986298</v>
          </cell>
          <cell r="M13">
            <v>0.26301369863013702</v>
          </cell>
        </row>
        <row r="14">
          <cell r="B14" t="str">
            <v>Воркута</v>
          </cell>
          <cell r="C14">
            <v>-41</v>
          </cell>
          <cell r="D14">
            <v>-41</v>
          </cell>
          <cell r="E14">
            <v>306</v>
          </cell>
          <cell r="F14">
            <v>-9.1</v>
          </cell>
          <cell r="G14">
            <v>0.89</v>
          </cell>
          <cell r="H14">
            <v>55</v>
          </cell>
          <cell r="I14">
            <v>5</v>
          </cell>
          <cell r="J14">
            <v>15</v>
          </cell>
          <cell r="K14">
            <v>1.04</v>
          </cell>
          <cell r="L14">
            <v>0.83835616438356164</v>
          </cell>
          <cell r="M14">
            <v>0.16164383561643836</v>
          </cell>
        </row>
        <row r="15">
          <cell r="B15" t="str">
            <v>Вуктыл</v>
          </cell>
          <cell r="C15">
            <v>-45</v>
          </cell>
          <cell r="D15">
            <v>-45</v>
          </cell>
          <cell r="E15">
            <v>269</v>
          </cell>
          <cell r="F15">
            <v>-7.9</v>
          </cell>
          <cell r="G15">
            <v>0.85</v>
          </cell>
          <cell r="H15">
            <v>55</v>
          </cell>
          <cell r="I15">
            <v>5</v>
          </cell>
          <cell r="J15">
            <v>15</v>
          </cell>
          <cell r="K15">
            <v>1.0069999999999999</v>
          </cell>
          <cell r="L15">
            <v>0.73698630136986298</v>
          </cell>
          <cell r="M15">
            <v>0.26301369863013702</v>
          </cell>
        </row>
        <row r="16">
          <cell r="B16" t="str">
            <v>Ижма</v>
          </cell>
          <cell r="C16">
            <v>-42</v>
          </cell>
          <cell r="D16">
            <v>-42</v>
          </cell>
          <cell r="E16">
            <v>277</v>
          </cell>
          <cell r="F16">
            <v>-7.4</v>
          </cell>
          <cell r="G16">
            <v>0.88</v>
          </cell>
          <cell r="H16">
            <v>55</v>
          </cell>
          <cell r="I16">
            <v>5</v>
          </cell>
          <cell r="J16">
            <v>15</v>
          </cell>
          <cell r="K16">
            <v>1</v>
          </cell>
          <cell r="L16">
            <v>0.75890410958904109</v>
          </cell>
          <cell r="M16">
            <v>0.24109589041095891</v>
          </cell>
        </row>
        <row r="17">
          <cell r="B17" t="str">
            <v>Усть-Вымский р-н</v>
          </cell>
          <cell r="C17">
            <v>-38</v>
          </cell>
          <cell r="D17">
            <v>-38</v>
          </cell>
          <cell r="E17">
            <v>270</v>
          </cell>
          <cell r="F17">
            <v>-6.7</v>
          </cell>
          <cell r="G17">
            <v>0.92</v>
          </cell>
          <cell r="H17">
            <v>55</v>
          </cell>
          <cell r="I17">
            <v>5</v>
          </cell>
          <cell r="J17">
            <v>15</v>
          </cell>
          <cell r="K17">
            <v>1.0069999999999999</v>
          </cell>
          <cell r="L17">
            <v>0.73972602739726023</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0.70136986301369864</v>
          </cell>
          <cell r="M18">
            <v>0.29863013698630136</v>
          </cell>
        </row>
        <row r="19">
          <cell r="B19" t="str">
            <v xml:space="preserve">Кослан </v>
          </cell>
          <cell r="C19">
            <v>-39</v>
          </cell>
          <cell r="D19">
            <v>-39</v>
          </cell>
          <cell r="E19">
            <v>256</v>
          </cell>
          <cell r="F19">
            <v>-5.9</v>
          </cell>
          <cell r="G19">
            <v>0.91</v>
          </cell>
          <cell r="H19">
            <v>65</v>
          </cell>
          <cell r="I19">
            <v>5</v>
          </cell>
          <cell r="J19">
            <v>15</v>
          </cell>
          <cell r="K19">
            <v>1</v>
          </cell>
          <cell r="L19">
            <v>0.70136986301369864</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0.70958904109589038</v>
          </cell>
          <cell r="M20">
            <v>0.29041095890410962</v>
          </cell>
        </row>
        <row r="21">
          <cell r="B21" t="str">
            <v>Инта</v>
          </cell>
          <cell r="C21">
            <v>-43</v>
          </cell>
          <cell r="D21">
            <v>-43</v>
          </cell>
          <cell r="E21">
            <v>286</v>
          </cell>
          <cell r="F21">
            <v>-8.6</v>
          </cell>
          <cell r="G21">
            <v>0.87</v>
          </cell>
          <cell r="H21">
            <v>65</v>
          </cell>
          <cell r="I21">
            <v>5</v>
          </cell>
          <cell r="J21">
            <v>15</v>
          </cell>
          <cell r="K21">
            <v>1</v>
          </cell>
          <cell r="L21">
            <v>0.78356164383561644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0.72328767123287674</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0.77534246575342469</v>
          </cell>
          <cell r="M23">
            <v>0.22465753424657531</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0.72328767123287674</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0.67123287671232879</v>
          </cell>
          <cell r="M25">
            <v>0.32876712328767121</v>
          </cell>
        </row>
        <row r="26">
          <cell r="B26" t="str">
            <v>Корткеросс</v>
          </cell>
          <cell r="C26">
            <v>-36</v>
          </cell>
          <cell r="D26">
            <v>-36</v>
          </cell>
          <cell r="E26">
            <v>243</v>
          </cell>
          <cell r="F26">
            <v>-5.8</v>
          </cell>
          <cell r="G26">
            <v>0.94</v>
          </cell>
          <cell r="H26">
            <v>55</v>
          </cell>
          <cell r="I26">
            <v>5</v>
          </cell>
          <cell r="J26">
            <v>15</v>
          </cell>
          <cell r="K26">
            <v>1</v>
          </cell>
          <cell r="L26">
            <v>0.66575342465753429</v>
          </cell>
          <cell r="M26">
            <v>0.33424657534246571</v>
          </cell>
        </row>
        <row r="27">
          <cell r="B27" t="str">
            <v>Сыктывдин</v>
          </cell>
          <cell r="C27">
            <v>-36</v>
          </cell>
          <cell r="D27">
            <v>-20</v>
          </cell>
          <cell r="E27">
            <v>268</v>
          </cell>
          <cell r="F27">
            <v>-5.8</v>
          </cell>
          <cell r="G27">
            <v>0.94</v>
          </cell>
          <cell r="H27">
            <v>55</v>
          </cell>
          <cell r="I27">
            <v>5</v>
          </cell>
          <cell r="J27">
            <v>15</v>
          </cell>
          <cell r="K27">
            <v>1</v>
          </cell>
          <cell r="L27">
            <v>0.73424657534246573</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0.73424657534246573</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0.74520547945205484</v>
          </cell>
          <cell r="M29">
            <v>0.25479452054794516</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row r="5">
          <cell r="B5" t="str">
            <v>КО-413</v>
          </cell>
          <cell r="C5" t="str">
            <v>Спецтранспорт</v>
          </cell>
          <cell r="D5">
            <v>12.75</v>
          </cell>
          <cell r="E5">
            <v>1993</v>
          </cell>
          <cell r="F5">
            <v>11</v>
          </cell>
          <cell r="G5">
            <v>9750</v>
          </cell>
          <cell r="H5">
            <v>3300</v>
          </cell>
        </row>
        <row r="6">
          <cell r="B6" t="str">
            <v>КО-413 (2)</v>
          </cell>
          <cell r="C6" t="str">
            <v>Спецтранспорт</v>
          </cell>
          <cell r="D6">
            <v>12.75</v>
          </cell>
          <cell r="E6">
            <v>1989</v>
          </cell>
          <cell r="F6">
            <v>15</v>
          </cell>
          <cell r="G6">
            <v>9750</v>
          </cell>
          <cell r="H6">
            <v>3300</v>
          </cell>
        </row>
        <row r="7">
          <cell r="B7" t="str">
            <v>КО-413 (3)</v>
          </cell>
          <cell r="C7" t="str">
            <v>Спецтранспорт</v>
          </cell>
          <cell r="D7">
            <v>12.75</v>
          </cell>
          <cell r="E7">
            <v>1990</v>
          </cell>
          <cell r="F7">
            <v>14</v>
          </cell>
          <cell r="G7">
            <v>9750</v>
          </cell>
        </row>
      </sheetData>
      <sheetData sheetId="4">
        <row r="2">
          <cell r="B2" t="str">
            <v>Марка спецмашины</v>
          </cell>
          <cell r="C2" t="str">
            <v>Вид подвижного состава</v>
          </cell>
          <cell r="D2" t="str">
            <v>Тип базового шасси</v>
          </cell>
          <cell r="E2" t="str">
            <v>Код типа базавого шасси 1-(ГАЗ,ЗИЛ), 2-(МАЗ,КАМАЗ), 3-на базе трактора</v>
          </cell>
          <cell r="F2" t="str">
            <v>Грузоподъ-емность, тонн</v>
          </cell>
          <cell r="G2" t="str">
            <v>Объем вывозки за один рейс с учетом коэфф. уплотнения, м3</v>
          </cell>
          <cell r="H2" t="str">
            <v>Среднесуточный пробег, км</v>
          </cell>
          <cell r="I2" t="str">
            <v>Вид и марка топлива</v>
          </cell>
          <cell r="J2" t="str">
            <v>Топливо на транспортное движение</v>
          </cell>
          <cell r="K2" t="str">
            <v>Топливо на 1 погрузку и разгрузку</v>
          </cell>
          <cell r="L2" t="str">
            <v>Топливо на 1 час работы</v>
          </cell>
          <cell r="M2" t="str">
            <v>Топливо на мойку проезжей части улиц</v>
          </cell>
          <cell r="N2" t="str">
            <v>Топливо при мойке лотковой части улиц</v>
          </cell>
          <cell r="O2" t="str">
            <v>Топливо при поливе проезжей части улиц</v>
          </cell>
          <cell r="P2" t="str">
            <v>Топливо при подметании проезжей части улиц</v>
          </cell>
          <cell r="Q2" t="str">
            <v>Топливо при подметании лотковой части улиц</v>
          </cell>
          <cell r="R2" t="str">
            <v>Топливо при посыпке проезжей части улиц</v>
          </cell>
          <cell r="S2" t="str">
            <v>Топливо на снегоочитители плужно-щеточные</v>
          </cell>
          <cell r="T2" t="str">
            <v>Пробег с начала эксплуатации автомашин</v>
          </cell>
          <cell r="U2" t="str">
            <v>Моторные масла</v>
          </cell>
          <cell r="V2" t="str">
            <v>Трансмиссионные масла</v>
          </cell>
          <cell r="W2" t="str">
            <v>Специальные масла</v>
          </cell>
          <cell r="X2" t="str">
            <v>Пластичные смазки</v>
          </cell>
          <cell r="Y2" t="str">
            <v>Норма пробега до капитального ремонта, км</v>
          </cell>
          <cell r="Z2" t="str">
            <v>ЕО</v>
          </cell>
          <cell r="AA2" t="str">
            <v>ТО-1</v>
          </cell>
          <cell r="AB2" t="str">
            <v>ТО-2</v>
          </cell>
          <cell r="AC2" t="str">
            <v>ТР</v>
          </cell>
          <cell r="AD2" t="str">
            <v>Размер шин</v>
          </cell>
          <cell r="AE2" t="str">
            <v>Количество колёс (без запасных), шт.</v>
          </cell>
          <cell r="AF2" t="str">
            <v>Запасные части</v>
          </cell>
          <cell r="AG2" t="str">
            <v>Материалы</v>
          </cell>
          <cell r="AH2" t="str">
            <v>Амортизационная группа</v>
          </cell>
          <cell r="AI2" t="str">
            <v>Срок полезного использования, лет</v>
          </cell>
          <cell r="AJ2" t="str">
            <v>Классность водителя</v>
          </cell>
          <cell r="AK2" t="str">
            <v>Продолжительность смены в сутки, час</v>
          </cell>
          <cell r="AL2" t="str">
            <v>Мощность двигателя л.с.</v>
          </cell>
          <cell r="AM2" t="str">
            <v>Налоговая ставка, руб</v>
          </cell>
          <cell r="AN2" t="str">
            <v>Коэфф.уплотнения мусора</v>
          </cell>
          <cell r="AO2" t="str">
            <v>Нулевой пробег ( от предприятия  до первого пункта погрузки и от свалки (сливной станции) до предприятия после окончанния работ, км</v>
          </cell>
          <cell r="AP2" t="str">
            <v>Расстояние перевозки мусора до свалки, включая пробег при сборе мусора, и холостой пробег (пробег порожней машины от свалки до следующего места сбора мусора) за 1 рейс</v>
          </cell>
          <cell r="AQ2" t="str">
            <v>в т.ч. среднее расстояние до свалки (сливной станции) от мест сбора мусора (нечистот) и холостой пробег</v>
          </cell>
          <cell r="AV2" t="str">
            <v>Норма амортизационных отчислений на полное восстановление автомобиля, % в год</v>
          </cell>
          <cell r="AW2" t="str">
            <v>на 1000 км пробега</v>
          </cell>
          <cell r="AX2" t="str">
            <v>в год от балан. стоим. контейнеров</v>
          </cell>
        </row>
        <row r="7">
          <cell r="B7" t="str">
            <v>МУП "Вуктылжилкомхоз" г.Вуктыл</v>
          </cell>
        </row>
        <row r="8">
          <cell r="B8" t="str">
            <v>КО-413</v>
          </cell>
          <cell r="C8" t="str">
            <v>Спецтранспорт</v>
          </cell>
          <cell r="D8" t="str">
            <v>ГАЗ-3307</v>
          </cell>
          <cell r="E8">
            <v>1</v>
          </cell>
          <cell r="F8">
            <v>4</v>
          </cell>
          <cell r="G8">
            <v>12.75</v>
          </cell>
          <cell r="H8">
            <v>109.24379551196314</v>
          </cell>
          <cell r="I8" t="str">
            <v xml:space="preserve">Бензин </v>
          </cell>
          <cell r="J8">
            <v>28.8</v>
          </cell>
          <cell r="K8">
            <v>5.5</v>
          </cell>
          <cell r="T8">
            <v>99532</v>
          </cell>
          <cell r="U8">
            <v>2.1</v>
          </cell>
          <cell r="V8">
            <v>0.3</v>
          </cell>
          <cell r="W8">
            <v>0.1</v>
          </cell>
          <cell r="X8">
            <v>0.25</v>
          </cell>
          <cell r="Y8">
            <v>250000</v>
          </cell>
          <cell r="Z8">
            <v>0.81</v>
          </cell>
          <cell r="AA8">
            <v>4.9000000000000004</v>
          </cell>
          <cell r="AB8">
            <v>19.5</v>
          </cell>
          <cell r="AC8">
            <v>20.6</v>
          </cell>
          <cell r="AD8" t="str">
            <v>240-508 (8.25-20)</v>
          </cell>
          <cell r="AE8">
            <v>6</v>
          </cell>
          <cell r="AF8">
            <v>2.16</v>
          </cell>
          <cell r="AG8">
            <v>4.21</v>
          </cell>
          <cell r="AH8">
            <v>5</v>
          </cell>
          <cell r="AI8">
            <v>10</v>
          </cell>
          <cell r="AJ8">
            <v>2</v>
          </cell>
          <cell r="AK8">
            <v>8</v>
          </cell>
          <cell r="AL8">
            <v>115</v>
          </cell>
          <cell r="AM8">
            <v>25</v>
          </cell>
          <cell r="AN8">
            <v>1.7</v>
          </cell>
          <cell r="AO8">
            <v>8</v>
          </cell>
          <cell r="AP8">
            <v>23.9</v>
          </cell>
          <cell r="AQ8">
            <v>16</v>
          </cell>
          <cell r="AV8">
            <v>0.1</v>
          </cell>
        </row>
        <row r="9">
          <cell r="B9" t="str">
            <v>КО-413 (2)</v>
          </cell>
          <cell r="C9" t="str">
            <v>Спецтранспорт</v>
          </cell>
          <cell r="D9" t="str">
            <v>ГАЗ-53-14-01</v>
          </cell>
          <cell r="E9">
            <v>1</v>
          </cell>
          <cell r="F9">
            <v>4</v>
          </cell>
          <cell r="G9">
            <v>12.75</v>
          </cell>
          <cell r="H9">
            <v>109.24379551196314</v>
          </cell>
          <cell r="I9" t="str">
            <v xml:space="preserve">Бензин </v>
          </cell>
          <cell r="J9">
            <v>28.8</v>
          </cell>
          <cell r="K9">
            <v>5.5</v>
          </cell>
          <cell r="T9">
            <v>145272</v>
          </cell>
          <cell r="U9">
            <v>2.1</v>
          </cell>
          <cell r="V9">
            <v>0.3</v>
          </cell>
          <cell r="W9">
            <v>0.1</v>
          </cell>
          <cell r="X9">
            <v>0.25</v>
          </cell>
          <cell r="Y9">
            <v>250000</v>
          </cell>
          <cell r="Z9">
            <v>0.81</v>
          </cell>
          <cell r="AA9">
            <v>4.9000000000000004</v>
          </cell>
          <cell r="AB9">
            <v>19.5</v>
          </cell>
          <cell r="AC9">
            <v>20.6</v>
          </cell>
          <cell r="AD9" t="str">
            <v>240-508 (8.25-20)</v>
          </cell>
          <cell r="AE9">
            <v>6</v>
          </cell>
          <cell r="AF9">
            <v>2.16</v>
          </cell>
          <cell r="AG9">
            <v>4.21</v>
          </cell>
          <cell r="AH9">
            <v>5</v>
          </cell>
          <cell r="AI9">
            <v>9</v>
          </cell>
          <cell r="AJ9">
            <v>1</v>
          </cell>
          <cell r="AK9">
            <v>8</v>
          </cell>
          <cell r="AL9">
            <v>115</v>
          </cell>
          <cell r="AM9">
            <v>25</v>
          </cell>
          <cell r="AN9">
            <v>1.7</v>
          </cell>
          <cell r="AO9">
            <v>8</v>
          </cell>
          <cell r="AP9">
            <v>23.9</v>
          </cell>
          <cell r="AQ9">
            <v>16</v>
          </cell>
          <cell r="AV9">
            <v>0.1111111111111111</v>
          </cell>
        </row>
        <row r="10">
          <cell r="B10" t="str">
            <v>КО-413 (3)</v>
          </cell>
          <cell r="C10" t="str">
            <v>Спецтранспорт</v>
          </cell>
          <cell r="D10" t="str">
            <v>ГАЗ-53</v>
          </cell>
          <cell r="E10">
            <v>1</v>
          </cell>
          <cell r="F10">
            <v>4</v>
          </cell>
          <cell r="G10">
            <v>12.75</v>
          </cell>
          <cell r="H10">
            <v>109.24379551196314</v>
          </cell>
          <cell r="I10" t="str">
            <v xml:space="preserve">Бензин </v>
          </cell>
          <cell r="J10">
            <v>28.8</v>
          </cell>
          <cell r="K10">
            <v>5.5</v>
          </cell>
          <cell r="T10">
            <v>130015</v>
          </cell>
          <cell r="U10">
            <v>2.1</v>
          </cell>
          <cell r="V10">
            <v>0.3</v>
          </cell>
          <cell r="W10">
            <v>0.1</v>
          </cell>
          <cell r="X10">
            <v>0.25</v>
          </cell>
          <cell r="Y10">
            <v>250000</v>
          </cell>
          <cell r="Z10">
            <v>0.81</v>
          </cell>
          <cell r="AA10">
            <v>4.9000000000000004</v>
          </cell>
          <cell r="AB10">
            <v>19.5</v>
          </cell>
          <cell r="AC10">
            <v>20.6</v>
          </cell>
          <cell r="AD10" t="str">
            <v>240-508 (8.25-20)</v>
          </cell>
          <cell r="AE10">
            <v>6</v>
          </cell>
          <cell r="AF10">
            <v>2.16</v>
          </cell>
          <cell r="AG10">
            <v>4.21</v>
          </cell>
          <cell r="AH10">
            <v>5</v>
          </cell>
          <cell r="AI10">
            <v>9</v>
          </cell>
          <cell r="AJ10">
            <v>3</v>
          </cell>
          <cell r="AK10">
            <v>8</v>
          </cell>
          <cell r="AL10">
            <v>115</v>
          </cell>
          <cell r="AM10">
            <v>25</v>
          </cell>
          <cell r="AN10">
            <v>1.7</v>
          </cell>
          <cell r="AO10">
            <v>8</v>
          </cell>
          <cell r="AP10">
            <v>23.9</v>
          </cell>
          <cell r="AQ10">
            <v>16</v>
          </cell>
          <cell r="AV10">
            <v>0.1111111111111111</v>
          </cell>
        </row>
        <row r="11">
          <cell r="B11" t="str">
            <v>КО-413 (4)</v>
          </cell>
          <cell r="C11" t="str">
            <v>Спецтранспорт</v>
          </cell>
          <cell r="D11" t="str">
            <v>ГАЗ-53</v>
          </cell>
          <cell r="E11">
            <v>1</v>
          </cell>
          <cell r="F11">
            <v>4</v>
          </cell>
          <cell r="G11">
            <v>12.75</v>
          </cell>
          <cell r="H11">
            <v>109.24379551196314</v>
          </cell>
          <cell r="I11" t="str">
            <v xml:space="preserve">Бензин </v>
          </cell>
          <cell r="J11">
            <v>28.8</v>
          </cell>
          <cell r="K11">
            <v>5.5</v>
          </cell>
          <cell r="T11">
            <v>136703</v>
          </cell>
          <cell r="U11">
            <v>2.1</v>
          </cell>
          <cell r="V11">
            <v>0.3</v>
          </cell>
          <cell r="W11">
            <v>0.1</v>
          </cell>
          <cell r="X11">
            <v>0.25</v>
          </cell>
          <cell r="Y11">
            <v>250000</v>
          </cell>
          <cell r="Z11">
            <v>0.81</v>
          </cell>
          <cell r="AA11">
            <v>4.9000000000000004</v>
          </cell>
          <cell r="AB11">
            <v>19.5</v>
          </cell>
          <cell r="AC11">
            <v>20.6</v>
          </cell>
          <cell r="AD11" t="str">
            <v>240-508 (8.25-20)</v>
          </cell>
          <cell r="AE11">
            <v>6</v>
          </cell>
          <cell r="AF11">
            <v>2.16</v>
          </cell>
          <cell r="AG11">
            <v>4.21</v>
          </cell>
          <cell r="AH11">
            <v>5</v>
          </cell>
          <cell r="AI11">
            <v>9</v>
          </cell>
          <cell r="AJ11">
            <v>1</v>
          </cell>
          <cell r="AK11">
            <v>8</v>
          </cell>
          <cell r="AL11">
            <v>115</v>
          </cell>
          <cell r="AM11">
            <v>25</v>
          </cell>
          <cell r="AN11">
            <v>1.7</v>
          </cell>
          <cell r="AO11">
            <v>8</v>
          </cell>
          <cell r="AP11">
            <v>23.9</v>
          </cell>
          <cell r="AQ11">
            <v>16</v>
          </cell>
          <cell r="AV11">
            <v>0.1111111111111111</v>
          </cell>
        </row>
        <row r="12">
          <cell r="B12" t="str">
            <v>КО-442</v>
          </cell>
          <cell r="C12" t="str">
            <v>Спецтранспорт</v>
          </cell>
          <cell r="D12" t="str">
            <v>ЗИЛ-5301</v>
          </cell>
          <cell r="E12">
            <v>1</v>
          </cell>
          <cell r="F12">
            <v>2.2999999999999998</v>
          </cell>
          <cell r="G12">
            <v>10.199999999999999</v>
          </cell>
          <cell r="H12">
            <v>94.417298261257244</v>
          </cell>
          <cell r="I12" t="str">
            <v>Дизтопливо</v>
          </cell>
          <cell r="J12">
            <v>17.3</v>
          </cell>
          <cell r="K12">
            <v>3</v>
          </cell>
          <cell r="T12">
            <v>118235</v>
          </cell>
          <cell r="U12">
            <v>2.2000000000000002</v>
          </cell>
          <cell r="V12">
            <v>0.25</v>
          </cell>
          <cell r="W12">
            <v>0.1</v>
          </cell>
          <cell r="X12">
            <v>0.2</v>
          </cell>
          <cell r="Y12">
            <v>175000</v>
          </cell>
          <cell r="Z12">
            <v>0.79</v>
          </cell>
          <cell r="AA12">
            <v>4.8000000000000007</v>
          </cell>
          <cell r="AB12">
            <v>19.399999999999999</v>
          </cell>
          <cell r="AC12">
            <v>20.400000000000002</v>
          </cell>
          <cell r="AD12" t="str">
            <v>225/75Р16с</v>
          </cell>
          <cell r="AE12">
            <v>6</v>
          </cell>
          <cell r="AF12">
            <v>2.96</v>
          </cell>
          <cell r="AG12">
            <v>5.33</v>
          </cell>
          <cell r="AH12">
            <v>5</v>
          </cell>
          <cell r="AI12">
            <v>9</v>
          </cell>
          <cell r="AJ12">
            <v>3</v>
          </cell>
          <cell r="AK12">
            <v>8</v>
          </cell>
          <cell r="AL12">
            <v>108</v>
          </cell>
          <cell r="AM12">
            <v>25</v>
          </cell>
          <cell r="AN12">
            <v>1.7</v>
          </cell>
          <cell r="AO12">
            <v>8</v>
          </cell>
          <cell r="AP12">
            <v>20.399999999999999</v>
          </cell>
          <cell r="AQ12">
            <v>16</v>
          </cell>
          <cell r="AV12">
            <v>0.1111111111111111</v>
          </cell>
        </row>
        <row r="13">
          <cell r="B13" t="str">
            <v>КО-449</v>
          </cell>
          <cell r="C13" t="str">
            <v>Спецтранспорт</v>
          </cell>
          <cell r="D13" t="str">
            <v>МАЗ-5337</v>
          </cell>
          <cell r="E13">
            <v>2</v>
          </cell>
          <cell r="F13">
            <v>8.5</v>
          </cell>
          <cell r="G13">
            <v>29.45</v>
          </cell>
          <cell r="H13">
            <v>46.968152866242036</v>
          </cell>
          <cell r="I13" t="str">
            <v>Дизтопливо</v>
          </cell>
          <cell r="J13">
            <v>28.5</v>
          </cell>
          <cell r="K13">
            <v>13.5</v>
          </cell>
          <cell r="T13">
            <v>17180</v>
          </cell>
          <cell r="U13">
            <v>2.9</v>
          </cell>
          <cell r="V13">
            <v>0.4</v>
          </cell>
          <cell r="W13">
            <v>0.15</v>
          </cell>
          <cell r="X13">
            <v>0.35</v>
          </cell>
          <cell r="Y13">
            <v>320000</v>
          </cell>
          <cell r="Z13">
            <v>0.73</v>
          </cell>
          <cell r="AA13">
            <v>6.26</v>
          </cell>
          <cell r="AB13">
            <v>24.54</v>
          </cell>
          <cell r="AC13">
            <v>25.8</v>
          </cell>
          <cell r="AD13" t="str">
            <v>300-508Р (11.00-20)</v>
          </cell>
          <cell r="AE13">
            <v>6</v>
          </cell>
          <cell r="AF13">
            <v>5.0199999999999996</v>
          </cell>
          <cell r="AG13">
            <v>5.92</v>
          </cell>
          <cell r="AH13">
            <v>5</v>
          </cell>
          <cell r="AI13">
            <v>9</v>
          </cell>
          <cell r="AJ13">
            <v>1</v>
          </cell>
          <cell r="AK13">
            <v>8</v>
          </cell>
          <cell r="AL13">
            <v>180</v>
          </cell>
          <cell r="AM13">
            <v>40</v>
          </cell>
          <cell r="AN13">
            <v>1.9</v>
          </cell>
          <cell r="AO13">
            <v>8</v>
          </cell>
          <cell r="AP13">
            <v>22.4</v>
          </cell>
          <cell r="AQ13">
            <v>16</v>
          </cell>
          <cell r="AV13">
            <v>0.1111111111111111</v>
          </cell>
        </row>
        <row r="14">
          <cell r="C14" t="str">
            <v>Спецтранспорт</v>
          </cell>
          <cell r="D14" t="str">
            <v>МАЗ-5337</v>
          </cell>
          <cell r="E14">
            <v>2</v>
          </cell>
          <cell r="F14">
            <v>7</v>
          </cell>
          <cell r="G14">
            <v>41.25</v>
          </cell>
          <cell r="H14">
            <v>0</v>
          </cell>
          <cell r="I14" t="str">
            <v>Дизтопливо</v>
          </cell>
          <cell r="J14">
            <v>27.8</v>
          </cell>
          <cell r="K14">
            <v>13.9</v>
          </cell>
          <cell r="T14">
            <v>201600</v>
          </cell>
          <cell r="U14">
            <v>2.9</v>
          </cell>
          <cell r="V14">
            <v>0.4</v>
          </cell>
          <cell r="W14">
            <v>0.15</v>
          </cell>
          <cell r="X14">
            <v>0.35</v>
          </cell>
          <cell r="Y14">
            <v>320000</v>
          </cell>
          <cell r="Z14">
            <v>0.73</v>
          </cell>
          <cell r="AA14">
            <v>6.26</v>
          </cell>
          <cell r="AB14">
            <v>24.54</v>
          </cell>
          <cell r="AC14">
            <v>25.8</v>
          </cell>
          <cell r="AD14" t="str">
            <v>300-508Р (11.00-20)</v>
          </cell>
          <cell r="AE14">
            <v>6</v>
          </cell>
          <cell r="AF14">
            <v>5.0199999999999996</v>
          </cell>
          <cell r="AG14">
            <v>5.92</v>
          </cell>
          <cell r="AH14">
            <v>5</v>
          </cell>
          <cell r="AI14">
            <v>9</v>
          </cell>
          <cell r="AJ14">
            <v>3</v>
          </cell>
          <cell r="AK14">
            <v>8</v>
          </cell>
          <cell r="AL14">
            <v>180</v>
          </cell>
          <cell r="AM14">
            <v>40</v>
          </cell>
          <cell r="AN14">
            <v>2.5</v>
          </cell>
          <cell r="AO14">
            <v>14</v>
          </cell>
          <cell r="AP14">
            <v>31</v>
          </cell>
          <cell r="AQ14">
            <v>30</v>
          </cell>
          <cell r="AV14">
            <v>0.1111111111111111</v>
          </cell>
        </row>
        <row r="15">
          <cell r="B15" t="str">
            <v>КО-431</v>
          </cell>
          <cell r="C15" t="str">
            <v>Спецтранспорт</v>
          </cell>
          <cell r="D15" t="str">
            <v>ЗИЛ-433312</v>
          </cell>
          <cell r="E15">
            <v>1</v>
          </cell>
          <cell r="F15">
            <v>5</v>
          </cell>
          <cell r="G15">
            <v>25</v>
          </cell>
          <cell r="H15">
            <v>0</v>
          </cell>
          <cell r="I15" t="str">
            <v xml:space="preserve">Бензин </v>
          </cell>
          <cell r="J15">
            <v>35.4</v>
          </cell>
          <cell r="K15">
            <v>7.8</v>
          </cell>
          <cell r="T15">
            <v>51029</v>
          </cell>
          <cell r="U15">
            <v>2.8</v>
          </cell>
          <cell r="V15">
            <v>0.4</v>
          </cell>
          <cell r="W15">
            <v>0.15</v>
          </cell>
          <cell r="X15">
            <v>0.35</v>
          </cell>
          <cell r="Y15">
            <v>300000</v>
          </cell>
          <cell r="Z15">
            <v>0.99</v>
          </cell>
          <cell r="AA15">
            <v>5.8000000000000007</v>
          </cell>
          <cell r="AB15">
            <v>22.4</v>
          </cell>
          <cell r="AC15">
            <v>20.6</v>
          </cell>
          <cell r="AD15" t="str">
            <v>260-508Р (9.00Р-20)</v>
          </cell>
          <cell r="AE15">
            <v>6</v>
          </cell>
          <cell r="AF15">
            <v>2.96</v>
          </cell>
          <cell r="AG15">
            <v>5.33</v>
          </cell>
          <cell r="AH15">
            <v>5</v>
          </cell>
          <cell r="AI15">
            <v>9</v>
          </cell>
          <cell r="AJ15">
            <v>2</v>
          </cell>
          <cell r="AK15">
            <v>8</v>
          </cell>
          <cell r="AL15">
            <v>150</v>
          </cell>
          <cell r="AM15">
            <v>25</v>
          </cell>
          <cell r="AN15">
            <v>2.5</v>
          </cell>
          <cell r="AO15">
            <v>17</v>
          </cell>
          <cell r="AP15">
            <v>28</v>
          </cell>
          <cell r="AQ15">
            <v>24</v>
          </cell>
          <cell r="AV15">
            <v>0.1111111111111111</v>
          </cell>
        </row>
        <row r="16">
          <cell r="B16" t="str">
            <v>Вывоз жидких бытовых отходов</v>
          </cell>
        </row>
        <row r="17">
          <cell r="B17" t="str">
            <v>Айкино 1+Микунь1+Жешарт2</v>
          </cell>
        </row>
        <row r="18">
          <cell r="B18" t="str">
            <v>КО-503</v>
          </cell>
          <cell r="C18" t="str">
            <v>Спецтранспорт</v>
          </cell>
          <cell r="D18" t="str">
            <v>ГАЗ-53</v>
          </cell>
          <cell r="E18">
            <v>1</v>
          </cell>
          <cell r="F18">
            <v>3.5</v>
          </cell>
          <cell r="G18">
            <v>3.25</v>
          </cell>
          <cell r="H18">
            <v>129.78874578615265</v>
          </cell>
          <cell r="I18" t="str">
            <v xml:space="preserve">Бензин </v>
          </cell>
          <cell r="J18">
            <v>27</v>
          </cell>
          <cell r="K18">
            <v>0.72</v>
          </cell>
          <cell r="T18">
            <v>320440</v>
          </cell>
          <cell r="U18">
            <v>2.1</v>
          </cell>
          <cell r="V18">
            <v>0.3</v>
          </cell>
          <cell r="W18">
            <v>0.1</v>
          </cell>
          <cell r="X18">
            <v>0.25</v>
          </cell>
          <cell r="Y18">
            <v>250000</v>
          </cell>
          <cell r="Z18">
            <v>0.42</v>
          </cell>
          <cell r="AA18">
            <v>2.2000000000000002</v>
          </cell>
          <cell r="AB18">
            <v>9.1</v>
          </cell>
          <cell r="AC18">
            <v>3.7</v>
          </cell>
          <cell r="AD18" t="str">
            <v>240-508 (8.25-20)</v>
          </cell>
          <cell r="AE18">
            <v>6</v>
          </cell>
          <cell r="AF18">
            <v>2.16</v>
          </cell>
          <cell r="AG18">
            <v>4.21</v>
          </cell>
          <cell r="AH18">
            <v>5</v>
          </cell>
          <cell r="AI18">
            <v>9</v>
          </cell>
          <cell r="AJ18">
            <v>3</v>
          </cell>
          <cell r="AK18">
            <v>8</v>
          </cell>
          <cell r="AL18">
            <v>115</v>
          </cell>
          <cell r="AM18">
            <v>25</v>
          </cell>
          <cell r="AO18">
            <v>4</v>
          </cell>
          <cell r="AP18">
            <v>15</v>
          </cell>
          <cell r="AQ18">
            <v>15</v>
          </cell>
          <cell r="AV18">
            <v>0.1111111111111111</v>
          </cell>
        </row>
        <row r="19">
          <cell r="B19" t="str">
            <v>КО-503Б-1</v>
          </cell>
          <cell r="C19" t="str">
            <v>Спецтранспорт</v>
          </cell>
          <cell r="D19" t="str">
            <v>ГАЗ-3307</v>
          </cell>
          <cell r="E19">
            <v>1</v>
          </cell>
          <cell r="F19">
            <v>3.5</v>
          </cell>
          <cell r="G19">
            <v>3.75</v>
          </cell>
          <cell r="H19">
            <v>124.66112201673727</v>
          </cell>
          <cell r="I19" t="str">
            <v xml:space="preserve">Бензин </v>
          </cell>
          <cell r="J19">
            <v>27</v>
          </cell>
          <cell r="K19">
            <v>0.72</v>
          </cell>
          <cell r="T19">
            <v>396000</v>
          </cell>
          <cell r="U19">
            <v>2.1</v>
          </cell>
          <cell r="V19">
            <v>0.3</v>
          </cell>
          <cell r="W19">
            <v>0.1</v>
          </cell>
          <cell r="X19">
            <v>0.25</v>
          </cell>
          <cell r="Y19">
            <v>250000</v>
          </cell>
          <cell r="Z19">
            <v>0.42</v>
          </cell>
          <cell r="AA19">
            <v>2.2000000000000002</v>
          </cell>
          <cell r="AB19">
            <v>9.1</v>
          </cell>
          <cell r="AC19">
            <v>3.7</v>
          </cell>
          <cell r="AD19" t="str">
            <v>240-508 (8.25-20)</v>
          </cell>
          <cell r="AE19">
            <v>6</v>
          </cell>
          <cell r="AF19">
            <v>2.16</v>
          </cell>
          <cell r="AG19">
            <v>4.21</v>
          </cell>
          <cell r="AH19">
            <v>5</v>
          </cell>
          <cell r="AI19">
            <v>9</v>
          </cell>
          <cell r="AJ19">
            <v>3</v>
          </cell>
          <cell r="AK19">
            <v>8</v>
          </cell>
          <cell r="AL19">
            <v>115</v>
          </cell>
          <cell r="AM19">
            <v>25</v>
          </cell>
          <cell r="AO19">
            <v>5</v>
          </cell>
          <cell r="AP19">
            <v>12</v>
          </cell>
          <cell r="AQ19">
            <v>12</v>
          </cell>
          <cell r="AV19">
            <v>0.1111111111111111</v>
          </cell>
        </row>
        <row r="20">
          <cell r="B20" t="str">
            <v>КО-503Б-1 (Жешарт)</v>
          </cell>
          <cell r="C20" t="str">
            <v>Спецтранспорт</v>
          </cell>
          <cell r="D20" t="str">
            <v>ГАЗ-3307</v>
          </cell>
          <cell r="E20">
            <v>1</v>
          </cell>
          <cell r="F20">
            <v>3.5</v>
          </cell>
          <cell r="G20">
            <v>3.75</v>
          </cell>
          <cell r="H20">
            <v>143.18250650682231</v>
          </cell>
          <cell r="I20" t="str">
            <v xml:space="preserve">Бензин </v>
          </cell>
          <cell r="J20">
            <v>27</v>
          </cell>
          <cell r="K20">
            <v>0.72</v>
          </cell>
          <cell r="T20">
            <v>110160</v>
          </cell>
          <cell r="U20">
            <v>2.1</v>
          </cell>
          <cell r="V20">
            <v>0.3</v>
          </cell>
          <cell r="W20">
            <v>0.1</v>
          </cell>
          <cell r="X20">
            <v>0.25</v>
          </cell>
          <cell r="Y20">
            <v>250000</v>
          </cell>
          <cell r="Z20">
            <v>0.42</v>
          </cell>
          <cell r="AA20">
            <v>2.2000000000000002</v>
          </cell>
          <cell r="AB20">
            <v>9.1</v>
          </cell>
          <cell r="AC20">
            <v>3.7</v>
          </cell>
          <cell r="AD20" t="str">
            <v>240-508 (8.25-20)</v>
          </cell>
          <cell r="AE20">
            <v>6</v>
          </cell>
          <cell r="AF20">
            <v>2.16</v>
          </cell>
          <cell r="AG20">
            <v>4.21</v>
          </cell>
          <cell r="AH20">
            <v>5</v>
          </cell>
          <cell r="AI20">
            <v>9</v>
          </cell>
          <cell r="AJ20">
            <v>3</v>
          </cell>
          <cell r="AK20">
            <v>8</v>
          </cell>
          <cell r="AL20">
            <v>115</v>
          </cell>
          <cell r="AM20">
            <v>25</v>
          </cell>
          <cell r="AO20">
            <v>9</v>
          </cell>
          <cell r="AP20">
            <v>18</v>
          </cell>
          <cell r="AQ20">
            <v>18</v>
          </cell>
          <cell r="AV20">
            <v>0.1111111111111111</v>
          </cell>
        </row>
        <row r="27">
          <cell r="B27" t="str">
            <v>КО-505</v>
          </cell>
          <cell r="C27" t="str">
            <v>Спецтранспорт</v>
          </cell>
          <cell r="D27" t="str">
            <v>КАМАЗ-53213</v>
          </cell>
          <cell r="E27">
            <v>2</v>
          </cell>
          <cell r="G27">
            <v>10</v>
          </cell>
          <cell r="H27">
            <v>100</v>
          </cell>
          <cell r="I27" t="str">
            <v>Дизтопливо</v>
          </cell>
          <cell r="J27">
            <v>31.7</v>
          </cell>
          <cell r="K27">
            <v>2.4</v>
          </cell>
          <cell r="U27">
            <v>2.8</v>
          </cell>
          <cell r="V27">
            <v>0.4</v>
          </cell>
          <cell r="W27">
            <v>0.15</v>
          </cell>
          <cell r="X27">
            <v>0.35</v>
          </cell>
          <cell r="Y27">
            <v>300000</v>
          </cell>
          <cell r="Z27">
            <v>0.5</v>
          </cell>
          <cell r="AA27">
            <v>3.4</v>
          </cell>
          <cell r="AB27">
            <v>14.5</v>
          </cell>
          <cell r="AC27">
            <v>8.5</v>
          </cell>
          <cell r="AD27" t="str">
            <v>260-508Р (9.00Р-20)</v>
          </cell>
          <cell r="AE27">
            <v>10</v>
          </cell>
          <cell r="AF27">
            <v>7.89</v>
          </cell>
          <cell r="AG27">
            <v>9</v>
          </cell>
          <cell r="AV27">
            <v>0.111</v>
          </cell>
          <cell r="AW27">
            <v>0</v>
          </cell>
        </row>
        <row r="28">
          <cell r="B28" t="str">
            <v>КО-507</v>
          </cell>
          <cell r="C28" t="str">
            <v>Спецтранспорт</v>
          </cell>
          <cell r="D28" t="str">
            <v>КАМАЗ-53213</v>
          </cell>
          <cell r="E28">
            <v>2</v>
          </cell>
          <cell r="G28">
            <v>7</v>
          </cell>
          <cell r="H28">
            <v>120</v>
          </cell>
          <cell r="I28" t="str">
            <v>Дизтопливо</v>
          </cell>
          <cell r="J28">
            <v>30.9</v>
          </cell>
          <cell r="K28">
            <v>18.5</v>
          </cell>
          <cell r="U28">
            <v>2.8</v>
          </cell>
          <cell r="V28">
            <v>0.4</v>
          </cell>
          <cell r="W28">
            <v>0.15</v>
          </cell>
          <cell r="X28">
            <v>0.35</v>
          </cell>
          <cell r="Y28">
            <v>300000</v>
          </cell>
          <cell r="Z28">
            <v>0.5</v>
          </cell>
          <cell r="AA28">
            <v>3.4</v>
          </cell>
          <cell r="AB28">
            <v>14.5</v>
          </cell>
          <cell r="AC28">
            <v>8.5</v>
          </cell>
          <cell r="AD28" t="str">
            <v>260-508Р (9.00Р-20)</v>
          </cell>
          <cell r="AE28">
            <v>10</v>
          </cell>
          <cell r="AF28">
            <v>7.89</v>
          </cell>
          <cell r="AG28">
            <v>9</v>
          </cell>
          <cell r="AV28">
            <v>0.111</v>
          </cell>
          <cell r="AW28">
            <v>0</v>
          </cell>
        </row>
        <row r="29">
          <cell r="B29" t="str">
            <v>КО-510</v>
          </cell>
          <cell r="C29" t="str">
            <v>Спецтранспорт</v>
          </cell>
          <cell r="D29" t="str">
            <v>ЗИЛ-431412</v>
          </cell>
          <cell r="E29">
            <v>1</v>
          </cell>
          <cell r="G29">
            <v>3.25</v>
          </cell>
          <cell r="H29">
            <v>120</v>
          </cell>
          <cell r="I29" t="str">
            <v xml:space="preserve">Бензин </v>
          </cell>
          <cell r="J29">
            <v>35.200000000000003</v>
          </cell>
          <cell r="K29">
            <v>7.6</v>
          </cell>
          <cell r="U29">
            <v>2.2000000000000002</v>
          </cell>
          <cell r="V29">
            <v>0.3</v>
          </cell>
          <cell r="W29">
            <v>0.1</v>
          </cell>
          <cell r="X29">
            <v>0.2</v>
          </cell>
          <cell r="Y29">
            <v>300000</v>
          </cell>
          <cell r="Z29">
            <v>0.45</v>
          </cell>
          <cell r="AA29">
            <v>2.7</v>
          </cell>
          <cell r="AB29">
            <v>10.8</v>
          </cell>
          <cell r="AC29">
            <v>4</v>
          </cell>
          <cell r="AD29" t="str">
            <v>260-508Р (9.00Р-20)</v>
          </cell>
          <cell r="AE29">
            <v>6</v>
          </cell>
          <cell r="AF29">
            <v>2.96</v>
          </cell>
          <cell r="AG29">
            <v>5.33</v>
          </cell>
          <cell r="AV29">
            <v>0.111</v>
          </cell>
          <cell r="AW29">
            <v>0</v>
          </cell>
        </row>
        <row r="30">
          <cell r="B30" t="str">
            <v>КО-520</v>
          </cell>
          <cell r="C30" t="str">
            <v>Спецтранспорт</v>
          </cell>
          <cell r="D30" t="str">
            <v>ЗИЛ-433362</v>
          </cell>
          <cell r="E30">
            <v>1</v>
          </cell>
          <cell r="G30">
            <v>5</v>
          </cell>
          <cell r="H30">
            <v>100</v>
          </cell>
          <cell r="I30" t="str">
            <v xml:space="preserve">Бензин </v>
          </cell>
          <cell r="J30">
            <v>34</v>
          </cell>
          <cell r="K30">
            <v>1.2</v>
          </cell>
          <cell r="U30">
            <v>2.8</v>
          </cell>
          <cell r="V30">
            <v>0.4</v>
          </cell>
          <cell r="W30">
            <v>0.15</v>
          </cell>
          <cell r="X30">
            <v>0.35</v>
          </cell>
          <cell r="Y30">
            <v>300000</v>
          </cell>
          <cell r="Z30">
            <v>0.45</v>
          </cell>
          <cell r="AA30">
            <v>2.7</v>
          </cell>
          <cell r="AB30">
            <v>10.8</v>
          </cell>
          <cell r="AC30">
            <v>4</v>
          </cell>
          <cell r="AD30" t="str">
            <v>260-508Р (9.00Р-20)</v>
          </cell>
          <cell r="AE30">
            <v>6</v>
          </cell>
          <cell r="AF30">
            <v>2.96</v>
          </cell>
          <cell r="AG30">
            <v>5.33</v>
          </cell>
          <cell r="AV30">
            <v>0.111</v>
          </cell>
          <cell r="AW30">
            <v>0</v>
          </cell>
        </row>
      </sheetData>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row r="4">
          <cell r="A4">
            <v>1</v>
          </cell>
          <cell r="C4">
            <v>0.25</v>
          </cell>
        </row>
        <row r="5">
          <cell r="A5">
            <v>2</v>
          </cell>
          <cell r="C5">
            <v>0.1</v>
          </cell>
        </row>
        <row r="6">
          <cell r="A6">
            <v>3</v>
          </cell>
          <cell r="C6">
            <v>0</v>
          </cell>
        </row>
        <row r="26">
          <cell r="C26">
            <v>0.2</v>
          </cell>
          <cell r="D26">
            <v>0.5</v>
          </cell>
        </row>
        <row r="27">
          <cell r="C27">
            <v>0.3</v>
          </cell>
          <cell r="D27">
            <v>0.5</v>
          </cell>
        </row>
        <row r="28">
          <cell r="C28">
            <v>0.4</v>
          </cell>
          <cell r="D28">
            <v>0.5</v>
          </cell>
        </row>
        <row r="29">
          <cell r="C29">
            <v>0.3</v>
          </cell>
          <cell r="D29">
            <v>0.8</v>
          </cell>
        </row>
        <row r="30">
          <cell r="C30">
            <v>0.5</v>
          </cell>
          <cell r="D30">
            <v>0.8</v>
          </cell>
        </row>
        <row r="31">
          <cell r="C31">
            <v>0.6</v>
          </cell>
          <cell r="D31">
            <v>0.8</v>
          </cell>
        </row>
      </sheetData>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sheetData sheetId="4"/>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рам"/>
      <sheetName val="данные"/>
      <sheetName val="Анализ"/>
      <sheetName val="Себестоимость"/>
      <sheetName val="техника"/>
      <sheetName val="фот"/>
      <sheetName val="числ"/>
      <sheetName val="ТБ"/>
      <sheetName val="Эл.энергия"/>
      <sheetName val="АУП"/>
      <sheetName val="Стор"/>
      <sheetName val="содерж"/>
      <sheetName val="Прочие"/>
      <sheetName val="ОПФ (3)"/>
      <sheetName val="НДС"/>
      <sheetName val="Зона"/>
      <sheetName val="НормЧис"/>
      <sheetName val="рабоч"/>
      <sheetName val="ЕТС"/>
    </sheetNames>
    <sheetDataSet>
      <sheetData sheetId="0"/>
      <sheetData sheetId="1" refreshError="1">
        <row r="169">
          <cell r="A169" t="str">
            <v xml:space="preserve">Параметры </v>
          </cell>
          <cell r="B169" t="str">
            <v xml:space="preserve">I зона </v>
          </cell>
          <cell r="C169" t="str">
            <v>II зона</v>
          </cell>
          <cell r="D169" t="str">
            <v>III зона</v>
          </cell>
          <cell r="E169" t="str">
            <v>IV зона</v>
          </cell>
        </row>
        <row r="170">
          <cell r="A170" t="str">
            <v>Коэффициэнты удорожания и индексы цен.</v>
          </cell>
        </row>
        <row r="171">
          <cell r="A171" t="str">
            <v xml:space="preserve">ИНДЕКС Машиностроение и металлообработка (МБП) </v>
          </cell>
          <cell r="B171">
            <v>15.441959999999998</v>
          </cell>
          <cell r="C171" t="str">
            <v>х</v>
          </cell>
          <cell r="D171" t="str">
            <v>х</v>
          </cell>
          <cell r="E171" t="str">
            <v>х</v>
          </cell>
        </row>
        <row r="172">
          <cell r="A172" t="str">
            <v>ИНДЕКС Легкая промышленность (Спец.одежда)</v>
          </cell>
          <cell r="B172">
            <v>9.2652000000000001</v>
          </cell>
          <cell r="C172" t="str">
            <v>х</v>
          </cell>
          <cell r="D172" t="str">
            <v>х</v>
          </cell>
          <cell r="E172" t="str">
            <v>х</v>
          </cell>
        </row>
        <row r="173">
          <cell r="A173" t="str">
            <v>Молоко за вредн.усл.труда (руб./литр)</v>
          </cell>
          <cell r="B173">
            <v>7</v>
          </cell>
          <cell r="C173">
            <v>8</v>
          </cell>
          <cell r="D173">
            <v>9</v>
          </cell>
          <cell r="E173">
            <v>15</v>
          </cell>
        </row>
        <row r="174">
          <cell r="A174" t="str">
            <v>Индекс удорожания стоимости кап.ремонта (к сметным ценам 01.01.98 г.)</v>
          </cell>
          <cell r="B174">
            <v>2.1166999999999998</v>
          </cell>
          <cell r="C174">
            <v>2.1333000000000002</v>
          </cell>
          <cell r="D174">
            <v>2.1248999999999998</v>
          </cell>
          <cell r="E174">
            <v>2.1432000000000002</v>
          </cell>
        </row>
        <row r="175">
          <cell r="A175" t="str">
            <v>Доля ФОТ (без отчислений на соц. нужды)</v>
          </cell>
          <cell r="B175">
            <v>0.255</v>
          </cell>
          <cell r="C175">
            <v>0.246</v>
          </cell>
          <cell r="D175">
            <v>0.28599999999999998</v>
          </cell>
          <cell r="E175">
            <v>0.23300000000000001</v>
          </cell>
        </row>
        <row r="176">
          <cell r="A176" t="str">
            <v xml:space="preserve">Стоимость сметных затрат текущего ремонта </v>
          </cell>
          <cell r="B176">
            <v>11109.56</v>
          </cell>
          <cell r="C176">
            <v>13436.97</v>
          </cell>
          <cell r="D176">
            <v>13489.02</v>
          </cell>
          <cell r="E176">
            <v>17707.830000000002</v>
          </cell>
        </row>
        <row r="177">
          <cell r="A177" t="str">
            <v xml:space="preserve">в т.ч. материалы </v>
          </cell>
          <cell r="B177">
            <v>9667.15</v>
          </cell>
          <cell r="C177">
            <v>9667.15</v>
          </cell>
          <cell r="D177">
            <v>9667.15</v>
          </cell>
          <cell r="E177">
            <v>9667.15</v>
          </cell>
        </row>
        <row r="178">
          <cell r="A178" t="str">
            <v xml:space="preserve">водоснабжение, канализация </v>
          </cell>
          <cell r="B178">
            <v>2553.94</v>
          </cell>
          <cell r="C178">
            <v>3094.09</v>
          </cell>
          <cell r="D178">
            <v>3095.35</v>
          </cell>
          <cell r="E178">
            <v>4041.89</v>
          </cell>
        </row>
        <row r="179">
          <cell r="A179" t="str">
            <v>в т.ч. материалы в/к</v>
          </cell>
          <cell r="B179">
            <v>2499.4899999999998</v>
          </cell>
          <cell r="C179">
            <v>2499.4899999999998</v>
          </cell>
          <cell r="D179">
            <v>2499.4899999999998</v>
          </cell>
          <cell r="E179">
            <v>2499.4899999999998</v>
          </cell>
        </row>
        <row r="180">
          <cell r="A180" t="str">
            <v>отопление, ГВС</v>
          </cell>
          <cell r="B180">
            <v>1993.88</v>
          </cell>
          <cell r="C180">
            <v>2415.48</v>
          </cell>
          <cell r="D180">
            <v>2415.98</v>
          </cell>
          <cell r="E180">
            <v>3154.75</v>
          </cell>
        </row>
        <row r="181">
          <cell r="A181" t="str">
            <v>в т.ч. материалы от/гвс</v>
          </cell>
          <cell r="B181">
            <v>1955.22</v>
          </cell>
          <cell r="C181">
            <v>1955.22</v>
          </cell>
          <cell r="D181">
            <v>1955.22</v>
          </cell>
          <cell r="E181">
            <v>1955.22</v>
          </cell>
        </row>
        <row r="182">
          <cell r="A182" t="str">
            <v>электроосвещение</v>
          </cell>
          <cell r="B182">
            <v>49.42</v>
          </cell>
          <cell r="C182">
            <v>59.84</v>
          </cell>
          <cell r="D182">
            <v>59.9</v>
          </cell>
          <cell r="E182">
            <v>78.33</v>
          </cell>
        </row>
        <row r="183">
          <cell r="A183" t="str">
            <v>в т.ч. материалы эл</v>
          </cell>
          <cell r="B183">
            <v>47</v>
          </cell>
          <cell r="C183">
            <v>47</v>
          </cell>
          <cell r="D183">
            <v>47</v>
          </cell>
          <cell r="E183">
            <v>47</v>
          </cell>
        </row>
        <row r="184">
          <cell r="A184" t="str">
            <v xml:space="preserve">Затраты на ремонт и обслуживание внутридомового инж.оборудования </v>
          </cell>
          <cell r="B184">
            <v>4597.24</v>
          </cell>
          <cell r="C184">
            <v>5569.41</v>
          </cell>
          <cell r="D184">
            <v>5571.23</v>
          </cell>
          <cell r="E184">
            <v>7274.9699999999993</v>
          </cell>
        </row>
        <row r="185">
          <cell r="A185" t="str">
            <v>в т.ч.стоимость материалов</v>
          </cell>
          <cell r="B185">
            <v>4501.71</v>
          </cell>
          <cell r="C185">
            <v>4501.71</v>
          </cell>
          <cell r="D185">
            <v>4501.71</v>
          </cell>
          <cell r="E185">
            <v>4501.71</v>
          </cell>
        </row>
        <row r="186">
          <cell r="A186" t="str">
            <v>Командировочные расходы</v>
          </cell>
          <cell r="B186">
            <v>2162.5</v>
          </cell>
          <cell r="C186">
            <v>1541.4</v>
          </cell>
          <cell r="D186">
            <v>2655.84</v>
          </cell>
          <cell r="E186">
            <v>3332.52</v>
          </cell>
        </row>
        <row r="187">
          <cell r="A187" t="str">
            <v>Стоимость  за 1 м/ч.</v>
          </cell>
        </row>
        <row r="188">
          <cell r="A188" t="str">
            <v>мех. Уборка</v>
          </cell>
        </row>
        <row r="189">
          <cell r="A189" t="str">
            <v>А/транспорт</v>
          </cell>
          <cell r="B189">
            <v>65.83</v>
          </cell>
          <cell r="C189">
            <v>65.95</v>
          </cell>
          <cell r="D189">
            <v>72.31</v>
          </cell>
          <cell r="E189">
            <v>77.739999999999995</v>
          </cell>
        </row>
        <row r="190">
          <cell r="A190" t="str">
            <v>в том числе НДС %%</v>
          </cell>
          <cell r="B190">
            <v>10.88</v>
          </cell>
          <cell r="C190">
            <v>10.74</v>
          </cell>
          <cell r="D190">
            <v>9.9600000000000009</v>
          </cell>
          <cell r="E190">
            <v>9.9600000000000009</v>
          </cell>
        </row>
        <row r="191">
          <cell r="A191" t="str">
            <v>в том числе доля ФОТ а/тр</v>
          </cell>
          <cell r="B191">
            <v>0.36899999999999999</v>
          </cell>
          <cell r="C191">
            <v>0.36799999999999999</v>
          </cell>
          <cell r="D191">
            <v>0.41099999999999998</v>
          </cell>
          <cell r="E191">
            <v>0.41599999999999998</v>
          </cell>
        </row>
        <row r="192">
          <cell r="A192" t="str">
            <v>Техника</v>
          </cell>
          <cell r="B192">
            <v>205.93</v>
          </cell>
          <cell r="C192">
            <v>194.3</v>
          </cell>
          <cell r="D192">
            <v>220.11</v>
          </cell>
          <cell r="E192">
            <v>227.61</v>
          </cell>
        </row>
        <row r="193">
          <cell r="A193" t="str">
            <v>в том числе НДС % %</v>
          </cell>
          <cell r="B193">
            <v>13.57</v>
          </cell>
          <cell r="C193">
            <v>13.58</v>
          </cell>
          <cell r="D193">
            <v>12.86</v>
          </cell>
          <cell r="E193">
            <v>12.29</v>
          </cell>
        </row>
        <row r="194">
          <cell r="A194" t="str">
            <v>в том числе доля ФОТ мех.</v>
          </cell>
          <cell r="B194">
            <v>0.24099999999999999</v>
          </cell>
          <cell r="C194">
            <v>0.23400000000000001</v>
          </cell>
          <cell r="D194">
            <v>0.27100000000000002</v>
          </cell>
          <cell r="E194">
            <v>0.25900000000000001</v>
          </cell>
        </row>
        <row r="195">
          <cell r="A195" t="str">
            <v>АДС</v>
          </cell>
        </row>
        <row r="196">
          <cell r="A196" t="str">
            <v>Механизмы</v>
          </cell>
          <cell r="B196">
            <v>138.80000000000001</v>
          </cell>
          <cell r="C196">
            <v>123.46</v>
          </cell>
          <cell r="D196">
            <v>135.12</v>
          </cell>
          <cell r="E196">
            <v>162.19</v>
          </cell>
        </row>
        <row r="197">
          <cell r="A197" t="str">
            <v>в том числе НДС    %</v>
          </cell>
          <cell r="B197">
            <v>19.940000000000001</v>
          </cell>
          <cell r="C197">
            <v>19.559999999999999</v>
          </cell>
          <cell r="D197">
            <v>19.61</v>
          </cell>
          <cell r="E197">
            <v>19.64</v>
          </cell>
        </row>
        <row r="198">
          <cell r="A198" t="str">
            <v>А/машины</v>
          </cell>
          <cell r="B198">
            <v>47.72</v>
          </cell>
          <cell r="C198">
            <v>47.58</v>
          </cell>
          <cell r="D198">
            <v>48.86</v>
          </cell>
          <cell r="E198">
            <v>50.59</v>
          </cell>
        </row>
        <row r="199">
          <cell r="A199" t="str">
            <v>в том числе НДС %</v>
          </cell>
          <cell r="B199">
            <v>19.62</v>
          </cell>
          <cell r="C199">
            <v>19.559999999999999</v>
          </cell>
          <cell r="D199">
            <v>19.579999999999998</v>
          </cell>
          <cell r="E199">
            <v>19.649999999999999</v>
          </cell>
        </row>
        <row r="200">
          <cell r="A200" t="str">
            <v>Служебный легковой автотранспорт</v>
          </cell>
          <cell r="B200">
            <v>47.72</v>
          </cell>
          <cell r="C200">
            <v>47.58</v>
          </cell>
          <cell r="D200">
            <v>48.86</v>
          </cell>
          <cell r="E200">
            <v>50.59</v>
          </cell>
        </row>
        <row r="204">
          <cell r="A204" t="str">
            <v>Тарифы поставщиков</v>
          </cell>
          <cell r="B204" t="str">
            <v>руб.</v>
          </cell>
        </row>
        <row r="205">
          <cell r="A205" t="str">
            <v>Электроэнергия (для лестн.клеток)</v>
          </cell>
          <cell r="B205">
            <v>0.68</v>
          </cell>
          <cell r="C205" t="str">
            <v>с НДС</v>
          </cell>
        </row>
        <row r="206">
          <cell r="A206" t="str">
            <v>Электроэнергия (промышл.тариф)</v>
          </cell>
          <cell r="B206">
            <v>1.01</v>
          </cell>
          <cell r="C206" t="str">
            <v>с НДС</v>
          </cell>
          <cell r="D206" t="str">
            <v xml:space="preserve">19/1 от </v>
          </cell>
        </row>
        <row r="207">
          <cell r="A207" t="str">
            <v>Отопление</v>
          </cell>
          <cell r="B207">
            <v>734.2</v>
          </cell>
          <cell r="C207" t="str">
            <v>с НДС</v>
          </cell>
          <cell r="D207" t="str">
            <v>23/1 от 27.07.2001</v>
          </cell>
        </row>
        <row r="208">
          <cell r="A208" t="str">
            <v>Горячее водоснабжение</v>
          </cell>
          <cell r="B208">
            <v>0</v>
          </cell>
          <cell r="C208" t="str">
            <v>с НДС</v>
          </cell>
        </row>
        <row r="209">
          <cell r="A209" t="str">
            <v>Холодное водоснабжение</v>
          </cell>
          <cell r="B209">
            <v>13.15</v>
          </cell>
          <cell r="C209" t="str">
            <v>с НДС</v>
          </cell>
          <cell r="D209" t="str">
            <v>233-од от 15.08.2001</v>
          </cell>
        </row>
        <row r="210">
          <cell r="A210" t="str">
            <v>Канализация</v>
          </cell>
          <cell r="B210">
            <v>41.94</v>
          </cell>
          <cell r="C210" t="str">
            <v>с НДС</v>
          </cell>
          <cell r="D210" t="str">
            <v>233-од от 15.08.2001</v>
          </cell>
        </row>
        <row r="211">
          <cell r="A211" t="str">
            <v>Телефон</v>
          </cell>
          <cell r="B211">
            <v>174</v>
          </cell>
          <cell r="C211" t="str">
            <v>с НДС</v>
          </cell>
        </row>
        <row r="212">
          <cell r="A212" t="str">
            <v>Радио</v>
          </cell>
          <cell r="B212">
            <v>12</v>
          </cell>
          <cell r="C212" t="str">
            <v>с НДС</v>
          </cell>
        </row>
        <row r="213">
          <cell r="A213" t="str">
            <v>Канцелярские товары</v>
          </cell>
          <cell r="B213">
            <v>3.54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6">
          <cell r="B6" t="str">
            <v xml:space="preserve">I зона </v>
          </cell>
          <cell r="C6" t="str">
            <v>II зона</v>
          </cell>
          <cell r="D6" t="str">
            <v>III зона</v>
          </cell>
          <cell r="E6" t="str">
            <v>IV зона</v>
          </cell>
          <cell r="F6" t="str">
            <v>(руб.)</v>
          </cell>
          <cell r="G6" t="str">
            <v>(руб.)</v>
          </cell>
          <cell r="H6" t="str">
            <v>(руб.)</v>
          </cell>
          <cell r="I6" t="str">
            <v>(руб.)</v>
          </cell>
        </row>
        <row r="7">
          <cell r="B7" t="str">
            <v>(руб.)</v>
          </cell>
          <cell r="C7" t="str">
            <v>(руб.)</v>
          </cell>
          <cell r="D7" t="str">
            <v>(руб.)</v>
          </cell>
          <cell r="E7" t="str">
            <v>(руб.)</v>
          </cell>
          <cell r="F7" t="str">
            <v xml:space="preserve">I зона </v>
          </cell>
          <cell r="G7" t="str">
            <v>II зона</v>
          </cell>
          <cell r="H7" t="str">
            <v>III зона</v>
          </cell>
          <cell r="I7" t="str">
            <v>IV зона</v>
          </cell>
        </row>
        <row r="8">
          <cell r="A8" t="str">
            <v>I.СОДЕРЖАНИЕ ДОМОХОЗЯЙСТВА</v>
          </cell>
        </row>
        <row r="9">
          <cell r="A9" t="str">
            <v>Уборщики помещений</v>
          </cell>
          <cell r="B9">
            <v>68.3</v>
          </cell>
          <cell r="C9">
            <v>71.040000000000006</v>
          </cell>
          <cell r="D9">
            <v>71.069999999999993</v>
          </cell>
          <cell r="E9">
            <v>78.25</v>
          </cell>
          <cell r="F9">
            <v>64.400000000000006</v>
          </cell>
          <cell r="G9">
            <v>53.75</v>
          </cell>
          <cell r="H9">
            <v>53.21</v>
          </cell>
          <cell r="I9">
            <v>81.400000000000006</v>
          </cell>
        </row>
        <row r="10">
          <cell r="A10" t="str">
            <v>Уборка территории</v>
          </cell>
          <cell r="B10">
            <v>30.55</v>
          </cell>
          <cell r="C10">
            <v>31.49</v>
          </cell>
          <cell r="D10">
            <v>31.8</v>
          </cell>
          <cell r="E10">
            <v>44.79</v>
          </cell>
          <cell r="F10">
            <v>82.22</v>
          </cell>
          <cell r="G10">
            <v>85.4</v>
          </cell>
          <cell r="H10">
            <v>85.49</v>
          </cell>
          <cell r="I10">
            <v>118.7</v>
          </cell>
        </row>
        <row r="11">
          <cell r="A11" t="str">
            <v xml:space="preserve">Сторожевая охрана и вахтеры </v>
          </cell>
        </row>
        <row r="12">
          <cell r="A12" t="str">
            <v>рабочий по благоустройству</v>
          </cell>
          <cell r="B12">
            <v>30.55</v>
          </cell>
          <cell r="C12">
            <v>31.49</v>
          </cell>
          <cell r="D12">
            <v>31.8</v>
          </cell>
          <cell r="E12">
            <v>44.79</v>
          </cell>
          <cell r="F12">
            <v>218.6</v>
          </cell>
          <cell r="G12">
            <v>167.5</v>
          </cell>
          <cell r="H12">
            <v>200.5</v>
          </cell>
          <cell r="I12">
            <v>298.3</v>
          </cell>
        </row>
        <row r="13">
          <cell r="A13" t="str">
            <v>Уборщик мусорокамер</v>
          </cell>
          <cell r="B13">
            <v>67.650000000000006</v>
          </cell>
          <cell r="C13">
            <v>68.83</v>
          </cell>
          <cell r="D13">
            <v>69.17</v>
          </cell>
          <cell r="E13">
            <v>79.12</v>
          </cell>
          <cell r="F13">
            <v>36.909999999999997</v>
          </cell>
          <cell r="G13">
            <v>39.11</v>
          </cell>
          <cell r="H13">
            <v>39.159999999999997</v>
          </cell>
          <cell r="I13">
            <v>56.06</v>
          </cell>
        </row>
        <row r="16">
          <cell r="A16" t="str">
            <v>II.ТЕКУЩИЙ РЕМОНТ</v>
          </cell>
        </row>
        <row r="17">
          <cell r="A17" t="str">
            <v>Ремонт конструктивных элементов жилых зданий</v>
          </cell>
        </row>
        <row r="18">
          <cell r="A18" t="str">
            <v>Кровельщик по рулонным кровлям и кровлям из штучных материалам</v>
          </cell>
          <cell r="B18">
            <v>90.85</v>
          </cell>
          <cell r="C18">
            <v>104.16</v>
          </cell>
          <cell r="D18">
            <v>103.65</v>
          </cell>
          <cell r="E18">
            <v>146.75</v>
          </cell>
          <cell r="F18">
            <v>146.80000000000001</v>
          </cell>
          <cell r="G18">
            <v>218.8</v>
          </cell>
          <cell r="H18">
            <v>219</v>
          </cell>
          <cell r="I18">
            <v>221.2</v>
          </cell>
        </row>
        <row r="19">
          <cell r="A19" t="str">
            <v>Бетонщик</v>
          </cell>
          <cell r="B19">
            <v>22.57</v>
          </cell>
          <cell r="C19">
            <v>29.56</v>
          </cell>
          <cell r="D19">
            <v>29.67</v>
          </cell>
          <cell r="E19">
            <v>37.93</v>
          </cell>
          <cell r="F19">
            <v>90.65</v>
          </cell>
          <cell r="G19">
            <v>98.7</v>
          </cell>
          <cell r="H19">
            <v>98.84</v>
          </cell>
          <cell r="I19">
            <v>104.3</v>
          </cell>
        </row>
        <row r="20">
          <cell r="A20" t="str">
            <v>Изолировщик на гидроизоляции</v>
          </cell>
          <cell r="B20">
            <v>79.14</v>
          </cell>
          <cell r="C20">
            <v>79.14</v>
          </cell>
          <cell r="D20">
            <v>79.14</v>
          </cell>
          <cell r="E20">
            <v>79.14</v>
          </cell>
          <cell r="F20">
            <v>194.1</v>
          </cell>
          <cell r="G20">
            <v>198.8</v>
          </cell>
          <cell r="H20">
            <v>199.4</v>
          </cell>
          <cell r="I20">
            <v>201.5</v>
          </cell>
        </row>
        <row r="21">
          <cell r="A21" t="str">
            <v>Каменщик</v>
          </cell>
          <cell r="B21">
            <v>22.57</v>
          </cell>
          <cell r="C21">
            <v>29.56</v>
          </cell>
          <cell r="D21">
            <v>29.67</v>
          </cell>
          <cell r="E21">
            <v>37.93</v>
          </cell>
          <cell r="F21">
            <v>90.65</v>
          </cell>
          <cell r="G21">
            <v>98.7</v>
          </cell>
          <cell r="H21">
            <v>98.84</v>
          </cell>
          <cell r="I21">
            <v>104.3</v>
          </cell>
        </row>
        <row r="22">
          <cell r="A22" t="str">
            <v>Маляр строительный</v>
          </cell>
          <cell r="B22">
            <v>110.73</v>
          </cell>
          <cell r="C22">
            <v>110.8</v>
          </cell>
          <cell r="D22">
            <v>110.87</v>
          </cell>
          <cell r="E22">
            <v>118.53</v>
          </cell>
          <cell r="F22">
            <v>163</v>
          </cell>
          <cell r="G22">
            <v>178</v>
          </cell>
          <cell r="H22">
            <v>178.1</v>
          </cell>
          <cell r="I22">
            <v>181.5</v>
          </cell>
        </row>
        <row r="23">
          <cell r="A23" t="str">
            <v>Монтажник по монтажу ст. и ж/б конструкций</v>
          </cell>
          <cell r="B23">
            <v>24.69</v>
          </cell>
          <cell r="C23">
            <v>24.69</v>
          </cell>
          <cell r="D23">
            <v>24.69</v>
          </cell>
          <cell r="E23">
            <v>24.69</v>
          </cell>
          <cell r="F23">
            <v>116.6</v>
          </cell>
          <cell r="G23">
            <v>126.4</v>
          </cell>
          <cell r="H23">
            <v>126.5</v>
          </cell>
          <cell r="I23">
            <v>120.8</v>
          </cell>
        </row>
        <row r="24">
          <cell r="A24" t="str">
            <v>Облицовщик-плиточник</v>
          </cell>
          <cell r="B24">
            <v>59.7</v>
          </cell>
          <cell r="C24">
            <v>59.7</v>
          </cell>
          <cell r="D24">
            <v>59.7</v>
          </cell>
          <cell r="E24">
            <v>59.7</v>
          </cell>
          <cell r="F24">
            <v>131.4</v>
          </cell>
          <cell r="G24">
            <v>127.3</v>
          </cell>
          <cell r="H24">
            <v>127.4</v>
          </cell>
          <cell r="I24">
            <v>131.69999999999999</v>
          </cell>
        </row>
        <row r="25">
          <cell r="A25" t="str">
            <v>Облицовщик синтетическими материалами</v>
          </cell>
          <cell r="B25">
            <v>16.36</v>
          </cell>
          <cell r="C25">
            <v>16.36</v>
          </cell>
          <cell r="D25">
            <v>16.36</v>
          </cell>
          <cell r="E25">
            <v>16.36</v>
          </cell>
          <cell r="F25">
            <v>101.8</v>
          </cell>
          <cell r="G25">
            <v>109.6</v>
          </cell>
          <cell r="H25">
            <v>109.7</v>
          </cell>
          <cell r="I25">
            <v>113.7</v>
          </cell>
        </row>
        <row r="26">
          <cell r="A26" t="str">
            <v>Печник</v>
          </cell>
          <cell r="B26">
            <v>22.59</v>
          </cell>
          <cell r="C26">
            <v>22.59</v>
          </cell>
          <cell r="D26">
            <v>22.59</v>
          </cell>
          <cell r="E26">
            <v>22.59</v>
          </cell>
          <cell r="F26">
            <v>91.48</v>
          </cell>
          <cell r="G26">
            <v>109.3</v>
          </cell>
          <cell r="H26">
            <v>109.4</v>
          </cell>
          <cell r="I26">
            <v>116.2</v>
          </cell>
        </row>
        <row r="27">
          <cell r="A27" t="str">
            <v>Плотник</v>
          </cell>
          <cell r="B27">
            <v>36.56</v>
          </cell>
          <cell r="C27">
            <v>52.06</v>
          </cell>
          <cell r="D27">
            <v>52.39</v>
          </cell>
          <cell r="E27">
            <v>54.49</v>
          </cell>
          <cell r="F27">
            <v>131.4</v>
          </cell>
          <cell r="G27">
            <v>127.3</v>
          </cell>
          <cell r="H27">
            <v>127.4</v>
          </cell>
          <cell r="I27">
            <v>131.69999999999999</v>
          </cell>
        </row>
        <row r="28">
          <cell r="A28" t="str">
            <v>Слесарь строительный</v>
          </cell>
          <cell r="B28">
            <v>111.44</v>
          </cell>
          <cell r="C28">
            <v>111.44</v>
          </cell>
          <cell r="D28">
            <v>111.44</v>
          </cell>
          <cell r="E28">
            <v>111.44</v>
          </cell>
          <cell r="F28">
            <v>101.7</v>
          </cell>
          <cell r="G28">
            <v>115.5</v>
          </cell>
          <cell r="H28">
            <v>115.6</v>
          </cell>
          <cell r="I28">
            <v>133.9</v>
          </cell>
        </row>
        <row r="29">
          <cell r="A29" t="str">
            <v>Стекольщик</v>
          </cell>
          <cell r="B29">
            <v>211.83</v>
          </cell>
          <cell r="C29">
            <v>211.83</v>
          </cell>
          <cell r="D29">
            <v>211.83</v>
          </cell>
          <cell r="E29">
            <v>211.83</v>
          </cell>
          <cell r="F29">
            <v>131.4</v>
          </cell>
          <cell r="G29">
            <v>127.3</v>
          </cell>
          <cell r="H29">
            <v>127.4</v>
          </cell>
          <cell r="I29">
            <v>131.69999999999999</v>
          </cell>
        </row>
        <row r="30">
          <cell r="A30" t="str">
            <v>Столяр строительный</v>
          </cell>
          <cell r="B30">
            <v>38.18</v>
          </cell>
          <cell r="C30">
            <v>57.61</v>
          </cell>
          <cell r="D30">
            <v>57.92</v>
          </cell>
          <cell r="E30">
            <v>52.13</v>
          </cell>
          <cell r="F30">
            <v>101.7</v>
          </cell>
          <cell r="G30">
            <v>115.5</v>
          </cell>
          <cell r="H30">
            <v>115.6</v>
          </cell>
          <cell r="I30">
            <v>133.9</v>
          </cell>
        </row>
        <row r="31">
          <cell r="A31" t="str">
            <v>Штукатур</v>
          </cell>
          <cell r="B31">
            <v>55.37</v>
          </cell>
          <cell r="C31">
            <v>55.37</v>
          </cell>
          <cell r="D31">
            <v>55.37</v>
          </cell>
          <cell r="E31">
            <v>55.37</v>
          </cell>
          <cell r="F31">
            <v>101.8</v>
          </cell>
          <cell r="G31">
            <v>109.6</v>
          </cell>
          <cell r="H31">
            <v>109.7</v>
          </cell>
          <cell r="I31">
            <v>113.7</v>
          </cell>
        </row>
        <row r="32">
          <cell r="A32" t="str">
            <v>Электрогазосварщик</v>
          </cell>
          <cell r="B32">
            <v>25.88</v>
          </cell>
          <cell r="C32">
            <v>26.94</v>
          </cell>
          <cell r="D32">
            <v>27.02</v>
          </cell>
          <cell r="E32">
            <v>39.31</v>
          </cell>
          <cell r="F32">
            <v>178.3</v>
          </cell>
          <cell r="G32">
            <v>179.1</v>
          </cell>
          <cell r="H32">
            <v>179.3</v>
          </cell>
          <cell r="I32">
            <v>173.1</v>
          </cell>
        </row>
        <row r="33">
          <cell r="A33" t="str">
            <v>Подсобный рабочий</v>
          </cell>
          <cell r="B33">
            <v>20.97</v>
          </cell>
          <cell r="C33">
            <v>28.73</v>
          </cell>
          <cell r="D33">
            <v>29.49</v>
          </cell>
          <cell r="E33">
            <v>26.92</v>
          </cell>
          <cell r="F33">
            <v>64.75</v>
          </cell>
          <cell r="G33">
            <v>78.28</v>
          </cell>
          <cell r="H33">
            <v>78.37</v>
          </cell>
          <cell r="I33">
            <v>81.540000000000006</v>
          </cell>
        </row>
        <row r="34">
          <cell r="A34" t="str">
            <v>Ремонт и обслуживание внутридомового инженерного оборудования</v>
          </cell>
        </row>
        <row r="35">
          <cell r="A35" t="str">
            <v>Слесарь-сантехник</v>
          </cell>
          <cell r="B35">
            <v>24.71</v>
          </cell>
          <cell r="C35">
            <v>37.909999999999997</v>
          </cell>
          <cell r="D35">
            <v>38.07</v>
          </cell>
          <cell r="E35">
            <v>39.159999999999997</v>
          </cell>
          <cell r="F35">
            <v>145.19999999999999</v>
          </cell>
          <cell r="G35">
            <v>142.19999999999999</v>
          </cell>
          <cell r="H35">
            <v>142.30000000000001</v>
          </cell>
          <cell r="I35">
            <v>148.4</v>
          </cell>
        </row>
        <row r="36">
          <cell r="A36" t="str">
            <v>Электромонтер</v>
          </cell>
          <cell r="B36">
            <v>48.52</v>
          </cell>
          <cell r="C36">
            <v>51.32</v>
          </cell>
          <cell r="D36">
            <v>51.58</v>
          </cell>
          <cell r="E36">
            <v>80.75</v>
          </cell>
          <cell r="F36">
            <v>75.94</v>
          </cell>
          <cell r="G36">
            <v>87.29</v>
          </cell>
          <cell r="H36">
            <v>91.8</v>
          </cell>
          <cell r="I36">
            <v>114.2</v>
          </cell>
        </row>
        <row r="37">
          <cell r="A37" t="str">
            <v>Рабочие аварийно-диспетч. службы</v>
          </cell>
          <cell r="B37">
            <v>24.71</v>
          </cell>
          <cell r="C37">
            <v>37.909999999999997</v>
          </cell>
          <cell r="D37">
            <v>38.07</v>
          </cell>
          <cell r="E37">
            <v>39.159999999999997</v>
          </cell>
          <cell r="F37">
            <v>145.19999999999999</v>
          </cell>
          <cell r="G37">
            <v>142.19999999999999</v>
          </cell>
          <cell r="H37">
            <v>142.30000000000001</v>
          </cell>
          <cell r="I37">
            <v>148.4</v>
          </cell>
        </row>
        <row r="39">
          <cell r="A39" t="str">
            <v>III.РУКОВОДИТЕЛИ, СПЕЦИАЛИСТЫ И СЛУЖАЩИЕ</v>
          </cell>
        </row>
        <row r="40">
          <cell r="A40" t="str">
            <v>2.2.1.Производственно-технич. структурн.подразд.</v>
          </cell>
          <cell r="F40">
            <v>64.41</v>
          </cell>
          <cell r="G40">
            <v>66.12</v>
          </cell>
          <cell r="H40">
            <v>66.180000000000007</v>
          </cell>
          <cell r="I40">
            <v>77.72</v>
          </cell>
        </row>
        <row r="41">
          <cell r="A41" t="str">
            <v>2.2.2. Линейные структурные подразделения</v>
          </cell>
          <cell r="F41">
            <v>64.41</v>
          </cell>
          <cell r="G41">
            <v>66.12</v>
          </cell>
          <cell r="H41">
            <v>66.180000000000007</v>
          </cell>
          <cell r="I41">
            <v>77.72</v>
          </cell>
        </row>
        <row r="45">
          <cell r="A45" t="str">
            <v>с усовершенствованным покрытием</v>
          </cell>
          <cell r="B45">
            <v>6288.17</v>
          </cell>
          <cell r="C45">
            <v>5891.06</v>
          </cell>
          <cell r="D45">
            <v>5704.15</v>
          </cell>
          <cell r="E45">
            <v>4952.09</v>
          </cell>
        </row>
        <row r="46">
          <cell r="A46" t="str">
            <v>с неусовершенствованным покрытием</v>
          </cell>
          <cell r="B46">
            <v>4857.54</v>
          </cell>
          <cell r="C46">
            <v>4548.3599999999997</v>
          </cell>
          <cell r="D46">
            <v>4398.22</v>
          </cell>
          <cell r="E46">
            <v>3837.57</v>
          </cell>
        </row>
        <row r="47">
          <cell r="A47" t="str">
            <v xml:space="preserve">          без покрытия</v>
          </cell>
          <cell r="B47">
            <v>4225.67</v>
          </cell>
          <cell r="C47">
            <v>3969.47</v>
          </cell>
          <cell r="D47">
            <v>3843.23</v>
          </cell>
          <cell r="E47">
            <v>3352.05</v>
          </cell>
        </row>
        <row r="49">
          <cell r="A49" t="str">
            <v>Поправочный климатический коэф-т/техники</v>
          </cell>
          <cell r="B49">
            <v>1.4</v>
          </cell>
          <cell r="C49">
            <v>1.6</v>
          </cell>
          <cell r="D49">
            <v>1.8</v>
          </cell>
          <cell r="E49">
            <v>2</v>
          </cell>
        </row>
      </sheetData>
      <sheetData sheetId="1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row r="2">
          <cell r="A2" t="str">
            <v>№ п/п</v>
          </cell>
          <cell r="B2" t="str">
            <v>Район</v>
          </cell>
          <cell r="C2" t="str">
            <v>Код зоны</v>
          </cell>
          <cell r="D2" t="str">
            <v>Коэффициенты надбавок к заработной плате</v>
          </cell>
          <cell r="G2" t="str">
            <v>Продолж. допол. отпуска</v>
          </cell>
          <cell r="H2" t="str">
            <v>N зоны</v>
          </cell>
          <cell r="I2" t="str">
            <v>Поправочный коэффициент к численности для районов Крайнего севера и районам приравненных к ним</v>
          </cell>
          <cell r="J2" t="str">
            <v>Продолжительность отопительного сезона</v>
          </cell>
          <cell r="K2" t="str">
            <v>Географическая широта данного района</v>
          </cell>
          <cell r="L2" t="str">
            <v>Стоимость проезда в отпуск (до ст.Москва)</v>
          </cell>
        </row>
        <row r="3">
          <cell r="D3" t="str">
            <v>Районный коэф-т</v>
          </cell>
          <cell r="E3" t="str">
            <v>Льготы Крайнего Севера</v>
          </cell>
          <cell r="F3" t="str">
            <v>общий</v>
          </cell>
        </row>
        <row r="4">
          <cell r="A4">
            <v>1</v>
          </cell>
          <cell r="B4" t="str">
            <v>г. Сыктывкар</v>
          </cell>
          <cell r="C4" t="str">
            <v>01</v>
          </cell>
          <cell r="D4">
            <v>0.2</v>
          </cell>
          <cell r="E4">
            <v>0.5</v>
          </cell>
          <cell r="F4">
            <v>0.7</v>
          </cell>
          <cell r="G4">
            <v>16</v>
          </cell>
          <cell r="H4" t="str">
            <v xml:space="preserve">I зона </v>
          </cell>
          <cell r="I4">
            <v>1.05</v>
          </cell>
          <cell r="J4">
            <v>272</v>
          </cell>
          <cell r="K4">
            <v>62</v>
          </cell>
          <cell r="L4">
            <v>879.3</v>
          </cell>
        </row>
        <row r="5">
          <cell r="A5">
            <v>2</v>
          </cell>
          <cell r="B5" t="str">
            <v>Княжпогостский</v>
          </cell>
          <cell r="C5" t="str">
            <v>02</v>
          </cell>
          <cell r="D5">
            <v>0.2</v>
          </cell>
          <cell r="E5">
            <v>0.5</v>
          </cell>
          <cell r="F5">
            <v>0.7</v>
          </cell>
          <cell r="G5">
            <v>16</v>
          </cell>
          <cell r="H5" t="str">
            <v xml:space="preserve">I зона </v>
          </cell>
          <cell r="I5">
            <v>1.05</v>
          </cell>
          <cell r="J5">
            <v>269</v>
          </cell>
          <cell r="K5">
            <v>63</v>
          </cell>
          <cell r="L5">
            <v>975.3</v>
          </cell>
        </row>
        <row r="6">
          <cell r="A6">
            <v>3</v>
          </cell>
          <cell r="B6" t="str">
            <v>Сысольский</v>
          </cell>
          <cell r="C6" t="str">
            <v>03</v>
          </cell>
          <cell r="D6">
            <v>0.2</v>
          </cell>
          <cell r="E6">
            <v>0.5</v>
          </cell>
          <cell r="F6">
            <v>0.7</v>
          </cell>
          <cell r="G6">
            <v>16</v>
          </cell>
          <cell r="H6" t="str">
            <v xml:space="preserve">I зона </v>
          </cell>
          <cell r="I6">
            <v>1.05</v>
          </cell>
          <cell r="J6">
            <v>264</v>
          </cell>
          <cell r="K6">
            <v>61</v>
          </cell>
          <cell r="L6">
            <v>952.3</v>
          </cell>
        </row>
        <row r="7">
          <cell r="A7">
            <v>4</v>
          </cell>
          <cell r="B7" t="str">
            <v>Сыктывдинский</v>
          </cell>
          <cell r="C7" t="str">
            <v>04</v>
          </cell>
          <cell r="D7">
            <v>0.2</v>
          </cell>
          <cell r="E7">
            <v>0.5</v>
          </cell>
          <cell r="F7">
            <v>0.7</v>
          </cell>
          <cell r="G7">
            <v>16</v>
          </cell>
          <cell r="H7" t="str">
            <v xml:space="preserve">I зона </v>
          </cell>
          <cell r="I7">
            <v>1.05</v>
          </cell>
          <cell r="J7">
            <v>272</v>
          </cell>
          <cell r="K7">
            <v>62</v>
          </cell>
          <cell r="L7">
            <v>879.3</v>
          </cell>
        </row>
        <row r="8">
          <cell r="A8">
            <v>5</v>
          </cell>
          <cell r="B8" t="str">
            <v>Койгородский</v>
          </cell>
          <cell r="C8" t="str">
            <v>05</v>
          </cell>
          <cell r="D8">
            <v>0.2</v>
          </cell>
          <cell r="E8">
            <v>0.5</v>
          </cell>
          <cell r="F8">
            <v>0.7</v>
          </cell>
          <cell r="G8">
            <v>16</v>
          </cell>
          <cell r="H8" t="str">
            <v xml:space="preserve">I зона </v>
          </cell>
          <cell r="I8">
            <v>1.05</v>
          </cell>
          <cell r="J8">
            <v>248</v>
          </cell>
          <cell r="K8">
            <v>60</v>
          </cell>
          <cell r="L8">
            <v>1028.3</v>
          </cell>
        </row>
        <row r="9">
          <cell r="A9">
            <v>6</v>
          </cell>
          <cell r="B9" t="str">
            <v>Усть-Вымский</v>
          </cell>
          <cell r="C9" t="str">
            <v>06</v>
          </cell>
          <cell r="D9">
            <v>0.2</v>
          </cell>
          <cell r="E9">
            <v>0.5</v>
          </cell>
          <cell r="F9">
            <v>0.7</v>
          </cell>
          <cell r="G9">
            <v>16</v>
          </cell>
          <cell r="H9" t="str">
            <v xml:space="preserve">I зона </v>
          </cell>
          <cell r="I9">
            <v>1.05</v>
          </cell>
          <cell r="J9">
            <v>245</v>
          </cell>
          <cell r="K9">
            <v>62</v>
          </cell>
          <cell r="L9">
            <v>879.3</v>
          </cell>
        </row>
        <row r="10">
          <cell r="A10">
            <v>7</v>
          </cell>
          <cell r="B10" t="str">
            <v>Усть-Куломский</v>
          </cell>
          <cell r="C10" t="str">
            <v>07</v>
          </cell>
          <cell r="D10">
            <v>0.2</v>
          </cell>
          <cell r="E10">
            <v>0.5</v>
          </cell>
          <cell r="F10">
            <v>0.7</v>
          </cell>
          <cell r="G10">
            <v>16</v>
          </cell>
          <cell r="H10" t="str">
            <v xml:space="preserve">I зона </v>
          </cell>
          <cell r="I10">
            <v>1.05</v>
          </cell>
          <cell r="J10">
            <v>268</v>
          </cell>
          <cell r="K10">
            <v>62</v>
          </cell>
          <cell r="L10">
            <v>989.23</v>
          </cell>
        </row>
        <row r="11">
          <cell r="A11">
            <v>8</v>
          </cell>
          <cell r="B11" t="str">
            <v>Корткеросский</v>
          </cell>
          <cell r="C11" t="str">
            <v>08</v>
          </cell>
          <cell r="D11">
            <v>0.2</v>
          </cell>
          <cell r="E11">
            <v>0.5</v>
          </cell>
          <cell r="F11">
            <v>0.7</v>
          </cell>
          <cell r="G11">
            <v>16</v>
          </cell>
          <cell r="H11" t="str">
            <v xml:space="preserve">I зона </v>
          </cell>
          <cell r="I11">
            <v>1.05</v>
          </cell>
          <cell r="J11">
            <v>243</v>
          </cell>
          <cell r="K11">
            <v>62</v>
          </cell>
          <cell r="L11">
            <v>911.7</v>
          </cell>
        </row>
        <row r="12">
          <cell r="A12">
            <v>9</v>
          </cell>
          <cell r="B12" t="str">
            <v>Прилузский</v>
          </cell>
          <cell r="C12" t="str">
            <v>09</v>
          </cell>
          <cell r="D12">
            <v>0.2</v>
          </cell>
          <cell r="E12">
            <v>0.5</v>
          </cell>
          <cell r="F12">
            <v>0.7</v>
          </cell>
          <cell r="G12">
            <v>16</v>
          </cell>
          <cell r="H12" t="str">
            <v xml:space="preserve">I зона </v>
          </cell>
          <cell r="I12">
            <v>1.05</v>
          </cell>
          <cell r="J12">
            <v>238</v>
          </cell>
          <cell r="K12">
            <v>60</v>
          </cell>
          <cell r="L12">
            <v>1024.3</v>
          </cell>
        </row>
        <row r="13">
          <cell r="A13">
            <v>10</v>
          </cell>
          <cell r="B13" t="str">
            <v>г. Печора</v>
          </cell>
          <cell r="C13" t="str">
            <v>10</v>
          </cell>
          <cell r="D13">
            <v>0.3</v>
          </cell>
          <cell r="E13">
            <v>0.8</v>
          </cell>
          <cell r="F13">
            <v>1.1000000000000001</v>
          </cell>
          <cell r="G13">
            <v>24</v>
          </cell>
          <cell r="H13" t="str">
            <v>III зона</v>
          </cell>
          <cell r="I13">
            <v>1.05</v>
          </cell>
          <cell r="J13">
            <v>267</v>
          </cell>
          <cell r="K13">
            <v>65</v>
          </cell>
          <cell r="L13">
            <v>1125.2</v>
          </cell>
        </row>
        <row r="14">
          <cell r="A14">
            <v>11</v>
          </cell>
          <cell r="B14" t="str">
            <v>г. Ухта</v>
          </cell>
          <cell r="C14" t="str">
            <v>11</v>
          </cell>
          <cell r="D14">
            <v>0.3</v>
          </cell>
          <cell r="E14">
            <v>0.5</v>
          </cell>
          <cell r="F14">
            <v>0.8</v>
          </cell>
          <cell r="G14">
            <v>16</v>
          </cell>
          <cell r="H14" t="str">
            <v>II зона</v>
          </cell>
          <cell r="I14">
            <v>1.05</v>
          </cell>
          <cell r="J14">
            <v>258</v>
          </cell>
          <cell r="K14">
            <v>64</v>
          </cell>
          <cell r="L14">
            <v>988.5</v>
          </cell>
        </row>
        <row r="15">
          <cell r="A15">
            <v>12</v>
          </cell>
          <cell r="B15" t="str">
            <v>г. Сосногорск</v>
          </cell>
          <cell r="C15" t="str">
            <v>12</v>
          </cell>
          <cell r="D15">
            <v>0.3</v>
          </cell>
          <cell r="E15">
            <v>0.5</v>
          </cell>
          <cell r="F15">
            <v>0.8</v>
          </cell>
          <cell r="G15">
            <v>16</v>
          </cell>
          <cell r="H15" t="str">
            <v>II зона</v>
          </cell>
          <cell r="I15">
            <v>1.05</v>
          </cell>
          <cell r="J15">
            <v>269</v>
          </cell>
          <cell r="K15">
            <v>64</v>
          </cell>
          <cell r="L15">
            <v>988.5</v>
          </cell>
        </row>
        <row r="16">
          <cell r="A16">
            <v>13</v>
          </cell>
          <cell r="B16" t="str">
            <v>Троицко-Печорский</v>
          </cell>
          <cell r="C16" t="str">
            <v>13</v>
          </cell>
          <cell r="D16">
            <v>0.3</v>
          </cell>
          <cell r="E16">
            <v>0.5</v>
          </cell>
          <cell r="F16">
            <v>0.8</v>
          </cell>
          <cell r="G16">
            <v>16</v>
          </cell>
          <cell r="H16" t="str">
            <v>II зона</v>
          </cell>
          <cell r="I16">
            <v>1.05</v>
          </cell>
          <cell r="J16">
            <v>254</v>
          </cell>
          <cell r="K16">
            <v>63</v>
          </cell>
          <cell r="L16">
            <v>1041.8</v>
          </cell>
        </row>
        <row r="17">
          <cell r="A17">
            <v>14</v>
          </cell>
          <cell r="B17" t="str">
            <v>Удорский</v>
          </cell>
          <cell r="C17" t="str">
            <v>14</v>
          </cell>
          <cell r="D17">
            <v>0.3</v>
          </cell>
          <cell r="E17">
            <v>0.5</v>
          </cell>
          <cell r="F17">
            <v>0.8</v>
          </cell>
          <cell r="G17">
            <v>16</v>
          </cell>
          <cell r="H17" t="str">
            <v>II зона</v>
          </cell>
          <cell r="I17">
            <v>1.05</v>
          </cell>
          <cell r="J17">
            <v>256</v>
          </cell>
          <cell r="K17">
            <v>64</v>
          </cell>
          <cell r="L17">
            <v>1099.9000000000001</v>
          </cell>
        </row>
        <row r="18">
          <cell r="A18">
            <v>15</v>
          </cell>
          <cell r="B18" t="str">
            <v>Ижемский</v>
          </cell>
          <cell r="C18" t="str">
            <v>15</v>
          </cell>
          <cell r="D18">
            <v>0.3</v>
          </cell>
          <cell r="E18">
            <v>0.8</v>
          </cell>
          <cell r="F18">
            <v>1.1000000000000001</v>
          </cell>
          <cell r="G18">
            <v>24</v>
          </cell>
          <cell r="H18" t="str">
            <v>III зона</v>
          </cell>
          <cell r="I18">
            <v>1.05</v>
          </cell>
          <cell r="J18">
            <v>264</v>
          </cell>
          <cell r="K18">
            <v>65</v>
          </cell>
          <cell r="L18">
            <v>958</v>
          </cell>
        </row>
        <row r="19">
          <cell r="A19">
            <v>16</v>
          </cell>
          <cell r="B19" t="str">
            <v>Вуктыльский</v>
          </cell>
          <cell r="C19" t="str">
            <v>16</v>
          </cell>
          <cell r="D19">
            <v>0.4</v>
          </cell>
          <cell r="E19">
            <v>0.5</v>
          </cell>
          <cell r="F19">
            <v>0.9</v>
          </cell>
          <cell r="G19">
            <v>16</v>
          </cell>
          <cell r="H19" t="str">
            <v>II зона</v>
          </cell>
          <cell r="I19">
            <v>1.05</v>
          </cell>
          <cell r="J19">
            <v>261</v>
          </cell>
          <cell r="K19">
            <v>64</v>
          </cell>
          <cell r="L19">
            <v>958</v>
          </cell>
        </row>
        <row r="20">
          <cell r="A20">
            <v>17</v>
          </cell>
          <cell r="B20" t="str">
            <v>Усть-Цилемский</v>
          </cell>
          <cell r="C20" t="str">
            <v>17</v>
          </cell>
          <cell r="D20">
            <v>0.3</v>
          </cell>
          <cell r="E20">
            <v>0.8</v>
          </cell>
          <cell r="F20">
            <v>1.1000000000000001</v>
          </cell>
          <cell r="G20">
            <v>24</v>
          </cell>
          <cell r="H20" t="str">
            <v>III зона</v>
          </cell>
          <cell r="I20">
            <v>1.05</v>
          </cell>
          <cell r="J20">
            <v>268</v>
          </cell>
          <cell r="K20">
            <v>65</v>
          </cell>
          <cell r="L20">
            <v>1125.2</v>
          </cell>
        </row>
        <row r="21">
          <cell r="A21">
            <v>18</v>
          </cell>
          <cell r="B21" t="str">
            <v>г. Инта</v>
          </cell>
          <cell r="C21" t="str">
            <v>18</v>
          </cell>
          <cell r="D21">
            <v>0.5</v>
          </cell>
          <cell r="E21">
            <v>0.8</v>
          </cell>
          <cell r="F21">
            <v>1.3</v>
          </cell>
          <cell r="G21">
            <v>24</v>
          </cell>
          <cell r="H21" t="str">
            <v>IV зона</v>
          </cell>
          <cell r="I21">
            <v>1.07</v>
          </cell>
          <cell r="J21">
            <v>283</v>
          </cell>
          <cell r="K21">
            <v>66</v>
          </cell>
          <cell r="L21">
            <v>1235</v>
          </cell>
        </row>
        <row r="22">
          <cell r="A22">
            <v>19</v>
          </cell>
          <cell r="B22" t="str">
            <v>г. Воркута</v>
          </cell>
          <cell r="C22" t="str">
            <v>19</v>
          </cell>
          <cell r="D22">
            <v>0.6</v>
          </cell>
          <cell r="E22">
            <v>0.8</v>
          </cell>
          <cell r="F22">
            <v>1.4</v>
          </cell>
          <cell r="G22">
            <v>24</v>
          </cell>
          <cell r="H22" t="str">
            <v>V зона</v>
          </cell>
          <cell r="I22">
            <v>1.07</v>
          </cell>
          <cell r="J22">
            <v>299</v>
          </cell>
          <cell r="K22">
            <v>67</v>
          </cell>
          <cell r="L22">
            <v>1344.9</v>
          </cell>
        </row>
        <row r="23">
          <cell r="A23">
            <v>20</v>
          </cell>
          <cell r="B23" t="str">
            <v>г. Усинск</v>
          </cell>
          <cell r="C23" t="str">
            <v>20</v>
          </cell>
          <cell r="D23">
            <v>0.5</v>
          </cell>
          <cell r="E23">
            <v>0.8</v>
          </cell>
          <cell r="F23">
            <v>1.3</v>
          </cell>
          <cell r="G23">
            <v>24</v>
          </cell>
          <cell r="H23" t="str">
            <v>IV зона</v>
          </cell>
          <cell r="I23">
            <v>1.07</v>
          </cell>
          <cell r="J23">
            <v>277</v>
          </cell>
          <cell r="K23">
            <v>66</v>
          </cell>
          <cell r="L23">
            <v>1235</v>
          </cell>
        </row>
      </sheetData>
      <sheetData sheetId="2" refreshError="1"/>
      <sheetData sheetId="3" refreshError="1"/>
      <sheetData sheetId="4" refreshError="1">
        <row r="5">
          <cell r="B5" t="str">
            <v>Минимальный размер оплаты труда</v>
          </cell>
          <cell r="C5" t="str">
            <v>руб</v>
          </cell>
          <cell r="D5">
            <v>800</v>
          </cell>
        </row>
        <row r="6">
          <cell r="B6" t="str">
            <v>I.Дополнительная зарплата.</v>
          </cell>
          <cell r="D6" t="str">
            <v>Всего</v>
          </cell>
        </row>
        <row r="7">
          <cell r="B7" t="str">
            <v xml:space="preserve">Прочая дополнительная заработная плата </v>
          </cell>
          <cell r="C7" t="str">
            <v>% к основной</v>
          </cell>
          <cell r="D7">
            <v>0</v>
          </cell>
        </row>
        <row r="8">
          <cell r="B8" t="str">
            <v xml:space="preserve">Доплаты за работу в вечернее время </v>
          </cell>
          <cell r="D8">
            <v>0</v>
          </cell>
        </row>
        <row r="9">
          <cell r="B9" t="str">
            <v xml:space="preserve">Доплаты за работу в ночное время </v>
          </cell>
          <cell r="D9">
            <v>0.4</v>
          </cell>
        </row>
        <row r="10">
          <cell r="B10" t="str">
            <v xml:space="preserve">Размер премиальных к основной зарплате  </v>
          </cell>
          <cell r="D10">
            <v>0.25</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0.28000000000000003</v>
          </cell>
        </row>
        <row r="16">
          <cell r="B16" t="str">
            <v>1.3.Фонд обязательного медицинского страхования</v>
          </cell>
          <cell r="D16">
            <v>3.5999999999999997E-2</v>
          </cell>
        </row>
        <row r="17">
          <cell r="B17" t="str">
            <v>1.4.Страховой тариф</v>
          </cell>
          <cell r="D17">
            <v>3.0000000000000001E-3</v>
          </cell>
        </row>
        <row r="18">
          <cell r="B18" t="str">
            <v>Итого:</v>
          </cell>
          <cell r="D18">
            <v>0.35899999999999999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0.2</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2003</v>
          </cell>
        </row>
        <row r="28">
          <cell r="B28" t="str">
            <v>Всего</v>
          </cell>
          <cell r="C28" t="str">
            <v>дней/год</v>
          </cell>
          <cell r="D28">
            <v>365</v>
          </cell>
        </row>
        <row r="29">
          <cell r="B29" t="str">
            <v>Выходных</v>
          </cell>
          <cell r="C29" t="str">
            <v>дней/год</v>
          </cell>
          <cell r="D29">
            <v>107</v>
          </cell>
        </row>
        <row r="30">
          <cell r="B30" t="str">
            <v xml:space="preserve">Праздничных </v>
          </cell>
          <cell r="C30" t="str">
            <v>дней/год</v>
          </cell>
          <cell r="D30">
            <v>8</v>
          </cell>
        </row>
        <row r="31">
          <cell r="B31" t="str">
            <v>Рабочих</v>
          </cell>
          <cell r="C31" t="str">
            <v>дней/год</v>
          </cell>
          <cell r="D31">
            <v>250</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166</v>
          </cell>
          <cell r="E35">
            <v>149.33000000000001</v>
          </cell>
        </row>
      </sheetData>
      <sheetData sheetId="5" refreshError="1">
        <row r="2">
          <cell r="B2" t="str">
            <v xml:space="preserve">Параметры </v>
          </cell>
          <cell r="D2" t="str">
            <v>Уровень цен</v>
          </cell>
          <cell r="E2" t="str">
            <v xml:space="preserve">I зона </v>
          </cell>
          <cell r="F2" t="str">
            <v>II зона</v>
          </cell>
          <cell r="G2" t="str">
            <v>III зона</v>
          </cell>
          <cell r="H2" t="str">
            <v>IV зона</v>
          </cell>
          <cell r="I2" t="str">
            <v>V зона</v>
          </cell>
          <cell r="K2" t="str">
            <v xml:space="preserve">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 xml:space="preserve">ИНДЕКС Машиностроение и металлообработка (МБП) </v>
          </cell>
          <cell r="E4">
            <v>1.2303999999999999</v>
          </cell>
          <cell r="F4" t="str">
            <v>х</v>
          </cell>
          <cell r="G4" t="str">
            <v>х</v>
          </cell>
          <cell r="H4" t="str">
            <v>х</v>
          </cell>
          <cell r="I4" t="str">
            <v>х</v>
          </cell>
          <cell r="K4">
            <v>1.2303999999999999</v>
          </cell>
          <cell r="L4" t="str">
            <v>х</v>
          </cell>
          <cell r="M4" t="str">
            <v>х</v>
          </cell>
          <cell r="N4" t="str">
            <v>х</v>
          </cell>
          <cell r="O4" t="str">
            <v>х</v>
          </cell>
        </row>
        <row r="5">
          <cell r="B5" t="str">
            <v>ИНДЕКС Легкая промышленность (Спец.одежда)</v>
          </cell>
          <cell r="E5">
            <v>1.0490999999999999</v>
          </cell>
          <cell r="F5" t="str">
            <v>х</v>
          </cell>
          <cell r="G5" t="str">
            <v>х</v>
          </cell>
          <cell r="H5" t="str">
            <v>х</v>
          </cell>
          <cell r="I5" t="str">
            <v>х</v>
          </cell>
          <cell r="K5">
            <v>1.0490999999999999</v>
          </cell>
          <cell r="L5" t="str">
            <v>х</v>
          </cell>
          <cell r="M5" t="str">
            <v>х</v>
          </cell>
          <cell r="N5" t="str">
            <v>х</v>
          </cell>
          <cell r="O5" t="str">
            <v>х</v>
          </cell>
        </row>
        <row r="6">
          <cell r="B6" t="str">
            <v>Молоко за вредн.усл.труда (руб./литр)</v>
          </cell>
          <cell r="E6">
            <v>8</v>
          </cell>
          <cell r="F6">
            <v>9</v>
          </cell>
          <cell r="G6">
            <v>10</v>
          </cell>
          <cell r="H6">
            <v>15</v>
          </cell>
          <cell r="I6">
            <v>15</v>
          </cell>
          <cell r="K6">
            <v>8</v>
          </cell>
          <cell r="L6">
            <v>9</v>
          </cell>
          <cell r="M6">
            <v>10</v>
          </cell>
          <cell r="N6">
            <v>15</v>
          </cell>
          <cell r="O6">
            <v>15</v>
          </cell>
        </row>
        <row r="7">
          <cell r="B7" t="str">
            <v>Индекс удорожания стоимости кап.ремонта (к сметным ценам 01.01.98 г.)</v>
          </cell>
          <cell r="D7" t="str">
            <v xml:space="preserve">на декабрь 2002 г. </v>
          </cell>
          <cell r="E7">
            <v>3.2288999999999999</v>
          </cell>
          <cell r="F7">
            <v>3.2604000000000002</v>
          </cell>
          <cell r="G7">
            <v>3.2429999999999999</v>
          </cell>
          <cell r="H7">
            <v>3.2683</v>
          </cell>
          <cell r="I7">
            <v>3.2683</v>
          </cell>
          <cell r="K7">
            <v>3.2532000000000001</v>
          </cell>
          <cell r="L7">
            <v>3.2873999999999999</v>
          </cell>
          <cell r="M7">
            <v>3.2705000000000002</v>
          </cell>
          <cell r="N7">
            <v>3.3028</v>
          </cell>
          <cell r="O7">
            <v>3.3028</v>
          </cell>
        </row>
        <row r="8">
          <cell r="B8" t="str">
            <v>Индекс удорожания стоимости кап.ремонта (к сметным ценам 01.01.99 г.)</v>
          </cell>
          <cell r="D8" t="str">
            <v xml:space="preserve">на декабрь 2002 г. </v>
          </cell>
          <cell r="E8">
            <v>2.8376000000000001</v>
          </cell>
          <cell r="F8">
            <v>2.8679000000000001</v>
          </cell>
          <cell r="G8">
            <v>2.8529</v>
          </cell>
          <cell r="H8">
            <v>2.8852547514181421</v>
          </cell>
          <cell r="I8">
            <v>2.8852547514181421</v>
          </cell>
          <cell r="K8">
            <v>2.8589000000000002</v>
          </cell>
          <cell r="L8">
            <v>2.8915999999999999</v>
          </cell>
          <cell r="M8">
            <v>2.8771</v>
          </cell>
          <cell r="N8">
            <v>2.9157999999999999</v>
          </cell>
          <cell r="O8">
            <v>2.9157999999999999</v>
          </cell>
        </row>
        <row r="9">
          <cell r="B9" t="str">
            <v>Доля заработной платы</v>
          </cell>
          <cell r="E9">
            <v>0.11284721149007772</v>
          </cell>
          <cell r="F9">
            <v>0.10790668839127213</v>
          </cell>
          <cell r="G9">
            <v>0.13241992782442563</v>
          </cell>
          <cell r="H9">
            <v>0.10522251755936028</v>
          </cell>
          <cell r="I9">
            <v>0.10522251755936028</v>
          </cell>
          <cell r="K9">
            <v>0.11799999999999999</v>
          </cell>
          <cell r="L9">
            <v>0.113</v>
          </cell>
          <cell r="M9">
            <v>0.13800000000000001</v>
          </cell>
          <cell r="N9">
            <v>0.111</v>
          </cell>
          <cell r="O9">
            <v>0.111</v>
          </cell>
        </row>
        <row r="10">
          <cell r="B10" t="str">
            <v>Доля капитального ремонта от баланс.ст.ОПФ</v>
          </cell>
          <cell r="E10">
            <v>0.42</v>
          </cell>
          <cell r="F10">
            <v>0.42</v>
          </cell>
          <cell r="G10">
            <v>0.42</v>
          </cell>
          <cell r="H10">
            <v>0.42</v>
          </cell>
          <cell r="I10">
            <v>0.42</v>
          </cell>
          <cell r="K10">
            <v>0.42</v>
          </cell>
          <cell r="L10">
            <v>0.42</v>
          </cell>
          <cell r="M10">
            <v>0.42</v>
          </cell>
          <cell r="N10">
            <v>0.42</v>
          </cell>
          <cell r="O10">
            <v>0.42</v>
          </cell>
        </row>
        <row r="11">
          <cell r="B11" t="str">
            <v>Сметная стоимость тек.ремонта раб. На 1 млн.руб бал.ст-ти</v>
          </cell>
          <cell r="C11" t="str">
            <v xml:space="preserve">Тыс.руб </v>
          </cell>
          <cell r="D11" t="str">
            <v xml:space="preserve">на декабрь 2002 г. </v>
          </cell>
          <cell r="E11">
            <v>21803.41</v>
          </cell>
          <cell r="F11">
            <v>26441.77</v>
          </cell>
          <cell r="G11">
            <v>26445.45</v>
          </cell>
          <cell r="H11">
            <v>34593.53</v>
          </cell>
          <cell r="I11">
            <v>34593.53</v>
          </cell>
          <cell r="K11">
            <v>21803.41</v>
          </cell>
          <cell r="L11">
            <v>26441.77</v>
          </cell>
          <cell r="M11">
            <v>26445.45</v>
          </cell>
          <cell r="N11">
            <v>34593.53</v>
          </cell>
          <cell r="O11">
            <v>34593.53</v>
          </cell>
        </row>
        <row r="12">
          <cell r="B12" t="str">
            <v>Стоимость медицинского осмотра</v>
          </cell>
        </row>
        <row r="13">
          <cell r="B13" t="str">
            <v>Командировочные расходы</v>
          </cell>
          <cell r="E13">
            <v>2966.7</v>
          </cell>
          <cell r="F13">
            <v>3910.8</v>
          </cell>
          <cell r="G13">
            <v>4734.24</v>
          </cell>
          <cell r="H13">
            <v>5472.48</v>
          </cell>
          <cell r="I13">
            <v>5472.48</v>
          </cell>
          <cell r="K13">
            <v>2966.7</v>
          </cell>
          <cell r="L13">
            <v>3910.8</v>
          </cell>
          <cell r="M13">
            <v>4734.24</v>
          </cell>
          <cell r="N13">
            <v>5472.48</v>
          </cell>
          <cell r="O13">
            <v>5472.48</v>
          </cell>
        </row>
        <row r="14">
          <cell r="B14" t="str">
            <v>АДС</v>
          </cell>
        </row>
        <row r="15">
          <cell r="B15" t="str">
            <v>Механизмы</v>
          </cell>
          <cell r="C15" t="str">
            <v>руб</v>
          </cell>
          <cell r="D15" t="str">
            <v>в ценах января 2003года  (руб, коп)</v>
          </cell>
          <cell r="E15">
            <v>138.66</v>
          </cell>
          <cell r="F15">
            <v>142.22999999999999</v>
          </cell>
          <cell r="G15">
            <v>153</v>
          </cell>
          <cell r="H15">
            <v>162.87</v>
          </cell>
          <cell r="I15">
            <v>178.85</v>
          </cell>
          <cell r="K15">
            <v>141.38999999999999</v>
          </cell>
          <cell r="L15">
            <v>145.19999999999999</v>
          </cell>
          <cell r="M15">
            <v>158.13999999999999</v>
          </cell>
          <cell r="N15">
            <v>168.5</v>
          </cell>
          <cell r="O15">
            <v>184.73</v>
          </cell>
        </row>
        <row r="16">
          <cell r="B16" t="str">
            <v>Доля заработной платы м</v>
          </cell>
          <cell r="E16">
            <v>0.21199999999999999</v>
          </cell>
          <cell r="F16">
            <v>0.216</v>
          </cell>
          <cell r="G16">
            <v>0.23499999999999999</v>
          </cell>
          <cell r="H16">
            <v>0.24</v>
          </cell>
          <cell r="I16">
            <v>0.26300000000000001</v>
          </cell>
          <cell r="K16">
            <v>0.219</v>
          </cell>
          <cell r="L16">
            <v>0.222</v>
          </cell>
          <cell r="M16">
            <v>0.245</v>
          </cell>
          <cell r="N16">
            <v>0.25</v>
          </cell>
          <cell r="O16">
            <v>0.27200000000000002</v>
          </cell>
        </row>
        <row r="17">
          <cell r="B17" t="str">
            <v>Норматив (единиц на 1 млн.б/ст.ОФ по состоянию на 1990г)-м</v>
          </cell>
          <cell r="E17">
            <v>0.59099999999999997</v>
          </cell>
          <cell r="F17">
            <v>0.59099999999999997</v>
          </cell>
          <cell r="G17">
            <v>0.59099999999999997</v>
          </cell>
          <cell r="H17">
            <v>0.59099999999999997</v>
          </cell>
          <cell r="I17">
            <v>0.59099999999999997</v>
          </cell>
          <cell r="K17">
            <v>0.59099999999999997</v>
          </cell>
          <cell r="L17">
            <v>0.59099999999999997</v>
          </cell>
          <cell r="M17">
            <v>0.59099999999999997</v>
          </cell>
          <cell r="N17">
            <v>0.59099999999999997</v>
          </cell>
          <cell r="O17">
            <v>0.59099999999999997</v>
          </cell>
        </row>
        <row r="18">
          <cell r="B18" t="str">
            <v>А/машины</v>
          </cell>
          <cell r="C18" t="str">
            <v>руб</v>
          </cell>
          <cell r="D18" t="str">
            <v>в ценах января 2003г.  руб,коп</v>
          </cell>
          <cell r="E18">
            <v>113.58</v>
          </cell>
          <cell r="F18">
            <v>116.67</v>
          </cell>
          <cell r="G18">
            <v>127.17</v>
          </cell>
          <cell r="H18">
            <v>133.46</v>
          </cell>
          <cell r="I18">
            <v>136.71</v>
          </cell>
          <cell r="K18">
            <v>119.65</v>
          </cell>
          <cell r="L18">
            <v>123.1</v>
          </cell>
          <cell r="M18">
            <v>134.87</v>
          </cell>
          <cell r="N18">
            <v>141.88999999999999</v>
          </cell>
          <cell r="O18">
            <v>145.51</v>
          </cell>
        </row>
        <row r="19">
          <cell r="B19" t="str">
            <v>Доля заработной платы а/тр</v>
          </cell>
          <cell r="E19">
            <v>0.30399999999999999</v>
          </cell>
          <cell r="F19">
            <v>0.312</v>
          </cell>
          <cell r="G19">
            <v>0.33600000000000002</v>
          </cell>
          <cell r="H19">
            <v>0.34899999999999998</v>
          </cell>
          <cell r="I19">
            <v>0.35399999999999998</v>
          </cell>
          <cell r="K19">
            <v>0.31900000000000001</v>
          </cell>
          <cell r="L19">
            <v>0.32700000000000001</v>
          </cell>
          <cell r="M19">
            <v>0.35199999999999998</v>
          </cell>
          <cell r="N19">
            <v>0.36399999999999999</v>
          </cell>
          <cell r="O19">
            <v>0.36899999999999999</v>
          </cell>
        </row>
        <row r="20">
          <cell r="B20" t="str">
            <v>Норматив (единиц на 1 млн.б/ст.ОФ по состоянию на 1990г)-а</v>
          </cell>
          <cell r="E20">
            <v>0.30599999999999999</v>
          </cell>
          <cell r="F20">
            <v>0.30599999999999999</v>
          </cell>
          <cell r="G20">
            <v>0.30599999999999999</v>
          </cell>
          <cell r="H20">
            <v>0.30599999999999999</v>
          </cell>
          <cell r="I20">
            <v>0.30599999999999999</v>
          </cell>
          <cell r="K20">
            <v>0.30599999999999999</v>
          </cell>
          <cell r="L20">
            <v>0.30599999999999999</v>
          </cell>
          <cell r="M20">
            <v>0.30599999999999999</v>
          </cell>
          <cell r="N20">
            <v>0.30599999999999999</v>
          </cell>
          <cell r="O20">
            <v>0.30599999999999999</v>
          </cell>
        </row>
        <row r="21">
          <cell r="B21" t="str">
            <v>Служебный легковой автотранспорт</v>
          </cell>
          <cell r="E21">
            <v>85.85</v>
          </cell>
          <cell r="F21">
            <v>88.6</v>
          </cell>
          <cell r="G21">
            <v>98.23</v>
          </cell>
          <cell r="H21">
            <v>103.83</v>
          </cell>
          <cell r="I21">
            <v>106.7</v>
          </cell>
          <cell r="K21">
            <v>91.34</v>
          </cell>
          <cell r="L21">
            <v>94.4</v>
          </cell>
          <cell r="M21">
            <v>105.17</v>
          </cell>
          <cell r="N21">
            <v>111.43</v>
          </cell>
          <cell r="O21">
            <v>114.64</v>
          </cell>
        </row>
        <row r="22">
          <cell r="B22" t="str">
            <v>Поправочный климатический коэф-т/техники</v>
          </cell>
          <cell r="E22">
            <v>1.4</v>
          </cell>
          <cell r="F22">
            <v>1.6</v>
          </cell>
          <cell r="G22">
            <v>1.8</v>
          </cell>
          <cell r="H22">
            <v>2</v>
          </cell>
          <cell r="I22">
            <v>2</v>
          </cell>
          <cell r="K22">
            <v>1.4</v>
          </cell>
          <cell r="L22">
            <v>1.6</v>
          </cell>
          <cell r="M22">
            <v>1.8</v>
          </cell>
          <cell r="N22">
            <v>2</v>
          </cell>
          <cell r="O22">
            <v>2</v>
          </cell>
        </row>
      </sheetData>
      <sheetData sheetId="6" refreshError="1">
        <row r="4">
          <cell r="C4" t="str">
            <v>I зона</v>
          </cell>
          <cell r="D4" t="str">
            <v>II зона</v>
          </cell>
          <cell r="E4" t="str">
            <v>III зона</v>
          </cell>
          <cell r="F4" t="str">
            <v>IV зона</v>
          </cell>
          <cell r="G4" t="str">
            <v>V зона</v>
          </cell>
        </row>
        <row r="5">
          <cell r="A5">
            <v>0</v>
          </cell>
        </row>
        <row r="6">
          <cell r="A6">
            <v>1</v>
          </cell>
          <cell r="B6" t="str">
            <v>1.Контролер</v>
          </cell>
          <cell r="C6">
            <v>231.22</v>
          </cell>
          <cell r="D6">
            <v>231.37</v>
          </cell>
          <cell r="E6">
            <v>231.65</v>
          </cell>
          <cell r="F6">
            <v>232.04</v>
          </cell>
          <cell r="G6">
            <v>232.29</v>
          </cell>
        </row>
        <row r="7">
          <cell r="A7">
            <v>2</v>
          </cell>
          <cell r="B7" t="str">
            <v xml:space="preserve">2.Оператор   на фильтрах </v>
          </cell>
          <cell r="C7">
            <v>691.84</v>
          </cell>
          <cell r="D7">
            <v>692.15</v>
          </cell>
          <cell r="E7">
            <v>692.52</v>
          </cell>
          <cell r="F7">
            <v>693.04</v>
          </cell>
          <cell r="G7">
            <v>693.38</v>
          </cell>
        </row>
        <row r="8">
          <cell r="A8">
            <v>3</v>
          </cell>
          <cell r="B8" t="str">
            <v>3.Каогулянщик,оператор хлораторной установки</v>
          </cell>
          <cell r="C8">
            <v>421.83</v>
          </cell>
          <cell r="D8">
            <v>422.53</v>
          </cell>
          <cell r="E8">
            <v>423.4</v>
          </cell>
          <cell r="F8">
            <v>424.68</v>
          </cell>
          <cell r="G8">
            <v>425.64</v>
          </cell>
        </row>
        <row r="9">
          <cell r="A9">
            <v>4</v>
          </cell>
          <cell r="B9" t="str">
            <v>4.Машинист(кочегар котельной установки)</v>
          </cell>
          <cell r="C9">
            <v>1111.05</v>
          </cell>
          <cell r="D9">
            <v>1111.8900000000001</v>
          </cell>
          <cell r="E9">
            <v>1112.92</v>
          </cell>
          <cell r="F9">
            <v>1114.4000000000001</v>
          </cell>
          <cell r="G9">
            <v>1115.51</v>
          </cell>
        </row>
        <row r="10">
          <cell r="A10">
            <v>5</v>
          </cell>
          <cell r="B10" t="str">
            <v>5.Машинист насосной установки</v>
          </cell>
          <cell r="C10">
            <v>983.21</v>
          </cell>
          <cell r="D10">
            <v>983.81</v>
          </cell>
          <cell r="E10">
            <v>984.5</v>
          </cell>
          <cell r="F10">
            <v>985.54</v>
          </cell>
          <cell r="G10">
            <v>986.31</v>
          </cell>
        </row>
        <row r="11">
          <cell r="A11">
            <v>6</v>
          </cell>
          <cell r="B11" t="str">
            <v>6.Лаборант химического анализа</v>
          </cell>
          <cell r="C11">
            <v>276.58</v>
          </cell>
          <cell r="D11">
            <v>276.92</v>
          </cell>
          <cell r="E11">
            <v>277.31</v>
          </cell>
          <cell r="F11">
            <v>277.93</v>
          </cell>
          <cell r="G11">
            <v>278.43</v>
          </cell>
        </row>
        <row r="12">
          <cell r="A12">
            <v>7</v>
          </cell>
          <cell r="B12" t="str">
            <v>7.Слесарь аварийно-восстановительных работ (канал.сети, рем.груп. АДС)</v>
          </cell>
          <cell r="C12">
            <v>1031.5450000000001</v>
          </cell>
          <cell r="D12">
            <v>1034.24</v>
          </cell>
          <cell r="E12">
            <v>1036.3699999999999</v>
          </cell>
          <cell r="F12">
            <v>1039.6600000000001</v>
          </cell>
          <cell r="G12">
            <v>1041.57</v>
          </cell>
        </row>
        <row r="13">
          <cell r="A13">
            <v>8</v>
          </cell>
          <cell r="B13" t="str">
            <v>8.Слесарь аварийно-восстановительных работ (водопр.сети)</v>
          </cell>
          <cell r="C13">
            <v>1031.5450000000001</v>
          </cell>
          <cell r="D13">
            <v>1034.24</v>
          </cell>
          <cell r="E13">
            <v>1036.3699999999999</v>
          </cell>
          <cell r="F13">
            <v>1039.6600000000001</v>
          </cell>
          <cell r="G13">
            <v>1041.57</v>
          </cell>
        </row>
        <row r="14">
          <cell r="A14">
            <v>9</v>
          </cell>
          <cell r="B14" t="str">
            <v>9.Слесарь по ремонту хлорного оборудования</v>
          </cell>
          <cell r="C14">
            <v>1051.1300000000001</v>
          </cell>
          <cell r="D14">
            <v>1303.44</v>
          </cell>
          <cell r="E14">
            <v>1305.1300000000001</v>
          </cell>
          <cell r="F14">
            <v>1307.49</v>
          </cell>
          <cell r="G14">
            <v>1309.25</v>
          </cell>
        </row>
        <row r="15">
          <cell r="A15">
            <v>10</v>
          </cell>
          <cell r="B15" t="str">
            <v>10.Слесарь по рем.обор.уч-ка водопр., канал.сооружений</v>
          </cell>
          <cell r="C15">
            <v>889.49</v>
          </cell>
          <cell r="D15">
            <v>892.17</v>
          </cell>
          <cell r="E15">
            <v>895.48</v>
          </cell>
          <cell r="F15">
            <v>900.17</v>
          </cell>
          <cell r="G15">
            <v>903.3</v>
          </cell>
        </row>
        <row r="16">
          <cell r="A16">
            <v>11</v>
          </cell>
          <cell r="B16" t="str">
            <v>11.Электромонтер по обслуживанию</v>
          </cell>
          <cell r="C16">
            <v>684.51</v>
          </cell>
          <cell r="D16">
            <v>686.01</v>
          </cell>
          <cell r="E16">
            <v>687.92</v>
          </cell>
          <cell r="F16">
            <v>690.61</v>
          </cell>
          <cell r="G16">
            <v>692.5</v>
          </cell>
        </row>
        <row r="17">
          <cell r="A17">
            <v>12</v>
          </cell>
          <cell r="B17" t="str">
            <v>12.ИТР(смен.мастер,мастер, техник, техзнолог)</v>
          </cell>
          <cell r="C17">
            <v>166.565</v>
          </cell>
          <cell r="D17">
            <v>167.15</v>
          </cell>
          <cell r="E17">
            <v>167.87</v>
          </cell>
          <cell r="F17">
            <v>168.9</v>
          </cell>
          <cell r="G17">
            <v>169.52</v>
          </cell>
        </row>
        <row r="18">
          <cell r="A18">
            <v>13</v>
          </cell>
          <cell r="B18" t="str">
            <v>13.Слесарь КИПиА</v>
          </cell>
          <cell r="C18">
            <v>166.21</v>
          </cell>
          <cell r="D18">
            <v>166.62</v>
          </cell>
          <cell r="E18">
            <v>167.2</v>
          </cell>
          <cell r="F18">
            <v>167.98</v>
          </cell>
          <cell r="G18">
            <v>168.53</v>
          </cell>
        </row>
        <row r="19">
          <cell r="A19">
            <v>14</v>
          </cell>
          <cell r="B19" t="str">
            <v>14.Грузчик</v>
          </cell>
          <cell r="C19">
            <v>1626.3</v>
          </cell>
          <cell r="D19">
            <v>1631.21</v>
          </cell>
          <cell r="E19">
            <v>1637.42</v>
          </cell>
          <cell r="F19">
            <v>1646.11</v>
          </cell>
          <cell r="G19">
            <v>1651.87</v>
          </cell>
        </row>
        <row r="20">
          <cell r="A20">
            <v>15</v>
          </cell>
          <cell r="B20" t="str">
            <v>15.Пробоотборщик</v>
          </cell>
          <cell r="C20">
            <v>548.42999999999995</v>
          </cell>
          <cell r="D20">
            <v>549.41999999999996</v>
          </cell>
          <cell r="E20">
            <v>550.59</v>
          </cell>
          <cell r="F20">
            <v>552.29999999999995</v>
          </cell>
          <cell r="G20">
            <v>553.51</v>
          </cell>
        </row>
        <row r="21">
          <cell r="A21">
            <v>16</v>
          </cell>
          <cell r="B21" t="str">
            <v>16.Кладовщик</v>
          </cell>
          <cell r="C21">
            <v>332.41</v>
          </cell>
          <cell r="D21">
            <v>332.9</v>
          </cell>
          <cell r="E21">
            <v>333.53</v>
          </cell>
          <cell r="F21">
            <v>334.39</v>
          </cell>
          <cell r="G21">
            <v>334.97</v>
          </cell>
        </row>
        <row r="22">
          <cell r="A22">
            <v>17</v>
          </cell>
          <cell r="B22" t="str">
            <v>17.Оператор очистных сооружений</v>
          </cell>
          <cell r="C22">
            <v>656.96</v>
          </cell>
          <cell r="D22">
            <v>657.87</v>
          </cell>
          <cell r="E22">
            <v>659.02</v>
          </cell>
          <cell r="F22">
            <v>660.67</v>
          </cell>
          <cell r="G22">
            <v>661.9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409.95</v>
          </cell>
          <cell r="D23">
            <v>410.82</v>
          </cell>
          <cell r="E23">
            <v>411.87</v>
          </cell>
          <cell r="F23">
            <v>413.41</v>
          </cell>
          <cell r="G23">
            <v>414.51</v>
          </cell>
        </row>
        <row r="24">
          <cell r="A24">
            <v>19</v>
          </cell>
          <cell r="B24" t="str">
            <v>19. Оператор водозаборных сооружений</v>
          </cell>
          <cell r="C24">
            <v>470.42</v>
          </cell>
          <cell r="D24">
            <v>471.37</v>
          </cell>
          <cell r="E24">
            <v>472.53</v>
          </cell>
          <cell r="F24">
            <v>474.22</v>
          </cell>
          <cell r="G24">
            <v>475.42</v>
          </cell>
        </row>
        <row r="25">
          <cell r="A25">
            <v>20</v>
          </cell>
          <cell r="B25" t="str">
            <v>20. Оператор на песколовках и жироловках, оператор на решетке</v>
          </cell>
          <cell r="C25">
            <v>1081.0899999999999</v>
          </cell>
          <cell r="D25">
            <v>1082.6300000000001</v>
          </cell>
          <cell r="E25">
            <v>1084.5</v>
          </cell>
          <cell r="F25">
            <v>1087.18</v>
          </cell>
          <cell r="G25">
            <v>1089.02</v>
          </cell>
        </row>
        <row r="26">
          <cell r="A26">
            <v>21</v>
          </cell>
          <cell r="B26" t="str">
            <v>21. Оператор полей орошения и фильтрации, оператор на биофильтрах</v>
          </cell>
          <cell r="C26">
            <v>521.4</v>
          </cell>
          <cell r="D26">
            <v>523.30999999999995</v>
          </cell>
          <cell r="E26">
            <v>525.65</v>
          </cell>
          <cell r="F26">
            <v>528.98</v>
          </cell>
          <cell r="G26">
            <v>531.24</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924.68</v>
          </cell>
          <cell r="D27">
            <v>926.1</v>
          </cell>
          <cell r="E27">
            <v>927.83</v>
          </cell>
          <cell r="F27">
            <v>930.31</v>
          </cell>
          <cell r="G27">
            <v>932.02</v>
          </cell>
        </row>
        <row r="28">
          <cell r="A28">
            <v>23</v>
          </cell>
          <cell r="B28" t="str">
            <v>18.Рабочие по колке льда водозаборн.колонок</v>
          </cell>
          <cell r="C28">
            <v>62.28</v>
          </cell>
          <cell r="D28">
            <v>62.52</v>
          </cell>
          <cell r="E28">
            <v>62.88</v>
          </cell>
          <cell r="F28">
            <v>63.36</v>
          </cell>
          <cell r="G28">
            <v>63.72</v>
          </cell>
        </row>
        <row r="29">
          <cell r="A29">
            <v>24</v>
          </cell>
          <cell r="B29" t="str">
            <v>19.Плотник,столяр</v>
          </cell>
          <cell r="C29">
            <v>834.93</v>
          </cell>
          <cell r="D29">
            <v>835.68</v>
          </cell>
          <cell r="E29">
            <v>836.66</v>
          </cell>
          <cell r="F29">
            <v>838.06</v>
          </cell>
          <cell r="G29">
            <v>839.12</v>
          </cell>
        </row>
        <row r="30">
          <cell r="A30">
            <v>25</v>
          </cell>
          <cell r="B30" t="str">
            <v>20.Электрогазосварщик</v>
          </cell>
          <cell r="C30">
            <v>1390.68</v>
          </cell>
          <cell r="D30">
            <v>1394.3</v>
          </cell>
          <cell r="E30">
            <v>1398.8</v>
          </cell>
          <cell r="F30">
            <v>1405.12</v>
          </cell>
          <cell r="G30">
            <v>1409.34</v>
          </cell>
        </row>
        <row r="31">
          <cell r="A31">
            <v>26</v>
          </cell>
          <cell r="B31" t="str">
            <v>21.Уборщик производст.и служебных помещений</v>
          </cell>
          <cell r="C31">
            <v>210.94</v>
          </cell>
          <cell r="D31">
            <v>211.48</v>
          </cell>
          <cell r="E31">
            <v>212.12</v>
          </cell>
          <cell r="F31">
            <v>213.08</v>
          </cell>
          <cell r="G31">
            <v>213.78</v>
          </cell>
        </row>
        <row r="32">
          <cell r="A32">
            <v>27</v>
          </cell>
          <cell r="B32" t="str">
            <v>22.Дворник,сторож</v>
          </cell>
          <cell r="C32">
            <v>546.17999999999995</v>
          </cell>
          <cell r="D32">
            <v>546.95000000000005</v>
          </cell>
          <cell r="E32">
            <v>547.96</v>
          </cell>
          <cell r="F32">
            <v>549.33000000000004</v>
          </cell>
          <cell r="G32">
            <v>550.29</v>
          </cell>
        </row>
        <row r="33">
          <cell r="A33">
            <v>28</v>
          </cell>
          <cell r="B33" t="str">
            <v>23.Токарь,фрезеровщик</v>
          </cell>
          <cell r="C33">
            <v>824.27</v>
          </cell>
          <cell r="D33">
            <v>824.98</v>
          </cell>
          <cell r="E33">
            <v>825.84</v>
          </cell>
          <cell r="F33">
            <v>827.09</v>
          </cell>
          <cell r="G33">
            <v>828</v>
          </cell>
        </row>
        <row r="34">
          <cell r="A34">
            <v>29</v>
          </cell>
          <cell r="B34" t="str">
            <v>24.Каменщик</v>
          </cell>
          <cell r="C34">
            <v>986.72</v>
          </cell>
          <cell r="D34">
            <v>987.6</v>
          </cell>
          <cell r="E34">
            <v>988.76</v>
          </cell>
          <cell r="F34">
            <v>990.4</v>
          </cell>
          <cell r="G34">
            <v>991.61</v>
          </cell>
        </row>
        <row r="35">
          <cell r="A35">
            <v>30</v>
          </cell>
          <cell r="B35" t="str">
            <v>25.Штукатур-маляр</v>
          </cell>
          <cell r="C35">
            <v>272.26</v>
          </cell>
          <cell r="D35">
            <v>272.63</v>
          </cell>
          <cell r="E35">
            <v>273.04000000000002</v>
          </cell>
          <cell r="F35">
            <v>273.69</v>
          </cell>
          <cell r="G35">
            <v>274.2</v>
          </cell>
        </row>
        <row r="36">
          <cell r="A36">
            <v>31</v>
          </cell>
          <cell r="B36" t="str">
            <v>26.Капитан-механик</v>
          </cell>
          <cell r="C36">
            <v>1498.41</v>
          </cell>
          <cell r="D36">
            <v>1499.9</v>
          </cell>
          <cell r="E36">
            <v>1501.78</v>
          </cell>
          <cell r="F36">
            <v>1504.35</v>
          </cell>
          <cell r="G36">
            <v>1506.15</v>
          </cell>
        </row>
        <row r="37">
          <cell r="A37">
            <v>32</v>
          </cell>
          <cell r="B37" t="str">
            <v>27.Буфетчик</v>
          </cell>
          <cell r="C37">
            <v>276.58</v>
          </cell>
          <cell r="D37">
            <v>276.92</v>
          </cell>
          <cell r="E37">
            <v>277.31</v>
          </cell>
          <cell r="F37">
            <v>277.93</v>
          </cell>
          <cell r="G37">
            <v>278.43</v>
          </cell>
        </row>
        <row r="38">
          <cell r="A38">
            <v>33</v>
          </cell>
          <cell r="B38" t="str">
            <v>28.Лаборант-радиолог</v>
          </cell>
          <cell r="C38">
            <v>276.58</v>
          </cell>
          <cell r="D38">
            <v>276.92</v>
          </cell>
          <cell r="E38">
            <v>277.31</v>
          </cell>
          <cell r="F38">
            <v>277.93</v>
          </cell>
          <cell r="G38">
            <v>278.43</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135.9</v>
          </cell>
          <cell r="D44">
            <v>136.91</v>
          </cell>
          <cell r="E44">
            <v>137.65</v>
          </cell>
          <cell r="F44">
            <v>138.88</v>
          </cell>
          <cell r="G44">
            <v>139.76</v>
          </cell>
        </row>
        <row r="45">
          <cell r="A45">
            <v>2</v>
          </cell>
          <cell r="B45" t="str">
            <v>2.Кровельщик по рулонным кровлям и кровлям из штучных материалов, занятый на мягкой кровле</v>
          </cell>
          <cell r="C45">
            <v>1206.69</v>
          </cell>
          <cell r="D45">
            <v>1209.76</v>
          </cell>
          <cell r="E45">
            <v>1213.19</v>
          </cell>
          <cell r="F45">
            <v>1219.4000000000001</v>
          </cell>
          <cell r="G45">
            <v>1223.07</v>
          </cell>
        </row>
        <row r="46">
          <cell r="A46">
            <v>3</v>
          </cell>
          <cell r="B46" t="str">
            <v>3.Маляры</v>
          </cell>
          <cell r="C46">
            <v>115.42</v>
          </cell>
          <cell r="D46">
            <v>115.83</v>
          </cell>
          <cell r="E46">
            <v>116.95</v>
          </cell>
          <cell r="F46">
            <v>117.83</v>
          </cell>
          <cell r="G46">
            <v>118.1</v>
          </cell>
        </row>
        <row r="47">
          <cell r="A47">
            <v>4</v>
          </cell>
          <cell r="B47" t="str">
            <v>4.Плотники</v>
          </cell>
          <cell r="C47">
            <v>329.51</v>
          </cell>
          <cell r="D47">
            <v>330.8</v>
          </cell>
          <cell r="E47">
            <v>333.2</v>
          </cell>
          <cell r="F47">
            <v>337.12</v>
          </cell>
          <cell r="G47">
            <v>339.35</v>
          </cell>
        </row>
        <row r="48">
          <cell r="A48">
            <v>5</v>
          </cell>
          <cell r="B48" t="str">
            <v>5.Слесарь-сантехник</v>
          </cell>
          <cell r="C48">
            <v>223.06</v>
          </cell>
          <cell r="D48">
            <v>223.78</v>
          </cell>
          <cell r="E48">
            <v>225.08</v>
          </cell>
          <cell r="F48">
            <v>227.67</v>
          </cell>
          <cell r="G48">
            <v>228.85</v>
          </cell>
        </row>
        <row r="49">
          <cell r="A49">
            <v>6</v>
          </cell>
          <cell r="B49" t="str">
            <v>6.Газосварщики</v>
          </cell>
          <cell r="C49">
            <v>231.54</v>
          </cell>
          <cell r="D49">
            <v>231.79</v>
          </cell>
          <cell r="E49">
            <v>232.56</v>
          </cell>
          <cell r="F49">
            <v>233.65</v>
          </cell>
          <cell r="G49">
            <v>234.35</v>
          </cell>
        </row>
        <row r="50">
          <cell r="A50">
            <v>7</v>
          </cell>
          <cell r="B50" t="str">
            <v>7.Электромонтажник</v>
          </cell>
          <cell r="C50">
            <v>1394.57</v>
          </cell>
          <cell r="D50">
            <v>1395.61</v>
          </cell>
          <cell r="E50">
            <v>1397.8</v>
          </cell>
          <cell r="F50">
            <v>1400.81</v>
          </cell>
          <cell r="G50">
            <v>1402.34</v>
          </cell>
        </row>
        <row r="51">
          <cell r="A51">
            <v>8</v>
          </cell>
          <cell r="B51" t="str">
            <v>8.Столяр</v>
          </cell>
          <cell r="C51">
            <v>367.8</v>
          </cell>
          <cell r="D51">
            <v>369.19</v>
          </cell>
          <cell r="E51">
            <v>371.46</v>
          </cell>
          <cell r="F51">
            <v>375.68</v>
          </cell>
          <cell r="G51">
            <v>377.87</v>
          </cell>
        </row>
        <row r="52">
          <cell r="A52">
            <v>9</v>
          </cell>
          <cell r="B52" t="str">
            <v>9.Термоизолировщики</v>
          </cell>
          <cell r="C52">
            <v>225.48</v>
          </cell>
          <cell r="D52">
            <v>226.35</v>
          </cell>
          <cell r="E52">
            <v>227.43</v>
          </cell>
          <cell r="F52">
            <v>229.1</v>
          </cell>
          <cell r="G52">
            <v>230.21</v>
          </cell>
        </row>
        <row r="53">
          <cell r="A53">
            <v>10</v>
          </cell>
          <cell r="B53" t="str">
            <v>10.Слесари-вентиляционщики</v>
          </cell>
          <cell r="C53">
            <v>616.33000000000004</v>
          </cell>
          <cell r="D53">
            <v>617.54999999999995</v>
          </cell>
          <cell r="E53">
            <v>618.9</v>
          </cell>
          <cell r="F53">
            <v>621.70000000000005</v>
          </cell>
          <cell r="G53">
            <v>623.15</v>
          </cell>
        </row>
        <row r="54">
          <cell r="A54">
            <v>11</v>
          </cell>
          <cell r="B54" t="str">
            <v>11Электрослесари</v>
          </cell>
          <cell r="C54">
            <v>265.44</v>
          </cell>
          <cell r="D54">
            <v>265.68</v>
          </cell>
          <cell r="E54">
            <v>266.49</v>
          </cell>
          <cell r="F54">
            <v>267.97000000000003</v>
          </cell>
          <cell r="G54">
            <v>268.44</v>
          </cell>
        </row>
        <row r="55">
          <cell r="A55">
            <v>12</v>
          </cell>
          <cell r="B55" t="str">
            <v>12.Электросварщики</v>
          </cell>
          <cell r="C55">
            <v>281.86</v>
          </cell>
          <cell r="D55">
            <v>281.95</v>
          </cell>
          <cell r="E55">
            <v>282.76</v>
          </cell>
          <cell r="F55">
            <v>283.95</v>
          </cell>
          <cell r="G55">
            <v>284.72000000000003</v>
          </cell>
        </row>
        <row r="56">
          <cell r="A56">
            <v>13</v>
          </cell>
          <cell r="B56" t="str">
            <v>13.Электромонтажники кабельных и линейных сетей</v>
          </cell>
          <cell r="C56">
            <v>1547.58</v>
          </cell>
          <cell r="D56">
            <v>1548.38</v>
          </cell>
          <cell r="E56">
            <v>1549.55</v>
          </cell>
          <cell r="F56">
            <v>1551.33</v>
          </cell>
          <cell r="G56">
            <v>1552.09</v>
          </cell>
        </row>
        <row r="57">
          <cell r="A57">
            <v>14</v>
          </cell>
          <cell r="C57">
            <v>6941.1799999999994</v>
          </cell>
          <cell r="D57">
            <v>6953.58</v>
          </cell>
          <cell r="E57">
            <v>6973.02</v>
          </cell>
          <cell r="F57">
            <v>7005.09</v>
          </cell>
          <cell r="G57">
            <v>7022.2999999999993</v>
          </cell>
        </row>
        <row r="58">
          <cell r="D58" t="str">
            <v>МОП</v>
          </cell>
        </row>
        <row r="59">
          <cell r="A59">
            <v>1</v>
          </cell>
          <cell r="B59" t="str">
            <v>1.Уборщик произв.помещений,служебных помещений, по уборке лестничных клеток</v>
          </cell>
          <cell r="C59">
            <v>783</v>
          </cell>
          <cell r="D59">
            <v>785.36</v>
          </cell>
          <cell r="E59">
            <v>791.24</v>
          </cell>
          <cell r="F59">
            <v>797.84</v>
          </cell>
          <cell r="G59">
            <v>802.28</v>
          </cell>
        </row>
        <row r="60">
          <cell r="A60">
            <v>2</v>
          </cell>
          <cell r="B60" t="str">
            <v>2.Рабочий по обслуживанию мусоропроводов</v>
          </cell>
          <cell r="C60">
            <v>145.16</v>
          </cell>
          <cell r="D60">
            <v>145.99</v>
          </cell>
          <cell r="E60">
            <v>148.69</v>
          </cell>
          <cell r="F60">
            <v>151.27000000000001</v>
          </cell>
          <cell r="G60">
            <v>152.97999999999999</v>
          </cell>
        </row>
        <row r="61">
          <cell r="A61">
            <v>3</v>
          </cell>
          <cell r="B61" t="str">
            <v>3.Дворник</v>
          </cell>
          <cell r="C61">
            <v>145.16</v>
          </cell>
          <cell r="D61">
            <v>145.99</v>
          </cell>
          <cell r="E61">
            <v>148.69</v>
          </cell>
          <cell r="F61">
            <v>151.27000000000001</v>
          </cell>
          <cell r="G61">
            <v>152.97999999999999</v>
          </cell>
        </row>
        <row r="62">
          <cell r="A62">
            <v>4</v>
          </cell>
          <cell r="B62" t="str">
            <v>4.Рабочий по благоустройству населенных пунктов</v>
          </cell>
          <cell r="C62">
            <v>145.16</v>
          </cell>
          <cell r="D62">
            <v>145.99</v>
          </cell>
          <cell r="E62">
            <v>148.69</v>
          </cell>
          <cell r="F62">
            <v>151.27000000000001</v>
          </cell>
          <cell r="G62">
            <v>152.97999999999999</v>
          </cell>
        </row>
        <row r="63">
          <cell r="A63">
            <v>5</v>
          </cell>
          <cell r="B63" t="str">
            <v>5.Подсобный рабочий</v>
          </cell>
          <cell r="C63">
            <v>163.69999999999999</v>
          </cell>
          <cell r="D63">
            <v>165.42</v>
          </cell>
          <cell r="E63">
            <v>167.11</v>
          </cell>
          <cell r="F63">
            <v>169.82</v>
          </cell>
          <cell r="G63">
            <v>171.63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4548.3599999999997</v>
          </cell>
          <cell r="E88">
            <v>4398.22</v>
          </cell>
          <cell r="F88">
            <v>3837.57</v>
          </cell>
        </row>
        <row r="89">
          <cell r="B89" t="str">
            <v xml:space="preserve">          без покрытия</v>
          </cell>
          <cell r="C89">
            <v>4225.67</v>
          </cell>
          <cell r="D89">
            <v>3969.47</v>
          </cell>
          <cell r="E89">
            <v>3843.23</v>
          </cell>
          <cell r="F89">
            <v>3352.05</v>
          </cell>
        </row>
      </sheetData>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row r="40">
          <cell r="B40" t="str">
            <v>Печное отопление</v>
          </cell>
          <cell r="C40">
            <v>0</v>
          </cell>
          <cell r="D40">
            <v>0</v>
          </cell>
          <cell r="E40">
            <v>0</v>
          </cell>
        </row>
        <row r="127">
          <cell r="B127" t="str">
            <v>МУП "Койгородский молочный завод"</v>
          </cell>
          <cell r="C127">
            <v>0</v>
          </cell>
          <cell r="D127">
            <v>0</v>
          </cell>
          <cell r="E127">
            <v>0</v>
          </cell>
        </row>
        <row r="128">
          <cell r="B128" t="str">
            <v>МУП "Койгородский хлебозавод"</v>
          </cell>
          <cell r="C128">
            <v>0</v>
          </cell>
          <cell r="D128">
            <v>0</v>
          </cell>
          <cell r="E128">
            <v>0</v>
          </cell>
        </row>
        <row r="129">
          <cell r="B129" t="str">
            <v>ООО "Койгородская передвижная механизированная колонна"</v>
          </cell>
          <cell r="C129">
            <v>0</v>
          </cell>
          <cell r="D129">
            <v>0</v>
          </cell>
          <cell r="E129">
            <v>0</v>
          </cell>
        </row>
        <row r="130">
          <cell r="B130">
            <v>0</v>
          </cell>
          <cell r="C130">
            <v>0</v>
          </cell>
          <cell r="D130">
            <v>0</v>
          </cell>
          <cell r="E130">
            <v>0</v>
          </cell>
        </row>
        <row r="131">
          <cell r="B131" t="str">
            <v>Печора</v>
          </cell>
          <cell r="C131">
            <v>0</v>
          </cell>
          <cell r="D131">
            <v>0</v>
          </cell>
          <cell r="E131">
            <v>0</v>
          </cell>
        </row>
        <row r="133">
          <cell r="B133" t="str">
            <v>СП "Теплосеть" УМП Печоражилкомхоз" (передача) город</v>
          </cell>
          <cell r="C133">
            <v>0</v>
          </cell>
          <cell r="D133">
            <v>0</v>
          </cell>
          <cell r="E133">
            <v>0</v>
          </cell>
        </row>
        <row r="134">
          <cell r="B134" t="str">
            <v>М-222/25</v>
          </cell>
          <cell r="C134">
            <v>0</v>
          </cell>
          <cell r="D134">
            <v>0</v>
          </cell>
          <cell r="E134">
            <v>0</v>
          </cell>
        </row>
        <row r="135">
          <cell r="B135" t="str">
            <v>СП "Теплосеть" УМП Печоражилкомхоз" (город)</v>
          </cell>
          <cell r="C135">
            <v>0</v>
          </cell>
          <cell r="D135">
            <v>0</v>
          </cell>
          <cell r="E135">
            <v>0</v>
          </cell>
        </row>
        <row r="136">
          <cell r="B136" t="str">
            <v>СП "Райжилкомхоз" УМП Печоражилкомхоз" (деревни)</v>
          </cell>
          <cell r="C136">
            <v>0</v>
          </cell>
          <cell r="D136">
            <v>0</v>
          </cell>
          <cell r="E136">
            <v>0</v>
          </cell>
        </row>
        <row r="137">
          <cell r="B137" t="str">
            <v>ОАО "Печорский речной порт"</v>
          </cell>
          <cell r="C137">
            <v>0</v>
          </cell>
          <cell r="D137">
            <v>0</v>
          </cell>
          <cell r="E137">
            <v>0</v>
          </cell>
        </row>
        <row r="138">
          <cell r="B138" t="str">
            <v>ООО "Печортрансстрой"</v>
          </cell>
          <cell r="C138">
            <v>0</v>
          </cell>
          <cell r="D138">
            <v>0</v>
          </cell>
          <cell r="E138">
            <v>0</v>
          </cell>
        </row>
        <row r="139">
          <cell r="B139" t="str">
            <v>ОАО "Северные магистральные нефтепроводы" НПС "Зеленоборск"</v>
          </cell>
          <cell r="C139">
            <v>0</v>
          </cell>
          <cell r="D139">
            <v>0</v>
          </cell>
          <cell r="E13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данные"/>
      <sheetName val="Аморт"/>
      <sheetName val="Парам"/>
      <sheetName val="смета"/>
      <sheetName val="себест"/>
      <sheetName val="Кальк"/>
      <sheetName val="ресурсы"/>
      <sheetName val="ХВО "/>
      <sheetName val="Опл. труда"/>
      <sheetName val="Сод.Сети"/>
      <sheetName val="фот"/>
      <sheetName val="числ"/>
      <sheetName val="ТБ"/>
      <sheetName val="Вредности"/>
      <sheetName val="Прочие"/>
      <sheetName val="НормЧис"/>
      <sheetName val="Зона"/>
      <sheetName val="ЕТС"/>
      <sheetName val="рабоч"/>
      <sheetName val="спецод"/>
      <sheetName val="инструм"/>
      <sheetName val="Потери"/>
      <sheetName val="2Св"/>
      <sheetName val="2НРянв"/>
      <sheetName val="2НР"/>
      <sheetName val="2Мате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9">
          <cell r="B69">
            <v>0</v>
          </cell>
          <cell r="C69">
            <v>0</v>
          </cell>
        </row>
        <row r="70">
          <cell r="B70">
            <v>1</v>
          </cell>
          <cell r="C70">
            <v>1</v>
          </cell>
        </row>
        <row r="71">
          <cell r="B71">
            <v>2</v>
          </cell>
          <cell r="C71">
            <v>1.36</v>
          </cell>
        </row>
        <row r="72">
          <cell r="B72">
            <v>3</v>
          </cell>
          <cell r="C72">
            <v>1.59</v>
          </cell>
        </row>
        <row r="73">
          <cell r="B73">
            <v>4</v>
          </cell>
          <cell r="C73">
            <v>1.73</v>
          </cell>
        </row>
        <row r="74">
          <cell r="B74">
            <v>5</v>
          </cell>
          <cell r="C74">
            <v>1.82</v>
          </cell>
        </row>
        <row r="75">
          <cell r="B75">
            <v>6</v>
          </cell>
          <cell r="C75">
            <v>2</v>
          </cell>
        </row>
        <row r="76">
          <cell r="B76">
            <v>7</v>
          </cell>
          <cell r="C76">
            <v>2.27</v>
          </cell>
        </row>
        <row r="77">
          <cell r="B77">
            <v>8</v>
          </cell>
          <cell r="C77">
            <v>2.54</v>
          </cell>
        </row>
        <row r="78">
          <cell r="B78">
            <v>9</v>
          </cell>
          <cell r="C78">
            <v>2.62</v>
          </cell>
        </row>
        <row r="79">
          <cell r="B79">
            <v>10</v>
          </cell>
          <cell r="C79">
            <v>2.69</v>
          </cell>
        </row>
        <row r="80">
          <cell r="B80">
            <v>11</v>
          </cell>
          <cell r="C80">
            <v>2.78</v>
          </cell>
        </row>
        <row r="81">
          <cell r="B81">
            <v>12</v>
          </cell>
          <cell r="C81">
            <v>2.86</v>
          </cell>
        </row>
        <row r="82">
          <cell r="B82">
            <v>13</v>
          </cell>
          <cell r="C82">
            <v>2.94</v>
          </cell>
        </row>
        <row r="83">
          <cell r="B83">
            <v>14</v>
          </cell>
          <cell r="C83">
            <v>3.03</v>
          </cell>
        </row>
        <row r="84">
          <cell r="B84">
            <v>15</v>
          </cell>
          <cell r="C84">
            <v>3.12</v>
          </cell>
        </row>
        <row r="85">
          <cell r="B85">
            <v>16</v>
          </cell>
          <cell r="C85">
            <v>3.22</v>
          </cell>
        </row>
        <row r="86">
          <cell r="B86">
            <v>17</v>
          </cell>
          <cell r="C86">
            <v>3.31</v>
          </cell>
        </row>
        <row r="87">
          <cell r="B87">
            <v>18</v>
          </cell>
          <cell r="C87">
            <v>3.41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sheetData sheetId="1"/>
      <sheetData sheetId="2"/>
      <sheetData sheetId="3"/>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sheetData sheetId="2" refreshError="1"/>
      <sheetData sheetId="3" refreshError="1"/>
      <sheetData sheetId="4" refreshError="1"/>
      <sheetData sheetId="5" refreshError="1"/>
      <sheetData sheetId="6" refreshError="1">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sheetData>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A1:AT41"/>
  <sheetViews>
    <sheetView tabSelected="1" view="pageBreakPreview" zoomScaleNormal="100" zoomScaleSheetLayoutView="100" workbookViewId="0">
      <selection activeCell="B16" sqref="B16"/>
    </sheetView>
  </sheetViews>
  <sheetFormatPr defaultColWidth="61.140625" defaultRowHeight="12.75"/>
  <cols>
    <col min="1" max="1" width="6" style="56" customWidth="1"/>
    <col min="2" max="2" width="59.140625" style="50" customWidth="1"/>
    <col min="3" max="3" width="13.7109375" style="57" customWidth="1"/>
    <col min="4" max="4" width="13.7109375" style="42" customWidth="1"/>
    <col min="5" max="5" width="16.28515625" style="42" customWidth="1"/>
    <col min="6" max="6" width="15" style="1" bestFit="1" customWidth="1"/>
    <col min="7" max="25" width="9.140625" style="1" customWidth="1"/>
    <col min="26" max="245" width="9.140625" customWidth="1"/>
    <col min="246" max="246" width="6" customWidth="1"/>
  </cols>
  <sheetData>
    <row r="1" spans="1:46" s="61" customFormat="1" ht="45.75" customHeight="1">
      <c r="A1" s="58" t="s">
        <v>42</v>
      </c>
      <c r="B1" s="58"/>
      <c r="C1" s="58"/>
      <c r="D1" s="58"/>
      <c r="E1" s="58"/>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60"/>
    </row>
    <row r="2" spans="1:46" s="3" customFormat="1" ht="18.75">
      <c r="A2" s="62" t="s">
        <v>0</v>
      </c>
      <c r="B2" s="62"/>
      <c r="C2" s="62"/>
      <c r="D2" s="62"/>
      <c r="E2" s="62"/>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2"/>
    </row>
    <row r="3" spans="1:46" s="4" customFormat="1" ht="18.75">
      <c r="A3" s="62" t="s">
        <v>1</v>
      </c>
      <c r="B3" s="62"/>
      <c r="C3" s="62"/>
      <c r="D3" s="62"/>
      <c r="E3" s="62"/>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pans="1:46">
      <c r="A4" s="5"/>
      <c r="B4" s="5"/>
      <c r="C4" s="5"/>
      <c r="D4" s="6"/>
      <c r="E4" s="6"/>
    </row>
    <row r="5" spans="1:46" s="11" customFormat="1" ht="42" customHeight="1">
      <c r="A5" s="7" t="s">
        <v>2</v>
      </c>
      <c r="B5" s="8" t="s">
        <v>3</v>
      </c>
      <c r="C5" s="8" t="s">
        <v>4</v>
      </c>
      <c r="D5" s="9" t="s">
        <v>5</v>
      </c>
      <c r="E5" s="7" t="s">
        <v>6</v>
      </c>
      <c r="F5" s="10"/>
      <c r="G5" s="10"/>
      <c r="H5" s="10"/>
      <c r="I5" s="10"/>
      <c r="J5" s="10"/>
      <c r="K5" s="10"/>
      <c r="L5" s="10"/>
      <c r="M5" s="10"/>
      <c r="N5" s="10"/>
      <c r="O5" s="10"/>
      <c r="P5" s="10"/>
      <c r="Q5" s="10"/>
      <c r="R5" s="10"/>
      <c r="S5" s="10"/>
      <c r="T5" s="10"/>
      <c r="U5" s="10"/>
      <c r="V5" s="10"/>
      <c r="W5" s="10"/>
      <c r="X5" s="10"/>
      <c r="Y5" s="10"/>
    </row>
    <row r="6" spans="1:46" s="16" customFormat="1" ht="12">
      <c r="A6" s="12"/>
      <c r="B6" s="13" t="s">
        <v>7</v>
      </c>
      <c r="C6" s="14"/>
      <c r="D6" s="8"/>
      <c r="E6" s="8"/>
      <c r="F6" s="15"/>
      <c r="G6" s="15"/>
      <c r="H6" s="15"/>
      <c r="I6" s="15"/>
      <c r="J6" s="15"/>
      <c r="K6" s="15"/>
      <c r="L6" s="15"/>
      <c r="M6" s="15"/>
      <c r="N6" s="15"/>
      <c r="O6" s="15"/>
      <c r="P6" s="15"/>
      <c r="Q6" s="15"/>
      <c r="R6" s="15"/>
      <c r="S6" s="15"/>
      <c r="T6" s="15"/>
      <c r="U6" s="15"/>
      <c r="V6" s="15"/>
      <c r="W6" s="15"/>
      <c r="X6" s="15"/>
      <c r="Y6" s="15"/>
    </row>
    <row r="7" spans="1:46" s="16" customFormat="1" ht="15" customHeight="1">
      <c r="A7" s="12"/>
      <c r="B7" s="17" t="s">
        <v>8</v>
      </c>
      <c r="C7" s="18">
        <f>'[1]К-2'!C8+'[1]К-4'!C8+'[1]К-6'!C8+'[1]Л-1'!C8+'[1]Л-3'!C8+[1]Л9а!C8+'[1]Л-11'!C8+'[1]Л-13'!C8+'[1]Л-16'!C8+'[1]Л-18'!C8+'[1]M-6а'!C8+'[1]M-7'!C8+'[1]M-19'!C8+'[1]П-1'!C8+'[1]П-2'!C8+'[1]П-3'!C8+'[1]П-4'!C8+'[1]П-5'!C8+'[1]П-6'!C8+'[1]П-8'!C8+'[1]П-10'!C8+'[1]Ш-2'!C8+'[1]Ш-3'!C8+'[1]Ю-1'!C8+'[1]Ю-2'!C8+'[1]Ю-3'!C8+'[1]Т-3'!C8+'[1]Л-10'!C8+'[1]Л-10а'!C8+'[1]Л-12'!C8+'[1]П-7'!C8+'[1]П-9'!C8</f>
        <v>2454</v>
      </c>
      <c r="D7" s="8"/>
      <c r="E7" s="8"/>
      <c r="F7" s="15"/>
      <c r="G7" s="15"/>
      <c r="H7" s="15"/>
      <c r="I7" s="15"/>
      <c r="J7" s="15"/>
      <c r="K7" s="15"/>
      <c r="L7" s="15"/>
      <c r="M7" s="15"/>
      <c r="N7" s="15"/>
      <c r="O7" s="15"/>
      <c r="P7" s="15"/>
      <c r="Q7" s="15"/>
      <c r="R7" s="15"/>
      <c r="S7" s="15"/>
      <c r="T7" s="15"/>
      <c r="U7" s="15"/>
      <c r="V7" s="15"/>
      <c r="W7" s="15"/>
      <c r="X7" s="15"/>
      <c r="Y7" s="15"/>
    </row>
    <row r="8" spans="1:46" s="16" customFormat="1" ht="15" customHeight="1">
      <c r="A8" s="12"/>
      <c r="B8" s="17" t="s">
        <v>9</v>
      </c>
      <c r="C8" s="18">
        <f>'[1]К-2'!C9+'[1]К-4'!C9+'[1]К-6'!C9+'[1]Л-1'!C9+'[1]Л-3'!C9+[1]Л9а!C9+'[1]Л-11'!C9+'[1]Л-13'!C9+'[1]Л-16'!C9+'[1]Л-18'!C9+'[1]M-6а'!C9+'[1]M-7'!C9+'[1]M-19'!C9+'[1]П-1'!C9+'[1]П-2'!C9+'[1]П-3'!C9+'[1]П-4'!C9+'[1]П-5'!C9+'[1]П-6'!C9+'[1]П-8'!C9+'[1]П-10'!C9+'[1]Ш-2'!C9+'[1]Ш-3'!C9+'[1]Ю-1'!C9+'[1]Ю-2'!C9+'[1]Ю-3'!C9+'[1]Т-3'!C9+'[1]Л-10'!C9+'[1]Л-10а'!C9+'[1]Л-12'!C9+'[1]П-7'!C9+'[1]П-9'!C9</f>
        <v>5217</v>
      </c>
      <c r="D8" s="19"/>
      <c r="E8" s="19"/>
      <c r="F8" s="15"/>
      <c r="G8" s="15"/>
      <c r="H8" s="15"/>
      <c r="I8" s="15"/>
      <c r="J8" s="15"/>
      <c r="K8" s="15"/>
      <c r="L8" s="15"/>
      <c r="M8" s="15"/>
      <c r="N8" s="15"/>
      <c r="O8" s="15"/>
      <c r="P8" s="15"/>
      <c r="Q8" s="15"/>
      <c r="R8" s="15"/>
      <c r="S8" s="15"/>
      <c r="T8" s="15"/>
      <c r="U8" s="15"/>
      <c r="V8" s="15"/>
      <c r="W8" s="15"/>
      <c r="X8" s="15"/>
      <c r="Y8" s="15"/>
    </row>
    <row r="9" spans="1:46" s="24" customFormat="1" ht="15" customHeight="1">
      <c r="A9" s="20"/>
      <c r="B9" s="17" t="s">
        <v>10</v>
      </c>
      <c r="C9" s="21">
        <f>'[1]К-2'!C10+'[1]К-4'!C10+'[1]К-6'!C10+'[1]Л-1'!C10+'[1]Л-3'!C10+[1]Л9а!C10+'[1]Л-11'!C10+'[1]Л-13'!C10+'[1]Л-16'!C10+'[1]Л-18'!C10+'[1]M-6а'!C10+'[1]M-7'!C10+'[1]M-19'!C10+'[1]П-1'!C10+'[1]П-2'!C10+'[1]П-3'!C10+'[1]П-4'!C10+'[1]П-5'!C10+'[1]П-6'!C10+'[1]П-8'!C10+'[1]П-10'!C10+'[1]Ш-2'!C10+'[1]Ш-3'!C10+'[1]Ю-1'!C10+'[1]Ю-2'!C10+'[1]Ю-3'!C10+'[1]Т-3'!C10+'[1]Л-10'!C10+'[1]Л-10а'!C10+'[1]Л-12'!C10+'[1]П-7'!C10+'[1]П-9'!C10</f>
        <v>122019.14</v>
      </c>
      <c r="D9" s="22"/>
      <c r="E9" s="22"/>
      <c r="F9" s="23"/>
      <c r="G9" s="23"/>
      <c r="H9" s="23"/>
      <c r="I9" s="23"/>
      <c r="J9" s="23"/>
      <c r="K9" s="23"/>
      <c r="L9" s="23"/>
      <c r="M9" s="23"/>
      <c r="N9" s="23"/>
      <c r="O9" s="23"/>
      <c r="P9" s="23"/>
      <c r="Q9" s="23"/>
      <c r="R9" s="23"/>
      <c r="S9" s="23"/>
      <c r="T9" s="23"/>
      <c r="U9" s="23"/>
      <c r="V9" s="23"/>
      <c r="W9" s="23"/>
      <c r="X9" s="23"/>
      <c r="Y9" s="23"/>
    </row>
    <row r="10" spans="1:46" s="24" customFormat="1" ht="15" customHeight="1">
      <c r="A10" s="20"/>
      <c r="B10" s="17" t="s">
        <v>11</v>
      </c>
      <c r="C10" s="21">
        <f>'[1]К-2'!C11+'[1]К-4'!C11+'[1]К-6'!C11+'[1]Л-1'!C11+'[1]Л-3'!C11+[1]Л9а!C11+'[1]Л-11'!C11+'[1]Л-13'!C11+'[1]Л-16'!C11+'[1]Л-18'!C11+'[1]M-6а'!C11+'[1]M-7'!C11+'[1]M-19'!C11+'[1]П-1'!C11+'[1]П-2'!C11+'[1]П-3'!C11+'[1]П-4'!C11+'[1]П-5'!C11+'[1]П-6'!C11+'[1]П-8'!C11+'[1]П-10'!C11+'[1]Ш-2'!C11+'[1]Ш-3'!C11+'[1]Ю-1'!C11+'[1]Ю-2'!C11+'[1]Ю-3'!C11+'[1]Т-3'!C11+'[1]Л-10'!C11+'[1]Л-10а'!C11+'[1]Л-12'!C11+'[1]П-7'!C11+'[1]П-9'!C11</f>
        <v>138262.16</v>
      </c>
      <c r="D10" s="22"/>
      <c r="E10" s="22"/>
      <c r="F10" s="23"/>
      <c r="G10" s="23"/>
      <c r="H10" s="23"/>
      <c r="I10" s="23"/>
      <c r="J10" s="23"/>
      <c r="K10" s="23"/>
      <c r="L10" s="23"/>
      <c r="M10" s="23"/>
      <c r="N10" s="23"/>
      <c r="O10" s="23"/>
      <c r="P10" s="23"/>
      <c r="Q10" s="23"/>
      <c r="R10" s="23"/>
      <c r="S10" s="23"/>
      <c r="T10" s="23"/>
      <c r="U10" s="23"/>
      <c r="V10" s="23"/>
      <c r="W10" s="23"/>
      <c r="X10" s="23"/>
      <c r="Y10" s="23"/>
    </row>
    <row r="11" spans="1:46" s="24" customFormat="1" ht="15" customHeight="1">
      <c r="A11" s="25"/>
      <c r="B11" s="17" t="s">
        <v>12</v>
      </c>
      <c r="C11" s="21">
        <f>'[1]К-2'!C12+'[1]К-4'!C12+'[1]К-6'!C12+'[1]Л-1'!C12+'[1]Л-3'!C12+[1]Л9а!C12+'[1]Л-11'!C12+'[1]Л-13'!C12+'[1]Л-16'!C12+'[1]Л-18'!C12+'[1]M-6а'!C12+'[1]M-7'!C12+'[1]M-19'!C12+'[1]П-1'!C12+'[1]П-2'!C12+'[1]П-3'!C12+'[1]П-4'!C12+'[1]П-5'!C12+'[1]П-6'!C12+'[1]П-8'!C12+'[1]П-10'!C12+'[1]Ш-2'!C12+'[1]Ш-3'!C12+'[1]Ю-1'!C12+'[1]Ю-2'!C12+'[1]Ю-3'!C12+'[1]Т-3'!C12+'[1]Л-10'!C12+'[1]Л-10а'!C12+'[1]Л-12'!C12+'[1]П-7'!C12+'[1]П-9'!C12</f>
        <v>14509</v>
      </c>
      <c r="D11" s="22"/>
      <c r="E11" s="22"/>
      <c r="F11" s="23"/>
      <c r="G11" s="23"/>
      <c r="H11" s="23"/>
      <c r="I11" s="23"/>
      <c r="J11" s="23"/>
      <c r="K11" s="23"/>
      <c r="L11" s="23"/>
      <c r="M11" s="23"/>
      <c r="N11" s="23"/>
      <c r="O11" s="23"/>
      <c r="P11" s="23"/>
      <c r="Q11" s="23"/>
      <c r="R11" s="23"/>
      <c r="S11" s="23"/>
      <c r="T11" s="23"/>
      <c r="U11" s="23"/>
      <c r="V11" s="23"/>
      <c r="W11" s="23"/>
      <c r="X11" s="23"/>
      <c r="Y11" s="23"/>
    </row>
    <row r="12" spans="1:46" s="24" customFormat="1" ht="15" customHeight="1">
      <c r="A12" s="20"/>
      <c r="B12" s="17" t="s">
        <v>13</v>
      </c>
      <c r="C12" s="21">
        <f>'[1]К-2'!C13+'[1]К-4'!C13+'[1]К-6'!C13+'[1]Л-1'!C13+'[1]Л-3'!C13+[1]Л9а!C13+'[1]Л-11'!C13+'[1]Л-13'!C13+'[1]Л-16'!C13+'[1]Л-18'!C13+'[1]M-6а'!C13+'[1]M-7'!C13+'[1]M-19'!C13+'[1]П-1'!C13+'[1]П-2'!C13+'[1]П-3'!C13+'[1]П-4'!C13+'[1]П-5'!C13+'[1]П-6'!C13+'[1]П-8'!C13+'[1]П-10'!C13+'[1]Ш-2'!C13+'[1]Ш-3'!C13+'[1]Ю-1'!C13+'[1]Ю-2'!C13+'[1]Ю-3'!C13+'[1]Т-3'!C13+'[1]Л-10'!C13+'[1]Л-10а'!C13+'[1]Л-12'!C13+'[1]П-7'!C13+'[1]П-9'!C13</f>
        <v>24657.7</v>
      </c>
      <c r="D12" s="22"/>
      <c r="E12" s="22"/>
      <c r="F12" s="23"/>
      <c r="G12" s="23"/>
      <c r="H12" s="23"/>
      <c r="I12" s="23"/>
      <c r="J12" s="23"/>
      <c r="K12" s="23"/>
      <c r="L12" s="23"/>
      <c r="M12" s="23"/>
      <c r="N12" s="23"/>
      <c r="O12" s="23"/>
      <c r="P12" s="23"/>
      <c r="Q12" s="23"/>
      <c r="R12" s="23"/>
      <c r="S12" s="23"/>
      <c r="T12" s="23"/>
      <c r="U12" s="23"/>
      <c r="V12" s="23"/>
      <c r="W12" s="23"/>
      <c r="X12" s="23"/>
      <c r="Y12" s="23"/>
    </row>
    <row r="13" spans="1:46" s="27" customFormat="1" ht="15" customHeight="1">
      <c r="A13" s="12"/>
      <c r="B13" s="17" t="s">
        <v>14</v>
      </c>
      <c r="C13" s="21">
        <f>'[1]К-2'!C14+'[1]К-4'!C14+'[1]К-6'!C14+'[1]Л-1'!C14+'[1]Л-3'!C14+[1]Л9а!C14+'[1]Л-11'!C14+'[1]Л-13'!C14+'[1]Л-16'!C14+'[1]Л-18'!C14+'[1]M-6а'!C14+'[1]M-7'!C14+'[1]M-19'!C14+'[1]П-1'!C14+'[1]П-2'!C14+'[1]П-3'!C14+'[1]П-4'!C14+'[1]П-5'!C14+'[1]П-6'!C14+'[1]П-8'!C14+'[1]П-10'!C14+'[1]Ш-2'!C14+'[1]Ш-3'!C14+'[1]Ю-1'!C14+'[1]Ю-2'!C14+'[1]Ю-3'!C14+'[1]Т-3'!C14+'[1]Л-10'!C14+'[1]Л-10а'!C14+'[1]Л-12'!C14+'[1]П-7'!C14+'[1]П-9'!C14</f>
        <v>11830.3</v>
      </c>
      <c r="D13" s="22"/>
      <c r="E13" s="22"/>
      <c r="F13" s="26"/>
      <c r="G13" s="26"/>
      <c r="H13" s="26"/>
      <c r="I13" s="26"/>
      <c r="J13" s="26"/>
      <c r="K13" s="26"/>
      <c r="L13" s="26"/>
      <c r="M13" s="26"/>
      <c r="N13" s="26"/>
      <c r="O13" s="26"/>
      <c r="P13" s="26"/>
      <c r="Q13" s="26"/>
      <c r="R13" s="26"/>
      <c r="S13" s="26"/>
      <c r="T13" s="26"/>
      <c r="U13" s="26"/>
      <c r="V13" s="26"/>
      <c r="W13" s="26"/>
      <c r="X13" s="26"/>
      <c r="Y13" s="26"/>
    </row>
    <row r="14" spans="1:46" s="27" customFormat="1" ht="15" customHeight="1">
      <c r="A14" s="12"/>
      <c r="B14" s="17" t="s">
        <v>15</v>
      </c>
      <c r="C14" s="21">
        <f>'[1]К-2'!C15+'[1]К-4'!C15+'[1]К-6'!C15+'[1]Л-1'!C15+'[1]Л-3'!C15+[1]Л9а!C15+'[1]Л-11'!C15+'[1]Л-13'!C15+'[1]Л-16'!C15+'[1]Л-18'!C15+'[1]M-6а'!C15+'[1]M-7'!C15+'[1]M-19'!C15+'[1]П-1'!C15+'[1]П-2'!C15+'[1]П-3'!C15+'[1]П-4'!C15+'[1]П-5'!C15+'[1]П-6'!C15+'[1]П-8'!C15+'[1]П-10'!C15+'[1]Ш-2'!C15+'[1]Ш-3'!C15+'[1]Ю-1'!C15+'[1]Ю-2'!C15+'[1]Ю-3'!C15+'[1]Т-3'!C15+'[1]Л-10'!C15+'[1]Л-10а'!C15+'[1]Л-12'!C15+'[1]П-7'!C15+'[1]П-9'!C15</f>
        <v>3846.2</v>
      </c>
      <c r="D14" s="22"/>
      <c r="E14" s="22"/>
      <c r="F14" s="26"/>
      <c r="G14" s="26"/>
      <c r="H14" s="26"/>
      <c r="I14" s="26"/>
      <c r="J14" s="26"/>
      <c r="K14" s="26"/>
      <c r="L14" s="26"/>
      <c r="M14" s="26"/>
      <c r="N14" s="26"/>
      <c r="O14" s="26"/>
      <c r="P14" s="26"/>
      <c r="Q14" s="26"/>
      <c r="R14" s="26"/>
      <c r="S14" s="26"/>
      <c r="T14" s="26"/>
      <c r="U14" s="26"/>
      <c r="V14" s="26"/>
      <c r="W14" s="26"/>
      <c r="X14" s="26"/>
      <c r="Y14" s="26"/>
    </row>
    <row r="15" spans="1:46" s="16" customFormat="1" ht="24">
      <c r="A15" s="12"/>
      <c r="B15" s="29" t="s">
        <v>16</v>
      </c>
      <c r="C15" s="33"/>
      <c r="D15" s="22">
        <f>'[1]К-2'!H17+'[1]К-4'!H17+'[1]К-6'!H17+'[1]Л-1'!H17+'[1]Л-3'!H17+[1]Л9а!H17+'[1]Л-11'!H17+'[1]Л-13'!H17+'[1]Л-16'!H17+'[1]Л-18'!H17+'[1]M-6а'!H17+'[1]M-7'!H17+'[1]M-19'!H17+'[1]П-1'!H17+'[1]П-2'!H17+'[1]П-3'!H17+'[1]П-4'!H17+'[1]П-5'!H17+'[1]П-6'!H17+'[1]П-8'!H17+'[1]П-10'!H17+'[1]Ш-2'!H17+'[1]Ш-3'!H17+'[1]Ю-1'!H17+'[1]Ю-2'!H17+'[1]Ю-3'!H17+'[1]Т-3'!H17+'[1]Л-10'!H17+'[1]Л-10а'!H17+'[1]Л-12'!H17+'[1]П-7'!H17+'[1]П-9'!H17+'[1]Юж-15'!H17</f>
        <v>33098725.309999999</v>
      </c>
      <c r="E15" s="22">
        <f>D15/$C$9/12</f>
        <v>22.604872556606011</v>
      </c>
      <c r="F15" s="34"/>
      <c r="G15" s="15"/>
      <c r="H15" s="15"/>
      <c r="I15" s="15"/>
      <c r="J15" s="15"/>
      <c r="K15" s="15"/>
      <c r="L15" s="15"/>
      <c r="M15" s="15"/>
      <c r="N15" s="15"/>
      <c r="O15" s="15"/>
      <c r="P15" s="15"/>
      <c r="Q15" s="15"/>
      <c r="R15" s="15"/>
      <c r="S15" s="15"/>
      <c r="T15" s="15"/>
      <c r="U15" s="15"/>
      <c r="V15" s="15"/>
      <c r="W15" s="15"/>
      <c r="X15" s="15"/>
      <c r="Y15" s="15"/>
    </row>
    <row r="16" spans="1:46" s="32" customFormat="1" ht="30" customHeight="1">
      <c r="A16" s="28"/>
      <c r="B16" s="29" t="s">
        <v>17</v>
      </c>
      <c r="C16" s="35"/>
      <c r="D16" s="22">
        <f>'[1]К-2'!H18+'[1]К-4'!H18+'[1]К-6'!H18+'[1]Л-1'!H18+'[1]Л-3'!H18+[1]Л9а!H18+'[1]Л-11'!H18+'[1]Л-13'!H18+'[1]Л-16'!H18+'[1]Л-18'!H18+'[1]M-6а'!H18+'[1]M-7'!H18+'[1]M-19'!H18+'[1]П-1'!H18+'[1]П-2'!H18+'[1]П-3'!H18+'[1]П-4'!H18+'[1]П-5'!H18+'[1]П-6'!H18+'[1]П-8'!H18+'[1]П-10'!H18+'[1]Ш-2'!H18+'[1]Ш-3'!H18+'[1]Ю-1'!H18+'[1]Ю-2'!H18+'[1]Ю-3'!H18+'[1]Т-3'!H18+'[1]Л-10'!H18+'[1]Л-10а'!H18+'[1]Л-12'!H18+'[1]П-7'!H18+'[1]П-9'!H18+'[1]Юж-15'!H18</f>
        <v>31220633.522999998</v>
      </c>
      <c r="E16" s="22">
        <f>D16/$C$9/12</f>
        <v>21.322224203924073</v>
      </c>
      <c r="F16" s="34"/>
      <c r="G16" s="31"/>
      <c r="H16" s="31"/>
      <c r="I16" s="31"/>
      <c r="J16" s="31"/>
      <c r="K16" s="31"/>
      <c r="L16" s="31"/>
      <c r="M16" s="31"/>
      <c r="N16" s="31"/>
      <c r="O16" s="31"/>
      <c r="P16" s="31"/>
      <c r="Q16" s="31"/>
      <c r="R16" s="31"/>
      <c r="S16" s="31"/>
      <c r="T16" s="31"/>
      <c r="U16" s="31"/>
      <c r="V16" s="31"/>
      <c r="W16" s="31"/>
      <c r="X16" s="31"/>
      <c r="Y16" s="31"/>
    </row>
    <row r="17" spans="1:25" s="32" customFormat="1" ht="15.75" customHeight="1">
      <c r="A17" s="28"/>
      <c r="B17" s="29" t="s">
        <v>41</v>
      </c>
      <c r="C17" s="30"/>
      <c r="D17" s="22">
        <f>D15-D16</f>
        <v>1878091.7870000005</v>
      </c>
      <c r="E17" s="22">
        <f>D17/$C$9/12</f>
        <v>1.2826483526819374</v>
      </c>
      <c r="F17" s="34"/>
      <c r="G17" s="31"/>
      <c r="H17" s="31"/>
      <c r="I17" s="31"/>
      <c r="J17" s="31"/>
      <c r="K17" s="31"/>
      <c r="L17" s="31"/>
      <c r="M17" s="31"/>
      <c r="N17" s="31"/>
      <c r="O17" s="31"/>
      <c r="P17" s="31"/>
      <c r="Q17" s="31"/>
      <c r="R17" s="31"/>
      <c r="S17" s="31"/>
      <c r="T17" s="31"/>
      <c r="U17" s="31"/>
      <c r="V17" s="31"/>
      <c r="W17" s="31"/>
      <c r="X17" s="31"/>
      <c r="Y17" s="31"/>
    </row>
    <row r="18" spans="1:25" s="32" customFormat="1" ht="24">
      <c r="A18" s="28"/>
      <c r="B18" s="29" t="s">
        <v>18</v>
      </c>
      <c r="C18" s="36"/>
      <c r="D18" s="22">
        <f>'[1]К-2'!H20+'[1]К-4'!H20+'[1]К-6'!H20+'[1]Л-1'!H20+'[1]Л-3'!H20+[1]Л9а!H20+'[1]Л-11'!H20+'[1]Л-13'!H20+'[1]Л-16'!H20+'[1]Л-18'!H20+'[1]M-6а'!H20+'[1]M-7'!H20+'[1]M-19'!H20+'[1]П-1'!H20+'[1]П-2'!H20+'[1]П-3'!H20+'[1]П-4'!H20+'[1]П-5'!H20+'[1]П-6'!H20+'[1]П-8'!H20+'[1]П-10'!H20+'[1]Ш-2'!H20+'[1]Ш-3'!H20+'[1]Ю-1'!H20+'[1]Ю-2'!H20+'[1]Ю-3'!H20+'[1]Т-3'!H20+'[1]Л-10'!H20+'[1]Л-10а'!H20+'[1]Л-12'!H20+'[1]П-7'!H20+'[1]П-9'!H20+'[1]Юж-15'!H20</f>
        <v>35121492.516437419</v>
      </c>
      <c r="E18" s="22">
        <f>D18/$C$9/12</f>
        <v>23.986327415817318</v>
      </c>
      <c r="F18" s="34"/>
      <c r="G18" s="31"/>
      <c r="H18" s="31"/>
      <c r="I18" s="31"/>
      <c r="J18" s="31"/>
      <c r="K18" s="31"/>
      <c r="L18" s="31"/>
      <c r="M18" s="31"/>
      <c r="N18" s="31"/>
      <c r="O18" s="31"/>
      <c r="P18" s="31"/>
      <c r="Q18" s="31"/>
      <c r="R18" s="31"/>
      <c r="S18" s="31"/>
      <c r="T18" s="31"/>
      <c r="U18" s="31"/>
      <c r="V18" s="31"/>
      <c r="W18" s="31"/>
      <c r="X18" s="31"/>
      <c r="Y18" s="31"/>
    </row>
    <row r="19" spans="1:25" s="41" customFormat="1" ht="29.25" customHeight="1">
      <c r="A19" s="8"/>
      <c r="B19" s="19" t="s">
        <v>19</v>
      </c>
      <c r="C19" s="8"/>
      <c r="D19" s="37">
        <f>D20+D21+D22+D23</f>
        <v>7044306.29</v>
      </c>
      <c r="E19" s="22">
        <f>D19/$C$9/12</f>
        <v>4.8109298604027755</v>
      </c>
      <c r="F19" s="40"/>
      <c r="G19" s="40"/>
      <c r="H19" s="40"/>
      <c r="I19" s="40"/>
      <c r="J19" s="40"/>
      <c r="K19" s="40"/>
      <c r="L19" s="40"/>
      <c r="M19" s="40"/>
      <c r="N19" s="40"/>
      <c r="O19" s="40"/>
      <c r="P19" s="40"/>
      <c r="Q19" s="40"/>
      <c r="R19" s="40"/>
      <c r="S19" s="40"/>
      <c r="T19" s="40"/>
      <c r="U19" s="40"/>
      <c r="V19" s="40"/>
      <c r="W19" s="40"/>
      <c r="X19" s="40"/>
      <c r="Y19" s="40"/>
    </row>
    <row r="20" spans="1:25" s="40" customFormat="1" ht="12" collapsed="1">
      <c r="A20" s="20"/>
      <c r="B20" s="17" t="s">
        <v>20</v>
      </c>
      <c r="C20" s="39"/>
      <c r="D20" s="45">
        <v>930895.3</v>
      </c>
      <c r="E20" s="22">
        <f>D20/$C$9/12</f>
        <v>0.63575770435141032</v>
      </c>
    </row>
    <row r="21" spans="1:25" s="40" customFormat="1" ht="12">
      <c r="A21" s="20"/>
      <c r="B21" s="17" t="s">
        <v>21</v>
      </c>
      <c r="C21" s="39"/>
      <c r="D21" s="45">
        <v>4680514.7</v>
      </c>
      <c r="E21" s="22">
        <f>D21/$C$9/12</f>
        <v>3.1965713876254718</v>
      </c>
    </row>
    <row r="22" spans="1:25" s="15" customFormat="1" ht="12">
      <c r="A22" s="20"/>
      <c r="B22" s="17" t="s">
        <v>22</v>
      </c>
      <c r="C22" s="39"/>
      <c r="D22" s="45">
        <f>923536-'[1]Юж-15'!H28</f>
        <v>913000</v>
      </c>
      <c r="E22" s="22">
        <f>D22/$C$9/12</f>
        <v>0.62353605617391938</v>
      </c>
    </row>
    <row r="23" spans="1:25" s="47" customFormat="1" ht="15">
      <c r="A23" s="46"/>
      <c r="B23" s="17" t="s">
        <v>23</v>
      </c>
      <c r="C23" s="39"/>
      <c r="D23" s="45">
        <f>4163.2+5980.6+65.1+7050+1156+200+10330+675+6553+7461+16960+720.7+168+274+16660+5633+3300+282.25+4500+1890+1931+1800+5326.5+450+1390+45840+930+3210+4384+31820+1868.04+414.9+6510+320000</f>
        <v>519896.29000000004</v>
      </c>
      <c r="E23" s="22">
        <f>D23/$C$9/12</f>
        <v>0.35506471225197406</v>
      </c>
    </row>
    <row r="24" spans="1:25" s="49" customFormat="1" ht="12">
      <c r="A24" s="20"/>
      <c r="B24" s="19" t="s">
        <v>24</v>
      </c>
      <c r="C24" s="39"/>
      <c r="D24" s="44">
        <f>'[1]К-2'!H29+'[1]К-4'!H29+'[1]К-6'!H29+'[1]Л-1'!H29+'[1]Л-3'!H29+[1]Л9а!H29+'[1]Л-11'!H29+'[1]Л-13'!H29+'[1]Л-16'!H29+'[1]Л-18'!H29+'[1]M-6а'!H29+'[1]M-7'!H29+'[1]M-19'!H29+'[1]П-1'!H29+'[1]П-2'!H29+'[1]П-3'!H29+'[1]П-4'!H29+'[1]П-5'!H29+'[1]П-6'!H29+'[1]П-8'!H29+'[1]П-10'!H29+'[1]Ш-2'!H29+'[1]Ш-3'!H29+'[1]Ю-1'!H29+'[1]Ю-2'!H29+'[1]Ю-3'!H29+'[1]Т-3'!H29+'[1]Л-10'!H29+'[1]Л-10а'!H29+'[1]Л-12'!H29+'[1]П-7'!H29+'[1]П-9'!H29+'[1]Юж-15'!H29</f>
        <v>2606328.8303999999</v>
      </c>
      <c r="E24" s="22">
        <f>D24/$C$9/12</f>
        <v>1.78</v>
      </c>
      <c r="F24" s="48"/>
      <c r="G24" s="48"/>
      <c r="H24" s="48"/>
      <c r="I24" s="48"/>
      <c r="J24" s="48"/>
      <c r="K24" s="48"/>
      <c r="L24" s="48"/>
      <c r="M24" s="48"/>
      <c r="N24" s="48"/>
      <c r="O24" s="48"/>
      <c r="P24" s="48"/>
      <c r="Q24" s="48"/>
      <c r="R24" s="48"/>
      <c r="S24" s="48"/>
      <c r="T24" s="48"/>
      <c r="U24" s="48"/>
      <c r="V24" s="48"/>
      <c r="W24" s="48"/>
      <c r="X24" s="48"/>
      <c r="Y24" s="48"/>
    </row>
    <row r="25" spans="1:25" s="49" customFormat="1" ht="12">
      <c r="A25" s="20"/>
      <c r="B25" s="19" t="s">
        <v>25</v>
      </c>
      <c r="C25" s="39"/>
      <c r="D25" s="44">
        <f>'[1]К-2'!H30+'[1]К-4'!H30+'[1]К-6'!H30+'[1]Л-1'!H30+'[1]Л-3'!H30+[1]Л9а!H30+'[1]Л-11'!H30+'[1]Л-13'!H30+'[1]Л-16'!H30+'[1]Л-18'!H30+'[1]M-6а'!H30+'[1]M-7'!H30+'[1]M-19'!H30+'[1]П-1'!H30+'[1]П-2'!H30+'[1]П-3'!H30+'[1]П-4'!H30+'[1]П-5'!H30+'[1]П-6'!H30+'[1]П-8'!H30+'[1]П-10'!H30+'[1]Ш-2'!H30+'[1]Ш-3'!H30+'[1]Ю-1'!H30+'[1]Ю-2'!H30+'[1]Ю-3'!H30+'[1]Т-3'!H30+'[1]Л-10'!H30+'[1]Л-10а'!H30+'[1]Л-12'!H30+'[1]П-7'!H30+'[1]П-9'!H30+'[1]Юж-15'!H30</f>
        <v>341712.21041999996</v>
      </c>
      <c r="E25" s="22">
        <f>D25/$C$9/12</f>
        <v>0.23337336695702002</v>
      </c>
      <c r="F25" s="48"/>
      <c r="G25" s="48"/>
      <c r="H25" s="48"/>
      <c r="I25" s="48"/>
      <c r="J25" s="48"/>
      <c r="K25" s="48"/>
      <c r="L25" s="48"/>
      <c r="M25" s="48"/>
      <c r="N25" s="48"/>
      <c r="O25" s="48"/>
      <c r="P25" s="48"/>
      <c r="Q25" s="48"/>
      <c r="R25" s="48"/>
      <c r="S25" s="48"/>
      <c r="T25" s="48"/>
      <c r="U25" s="48"/>
      <c r="V25" s="48"/>
      <c r="W25" s="48"/>
      <c r="X25" s="48"/>
      <c r="Y25" s="48"/>
    </row>
    <row r="26" spans="1:25" s="38" customFormat="1" ht="24.75" customHeight="1">
      <c r="A26" s="28"/>
      <c r="B26" s="19" t="s">
        <v>26</v>
      </c>
      <c r="C26" s="8"/>
      <c r="D26" s="44">
        <f>'[1]К-2'!H31+'[1]К-4'!H31+'[1]К-6'!H31+'[1]Л-1'!H31+'[1]Л-3'!H31+[1]Л9а!H31+'[1]Л-11'!H31+'[1]Л-13'!H31+'[1]Л-16'!H31+'[1]Л-18'!H31+'[1]M-6а'!H31+'[1]M-7'!H31+'[1]M-19'!H31+'[1]П-1'!H31+'[1]П-2'!H31+'[1]П-3'!H31+'[1]П-4'!H31+'[1]П-5'!H31+'[1]П-6'!H31+'[1]П-8'!H31+'[1]П-10'!H31+'[1]Ш-2'!H31+'[1]Ш-3'!H31+'[1]Ю-1'!H31+'[1]Ю-2'!H31+'[1]Ю-3'!H31+'[1]Т-3'!H31+'[1]Л-10'!H31+'[1]Л-10а'!H31+'[1]Л-12'!H31+'[1]П-7'!H31+'[1]П-9'!H31+'[1]Юж-15'!H31</f>
        <v>4564133.6534400005</v>
      </c>
      <c r="E26" s="22">
        <f>D26/$C$9/12</f>
        <v>3.1170886069185539</v>
      </c>
      <c r="F26" s="34"/>
      <c r="G26" s="15"/>
      <c r="H26" s="15"/>
      <c r="I26" s="15"/>
      <c r="J26" s="15"/>
      <c r="K26" s="15"/>
      <c r="L26" s="15"/>
      <c r="M26" s="15"/>
      <c r="N26" s="15"/>
      <c r="O26" s="15"/>
      <c r="P26" s="15"/>
      <c r="Q26" s="15"/>
      <c r="R26" s="15"/>
      <c r="S26" s="15"/>
      <c r="T26" s="15"/>
      <c r="U26" s="15"/>
      <c r="V26" s="15"/>
      <c r="W26" s="15"/>
      <c r="X26" s="15"/>
      <c r="Y26" s="15"/>
    </row>
    <row r="27" spans="1:25" s="38" customFormat="1" ht="15.75" customHeight="1">
      <c r="A27" s="28"/>
      <c r="B27" s="19" t="s">
        <v>27</v>
      </c>
      <c r="C27" s="8"/>
      <c r="D27" s="44">
        <f>'[1]К-2'!H32+'[1]К-4'!H32+'[1]К-6'!H32+'[1]Л-1'!H32+'[1]Л-3'!H32+[1]Л9а!H32+'[1]Л-11'!H32+'[1]Л-13'!H32+'[1]Л-16'!H32+'[1]Л-18'!H32+'[1]M-6а'!H32+'[1]M-7'!H32+'[1]M-19'!H32+'[1]П-1'!H32+'[1]П-2'!H32+'[1]П-3'!H32+'[1]П-4'!H32+'[1]П-5'!H32+'[1]П-6'!H32+'[1]П-8'!H32+'[1]П-10'!H32+'[1]Ш-2'!H32+'[1]Ш-3'!H32+'[1]Ю-1'!H32+'[1]Ю-2'!H32+'[1]Ю-3'!H32+'[1]Т-3'!H32+'[1]Л-10'!H32+'[1]Л-10а'!H32+'[1]Л-12'!H32+'[1]П-7'!H32+'[1]П-9'!H32+'[1]Юж-15'!H32</f>
        <v>2499248.4318400007</v>
      </c>
      <c r="E27" s="22">
        <f>D27/$C$9/12</f>
        <v>1.7068691244122307</v>
      </c>
      <c r="F27" s="15"/>
      <c r="G27" s="15"/>
      <c r="H27" s="15"/>
      <c r="I27" s="15"/>
      <c r="J27" s="15"/>
      <c r="K27" s="15"/>
      <c r="L27" s="15"/>
      <c r="M27" s="15"/>
      <c r="N27" s="15"/>
      <c r="O27" s="15"/>
      <c r="P27" s="15"/>
      <c r="Q27" s="15"/>
      <c r="R27" s="15"/>
      <c r="S27" s="15"/>
      <c r="T27" s="15"/>
      <c r="U27" s="15"/>
      <c r="V27" s="15"/>
      <c r="W27" s="15"/>
      <c r="X27" s="15"/>
      <c r="Y27" s="15"/>
    </row>
    <row r="28" spans="1:25" s="51" customFormat="1" ht="15.75" customHeight="1">
      <c r="A28" s="28"/>
      <c r="B28" s="19" t="s">
        <v>28</v>
      </c>
      <c r="C28" s="8"/>
      <c r="D28" s="44">
        <f>'[1]К-2'!H33+'[1]К-4'!H33+'[1]К-6'!H33+'[1]Л-1'!H33+'[1]Л-3'!H33+[1]Л9а!H33+'[1]Л-11'!H33+'[1]Л-13'!H33+'[1]Л-16'!H33+'[1]Л-18'!H33+'[1]M-6а'!H33+'[1]M-7'!H33+'[1]M-19'!H33+'[1]П-1'!H33+'[1]П-2'!H33+'[1]П-3'!H33+'[1]П-4'!H33+'[1]П-5'!H33+'[1]П-6'!H33+'[1]П-8'!H33+'[1]П-10'!H33+'[1]Ш-2'!H33+'[1]Ш-3'!H33+'[1]Ю-1'!H33+'[1]Ю-2'!H33+'[1]Ю-3'!H33+'[1]Т-3'!H33+'[1]Л-10'!H33+'[1]Л-10а'!H33+'[1]Л-12'!H33+'[1]П-7'!H33+'[1]П-9'!H33+'[1]Юж-15'!H33</f>
        <v>1076718.0119999999</v>
      </c>
      <c r="E28" s="22">
        <f>D28/$C$9/12</f>
        <v>0.73534775773702377</v>
      </c>
      <c r="F28" s="50"/>
      <c r="G28" s="50"/>
      <c r="H28" s="50"/>
      <c r="I28" s="50"/>
      <c r="J28" s="50"/>
      <c r="K28" s="50"/>
      <c r="L28" s="50"/>
      <c r="M28" s="50"/>
      <c r="N28" s="50"/>
      <c r="O28" s="50"/>
      <c r="P28" s="50"/>
      <c r="Q28" s="50"/>
      <c r="R28" s="50"/>
      <c r="S28" s="50"/>
      <c r="T28" s="50"/>
      <c r="U28" s="50"/>
      <c r="V28" s="50"/>
      <c r="W28" s="50"/>
      <c r="X28" s="50"/>
      <c r="Y28" s="50"/>
    </row>
    <row r="29" spans="1:25" s="53" customFormat="1" ht="15.75" customHeight="1">
      <c r="A29" s="28"/>
      <c r="B29" s="19" t="s">
        <v>29</v>
      </c>
      <c r="C29" s="8"/>
      <c r="D29" s="44">
        <f>'[1]К-2'!H34+'[1]К-4'!H34+'[1]К-6'!H34+'[1]Л-1'!H34+'[1]Л-3'!H34+[1]Л9а!H34+'[1]Л-11'!H34+'[1]Л-13'!H34+'[1]Л-16'!H34+'[1]Л-18'!H34+'[1]M-6а'!H34+'[1]M-7'!H34+'[1]M-19'!H34+'[1]П-1'!H34+'[1]П-2'!H34+'[1]П-3'!H34+'[1]П-4'!H34+'[1]П-5'!H34+'[1]П-6'!H34+'[1]П-8'!H34+'[1]П-10'!H34+'[1]Ш-2'!H34+'[1]Ш-3'!H34+'[1]Ю-1'!H34+'[1]Ю-2'!H34+'[1]Ю-3'!H34+'[1]Т-3'!H34+'[1]Л-10'!H34+'[1]Л-10а'!H34+'[1]Л-12'!H34+'[1]П-7'!H34+'[1]П-9'!H34+'[1]Юж-15'!H34</f>
        <v>120736.80000000002</v>
      </c>
      <c r="E29" s="22">
        <f>D29/$C$9/12</f>
        <v>8.2457555429418711E-2</v>
      </c>
      <c r="F29" s="52"/>
      <c r="G29" s="52"/>
      <c r="H29" s="52"/>
      <c r="I29" s="52"/>
      <c r="J29" s="52"/>
      <c r="K29" s="52"/>
      <c r="L29" s="52"/>
      <c r="M29" s="52"/>
      <c r="N29" s="52"/>
      <c r="O29" s="52"/>
      <c r="P29" s="52"/>
      <c r="Q29" s="52"/>
      <c r="R29" s="52"/>
      <c r="S29" s="52"/>
      <c r="T29" s="52"/>
      <c r="U29" s="52"/>
      <c r="V29" s="52"/>
      <c r="W29" s="52"/>
      <c r="X29" s="52"/>
      <c r="Y29" s="52"/>
    </row>
    <row r="30" spans="1:25" s="41" customFormat="1" ht="23.25" customHeight="1">
      <c r="A30" s="8"/>
      <c r="B30" s="54" t="s">
        <v>30</v>
      </c>
      <c r="C30" s="8"/>
      <c r="D30" s="44">
        <f>'[1]К-2'!H35+'[1]К-4'!H35+'[1]К-6'!H35+'[1]Л-1'!H35+'[1]Л-3'!H35+[1]Л9а!H35+'[1]Л-11'!H35+'[1]Л-13'!H35+'[1]Л-16'!H35+'[1]Л-18'!H35+'[1]M-6а'!H35+'[1]M-7'!H35+'[1]M-19'!H35+'[1]П-1'!H35+'[1]П-2'!H35+'[1]П-3'!H35+'[1]П-4'!H35+'[1]П-5'!H35+'[1]П-6'!H35+'[1]П-8'!H35+'[1]П-10'!H35+'[1]Ш-2'!H35+'[1]Ш-3'!H35+'[1]Ю-1'!H35+'[1]Ю-2'!H35+'[1]Ю-3'!H35+'[1]Т-3'!H35+'[1]Л-10'!H35+'[1]Л-10а'!H35+'[1]Л-12'!H35+'[1]П-7'!H35+'[1]П-9'!H35+'[1]Юж-15'!H35</f>
        <v>9007706.3594318088</v>
      </c>
      <c r="E30" s="22">
        <f>D30/$C$9/12</f>
        <v>6.1518397574291823</v>
      </c>
      <c r="F30" s="40"/>
      <c r="G30" s="40"/>
      <c r="H30" s="40"/>
      <c r="I30" s="40"/>
      <c r="J30" s="40"/>
      <c r="K30" s="40"/>
      <c r="L30" s="40"/>
      <c r="M30" s="40"/>
      <c r="N30" s="40"/>
      <c r="O30" s="40"/>
      <c r="P30" s="40"/>
      <c r="Q30" s="40"/>
      <c r="R30" s="40"/>
      <c r="S30" s="40"/>
      <c r="T30" s="40"/>
      <c r="U30" s="40"/>
      <c r="V30" s="40"/>
      <c r="W30" s="40"/>
      <c r="X30" s="40"/>
      <c r="Y30" s="40"/>
    </row>
    <row r="31" spans="1:25" ht="15.75" customHeight="1">
      <c r="A31" s="46"/>
      <c r="B31" s="17" t="s">
        <v>31</v>
      </c>
      <c r="C31" s="39"/>
      <c r="D31" s="43">
        <f>(208320+188160+208320+201600+208320+201600+208320+208320+201600+208320+201600+208320)+117536.01*12</f>
        <v>3863232.12</v>
      </c>
      <c r="E31" s="22">
        <f>D31/$C$9/12</f>
        <v>2.6384058271513795</v>
      </c>
    </row>
    <row r="32" spans="1:25" ht="15.75" customHeight="1">
      <c r="A32" s="46"/>
      <c r="B32" s="17" t="s">
        <v>32</v>
      </c>
      <c r="C32" s="39"/>
      <c r="D32" s="43">
        <v>29284.9</v>
      </c>
      <c r="E32" s="22">
        <f>D32/$C$9/12</f>
        <v>2.0000209256788186E-2</v>
      </c>
    </row>
    <row r="33" spans="1:25" ht="72">
      <c r="A33" s="46"/>
      <c r="B33" s="17" t="s">
        <v>34</v>
      </c>
      <c r="C33" s="39"/>
      <c r="D33" s="43">
        <f>'[1]К-2'!H39+'[1]К-4'!H39+'[1]К-6'!H39+'[1]Л-1'!H39+'[1]Л-3'!H39+[1]Л9а!H39+'[1]Л-11'!H39+'[1]Л-13'!H39+'[1]Л-16'!H39+'[1]Л-18'!H39+'[1]M-6а'!H39+'[1]M-7'!H39+'[1]M-19'!H39+'[1]П-1'!H39+'[1]П-2'!H39+'[1]П-3'!H39+'[1]П-4'!H39+'[1]П-5'!H39+'[1]П-6'!H39+'[1]П-8'!H39+'[1]П-10'!H39+'[1]Ш-2'!H39+'[1]Ш-3'!H39+'[1]Ю-1'!H39+'[1]Ю-2'!H39+'[1]Ю-3'!H39+'[1]Т-3'!H39+'[1]Л-10'!H39+'[1]Л-10а'!H39+'[1]Л-12'!H39+'[1]П-7'!H39+'[1]П-9'!H39+'[1]Юж-15'!H39</f>
        <v>4560907.1865965659</v>
      </c>
      <c r="E33" s="22">
        <f>D33/$C$9/12</f>
        <v>3.1148850818244345</v>
      </c>
    </row>
    <row r="34" spans="1:25" ht="15.75" customHeight="1">
      <c r="A34" s="46"/>
      <c r="B34" s="17" t="s">
        <v>33</v>
      </c>
      <c r="C34" s="39"/>
      <c r="D34" s="43">
        <f>'[1]К-2'!H40+'[1]К-4'!H40+'[1]К-6'!H40+'[1]Л-1'!H40+'[1]Л-3'!H40+[1]Л9а!H40+'[1]Л-11'!H40+'[1]Л-13'!H40+'[1]Л-16'!H40+'[1]Л-18'!H40+'[1]M-6а'!H40+'[1]M-7'!H40+'[1]M-19'!H40+'[1]П-1'!H40+'[1]П-2'!H40+'[1]П-3'!H40+'[1]П-4'!H40+'[1]П-5'!H40+'[1]П-6'!H40+'[1]П-8'!H40+'[1]П-10'!H40+'[1]Ш-2'!H40+'[1]Ш-3'!H40+'[1]Ю-1'!H40+'[1]Ю-2'!H40+'[1]Ю-3'!H40+'[1]Т-3'!H40+'[1]Л-10'!H40+'[1]Л-10а'!H40+'[1]Л-12'!H40+'[1]П-7'!H40+'[1]П-9'!H40+'[1]Юж-15'!H40</f>
        <v>356532.7428999999</v>
      </c>
      <c r="E34" s="22">
        <f>D34/$C$9/12</f>
        <v>0.24349509354297469</v>
      </c>
    </row>
    <row r="35" spans="1:25" ht="15.75" customHeight="1">
      <c r="A35" s="46"/>
      <c r="B35" s="19" t="s">
        <v>35</v>
      </c>
      <c r="C35" s="39"/>
      <c r="D35" s="44">
        <f>'[1]К-2'!H41+'[1]К-4'!H41+'[1]К-6'!H41+'[1]Л-1'!H41+'[1]Л-3'!H41+[1]Л9а!H41+'[1]Л-11'!H41+'[1]Л-13'!H41+'[1]Л-16'!H41+'[1]Л-18'!H41+'[1]M-6а'!H41+'[1]M-7'!H41+'[1]M-19'!H41+'[1]П-1'!H41+'[1]П-2'!H41+'[1]П-3'!H41+'[1]П-4'!H41+'[1]П-5'!H41+'[1]П-6'!H41+'[1]П-8'!H41+'[1]П-10'!H41+'[1]Ш-2'!H41+'[1]Ш-3'!H41+'[1]Ю-1'!H41+'[1]Ю-2'!H41+'[1]Ю-3'!H41+'[1]Т-3'!H41+'[1]Л-10'!H41+'[1]Л-10а'!H41+'[1]Л-12'!H41+'[1]П-7'!H41+'[1]П-9'!H41+'[1]Юж-15'!H41</f>
        <v>236580.52999999997</v>
      </c>
      <c r="E35" s="22">
        <f>D35/$C$9/12</f>
        <v>0.16157337419905324</v>
      </c>
    </row>
    <row r="36" spans="1:25" ht="15.75" customHeight="1">
      <c r="A36" s="46"/>
      <c r="B36" s="17" t="s">
        <v>36</v>
      </c>
      <c r="C36" s="39"/>
      <c r="D36" s="43">
        <f>'[1]К-2'!H42+'[1]К-4'!H42+'[1]К-6'!H42+'[1]Л-1'!H42+'[1]Л-3'!H42+[1]Л9а!H42+'[1]Л-11'!H42+'[1]Л-13'!H42+'[1]Л-16'!H42+'[1]Л-18'!H42+'[1]M-6а'!H42+'[1]M-7'!H42+'[1]M-19'!H42+'[1]П-1'!H42+'[1]П-2'!H42+'[1]П-3'!H42+'[1]П-4'!H42+'[1]П-5'!H42+'[1]П-6'!H42+'[1]П-8'!H42+'[1]П-10'!H42+'[1]Ш-2'!H42+'[1]Ш-3'!H42+'[1]Ю-1'!H42+'[1]Ю-2'!H42+'[1]Ю-3'!H42+'[1]Т-3'!H42+'[1]Л-10'!H42+'[1]Л-10а'!H42+'[1]Л-12'!H42+'[1]П-7'!H42+'[1]П-9'!H42+'[1]Юж-15'!H42</f>
        <v>221004.67999999996</v>
      </c>
      <c r="E36" s="22">
        <f>D36/$C$9/12</f>
        <v>0.15093580127401868</v>
      </c>
    </row>
    <row r="37" spans="1:25" ht="15.75" customHeight="1">
      <c r="A37" s="46"/>
      <c r="B37" s="17" t="s">
        <v>37</v>
      </c>
      <c r="C37" s="39"/>
      <c r="D37" s="43">
        <f>'[1]К-2'!H43+'[1]К-4'!H43+'[1]К-6'!H43+'[1]Л-1'!H43+'[1]Л-3'!H43+[1]Л9а!H43+'[1]Л-11'!H43+'[1]Л-13'!H43+'[1]Л-16'!H43+'[1]Л-18'!H43+'[1]M-6а'!H43+'[1]M-7'!H43+'[1]M-19'!H43+'[1]П-1'!H43+'[1]П-2'!H43+'[1]П-3'!H43+'[1]П-4'!H43+'[1]П-5'!H43+'[1]П-6'!H43+'[1]П-8'!H43+'[1]П-10'!H43+'[1]Ш-2'!H43+'[1]Ш-3'!H43+'[1]Ю-1'!H43+'[1]Ю-2'!H43+'[1]Ю-3'!H43+'[1]Т-3'!H43+'[1]Л-10'!H43+'[1]Л-10а'!H43+'[1]Л-12'!H43+'[1]П-7'!H43+'[1]П-9'!H43+'[1]Юж-15'!H44</f>
        <v>15575.850000000002</v>
      </c>
      <c r="E37" s="22">
        <f>D37/$C$9/12</f>
        <v>1.0637572925034549E-2</v>
      </c>
    </row>
    <row r="38" spans="1:25" s="55" customFormat="1" ht="12">
      <c r="A38" s="28"/>
      <c r="B38" s="19" t="s">
        <v>38</v>
      </c>
      <c r="C38" s="8"/>
      <c r="D38" s="44">
        <f>'[1]К-2'!H44+'[1]К-4'!H44+'[1]К-6'!H44+'[1]Л-1'!H44+'[1]Л-3'!H44+[1]Л9а!H44+'[1]Л-11'!H44+'[1]Л-13'!H44+'[1]Л-16'!H44+'[1]Л-18'!H44+'[1]M-6а'!H44+'[1]M-7'!H44+'[1]M-19'!H44+'[1]П-1'!H44+'[1]П-2'!H44+'[1]П-3'!H44+'[1]П-4'!H44+'[1]П-5'!H44+'[1]П-6'!H44+'[1]П-8'!H44+'[1]П-10'!H44+'[1]Ш-2'!H44+'[1]Ш-3'!H44+'[1]Ю-1'!H44+'[1]Ю-2'!H44+'[1]Ю-3'!H44+'[1]Т-3'!H44+'[1]Л-10'!H44+'[1]Л-10а'!H44+'[1]Л-12'!H44+'[1]П-7'!H44+'[1]П-9'!H44+'[1]Юж-15'!H45</f>
        <v>7548729.4799000006</v>
      </c>
      <c r="E38" s="22">
        <f>D38/$C$9/12</f>
        <v>5.1554271730784755</v>
      </c>
      <c r="F38" s="47"/>
      <c r="G38" s="47"/>
      <c r="H38" s="47"/>
      <c r="I38" s="47"/>
      <c r="J38" s="47"/>
      <c r="K38" s="47"/>
      <c r="L38" s="47"/>
      <c r="M38" s="47"/>
      <c r="N38" s="47"/>
      <c r="O38" s="47"/>
      <c r="P38" s="47"/>
      <c r="Q38" s="47"/>
      <c r="R38" s="47"/>
      <c r="S38" s="47"/>
      <c r="T38" s="47"/>
      <c r="U38" s="47"/>
      <c r="V38" s="47"/>
      <c r="W38" s="47"/>
      <c r="X38" s="47"/>
      <c r="Y38" s="47"/>
    </row>
    <row r="39" spans="1:25">
      <c r="A39" s="20"/>
      <c r="B39" s="17" t="s">
        <v>39</v>
      </c>
      <c r="C39" s="39"/>
      <c r="D39" s="43">
        <f>'[1]К-2'!H45+'[1]К-4'!H45+'[1]К-6'!H45+'[1]Л-1'!H45+'[1]Л-3'!H45+[1]Л9а!H45+'[1]Л-11'!H45+'[1]Л-13'!H45+'[1]Л-16'!H45+'[1]Л-18'!H45+'[1]M-6а'!H45+'[1]M-7'!H45+'[1]M-19'!H45+'[1]П-1'!H45+'[1]П-2'!H45+'[1]П-3'!H45+'[1]П-4'!H45+'[1]П-5'!H45+'[1]П-6'!H45+'[1]П-8'!H45+'[1]П-10'!H45+'[1]Ш-2'!H45+'[1]Ш-3'!H45+'[1]Ю-1'!H45+'[1]Ю-2'!H45+'[1]Ю-3'!H45+'[1]Т-3'!H45+'[1]Л-10'!H45+'[1]Л-10а'!H45+'[1]Л-12'!H45+'[1]П-7'!H45+'[1]П-9'!H45+'[1]Юж-15'!H46</f>
        <v>840267.05300000007</v>
      </c>
      <c r="E39" s="22">
        <f>D39/$C$9/12</f>
        <v>0.5738628744364751</v>
      </c>
    </row>
    <row r="40" spans="1:25">
      <c r="A40" s="20"/>
      <c r="B40" s="17" t="s">
        <v>40</v>
      </c>
      <c r="C40" s="39"/>
      <c r="D40" s="43">
        <f>'[1]К-2'!H46+'[1]К-4'!H46+'[1]К-6'!H46+'[1]Л-1'!H46+'[1]Л-3'!H46+[1]Л9а!H46+'[1]Л-11'!H46+'[1]Л-13'!H46+'[1]Л-16'!H46+'[1]Л-18'!H46+'[1]M-6а'!H46+'[1]M-7'!H46+'[1]M-19'!H46+'[1]П-1'!H46+'[1]П-2'!H46+'[1]П-3'!H46+'[1]П-4'!H46+'[1]П-5'!H46+'[1]П-6'!H46+'[1]П-8'!H46+'[1]П-10'!H46+'[1]Ш-2'!H46+'[1]Ш-3'!H46+'[1]Ю-1'!H46+'[1]Ю-2'!H46+'[1]Ю-3'!H46+'[1]Т-3'!H46+'[1]Л-10'!H46+'[1]Л-10а'!H46+'[1]Л-12'!H46+'[1]П-7'!H46+'[1]П-9'!H46+'[1]Юж-15'!H47</f>
        <v>181155.13689999995</v>
      </c>
      <c r="E40" s="22">
        <f>D40/$C$9/12</f>
        <v>0.12372043769799829</v>
      </c>
    </row>
    <row r="41" spans="1:25">
      <c r="A41" s="20"/>
      <c r="B41" s="17" t="s">
        <v>38</v>
      </c>
      <c r="C41" s="39"/>
      <c r="D41" s="43">
        <f>D38-D39-D40</f>
        <v>6527307.29</v>
      </c>
      <c r="E41" s="22">
        <f>D41/$C$9/12</f>
        <v>4.4578438609440019</v>
      </c>
    </row>
  </sheetData>
  <mergeCells count="4">
    <mergeCell ref="A4:C4"/>
    <mergeCell ref="A1:E1"/>
    <mergeCell ref="A2:E2"/>
    <mergeCell ref="A3:E3"/>
  </mergeCells>
  <pageMargins left="0.78740157480314965" right="0.39370078740157483" top="0.59055118110236227" bottom="0.59055118110236227"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2013</vt:lpstr>
      <vt:lpstr>'2013'!Область_печати</vt:lpstr>
    </vt:vector>
  </TitlesOfParts>
  <Company>Теплосервис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2015-03-23T05:57:37Z</cp:lastPrinted>
  <dcterms:created xsi:type="dcterms:W3CDTF">2015-03-23T05:54:35Z</dcterms:created>
  <dcterms:modified xsi:type="dcterms:W3CDTF">2015-03-23T05:59:09Z</dcterms:modified>
</cp:coreProperties>
</file>