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2"/>
  </bookViews>
  <sheets>
    <sheet name="Лист1" sheetId="1" r:id="rId1"/>
    <sheet name="форма справки по резерв фонду" sheetId="2" r:id="rId2"/>
    <sheet name="Фрма долговые обязательства" sheetId="3" r:id="rId3"/>
  </sheets>
  <externalReferences>
    <externalReference r:id="rId6"/>
  </externalReferences>
  <definedNames>
    <definedName name="_xlnm.Print_Titles" localSheetId="2">'Фрма долговые обязательства'!$A:$A</definedName>
    <definedName name="_xlnm.Print_Area" localSheetId="2">'Фрма долговые обязательства'!$A$1:$AF$54</definedName>
  </definedNames>
  <calcPr fullCalcOnLoad="1"/>
</workbook>
</file>

<file path=xl/comments3.xml><?xml version="1.0" encoding="utf-8"?>
<comments xmlns="http://schemas.openxmlformats.org/spreadsheetml/2006/main">
  <authors>
    <author>Raifoust</author>
  </authors>
  <commentList>
    <comment ref="Q23" authorId="0">
      <text>
        <r>
          <rPr>
            <b/>
            <sz val="8"/>
            <rFont val="Tahoma"/>
            <family val="0"/>
          </rPr>
          <t>Raifoust:</t>
        </r>
        <r>
          <rPr>
            <sz val="8"/>
            <rFont val="Tahoma"/>
            <family val="0"/>
          </rPr>
          <t xml:space="preserve">
24.09</t>
        </r>
      </text>
    </comment>
    <comment ref="Q16" authorId="0">
      <text>
        <r>
          <rPr>
            <b/>
            <sz val="8"/>
            <rFont val="Tahoma"/>
            <family val="0"/>
          </rPr>
          <t xml:space="preserve">Raifoust:
</t>
        </r>
        <r>
          <rPr>
            <sz val="8"/>
            <rFont val="Tahoma"/>
            <family val="2"/>
          </rPr>
          <t>24.09</t>
        </r>
      </text>
    </comment>
  </commentList>
</comments>
</file>

<file path=xl/sharedStrings.xml><?xml version="1.0" encoding="utf-8"?>
<sst xmlns="http://schemas.openxmlformats.org/spreadsheetml/2006/main" count="226" uniqueCount="191">
  <si>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</si>
  <si>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</si>
  <si>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</si>
  <si>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</si>
  <si>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</si>
  <si>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</si>
  <si>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</si>
  <si>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</si>
  <si>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</si>
  <si>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</si>
  <si>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</si>
  <si>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</si>
  <si>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</si>
  <si>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</si>
  <si>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</si>
  <si>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</si>
  <si>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</si>
  <si>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</si>
  <si>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</si>
  <si>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</si>
  <si>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</si>
  <si>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</si>
  <si>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</si>
  <si>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</si>
  <si>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</si>
  <si>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</si>
  <si>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Кредитные соглашения поселений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</si>
  <si>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</si>
  <si>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</si>
  <si>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</si>
  <si>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</si>
  <si>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</si>
  <si>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</si>
  <si>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Бюджетные кредиты поселений</t>
  </si>
  <si>
    <t>Итого пп.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</si>
  <si>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</si>
  <si>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</si>
  <si>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</si>
  <si>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</si>
  <si>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</si>
  <si>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</si>
  <si>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Руководитель финансового органа </t>
  </si>
  <si>
    <t>подпись</t>
  </si>
  <si>
    <t>расшифровка подписи</t>
  </si>
  <si>
    <t>МП</t>
  </si>
  <si>
    <t>Главный бухгалтер</t>
  </si>
  <si>
    <r>
      <t xml:space="preserve">(Фамилия, имя, отчество,телефон </t>
    </r>
    <r>
      <rPr>
        <i/>
        <sz val="10"/>
        <rFont val="Arial Cyr"/>
        <family val="0"/>
      </rPr>
      <t>(с кодом района)</t>
    </r>
    <r>
      <rPr>
        <sz val="10"/>
        <rFont val="Arial Cyr"/>
        <family val="0"/>
      </rPr>
      <t>)</t>
    </r>
  </si>
  <si>
    <t>(_____________)</t>
  </si>
  <si>
    <t>(______________)</t>
  </si>
  <si>
    <t xml:space="preserve">Исполнитель:                  Телефон: </t>
  </si>
  <si>
    <r>
      <t xml:space="preserve">Фактический объем долгового обязательства на </t>
    </r>
    <r>
      <rPr>
        <b/>
        <sz val="10"/>
        <rFont val="Arial Cyr"/>
        <family val="2"/>
      </rPr>
      <t>начало года</t>
    </r>
    <r>
      <rPr>
        <sz val="10"/>
        <rFont val="Arial Cyr"/>
        <family val="2"/>
      </rPr>
      <t xml:space="preserve"> 01.01.20__г.</t>
    </r>
  </si>
  <si>
    <t>№ распоряжения</t>
  </si>
  <si>
    <t>Дата</t>
  </si>
  <si>
    <t>Наименование</t>
  </si>
  <si>
    <t>Фин-е непредв.расх.в т.ч.аварийно восст.работы по ликвидации стих.бедств и ЧС  и пожарных частей</t>
  </si>
  <si>
    <t>Оказание мат.помощи пострадавшим от стих.бедств.и дргих.событий.</t>
  </si>
  <si>
    <t>Оказание мат. пом. и приобретение ценных подарков гражданам и коллективам предприятий (юбилеи, проф.праздники, област. район. конк., изготовление символики, книгоиздательской продукции)</t>
  </si>
  <si>
    <t>Мат.поддержка общественным организациям.учреждениям и организациям .содержащихся за счет бюджетов других уровней</t>
  </si>
  <si>
    <t>Проведение встреч, конференций и семинаров на район.уровне и областного значения</t>
  </si>
  <si>
    <t xml:space="preserve">Чествование передовиков производства, победителей, проведение мероприятий для ветеранов войны и труда и благотворит. встречь </t>
  </si>
  <si>
    <t>Финансирование поселений (ТОСы, приобретение служебного жилья, ремонт подвесных мостов)</t>
  </si>
  <si>
    <t>Финансирование неотложных нужд  не предусмотренных в расходной части бюджета МО</t>
  </si>
  <si>
    <t xml:space="preserve">Всего </t>
  </si>
  <si>
    <t>Информация</t>
  </si>
  <si>
    <t xml:space="preserve">                                                               1. Доходы бюджета</t>
  </si>
  <si>
    <t xml:space="preserve"> Наименование показателя</t>
  </si>
  <si>
    <t xml:space="preserve">Код дохода по бюджетной классификации </t>
  </si>
  <si>
    <t>Доходы бюджета - Всего</t>
  </si>
  <si>
    <t>000 8500000000 0000 000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</si>
  <si>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</si>
  <si>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</si>
  <si>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</si>
  <si>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</si>
  <si>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НАЛОГИ НА СОВОКУПНЫЙ ДОХОД</t>
  </si>
  <si>
    <t>000 1050000000 0000 000</t>
  </si>
  <si>
    <t xml:space="preserve">  НАЛОГИ НА ИМУЩЕСТВО</t>
  </si>
  <si>
    <t>000 1060000000 0000 000</t>
  </si>
  <si>
    <t xml:space="preserve">  ГОСУДАРСТВЕННАЯ ПОШЛИНА</t>
  </si>
  <si>
    <t>000 1080000000 0000 000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</si>
  <si>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</si>
  <si>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</si>
  <si>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</si>
  <si>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</si>
  <si>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ДОХОДЫ ОТ ПРОДАЖИ МАТЕРИАЛЬНЫХ И НЕМАТЕРИАЛЬНЫХ АКТИВОВ</t>
  </si>
  <si>
    <t>000 1140000000 0000 000</t>
  </si>
  <si>
    <t xml:space="preserve">  ШТРАФЫ, САНКЦИИ, ВОЗМЕЩЕНИЕ УЩЕРБА</t>
  </si>
  <si>
    <t>000 1160000000 0000 000</t>
  </si>
  <si>
    <t xml:space="preserve">  ПРОЧИЕ НЕНАЛОГОВЫЕ ДОХОДЫ</t>
  </si>
  <si>
    <t>000 1170000000 0000 000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</si>
  <si>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</si>
  <si>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</si>
  <si>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</si>
  <si>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БЕЗВОЗМЕЗДНЫЕ ПОСТУПЛЕНИЯ</t>
  </si>
  <si>
    <t>000 2000000000 0000 000</t>
  </si>
  <si>
    <t xml:space="preserve">  Дотации бюджетам субъектов Российской Федерации и муниципальных образований</t>
  </si>
  <si>
    <t>000 2020100000 0000 151</t>
  </si>
  <si>
    <t xml:space="preserve">  Субсидии бюджетам субъектов Российской Федерации и муниципальных образований (межбюджетные субсидии)</t>
  </si>
  <si>
    <t>000 2020200000 0000 151</t>
  </si>
  <si>
    <t xml:space="preserve">  Субвенции бюджетам субъектов Российской Федерации и муниципальных образований</t>
  </si>
  <si>
    <t>000 2020300000 0000 151</t>
  </si>
  <si>
    <t xml:space="preserve">  Иные межбюджетные трансферты</t>
  </si>
  <si>
    <t>000 2020400000 0000 151</t>
  </si>
  <si>
    <t xml:space="preserve">  Прочие безвозмездные поступления от других бюджетов бюджетной системы</t>
  </si>
  <si>
    <t>000 2020900000 0000 151</t>
  </si>
  <si>
    <t xml:space="preserve">                                                            2. Расходы бюджета</t>
  </si>
  <si>
    <t>Расходы бюджета - ИТОГО</t>
  </si>
  <si>
    <t>000 9600 0000000 000 000</t>
  </si>
  <si>
    <t xml:space="preserve">  Общегосударственные вопросы</t>
  </si>
  <si>
    <t>000 0100 0000000 000 000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</si>
  <si>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</si>
  <si>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</si>
  <si>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</si>
  <si>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</si>
  <si>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</si>
  <si>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</si>
  <si>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</si>
  <si>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</si>
  <si>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 xml:space="preserve">  Обеспечение проведения выборов и референдумов</t>
  </si>
  <si>
    <t>000 0107 0000000 000 000</t>
  </si>
  <si>
    <t xml:space="preserve">  Обслуживание государственного и муниципального долга</t>
  </si>
  <si>
    <t>000 0111 0000000 000 000</t>
  </si>
  <si>
    <t xml:space="preserve">  Резервные фонды</t>
  </si>
  <si>
    <t xml:space="preserve">  Другие общегосударственные вопросы</t>
  </si>
  <si>
    <t xml:space="preserve">  Национальная безопасность и правоохранительная деятельность</t>
  </si>
  <si>
    <t>000 0300 0000000 000 000</t>
  </si>
  <si>
    <t>000 0309 0000000 000 000</t>
  </si>
  <si>
    <t xml:space="preserve">  Национальная экономика</t>
  </si>
  <si>
    <t>000 0400 0000000 000 000</t>
  </si>
  <si>
    <t xml:space="preserve">  Другие вопросы в области национальной экономики</t>
  </si>
  <si>
    <t>000 0412 0000000 000 000</t>
  </si>
  <si>
    <t xml:space="preserve">  Жилищно-коммунальное хозяйство</t>
  </si>
  <si>
    <t>000 0500 0000000 000 000</t>
  </si>
  <si>
    <t xml:space="preserve">  Жилищное хозяйство</t>
  </si>
  <si>
    <t>000 0501 0000000 000 000</t>
  </si>
  <si>
    <t xml:space="preserve">  Коммунальное хозяйство</t>
  </si>
  <si>
    <t>000 0502 0000000 000 000</t>
  </si>
  <si>
    <t xml:space="preserve">  Культура, кинематография, средства массовой информации</t>
  </si>
  <si>
    <t>000 0800 0000000 000 000</t>
  </si>
  <si>
    <t xml:space="preserve">  Культура</t>
  </si>
  <si>
    <t>000 0801 0000000 000 000</t>
  </si>
  <si>
    <t xml:space="preserve">  Социальная политика</t>
  </si>
  <si>
    <t>000 1000 0000000 000 000</t>
  </si>
  <si>
    <t xml:space="preserve">  Пенсионное обеспечение</t>
  </si>
  <si>
    <t>000 1001 0000000 000 000</t>
  </si>
  <si>
    <t xml:space="preserve">  Охрана семьи и детства</t>
  </si>
  <si>
    <t>000 1004 0000000 000 000</t>
  </si>
  <si>
    <t xml:space="preserve">  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</si>
  <si>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</si>
  <si>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бюджетов</t>
  </si>
  <si>
    <t>Источники финансирования дефицита бюджета - всего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</si>
  <si>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</si>
  <si>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</si>
  <si>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</si>
  <si>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</si>
  <si>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</si>
  <si>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</si>
  <si>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</si>
  <si>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</si>
  <si>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</si>
  <si>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</si>
  <si>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</si>
  <si>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</si>
  <si>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</si>
  <si>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</si>
  <si>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</si>
  <si>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</si>
  <si>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</si>
  <si>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</si>
  <si>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</si>
  <si>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>руб.</t>
  </si>
  <si>
    <t>назначено</t>
  </si>
  <si>
    <t>исполнено</t>
  </si>
  <si>
    <t>% выполнения</t>
  </si>
  <si>
    <t>000 2190000000 0000 000</t>
  </si>
  <si>
    <t>000 0113 0000000 000 000</t>
  </si>
  <si>
    <t>Мобилизационная и вневойсковая подготовка</t>
  </si>
  <si>
    <t>000 0203 000000 000 000</t>
  </si>
  <si>
    <t xml:space="preserve">  Защита населения и территории от  чрезвычайных ситуаций природного и техногенного характера, гражданская оборона</t>
  </si>
  <si>
    <t>Обеспечение пожарной безопасности</t>
  </si>
  <si>
    <t>000 0310 0000000 000 000</t>
  </si>
  <si>
    <t>Дорожное хозяйство (дорожные фонды)</t>
  </si>
  <si>
    <t>000 0409 0000000 000 000</t>
  </si>
  <si>
    <t>Благоустройство</t>
  </si>
  <si>
    <t>000 0503 0000000 000 000</t>
  </si>
  <si>
    <t xml:space="preserve">Штатная численность муниципальных служащих органов местного самоуправления и работников муниципальных учреждений -  28,75(ед.)    </t>
  </si>
  <si>
    <t>нет</t>
  </si>
  <si>
    <t xml:space="preserve">   об исполнении бюджета муниципального образования "Шангальское" и численности муниципальных служащих органов местного самоуправления муниципального образования «Шангальское, работников муниципальных учреждений муниципального образования «Шангальское с указанием фактитческих затрат на их содержание   за 2 квартал 2012 года.   </t>
  </si>
  <si>
    <t xml:space="preserve">Фактические затраты (з/плата с начислениями)   -  2 527 962,83 (руб.)                                                                                                                          </t>
  </si>
  <si>
    <t>Приложение                                                                к решению Совета депутатов №285 от 04 октября 2012 года</t>
  </si>
  <si>
    <t>Справка по использованию средств резервного фонда муниципального образования "Шангальское" за 2 квартал  2012 года</t>
  </si>
  <si>
    <t>Информация о долговых обязательствах муниципального образования "Шангальское" за 2 квартал 2012 года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</si>
</sst>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  <numFmt numFmtId="171" formatCode="#,##0.0_ ;[Red]\-#,##0.0\ "/>
    <numFmt numFmtId="172" formatCode="#,##0.0_ ;\-#,##0.0\ "/>
    <numFmt numFmtId="173" formatCode="_-* #,##0.0_р_._-;\-* #,##0.0_р_._-;_-* &quot;-&quot;_р_._-;_-@_-"/>
    <numFmt numFmtId="174" formatCode="#,##0.00;[Red]#,##0.00"/>
    <numFmt numFmtId="175" formatCode="#,##0_ ;[Red]\-#,##0\ "/>
    <numFmt numFmtId="176" formatCode="#,##0.00_ ;[Red]\-#,##0.00\ "/>
    <numFmt numFmtId="177" formatCode="_-* #,##0.00_р_._-;\-* #,##0.00_р_._-;_-* &quot;-&quot;_р_._-;_-@_-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_ ;[Red]\-#,##0.000\ "/>
    <numFmt numFmtId="188" formatCode="#,##0.0000_ ;[Red]\-#,##0.0000\ "/>
    <numFmt numFmtId="189" formatCode="#,##0.00000_ ;[Red]\-#,##0.00000\ "/>
    <numFmt numFmtId="190" formatCode="#,##0.000000_ ;[Red]\-#,##0.000000\ "/>
    <numFmt numFmtId="191" formatCode="#,##0.0000000_ ;[Red]\-#,##0.0000000\ "/>
    <numFmt numFmtId="192" formatCode="#,##0.00000000_ ;[Red]\-#,##0.00000000\ "/>
    <numFmt numFmtId="193" formatCode="#,##0.000000000_ ;[Red]\-#,##0.000000000\ "/>
    <numFmt numFmtId="194" formatCode="#,##0.0000000000_ ;[Red]\-#,##0.0000000000\ "/>
    <numFmt numFmtId="195" formatCode="#,##0.00000000000_ ;[Red]\-#,##0.00000000000\ "/>
    <numFmt numFmtId="196" formatCode="#,##0.000000000000_ ;[Red]\-#,##0.000000000000\ "/>
    <numFmt numFmtId="197" formatCode="#,##0.0000000000000_ ;[Red]\-#,##0.0000000000000\ "/>
    <numFmt numFmtId="198" formatCode="#,##0.00000000000000_ ;[Red]\-#,##0.00000000000000\ "/>
    <numFmt numFmtId="199" formatCode="#,##0.000000000000000_ ;[Red]\-#,##0.000000000000000\ "/>
    <numFmt numFmtId="200" formatCode="#,##0.0000000000000000_ ;[Red]\-#,##0.0000000000000000\ "/>
    <numFmt numFmtId="201" formatCode="#,##0.00000000000000000_ ;[Red]\-#,##0.00000000000000000\ "/>
    <numFmt numFmtId="202" formatCode="#,##0.000000000000000000_ ;[Red]\-#,##0.000000000000000000\ "/>
    <numFmt numFmtId="203" formatCode="#,##0.0000000000000000000_ ;[Red]\-#,##0.0000000000000000000\ "/>
    <numFmt numFmtId="204" formatCode="#,##0.00000000000000000000_ ;[Red]\-#,##0.00000000000000000000\ "/>
    <numFmt numFmtId="205" formatCode="#,##0.000000000000000000000_ ;[Red]\-#,##0.000000000000000000000\ "/>
    <numFmt numFmtId="206" formatCode="0.000"/>
    <numFmt numFmtId="207" formatCode="0.0"/>
    <numFmt numFmtId="208" formatCode="mmm/yyyy"/>
    <numFmt numFmtId="209" formatCode="[$-FC19]dd\ mmmm\ yyyy\ \г\.;@"/>
    <numFmt numFmtId="210" formatCode="[$-419]d\-mmm\-yyyy;@"/>
    <numFmt numFmtId="211" formatCode="d\ mmm"/>
  </numFmts>
  <fonts count="16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6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11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0"/>
    </font>
    <font>
      <sz val="9"/>
      <name val="Times New Roman"/>
      <family val="1"/>
    </font>
    <font>
      <u val="single"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4" fontId="0" fillId="0" borderId="12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/>
    </xf>
    <xf numFmtId="14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" fontId="0" fillId="0" borderId="12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4" fontId="3" fillId="0" borderId="8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8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2" fontId="0" fillId="0" borderId="11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2" fontId="0" fillId="0" borderId="14" xfId="0" applyNumberFormat="1" applyFont="1" applyFill="1" applyBorder="1" applyAlignment="1">
      <alignment wrapText="1"/>
    </xf>
    <xf numFmtId="1" fontId="0" fillId="0" borderId="14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0" fontId="3" fillId="0" borderId="28" xfId="0" applyFont="1" applyFill="1" applyBorder="1" applyAlignment="1">
      <alignment/>
    </xf>
    <xf numFmtId="2" fontId="3" fillId="0" borderId="29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2" fontId="3" fillId="0" borderId="3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3" fillId="0" borderId="8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0" fillId="0" borderId="27" xfId="0" applyNumberFormat="1" applyFont="1" applyFill="1" applyBorder="1" applyAlignment="1">
      <alignment/>
    </xf>
    <xf numFmtId="2" fontId="3" fillId="0" borderId="9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 wrapText="1"/>
    </xf>
    <xf numFmtId="2" fontId="0" fillId="0" borderId="17" xfId="0" applyNumberFormat="1" applyFont="1" applyFill="1" applyBorder="1" applyAlignment="1">
      <alignment wrapText="1"/>
    </xf>
    <xf numFmtId="1" fontId="0" fillId="0" borderId="18" xfId="0" applyNumberFormat="1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2" fontId="0" fillId="0" borderId="29" xfId="0" applyNumberFormat="1" applyFont="1" applyFill="1" applyBorder="1" applyAlignment="1">
      <alignment wrapText="1"/>
    </xf>
    <xf numFmtId="2" fontId="0" fillId="0" borderId="20" xfId="0" applyNumberFormat="1" applyFont="1" applyFill="1" applyBorder="1" applyAlignment="1">
      <alignment wrapText="1"/>
    </xf>
    <xf numFmtId="1" fontId="0" fillId="0" borderId="30" xfId="0" applyNumberFormat="1" applyFont="1" applyFill="1" applyBorder="1" applyAlignment="1">
      <alignment wrapText="1"/>
    </xf>
    <xf numFmtId="4" fontId="0" fillId="0" borderId="32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2" fontId="3" fillId="0" borderId="34" xfId="0" applyNumberFormat="1" applyFont="1" applyFill="1" applyBorder="1" applyAlignment="1">
      <alignment/>
    </xf>
    <xf numFmtId="2" fontId="3" fillId="0" borderId="35" xfId="0" applyNumberFormat="1" applyFont="1" applyFill="1" applyBorder="1" applyAlignment="1">
      <alignment/>
    </xf>
    <xf numFmtId="4" fontId="3" fillId="0" borderId="35" xfId="0" applyNumberFormat="1" applyFon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2" fontId="3" fillId="0" borderId="37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39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centerContinuous" vertical="center"/>
    </xf>
    <xf numFmtId="14" fontId="0" fillId="0" borderId="24" xfId="0" applyNumberFormat="1" applyFont="1" applyBorder="1" applyAlignment="1">
      <alignment horizontal="centerContinuous" vertical="center"/>
    </xf>
    <xf numFmtId="170" fontId="0" fillId="0" borderId="24" xfId="0" applyNumberFormat="1" applyFont="1" applyBorder="1" applyAlignment="1">
      <alignment horizontal="centerContinuous" vertical="center" wrapText="1"/>
    </xf>
    <xf numFmtId="170" fontId="0" fillId="0" borderId="24" xfId="0" applyNumberFormat="1" applyFont="1" applyBorder="1" applyAlignment="1">
      <alignment horizontal="centerContinuous" vertical="center"/>
    </xf>
    <xf numFmtId="170" fontId="0" fillId="0" borderId="24" xfId="0" applyNumberFormat="1" applyFont="1" applyFill="1" applyBorder="1" applyAlignment="1">
      <alignment horizontal="centerContinuous" vertical="center" wrapText="1"/>
    </xf>
    <xf numFmtId="0" fontId="0" fillId="0" borderId="24" xfId="0" applyFont="1" applyBorder="1" applyAlignment="1">
      <alignment horizontal="centerContinuous" vertical="center" wrapText="1"/>
    </xf>
    <xf numFmtId="0" fontId="3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/>
    </xf>
    <xf numFmtId="4" fontId="3" fillId="0" borderId="24" xfId="0" applyNumberFormat="1" applyFont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4" fontId="3" fillId="0" borderId="24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8" fillId="0" borderId="2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left" wrapText="1"/>
    </xf>
    <xf numFmtId="49" fontId="12" fillId="0" borderId="31" xfId="0" applyNumberFormat="1" applyFont="1" applyFill="1" applyBorder="1" applyAlignment="1">
      <alignment horizontal="center" shrinkToFit="1"/>
    </xf>
    <xf numFmtId="170" fontId="11" fillId="0" borderId="2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43" xfId="0" applyFont="1" applyFill="1" applyBorder="1" applyAlignment="1">
      <alignment horizontal="left" wrapText="1"/>
    </xf>
    <xf numFmtId="49" fontId="13" fillId="0" borderId="31" xfId="0" applyNumberFormat="1" applyFont="1" applyFill="1" applyBorder="1" applyAlignment="1">
      <alignment horizontal="center" shrinkToFit="1"/>
    </xf>
    <xf numFmtId="170" fontId="8" fillId="0" borderId="24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1" fillId="0" borderId="24" xfId="0" applyFont="1" applyBorder="1" applyAlignment="1">
      <alignment horizontal="left" wrapText="1"/>
    </xf>
    <xf numFmtId="49" fontId="12" fillId="0" borderId="26" xfId="0" applyNumberFormat="1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1" fillId="0" borderId="13" xfId="0" applyFont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4" fontId="8" fillId="0" borderId="24" xfId="0" applyNumberFormat="1" applyFont="1" applyFill="1" applyBorder="1" applyAlignment="1">
      <alignment/>
    </xf>
    <xf numFmtId="4" fontId="11" fillId="0" borderId="24" xfId="0" applyNumberFormat="1" applyFont="1" applyFill="1" applyBorder="1" applyAlignment="1">
      <alignment/>
    </xf>
    <xf numFmtId="0" fontId="11" fillId="0" borderId="43" xfId="0" applyFont="1" applyFill="1" applyBorder="1" applyAlignment="1">
      <alignment horizontal="left" wrapText="1"/>
    </xf>
    <xf numFmtId="49" fontId="12" fillId="0" borderId="31" xfId="0" applyNumberFormat="1" applyFont="1" applyFill="1" applyBorder="1" applyAlignment="1">
      <alignment horizontal="center" shrinkToFit="1"/>
    </xf>
    <xf numFmtId="4" fontId="11" fillId="0" borderId="24" xfId="0" applyNumberFormat="1" applyFont="1" applyFill="1" applyBorder="1" applyAlignment="1">
      <alignment/>
    </xf>
    <xf numFmtId="170" fontId="11" fillId="0" borderId="24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44" xfId="0" applyNumberFormat="1" applyBorder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14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41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4" xfId="0" applyFont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textRotation="90" wrapText="1"/>
    </xf>
    <xf numFmtId="0" fontId="0" fillId="0" borderId="46" xfId="0" applyFont="1" applyFill="1" applyBorder="1" applyAlignment="1">
      <alignment horizontal="center" vertical="center" textRotation="90" wrapText="1"/>
    </xf>
    <xf numFmtId="2" fontId="0" fillId="0" borderId="47" xfId="0" applyNumberFormat="1" applyBorder="1" applyAlignment="1">
      <alignment/>
    </xf>
    <xf numFmtId="2" fontId="3" fillId="0" borderId="8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2" fontId="0" fillId="0" borderId="48" xfId="0" applyNumberFormat="1" applyFont="1" applyFill="1" applyBorder="1" applyAlignment="1">
      <alignment/>
    </xf>
    <xf numFmtId="2" fontId="0" fillId="0" borderId="49" xfId="0" applyNumberFormat="1" applyBorder="1" applyAlignment="1">
      <alignment/>
    </xf>
    <xf numFmtId="2" fontId="0" fillId="0" borderId="50" xfId="0" applyNumberFormat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5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0" fillId="0" borderId="2" xfId="0" applyFont="1" applyFill="1" applyBorder="1" applyAlignment="1">
      <alignment horizontal="center" vertical="center" textRotation="90" wrapText="1"/>
    </xf>
    <xf numFmtId="0" fontId="0" fillId="0" borderId="55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textRotation="90" wrapText="1"/>
    </xf>
    <xf numFmtId="0" fontId="0" fillId="0" borderId="58" xfId="0" applyFont="1" applyFill="1" applyBorder="1" applyAlignment="1">
      <alignment horizontal="center" vertical="center" textRotation="90" wrapText="1"/>
    </xf>
    <xf numFmtId="0" fontId="0" fillId="2" borderId="59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3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3;&#1075;&#1086;&#1074;&#1099;&#107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 01.01.2010"/>
      <sheetName val="район 01.02.2010"/>
      <sheetName val="район 01.03.2010"/>
      <sheetName val="район 01.04.2010"/>
      <sheetName val="район 01.05.2010"/>
      <sheetName val="район 01.06.2010"/>
      <sheetName val="район 01.07.2010"/>
      <sheetName val="район 01.08.2010"/>
      <sheetName val="район 01.09.2010"/>
      <sheetName val="район 01.10.2010"/>
      <sheetName val="район 01.11.2010"/>
      <sheetName val="район 01.12.2010"/>
      <sheetName val="район 01.01.2011"/>
    </sheetNames>
    <sheetDataSet>
      <sheetData sheetId="8">
        <row r="24">
          <cell r="T24">
            <v>0</v>
          </cell>
        </row>
        <row r="25">
          <cell r="T25">
            <v>0</v>
          </cell>
        </row>
        <row r="31">
          <cell r="Z31">
            <v>0</v>
          </cell>
        </row>
        <row r="32">
          <cell r="O32">
            <v>0</v>
          </cell>
          <cell r="U32">
            <v>0</v>
          </cell>
          <cell r="Z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="60" workbookViewId="0" topLeftCell="A34">
      <selection activeCell="A3" sqref="A3:E3"/>
    </sheetView>
  </sheetViews>
  <sheetFormatPr defaultColWidth="9.00390625" defaultRowHeight="12.75"/>
  <cols>
    <col min="1" max="1" width="66.625" style="123" customWidth="1"/>
    <col min="2" max="2" width="22.00390625" style="123" customWidth="1"/>
    <col min="3" max="3" width="12.375" style="124" customWidth="1"/>
    <col min="4" max="4" width="11.75390625" style="124" customWidth="1"/>
    <col min="5" max="5" width="11.125" style="118" customWidth="1"/>
    <col min="6" max="16384" width="9.125" style="118" customWidth="1"/>
  </cols>
  <sheetData>
    <row r="1" spans="1:5" ht="31.5" customHeight="1">
      <c r="A1" s="117"/>
      <c r="B1" s="117"/>
      <c r="C1" s="162" t="s">
        <v>188</v>
      </c>
      <c r="D1" s="163"/>
      <c r="E1" s="163"/>
    </row>
    <row r="2" spans="1:6" ht="16.5" customHeight="1">
      <c r="A2" s="164" t="s">
        <v>63</v>
      </c>
      <c r="B2" s="159"/>
      <c r="C2" s="159"/>
      <c r="D2" s="159"/>
      <c r="E2" s="159"/>
      <c r="F2" s="119"/>
    </row>
    <row r="3" spans="1:6" ht="63" customHeight="1">
      <c r="A3" s="165" t="s">
        <v>186</v>
      </c>
      <c r="B3" s="166"/>
      <c r="C3" s="166"/>
      <c r="D3" s="166"/>
      <c r="E3" s="166"/>
      <c r="F3" s="93"/>
    </row>
    <row r="4" spans="1:4" ht="20.25" customHeight="1">
      <c r="A4" s="120" t="s">
        <v>64</v>
      </c>
      <c r="B4" s="121"/>
      <c r="C4" s="122"/>
      <c r="D4" s="122"/>
    </row>
    <row r="5" ht="12.75">
      <c r="E5" s="149" t="s">
        <v>169</v>
      </c>
    </row>
    <row r="6" spans="1:5" s="125" customFormat="1" ht="18" customHeight="1">
      <c r="A6" s="167" t="s">
        <v>65</v>
      </c>
      <c r="B6" s="169" t="s">
        <v>66</v>
      </c>
      <c r="C6" s="171" t="s">
        <v>170</v>
      </c>
      <c r="D6" s="173" t="s">
        <v>171</v>
      </c>
      <c r="E6" s="169" t="s">
        <v>172</v>
      </c>
    </row>
    <row r="7" spans="1:5" s="125" customFormat="1" ht="15.75" customHeight="1">
      <c r="A7" s="168"/>
      <c r="B7" s="170"/>
      <c r="C7" s="172"/>
      <c r="D7" s="174"/>
      <c r="E7" s="172"/>
    </row>
    <row r="8" spans="1:5" ht="12" customHeight="1" thickBot="1">
      <c r="A8" s="126">
        <v>1</v>
      </c>
      <c r="B8" s="127">
        <v>2</v>
      </c>
      <c r="C8" s="128">
        <v>3</v>
      </c>
      <c r="D8" s="129">
        <v>4</v>
      </c>
      <c r="E8" s="130">
        <v>5</v>
      </c>
    </row>
    <row r="9" spans="1:5" s="134" customFormat="1" ht="12.75">
      <c r="A9" s="131" t="s">
        <v>67</v>
      </c>
      <c r="B9" s="132" t="s">
        <v>68</v>
      </c>
      <c r="C9" s="151">
        <f>C10+C22+C21</f>
        <v>25152696.500000004</v>
      </c>
      <c r="D9" s="151">
        <f>D10+D22+D21</f>
        <v>11848537.57</v>
      </c>
      <c r="E9" s="133">
        <f>D9/C9%</f>
        <v>47.10643079560078</v>
      </c>
    </row>
    <row r="10" spans="1:5" s="134" customFormat="1" ht="12.75">
      <c r="A10" s="131" t="s">
        <v>69</v>
      </c>
      <c r="B10" s="132" t="s">
        <v>70</v>
      </c>
      <c r="C10" s="133">
        <f>C11+C12+C13+C14+C15+C16+C17+C18+C19</f>
        <v>12113483</v>
      </c>
      <c r="D10" s="133">
        <f>D11+D12+D13+D14+D15+D16+D17+D18+D19</f>
        <v>6161293.880000001</v>
      </c>
      <c r="E10" s="133">
        <f>D10/C10%</f>
        <v>50.86310749765365</v>
      </c>
    </row>
    <row r="11" spans="1:5" s="3" customFormat="1" ht="12.75">
      <c r="A11" s="135" t="s">
        <v>71</v>
      </c>
      <c r="B11" s="136" t="s">
        <v>72</v>
      </c>
      <c r="C11" s="137">
        <v>3409957</v>
      </c>
      <c r="D11" s="150">
        <v>1649174.86</v>
      </c>
      <c r="E11" s="137">
        <f>D11/C11%</f>
        <v>48.36350898266459</v>
      </c>
    </row>
    <row r="12" spans="1:5" s="3" customFormat="1" ht="12.75">
      <c r="A12" s="135" t="s">
        <v>73</v>
      </c>
      <c r="B12" s="136" t="s">
        <v>74</v>
      </c>
      <c r="C12" s="137">
        <v>0</v>
      </c>
      <c r="D12" s="150">
        <v>0</v>
      </c>
      <c r="E12" s="137">
        <v>0</v>
      </c>
    </row>
    <row r="13" spans="1:5" s="3" customFormat="1" ht="12.75">
      <c r="A13" s="135" t="s">
        <v>75</v>
      </c>
      <c r="B13" s="136" t="s">
        <v>76</v>
      </c>
      <c r="C13" s="137">
        <v>6500675</v>
      </c>
      <c r="D13" s="150">
        <v>3562824.1</v>
      </c>
      <c r="E13" s="137">
        <f>D13/C13%</f>
        <v>54.80698696673807</v>
      </c>
    </row>
    <row r="14" spans="1:5" s="3" customFormat="1" ht="12.75">
      <c r="A14" s="135" t="s">
        <v>77</v>
      </c>
      <c r="B14" s="136" t="s">
        <v>78</v>
      </c>
      <c r="C14" s="137">
        <v>188546</v>
      </c>
      <c r="D14" s="150">
        <v>72265</v>
      </c>
      <c r="E14" s="137">
        <f>D14/C14%</f>
        <v>38.327516892429436</v>
      </c>
    </row>
    <row r="15" spans="1:5" s="3" customFormat="1" ht="22.5">
      <c r="A15" s="135" t="s">
        <v>79</v>
      </c>
      <c r="B15" s="136" t="s">
        <v>80</v>
      </c>
      <c r="C15" s="137">
        <v>0</v>
      </c>
      <c r="D15" s="150">
        <v>2.61</v>
      </c>
      <c r="E15" s="137">
        <v>0</v>
      </c>
    </row>
    <row r="16" spans="1:5" s="3" customFormat="1" ht="22.5">
      <c r="A16" s="135" t="s">
        <v>81</v>
      </c>
      <c r="B16" s="136" t="s">
        <v>82</v>
      </c>
      <c r="C16" s="137">
        <v>1813185</v>
      </c>
      <c r="D16" s="150">
        <v>781066.53</v>
      </c>
      <c r="E16" s="137">
        <f>D16/C16%</f>
        <v>43.07704564068201</v>
      </c>
    </row>
    <row r="17" spans="1:5" s="3" customFormat="1" ht="12.75">
      <c r="A17" s="135" t="s">
        <v>83</v>
      </c>
      <c r="B17" s="136" t="s">
        <v>84</v>
      </c>
      <c r="C17" s="137">
        <v>0</v>
      </c>
      <c r="D17" s="137">
        <v>14756.78</v>
      </c>
      <c r="E17" s="137">
        <v>0</v>
      </c>
    </row>
    <row r="18" spans="1:5" s="3" customFormat="1" ht="12.75">
      <c r="A18" s="135" t="s">
        <v>85</v>
      </c>
      <c r="B18" s="136" t="s">
        <v>86</v>
      </c>
      <c r="C18" s="137">
        <v>0</v>
      </c>
      <c r="D18" s="137">
        <v>20000</v>
      </c>
      <c r="E18" s="137">
        <v>0</v>
      </c>
    </row>
    <row r="19" spans="1:5" s="3" customFormat="1" ht="12.75">
      <c r="A19" s="135" t="s">
        <v>87</v>
      </c>
      <c r="B19" s="136" t="s">
        <v>88</v>
      </c>
      <c r="C19" s="137">
        <v>201120</v>
      </c>
      <c r="D19" s="137">
        <v>61204</v>
      </c>
      <c r="E19" s="137">
        <f>D19/C19%</f>
        <v>30.431583134447095</v>
      </c>
    </row>
    <row r="20" spans="1:5" s="3" customFormat="1" ht="33.75">
      <c r="A20" s="135" t="s">
        <v>89</v>
      </c>
      <c r="B20" s="136" t="s">
        <v>90</v>
      </c>
      <c r="C20" s="137">
        <v>0</v>
      </c>
      <c r="D20" s="137">
        <v>0</v>
      </c>
      <c r="E20" s="137">
        <v>0</v>
      </c>
    </row>
    <row r="21" spans="1:5" s="3" customFormat="1" ht="22.5">
      <c r="A21" s="135" t="s">
        <v>91</v>
      </c>
      <c r="B21" s="136" t="s">
        <v>173</v>
      </c>
      <c r="C21" s="150">
        <v>-0.06</v>
      </c>
      <c r="D21" s="150">
        <v>-0.06</v>
      </c>
      <c r="E21" s="137">
        <f>D21/C21%</f>
        <v>100</v>
      </c>
    </row>
    <row r="22" spans="1:5" s="134" customFormat="1" ht="12.75">
      <c r="A22" s="131" t="s">
        <v>92</v>
      </c>
      <c r="B22" s="132" t="s">
        <v>93</v>
      </c>
      <c r="C22" s="133">
        <f>C23+C24+C25+C26+C27</f>
        <v>13039213.56</v>
      </c>
      <c r="D22" s="133">
        <f>D23+D24+D25+D26+D27</f>
        <v>5687243.75</v>
      </c>
      <c r="E22" s="133">
        <f>D22/C22%</f>
        <v>43.61646293950262</v>
      </c>
    </row>
    <row r="23" spans="1:5" s="3" customFormat="1" ht="22.5">
      <c r="A23" s="135" t="s">
        <v>94</v>
      </c>
      <c r="B23" s="136" t="s">
        <v>95</v>
      </c>
      <c r="C23" s="137">
        <v>0</v>
      </c>
      <c r="D23" s="137">
        <v>0</v>
      </c>
      <c r="E23" s="137">
        <v>0</v>
      </c>
    </row>
    <row r="24" spans="1:5" s="3" customFormat="1" ht="22.5">
      <c r="A24" s="135" t="s">
        <v>96</v>
      </c>
      <c r="B24" s="136" t="s">
        <v>97</v>
      </c>
      <c r="C24" s="137">
        <v>11690667.56</v>
      </c>
      <c r="D24" s="137">
        <v>4533343.75</v>
      </c>
      <c r="E24" s="137">
        <f>D24/C24%</f>
        <v>38.777458402041844</v>
      </c>
    </row>
    <row r="25" spans="1:5" s="3" customFormat="1" ht="22.5">
      <c r="A25" s="135" t="s">
        <v>98</v>
      </c>
      <c r="B25" s="136" t="s">
        <v>99</v>
      </c>
      <c r="C25" s="137">
        <v>1185200</v>
      </c>
      <c r="D25" s="137">
        <v>1153900</v>
      </c>
      <c r="E25" s="137">
        <f>D25/C25%</f>
        <v>97.35909551130611</v>
      </c>
    </row>
    <row r="26" spans="1:5" s="3" customFormat="1" ht="12.75">
      <c r="A26" s="135" t="s">
        <v>100</v>
      </c>
      <c r="B26" s="136" t="s">
        <v>101</v>
      </c>
      <c r="C26" s="137">
        <v>163346</v>
      </c>
      <c r="D26" s="137">
        <v>0</v>
      </c>
      <c r="E26" s="137">
        <v>0</v>
      </c>
    </row>
    <row r="27" spans="1:5" s="3" customFormat="1" ht="12.75">
      <c r="A27" s="135" t="s">
        <v>102</v>
      </c>
      <c r="B27" s="136" t="s">
        <v>103</v>
      </c>
      <c r="C27" s="137">
        <v>0</v>
      </c>
      <c r="D27" s="137">
        <v>0</v>
      </c>
      <c r="E27" s="137">
        <v>0</v>
      </c>
    </row>
    <row r="28" spans="1:5" s="139" customFormat="1" ht="15">
      <c r="A28" s="138" t="s">
        <v>104</v>
      </c>
      <c r="B28" s="138"/>
      <c r="C28" s="137"/>
      <c r="D28" s="137"/>
      <c r="E28" s="137"/>
    </row>
    <row r="29" spans="1:5" s="134" customFormat="1" ht="12.75">
      <c r="A29" s="140" t="s">
        <v>105</v>
      </c>
      <c r="B29" s="141" t="s">
        <v>106</v>
      </c>
      <c r="C29" s="151">
        <f>C30+C39+C40+C43+C44+C46+C50+C52</f>
        <v>27389148.060000002</v>
      </c>
      <c r="D29" s="151">
        <f>D30+D39+D40+D43+D44+D46+D50+D52</f>
        <v>8107603.0600000005</v>
      </c>
      <c r="E29" s="133">
        <f>D29/C29%</f>
        <v>29.6015160538732</v>
      </c>
    </row>
    <row r="30" spans="1:5" s="134" customFormat="1" ht="12.75">
      <c r="A30" s="131" t="s">
        <v>107</v>
      </c>
      <c r="B30" s="132" t="s">
        <v>108</v>
      </c>
      <c r="C30" s="151">
        <f>C31+C33+C35+C37+C38</f>
        <v>5309123.23</v>
      </c>
      <c r="D30" s="151">
        <f>D31+D32+D33+D34+D35+D36+D37+D38</f>
        <v>3057508.5</v>
      </c>
      <c r="E30" s="133">
        <f>D30/C30%</f>
        <v>57.589706765951256</v>
      </c>
    </row>
    <row r="31" spans="1:5" ht="22.5">
      <c r="A31" s="135" t="s">
        <v>109</v>
      </c>
      <c r="B31" s="136" t="s">
        <v>110</v>
      </c>
      <c r="C31" s="150">
        <v>531216</v>
      </c>
      <c r="D31" s="150">
        <v>399924.42</v>
      </c>
      <c r="E31" s="137">
        <f>D31/C31%</f>
        <v>75.28470904490828</v>
      </c>
    </row>
    <row r="32" spans="1:5" ht="22.5">
      <c r="A32" s="135" t="s">
        <v>111</v>
      </c>
      <c r="B32" s="136" t="s">
        <v>112</v>
      </c>
      <c r="C32" s="137">
        <v>0</v>
      </c>
      <c r="D32" s="137">
        <v>0</v>
      </c>
      <c r="E32" s="137">
        <v>0</v>
      </c>
    </row>
    <row r="33" spans="1:5" ht="33.75">
      <c r="A33" s="135" t="s">
        <v>113</v>
      </c>
      <c r="B33" s="136" t="s">
        <v>114</v>
      </c>
      <c r="C33" s="150">
        <v>4279367.69</v>
      </c>
      <c r="D33" s="150">
        <v>2481944.54</v>
      </c>
      <c r="E33" s="137">
        <f>D33/C33%</f>
        <v>57.99792679184339</v>
      </c>
    </row>
    <row r="34" spans="1:5" ht="22.5">
      <c r="A34" s="135" t="s">
        <v>115</v>
      </c>
      <c r="B34" s="136" t="s">
        <v>116</v>
      </c>
      <c r="C34" s="150">
        <v>0</v>
      </c>
      <c r="D34" s="137">
        <v>0</v>
      </c>
      <c r="E34" s="137">
        <v>0</v>
      </c>
    </row>
    <row r="35" spans="1:5" ht="12.75">
      <c r="A35" s="135" t="s">
        <v>117</v>
      </c>
      <c r="B35" s="136" t="s">
        <v>118</v>
      </c>
      <c r="C35" s="150">
        <v>201500</v>
      </c>
      <c r="D35" s="137">
        <v>0</v>
      </c>
      <c r="E35" s="137">
        <f>D35/C35%</f>
        <v>0</v>
      </c>
    </row>
    <row r="36" spans="1:5" ht="12.75">
      <c r="A36" s="135" t="s">
        <v>119</v>
      </c>
      <c r="B36" s="136" t="s">
        <v>120</v>
      </c>
      <c r="C36" s="150">
        <v>0</v>
      </c>
      <c r="D36" s="137">
        <v>0</v>
      </c>
      <c r="E36" s="137"/>
    </row>
    <row r="37" spans="1:5" ht="12.75">
      <c r="A37" s="135" t="s">
        <v>121</v>
      </c>
      <c r="B37" s="136" t="s">
        <v>120</v>
      </c>
      <c r="C37" s="150">
        <v>3000</v>
      </c>
      <c r="D37" s="137">
        <v>0</v>
      </c>
      <c r="E37" s="137">
        <f aca="true" t="shared" si="0" ref="E37:E43">D37/C37%</f>
        <v>0</v>
      </c>
    </row>
    <row r="38" spans="1:5" ht="12.75">
      <c r="A38" s="135" t="s">
        <v>122</v>
      </c>
      <c r="B38" s="136" t="s">
        <v>174</v>
      </c>
      <c r="C38" s="150">
        <v>294039.54</v>
      </c>
      <c r="D38" s="150">
        <v>175639.54</v>
      </c>
      <c r="E38" s="137">
        <f t="shared" si="0"/>
        <v>59.73330661583813</v>
      </c>
    </row>
    <row r="39" spans="1:5" ht="12.75">
      <c r="A39" s="152" t="s">
        <v>175</v>
      </c>
      <c r="B39" s="153" t="s">
        <v>176</v>
      </c>
      <c r="C39" s="154">
        <v>235700</v>
      </c>
      <c r="D39" s="154">
        <v>94749.78</v>
      </c>
      <c r="E39" s="155">
        <f t="shared" si="0"/>
        <v>40.19931268561731</v>
      </c>
    </row>
    <row r="40" spans="1:5" s="134" customFormat="1" ht="12.75">
      <c r="A40" s="131" t="s">
        <v>123</v>
      </c>
      <c r="B40" s="132" t="s">
        <v>124</v>
      </c>
      <c r="C40" s="151">
        <f>C41+C42</f>
        <v>177575.21</v>
      </c>
      <c r="D40" s="133">
        <f>D41+D42</f>
        <v>36848.65</v>
      </c>
      <c r="E40" s="133">
        <f t="shared" si="0"/>
        <v>20.751010233917224</v>
      </c>
    </row>
    <row r="41" spans="1:5" ht="22.5">
      <c r="A41" s="135" t="s">
        <v>177</v>
      </c>
      <c r="B41" s="136" t="s">
        <v>125</v>
      </c>
      <c r="C41" s="150">
        <v>18081</v>
      </c>
      <c r="D41" s="137">
        <v>0</v>
      </c>
      <c r="E41" s="137">
        <f t="shared" si="0"/>
        <v>0</v>
      </c>
    </row>
    <row r="42" spans="1:5" ht="12.75">
      <c r="A42" s="135" t="s">
        <v>178</v>
      </c>
      <c r="B42" s="136" t="s">
        <v>179</v>
      </c>
      <c r="C42" s="150">
        <v>159494.21</v>
      </c>
      <c r="D42" s="150">
        <v>36848.65</v>
      </c>
      <c r="E42" s="137">
        <f t="shared" si="0"/>
        <v>23.103440557497354</v>
      </c>
    </row>
    <row r="43" spans="1:5" ht="12.75">
      <c r="A43" s="152" t="s">
        <v>180</v>
      </c>
      <c r="B43" s="153" t="s">
        <v>181</v>
      </c>
      <c r="C43" s="154">
        <v>4653716.14</v>
      </c>
      <c r="D43" s="154">
        <v>820999.14</v>
      </c>
      <c r="E43" s="155">
        <f t="shared" si="0"/>
        <v>17.641796691106304</v>
      </c>
    </row>
    <row r="44" spans="1:5" s="134" customFormat="1" ht="12.75">
      <c r="A44" s="131" t="s">
        <v>126</v>
      </c>
      <c r="B44" s="132" t="s">
        <v>127</v>
      </c>
      <c r="C44" s="151">
        <f>C45</f>
        <v>508240</v>
      </c>
      <c r="D44" s="133">
        <f>D45</f>
        <v>110000</v>
      </c>
      <c r="E44" s="133">
        <f>E45</f>
        <v>21.64331811742484</v>
      </c>
    </row>
    <row r="45" spans="1:5" ht="12.75">
      <c r="A45" s="135" t="s">
        <v>128</v>
      </c>
      <c r="B45" s="136" t="s">
        <v>129</v>
      </c>
      <c r="C45" s="150">
        <v>508240</v>
      </c>
      <c r="D45" s="137">
        <v>110000</v>
      </c>
      <c r="E45" s="137">
        <f>D45/C45%</f>
        <v>21.64331811742484</v>
      </c>
    </row>
    <row r="46" spans="1:5" s="134" customFormat="1" ht="12.75">
      <c r="A46" s="131" t="s">
        <v>130</v>
      </c>
      <c r="B46" s="132" t="s">
        <v>131</v>
      </c>
      <c r="C46" s="151">
        <f>C47+C48+C49</f>
        <v>12079218.48</v>
      </c>
      <c r="D46" s="133">
        <f>D47+D48+D49</f>
        <v>2383634.77</v>
      </c>
      <c r="E46" s="133">
        <f>E47+E48+E49</f>
        <v>124.33112877947929</v>
      </c>
    </row>
    <row r="47" spans="1:5" ht="12.75">
      <c r="A47" s="135" t="s">
        <v>132</v>
      </c>
      <c r="B47" s="136" t="s">
        <v>133</v>
      </c>
      <c r="C47" s="150">
        <v>8632043.07</v>
      </c>
      <c r="D47" s="150">
        <v>42232.75</v>
      </c>
      <c r="E47" s="137">
        <f>D47/C47%</f>
        <v>0.4892555523358852</v>
      </c>
    </row>
    <row r="48" spans="1:5" ht="12.75">
      <c r="A48" s="135" t="s">
        <v>134</v>
      </c>
      <c r="B48" s="136" t="s">
        <v>135</v>
      </c>
      <c r="C48" s="150">
        <v>2152099.85</v>
      </c>
      <c r="D48" s="150">
        <v>1852099.85</v>
      </c>
      <c r="E48" s="137">
        <f>D48/C48%</f>
        <v>86.06012634590351</v>
      </c>
    </row>
    <row r="49" spans="1:5" ht="12.75">
      <c r="A49" s="135" t="s">
        <v>182</v>
      </c>
      <c r="B49" s="136" t="s">
        <v>183</v>
      </c>
      <c r="C49" s="150">
        <v>1295075.56</v>
      </c>
      <c r="D49" s="150">
        <v>489302.17</v>
      </c>
      <c r="E49" s="137">
        <f>D49/C49%</f>
        <v>37.78174688123988</v>
      </c>
    </row>
    <row r="50" spans="1:5" s="134" customFormat="1" ht="12.75">
      <c r="A50" s="131" t="s">
        <v>136</v>
      </c>
      <c r="B50" s="132" t="s">
        <v>137</v>
      </c>
      <c r="C50" s="151">
        <f>C51</f>
        <v>3358251</v>
      </c>
      <c r="D50" s="133">
        <f>D51</f>
        <v>1601443.74</v>
      </c>
      <c r="E50" s="133">
        <f>E51</f>
        <v>47.68683877411188</v>
      </c>
    </row>
    <row r="51" spans="1:5" ht="12.75">
      <c r="A51" s="135" t="s">
        <v>138</v>
      </c>
      <c r="B51" s="136" t="s">
        <v>139</v>
      </c>
      <c r="C51" s="150">
        <v>3358251</v>
      </c>
      <c r="D51" s="150">
        <v>1601443.74</v>
      </c>
      <c r="E51" s="137">
        <f>D51/C51%</f>
        <v>47.68683877411188</v>
      </c>
    </row>
    <row r="52" spans="1:5" s="134" customFormat="1" ht="12.75">
      <c r="A52" s="131" t="s">
        <v>140</v>
      </c>
      <c r="B52" s="132" t="s">
        <v>141</v>
      </c>
      <c r="C52" s="151">
        <f>C53+C54</f>
        <v>1067324</v>
      </c>
      <c r="D52" s="151">
        <f>D53+D54</f>
        <v>2418.48</v>
      </c>
      <c r="E52" s="133">
        <f>D52/C52%</f>
        <v>0.22659286214870086</v>
      </c>
    </row>
    <row r="53" spans="1:5" ht="12.75">
      <c r="A53" s="135" t="s">
        <v>142</v>
      </c>
      <c r="B53" s="136" t="s">
        <v>143</v>
      </c>
      <c r="C53" s="150">
        <v>10324</v>
      </c>
      <c r="D53" s="150">
        <v>2418.48</v>
      </c>
      <c r="E53" s="137">
        <f>D53/C53%</f>
        <v>23.425803951956606</v>
      </c>
    </row>
    <row r="54" spans="1:5" ht="12.75">
      <c r="A54" s="135" t="s">
        <v>144</v>
      </c>
      <c r="B54" s="136" t="s">
        <v>145</v>
      </c>
      <c r="C54" s="150">
        <v>1057000</v>
      </c>
      <c r="D54" s="137">
        <v>0</v>
      </c>
      <c r="E54" s="137">
        <f>D54/C54%</f>
        <v>0</v>
      </c>
    </row>
    <row r="55" spans="1:5" s="134" customFormat="1" ht="12.75">
      <c r="A55" s="131" t="s">
        <v>146</v>
      </c>
      <c r="B55" s="132" t="s">
        <v>147</v>
      </c>
      <c r="C55" s="151">
        <f>-(C29-C9)</f>
        <v>-2236451.5599999987</v>
      </c>
      <c r="D55" s="151">
        <f>-(D29-D9)</f>
        <v>3740934.51</v>
      </c>
      <c r="E55" s="133">
        <v>0</v>
      </c>
    </row>
    <row r="56" spans="1:5" ht="15">
      <c r="A56" s="142" t="s">
        <v>148</v>
      </c>
      <c r="B56" s="143"/>
      <c r="C56" s="137"/>
      <c r="D56" s="137"/>
      <c r="E56" s="137"/>
    </row>
    <row r="57" spans="1:5" s="134" customFormat="1" ht="12.75">
      <c r="A57" s="144" t="s">
        <v>149</v>
      </c>
      <c r="B57" s="132" t="s">
        <v>150</v>
      </c>
      <c r="C57" s="133"/>
      <c r="D57" s="133"/>
      <c r="E57" s="133"/>
    </row>
    <row r="58" spans="1:5" s="134" customFormat="1" ht="12.75">
      <c r="A58" s="131" t="s">
        <v>151</v>
      </c>
      <c r="B58" s="132" t="s">
        <v>152</v>
      </c>
      <c r="C58" s="151">
        <f>C59+C64</f>
        <v>2236451.56</v>
      </c>
      <c r="D58" s="133">
        <f>D59+D64</f>
        <v>1093752.21</v>
      </c>
      <c r="E58" s="133"/>
    </row>
    <row r="59" spans="1:5" ht="12.75">
      <c r="A59" s="135" t="s">
        <v>153</v>
      </c>
      <c r="B59" s="136" t="s">
        <v>154</v>
      </c>
      <c r="C59" s="137">
        <v>605674</v>
      </c>
      <c r="D59" s="137">
        <v>0</v>
      </c>
      <c r="E59" s="137">
        <v>0</v>
      </c>
    </row>
    <row r="60" spans="1:5" ht="12.75">
      <c r="A60" s="135" t="s">
        <v>155</v>
      </c>
      <c r="B60" s="136" t="s">
        <v>156</v>
      </c>
      <c r="C60" s="137">
        <v>1211348</v>
      </c>
      <c r="D60" s="137">
        <v>0</v>
      </c>
      <c r="E60" s="137">
        <v>0</v>
      </c>
    </row>
    <row r="61" spans="1:5" ht="22.5">
      <c r="A61" s="135" t="s">
        <v>157</v>
      </c>
      <c r="B61" s="136" t="s">
        <v>158</v>
      </c>
      <c r="C61" s="137">
        <v>605674</v>
      </c>
      <c r="D61" s="137">
        <v>0</v>
      </c>
      <c r="E61" s="137">
        <v>0</v>
      </c>
    </row>
    <row r="62" spans="1:5" ht="22.5">
      <c r="A62" s="135" t="s">
        <v>159</v>
      </c>
      <c r="B62" s="136" t="s">
        <v>160</v>
      </c>
      <c r="C62" s="137">
        <v>0</v>
      </c>
      <c r="D62" s="137">
        <v>0</v>
      </c>
      <c r="E62" s="137">
        <v>0</v>
      </c>
    </row>
    <row r="63" spans="1:5" ht="22.5">
      <c r="A63" s="135" t="s">
        <v>161</v>
      </c>
      <c r="B63" s="136" t="s">
        <v>162</v>
      </c>
      <c r="C63" s="137">
        <v>0</v>
      </c>
      <c r="D63" s="137">
        <v>0</v>
      </c>
      <c r="E63" s="137">
        <v>0</v>
      </c>
    </row>
    <row r="64" spans="1:5" s="134" customFormat="1" ht="12.75">
      <c r="A64" s="131" t="s">
        <v>163</v>
      </c>
      <c r="B64" s="132" t="s">
        <v>164</v>
      </c>
      <c r="C64" s="151">
        <v>1630777.56</v>
      </c>
      <c r="D64" s="133">
        <v>1093752.21</v>
      </c>
      <c r="E64" s="133">
        <f>D64/C64%</f>
        <v>67.06936843060312</v>
      </c>
    </row>
    <row r="65" spans="1:5" ht="12.75">
      <c r="A65" s="135" t="s">
        <v>165</v>
      </c>
      <c r="B65" s="136" t="s">
        <v>166</v>
      </c>
      <c r="C65" s="150">
        <f>-(C9+C60)</f>
        <v>-26364044.500000004</v>
      </c>
      <c r="D65" s="150">
        <f>-D9</f>
        <v>-11848537.57</v>
      </c>
      <c r="E65" s="137">
        <v>0</v>
      </c>
    </row>
    <row r="66" spans="1:5" ht="12.75">
      <c r="A66" s="135" t="s">
        <v>167</v>
      </c>
      <c r="B66" s="136" t="s">
        <v>168</v>
      </c>
      <c r="C66" s="150">
        <f>C29+C61</f>
        <v>27994822.060000002</v>
      </c>
      <c r="D66" s="150">
        <f>D29</f>
        <v>8107603.0600000005</v>
      </c>
      <c r="E66" s="137">
        <v>0</v>
      </c>
    </row>
    <row r="67" spans="1:5" ht="12.75">
      <c r="A67" s="158" t="s">
        <v>184</v>
      </c>
      <c r="B67" s="159"/>
      <c r="C67" s="159"/>
      <c r="D67" s="159"/>
      <c r="E67" s="159"/>
    </row>
    <row r="68" spans="1:5" ht="12.75">
      <c r="A68" s="159"/>
      <c r="B68" s="159"/>
      <c r="C68" s="159"/>
      <c r="D68" s="159"/>
      <c r="E68" s="159"/>
    </row>
    <row r="69" spans="1:5" ht="12.75">
      <c r="A69" s="159"/>
      <c r="B69" s="159"/>
      <c r="C69" s="159"/>
      <c r="D69" s="159"/>
      <c r="E69" s="159"/>
    </row>
    <row r="70" spans="1:5" ht="12.75">
      <c r="A70" s="160" t="s">
        <v>187</v>
      </c>
      <c r="B70" s="161"/>
      <c r="C70" s="161"/>
      <c r="D70" s="161"/>
      <c r="E70" s="161"/>
    </row>
    <row r="71" spans="1:4" ht="12.75">
      <c r="A71" s="121"/>
      <c r="B71" s="145"/>
      <c r="C71" s="146"/>
      <c r="D71" s="146"/>
    </row>
    <row r="72" spans="1:4" ht="12.75">
      <c r="A72" s="121"/>
      <c r="B72" s="122"/>
      <c r="C72" s="146"/>
      <c r="D72" s="146"/>
    </row>
    <row r="73" spans="1:4" ht="12.75">
      <c r="A73" s="121"/>
      <c r="B73" s="147"/>
      <c r="C73" s="148"/>
      <c r="D73" s="148"/>
    </row>
  </sheetData>
  <mergeCells count="10">
    <mergeCell ref="A67:E69"/>
    <mergeCell ref="A70:E70"/>
    <mergeCell ref="C1:E1"/>
    <mergeCell ref="A2:E2"/>
    <mergeCell ref="A3:E3"/>
    <mergeCell ref="A6:A7"/>
    <mergeCell ref="B6:B7"/>
    <mergeCell ref="C6:C7"/>
    <mergeCell ref="D6:D7"/>
    <mergeCell ref="E6:E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1"/>
  <sheetViews>
    <sheetView workbookViewId="0" topLeftCell="A1">
      <selection activeCell="B2" sqref="B2:N9"/>
    </sheetView>
  </sheetViews>
  <sheetFormatPr defaultColWidth="9.00390625" defaultRowHeight="12.75"/>
  <cols>
    <col min="1" max="1" width="10.375" style="0" customWidth="1"/>
    <col min="2" max="2" width="14.25390625" style="0" customWidth="1"/>
    <col min="3" max="3" width="11.00390625" style="0" customWidth="1"/>
    <col min="4" max="4" width="26.375" style="0" customWidth="1"/>
    <col min="5" max="5" width="16.25390625" style="0" hidden="1" customWidth="1"/>
    <col min="6" max="6" width="17.25390625" style="0" hidden="1" customWidth="1"/>
    <col min="7" max="7" width="31.375" style="0" hidden="1" customWidth="1"/>
    <col min="8" max="8" width="16.00390625" style="0" hidden="1" customWidth="1"/>
    <col min="9" max="9" width="24.25390625" style="0" hidden="1" customWidth="1"/>
    <col min="10" max="10" width="22.25390625" style="0" hidden="1" customWidth="1"/>
    <col min="11" max="11" width="21.25390625" style="0" hidden="1" customWidth="1"/>
    <col min="12" max="12" width="23.25390625" style="0" hidden="1" customWidth="1"/>
    <col min="13" max="13" width="23.00390625" style="0" customWidth="1"/>
    <col min="14" max="14" width="24.25390625" style="0" customWidth="1"/>
    <col min="15" max="15" width="9.00390625" style="0" customWidth="1"/>
  </cols>
  <sheetData>
    <row r="2" spans="2:18" ht="65.25" customHeight="1">
      <c r="B2" s="175" t="s">
        <v>189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94"/>
      <c r="P2" s="94"/>
      <c r="Q2" s="95"/>
      <c r="R2" s="95"/>
    </row>
    <row r="3" s="96" customFormat="1" ht="12.75"/>
    <row r="4" s="96" customFormat="1" ht="12.75"/>
    <row r="5" s="96" customFormat="1" ht="12.75"/>
    <row r="6" spans="1:23" s="97" customFormat="1" ht="12.75">
      <c r="A6" s="96"/>
      <c r="O6" s="96"/>
      <c r="P6" s="96"/>
      <c r="Q6" s="96"/>
      <c r="R6" s="96"/>
      <c r="S6" s="96"/>
      <c r="T6" s="96"/>
      <c r="U6" s="96"/>
      <c r="V6" s="96"/>
      <c r="W6" s="96"/>
    </row>
    <row r="7" spans="1:15" s="103" customFormat="1" ht="114.75">
      <c r="A7" s="98"/>
      <c r="B7" s="99" t="s">
        <v>51</v>
      </c>
      <c r="C7" s="100" t="s">
        <v>52</v>
      </c>
      <c r="D7" s="101" t="s">
        <v>53</v>
      </c>
      <c r="E7" s="101" t="s">
        <v>54</v>
      </c>
      <c r="F7" s="101" t="s">
        <v>55</v>
      </c>
      <c r="G7" s="101" t="s">
        <v>56</v>
      </c>
      <c r="H7" s="101" t="s">
        <v>57</v>
      </c>
      <c r="I7" s="101" t="s">
        <v>58</v>
      </c>
      <c r="J7" s="101"/>
      <c r="K7" s="101" t="s">
        <v>59</v>
      </c>
      <c r="L7" s="101" t="s">
        <v>60</v>
      </c>
      <c r="M7" s="177" t="s">
        <v>61</v>
      </c>
      <c r="N7" s="177"/>
      <c r="O7" s="102"/>
    </row>
    <row r="8" spans="2:16" s="104" customFormat="1" ht="50.25" customHeight="1">
      <c r="B8" s="105" t="s">
        <v>185</v>
      </c>
      <c r="C8" s="106"/>
      <c r="D8" s="107"/>
      <c r="E8" s="108"/>
      <c r="F8" s="108"/>
      <c r="G8" s="107"/>
      <c r="H8" s="107"/>
      <c r="I8" s="107"/>
      <c r="J8" s="107"/>
      <c r="K8" s="107"/>
      <c r="L8" s="107"/>
      <c r="M8" s="109"/>
      <c r="N8" s="110"/>
      <c r="O8" s="93"/>
      <c r="P8" s="93"/>
    </row>
    <row r="9" spans="2:14" s="104" customFormat="1" ht="12.75">
      <c r="B9" s="111" t="s">
        <v>62</v>
      </c>
      <c r="C9" s="112"/>
      <c r="D9" s="113"/>
      <c r="E9" s="114"/>
      <c r="F9" s="114"/>
      <c r="G9" s="115"/>
      <c r="H9" s="115"/>
      <c r="I9" s="115"/>
      <c r="J9" s="114"/>
      <c r="K9" s="114"/>
      <c r="L9" s="114"/>
      <c r="M9" s="116">
        <v>0</v>
      </c>
      <c r="N9" s="116">
        <v>0</v>
      </c>
    </row>
    <row r="10" spans="2:14" s="104" customFormat="1" ht="12.75" hidden="1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2:14" s="104" customFormat="1" ht="12.75" hidden="1"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="104" customFormat="1" ht="12.75"/>
    <row r="13" s="104" customFormat="1" ht="12.75"/>
    <row r="14" s="104" customFormat="1" ht="12.75"/>
    <row r="15" s="104" customFormat="1" ht="12.75"/>
    <row r="16" s="104" customFormat="1" ht="12.75"/>
    <row r="17" s="104" customFormat="1" ht="12.75"/>
    <row r="18" s="104" customFormat="1" ht="12.75"/>
    <row r="19" s="104" customFormat="1" ht="12.75"/>
    <row r="20" s="104" customFormat="1" ht="12.75"/>
    <row r="21" s="104" customFormat="1" ht="12.75"/>
    <row r="22" s="104" customFormat="1" ht="12.75"/>
    <row r="23" s="104" customFormat="1" ht="12.75"/>
    <row r="24" s="104" customFormat="1" ht="12.75"/>
    <row r="25" s="104" customFormat="1" ht="12.75"/>
    <row r="26" s="104" customFormat="1" ht="12.75"/>
    <row r="27" s="104" customFormat="1" ht="12.75"/>
    <row r="28" s="104" customFormat="1" ht="12.75"/>
    <row r="29" s="104" customFormat="1" ht="12.75"/>
    <row r="30" s="104" customFormat="1" ht="12.75"/>
    <row r="31" s="104" customFormat="1" ht="12.75"/>
    <row r="32" s="104" customFormat="1" ht="12.75"/>
    <row r="33" s="104" customFormat="1" ht="12.75"/>
    <row r="34" s="104" customFormat="1" ht="12.75"/>
    <row r="35" s="104" customFormat="1" ht="12.75"/>
    <row r="36" s="104" customFormat="1" ht="12.75"/>
    <row r="37" s="104" customFormat="1" ht="12.75"/>
    <row r="38" s="104" customFormat="1" ht="12.75"/>
    <row r="39" s="104" customFormat="1" ht="12.75"/>
    <row r="40" s="104" customFormat="1" ht="12.75"/>
    <row r="41" s="104" customFormat="1" ht="12.75"/>
    <row r="42" s="104" customFormat="1" ht="12.75"/>
    <row r="43" s="104" customFormat="1" ht="12.75"/>
    <row r="44" s="104" customFormat="1" ht="12.75"/>
    <row r="45" s="104" customFormat="1" ht="12.75"/>
    <row r="46" s="104" customFormat="1" ht="12.75"/>
    <row r="47" s="104" customFormat="1" ht="12.75"/>
    <row r="48" s="104" customFormat="1" ht="12.75"/>
    <row r="49" s="104" customFormat="1" ht="12.75"/>
    <row r="50" s="104" customFormat="1" ht="12.75"/>
    <row r="51" s="104" customFormat="1" ht="12.75"/>
    <row r="52" s="104" customFormat="1" ht="12.75"/>
    <row r="53" s="104" customFormat="1" ht="12.75"/>
    <row r="54" s="104" customFormat="1" ht="12.75"/>
    <row r="55" s="104" customFormat="1" ht="12.75"/>
    <row r="56" s="104" customFormat="1" ht="12.75"/>
    <row r="57" s="104" customFormat="1" ht="12.75"/>
    <row r="58" s="104" customFormat="1" ht="12.75"/>
    <row r="59" s="104" customFormat="1" ht="12.75"/>
    <row r="60" s="104" customFormat="1" ht="12.75"/>
    <row r="61" s="104" customFormat="1" ht="12.75"/>
    <row r="62" s="104" customFormat="1" ht="12.75"/>
    <row r="63" s="104" customFormat="1" ht="12.75"/>
    <row r="64" s="104" customFormat="1" ht="12.75"/>
    <row r="65" s="104" customFormat="1" ht="12.75"/>
    <row r="66" s="104" customFormat="1" ht="12.75"/>
    <row r="67" s="104" customFormat="1" ht="12.75"/>
    <row r="68" s="104" customFormat="1" ht="12.75"/>
    <row r="69" s="104" customFormat="1" ht="12.75"/>
    <row r="70" s="104" customFormat="1" ht="12.75"/>
    <row r="71" s="104" customFormat="1" ht="12.75"/>
    <row r="72" s="104" customFormat="1" ht="12.75"/>
    <row r="73" s="104" customFormat="1" ht="12.75"/>
    <row r="74" s="104" customFormat="1" ht="12.75"/>
    <row r="75" s="104" customFormat="1" ht="12.75"/>
    <row r="76" s="104" customFormat="1" ht="12.75"/>
    <row r="77" s="104" customFormat="1" ht="12.75"/>
    <row r="78" s="104" customFormat="1" ht="12.75"/>
    <row r="79" s="104" customFormat="1" ht="12.75"/>
    <row r="80" s="104" customFormat="1" ht="12.75"/>
    <row r="81" s="104" customFormat="1" ht="12.75"/>
    <row r="82" s="104" customFormat="1" ht="12.75"/>
    <row r="83" s="104" customFormat="1" ht="12.75"/>
    <row r="84" s="104" customFormat="1" ht="12.75"/>
    <row r="85" s="104" customFormat="1" ht="12.75"/>
    <row r="86" s="104" customFormat="1" ht="12.75"/>
    <row r="87" s="104" customFormat="1" ht="12.75"/>
    <row r="88" s="104" customFormat="1" ht="12.75"/>
    <row r="89" s="104" customFormat="1" ht="12.75"/>
    <row r="90" s="104" customFormat="1" ht="12.75"/>
    <row r="91" s="104" customFormat="1" ht="12.75"/>
    <row r="92" s="104" customFormat="1" ht="12.75"/>
    <row r="93" s="104" customFormat="1" ht="12.75"/>
    <row r="94" s="104" customFormat="1" ht="12.75"/>
    <row r="95" s="104" customFormat="1" ht="12.75"/>
    <row r="96" s="104" customFormat="1" ht="12.75"/>
    <row r="97" s="104" customFormat="1" ht="12.75"/>
    <row r="98" s="104" customFormat="1" ht="12.75"/>
    <row r="99" s="104" customFormat="1" ht="12.75"/>
    <row r="100" s="104" customFormat="1" ht="12.75"/>
    <row r="101" s="104" customFormat="1" ht="12.75"/>
    <row r="102" s="104" customFormat="1" ht="12.75"/>
    <row r="103" s="104" customFormat="1" ht="12.75"/>
    <row r="104" s="104" customFormat="1" ht="12.75"/>
    <row r="105" s="104" customFormat="1" ht="12.75"/>
    <row r="106" s="104" customFormat="1" ht="12.75"/>
    <row r="107" s="104" customFormat="1" ht="12.75"/>
    <row r="108" s="104" customFormat="1" ht="12.75"/>
    <row r="109" s="104" customFormat="1" ht="12.75"/>
    <row r="110" s="104" customFormat="1" ht="12.75"/>
    <row r="111" s="104" customFormat="1" ht="12.75"/>
    <row r="112" s="104" customFormat="1" ht="12.75"/>
    <row r="113" s="104" customFormat="1" ht="12.75"/>
    <row r="114" s="104" customFormat="1" ht="12.75"/>
    <row r="115" s="104" customFormat="1" ht="12.75"/>
    <row r="116" s="104" customFormat="1" ht="12.75"/>
    <row r="117" s="104" customFormat="1" ht="12.75"/>
    <row r="118" s="104" customFormat="1" ht="12.75"/>
    <row r="119" s="104" customFormat="1" ht="12.75"/>
    <row r="120" s="104" customFormat="1" ht="12.75"/>
    <row r="121" s="104" customFormat="1" ht="12.75"/>
    <row r="122" s="104" customFormat="1" ht="12.75"/>
    <row r="123" s="104" customFormat="1" ht="12.75"/>
    <row r="124" s="104" customFormat="1" ht="12.75"/>
    <row r="125" s="104" customFormat="1" ht="12.75"/>
    <row r="126" s="104" customFormat="1" ht="12.75"/>
    <row r="127" s="104" customFormat="1" ht="12.75"/>
    <row r="128" s="104" customFormat="1" ht="12.75"/>
    <row r="129" s="104" customFormat="1" ht="12.75"/>
    <row r="130" s="104" customFormat="1" ht="12.75"/>
    <row r="131" s="104" customFormat="1" ht="12.75"/>
    <row r="132" s="104" customFormat="1" ht="12.75"/>
    <row r="133" s="104" customFormat="1" ht="12.75"/>
    <row r="134" s="104" customFormat="1" ht="12.75"/>
    <row r="135" s="104" customFormat="1" ht="12.75"/>
    <row r="136" s="104" customFormat="1" ht="12.75"/>
    <row r="137" s="104" customFormat="1" ht="12.75"/>
    <row r="138" s="104" customFormat="1" ht="12.75"/>
    <row r="139" s="104" customFormat="1" ht="12.75"/>
    <row r="140" s="104" customFormat="1" ht="12.75"/>
    <row r="141" s="104" customFormat="1" ht="12.75"/>
    <row r="142" s="104" customFormat="1" ht="12.75"/>
    <row r="143" s="104" customFormat="1" ht="12.75"/>
    <row r="144" s="104" customFormat="1" ht="12.75"/>
    <row r="145" s="104" customFormat="1" ht="12.75"/>
    <row r="146" s="104" customFormat="1" ht="12.75"/>
    <row r="147" s="104" customFormat="1" ht="12.75"/>
    <row r="148" s="104" customFormat="1" ht="12.75"/>
    <row r="149" s="104" customFormat="1" ht="12.75"/>
    <row r="150" s="104" customFormat="1" ht="12.75"/>
    <row r="151" s="104" customFormat="1" ht="12.75"/>
    <row r="152" s="104" customFormat="1" ht="12.75"/>
    <row r="153" s="104" customFormat="1" ht="12.75"/>
    <row r="154" s="104" customFormat="1" ht="12.75"/>
    <row r="155" s="104" customFormat="1" ht="12.75"/>
    <row r="156" s="104" customFormat="1" ht="12.75"/>
    <row r="157" s="104" customFormat="1" ht="12.75"/>
    <row r="158" s="104" customFormat="1" ht="12.75"/>
    <row r="159" s="104" customFormat="1" ht="12.75"/>
    <row r="160" s="104" customFormat="1" ht="12.75"/>
    <row r="161" s="104" customFormat="1" ht="12.75"/>
    <row r="162" s="104" customFormat="1" ht="12.75"/>
    <row r="163" s="104" customFormat="1" ht="12.75"/>
    <row r="164" s="104" customFormat="1" ht="12.75"/>
    <row r="165" s="104" customFormat="1" ht="12.75"/>
    <row r="166" s="104" customFormat="1" ht="12.75"/>
    <row r="167" s="104" customFormat="1" ht="12.75"/>
    <row r="168" s="104" customFormat="1" ht="12.75"/>
    <row r="169" s="104" customFormat="1" ht="12.75"/>
    <row r="170" s="104" customFormat="1" ht="12.75"/>
    <row r="171" s="104" customFormat="1" ht="12.75"/>
    <row r="172" s="104" customFormat="1" ht="12.75"/>
    <row r="173" s="104" customFormat="1" ht="12.75"/>
    <row r="174" s="104" customFormat="1" ht="12.75"/>
    <row r="175" s="104" customFormat="1" ht="12.75"/>
    <row r="176" s="104" customFormat="1" ht="12.75"/>
    <row r="177" s="104" customFormat="1" ht="12.75"/>
    <row r="178" s="104" customFormat="1" ht="12.75"/>
    <row r="179" s="104" customFormat="1" ht="12.75"/>
    <row r="180" s="104" customFormat="1" ht="12.75"/>
    <row r="181" s="104" customFormat="1" ht="12.75"/>
    <row r="182" s="104" customFormat="1" ht="12.75"/>
    <row r="183" s="104" customFormat="1" ht="12.75"/>
    <row r="184" s="104" customFormat="1" ht="12.75"/>
    <row r="185" s="104" customFormat="1" ht="12.75"/>
    <row r="186" s="104" customFormat="1" ht="12.75"/>
    <row r="187" s="104" customFormat="1" ht="12.75"/>
    <row r="188" s="104" customFormat="1" ht="12.75"/>
    <row r="189" s="104" customFormat="1" ht="12.75"/>
    <row r="190" s="104" customFormat="1" ht="12.75"/>
    <row r="191" s="104" customFormat="1" ht="12.75"/>
    <row r="192" s="104" customFormat="1" ht="12.75"/>
    <row r="193" s="104" customFormat="1" ht="12.75"/>
    <row r="194" s="104" customFormat="1" ht="12.75"/>
    <row r="195" s="104" customFormat="1" ht="12.75"/>
    <row r="196" s="104" customFormat="1" ht="12.75"/>
    <row r="197" s="104" customFormat="1" ht="12.75"/>
    <row r="198" s="104" customFormat="1" ht="12.75"/>
    <row r="199" s="104" customFormat="1" ht="12.75"/>
    <row r="200" s="104" customFormat="1" ht="12.75"/>
    <row r="201" s="104" customFormat="1" ht="12.75"/>
    <row r="202" s="104" customFormat="1" ht="12.75"/>
    <row r="203" s="104" customFormat="1" ht="12.75"/>
    <row r="204" s="104" customFormat="1" ht="12.75"/>
    <row r="205" s="104" customFormat="1" ht="12.75"/>
    <row r="206" s="104" customFormat="1" ht="12.75"/>
    <row r="207" s="104" customFormat="1" ht="12.75"/>
    <row r="208" s="104" customFormat="1" ht="12.75"/>
    <row r="209" s="104" customFormat="1" ht="12.75"/>
    <row r="210" s="104" customFormat="1" ht="12.75"/>
    <row r="211" s="104" customFormat="1" ht="12.75"/>
    <row r="212" s="104" customFormat="1" ht="12.75"/>
    <row r="213" s="104" customFormat="1" ht="12.75"/>
    <row r="214" s="104" customFormat="1" ht="12.75"/>
    <row r="215" s="104" customFormat="1" ht="12.75"/>
    <row r="216" s="104" customFormat="1" ht="12.75"/>
    <row r="217" s="104" customFormat="1" ht="12.75"/>
    <row r="218" s="104" customFormat="1" ht="12.75"/>
    <row r="219" s="104" customFormat="1" ht="12.75"/>
    <row r="220" s="104" customFormat="1" ht="12.75"/>
    <row r="221" s="104" customFormat="1" ht="12.75"/>
    <row r="222" s="104" customFormat="1" ht="12.75"/>
    <row r="223" s="104" customFormat="1" ht="12.75"/>
    <row r="224" s="104" customFormat="1" ht="12.75"/>
    <row r="225" s="104" customFormat="1" ht="12.75"/>
    <row r="226" s="104" customFormat="1" ht="12.75"/>
    <row r="227" s="104" customFormat="1" ht="12.75"/>
    <row r="228" s="104" customFormat="1" ht="12.75"/>
    <row r="229" s="104" customFormat="1" ht="12.75"/>
    <row r="230" s="104" customFormat="1" ht="12.75"/>
    <row r="231" s="104" customFormat="1" ht="12.75"/>
    <row r="232" s="104" customFormat="1" ht="12.75"/>
    <row r="233" s="104" customFormat="1" ht="12.75"/>
    <row r="234" s="104" customFormat="1" ht="12.75"/>
    <row r="235" s="104" customFormat="1" ht="12.75"/>
    <row r="236" s="104" customFormat="1" ht="12.75"/>
    <row r="237" s="104" customFormat="1" ht="12.75"/>
    <row r="238" s="104" customFormat="1" ht="12.75"/>
    <row r="239" s="104" customFormat="1" ht="12.75"/>
    <row r="240" s="104" customFormat="1" ht="12.75"/>
    <row r="241" s="104" customFormat="1" ht="12.75"/>
    <row r="242" s="104" customFormat="1" ht="12.75"/>
    <row r="243" s="104" customFormat="1" ht="12.75"/>
    <row r="244" s="104" customFormat="1" ht="12.75"/>
    <row r="245" s="104" customFormat="1" ht="12.75"/>
    <row r="246" s="104" customFormat="1" ht="12.75"/>
    <row r="247" s="104" customFormat="1" ht="12.75"/>
    <row r="248" s="104" customFormat="1" ht="12.75"/>
    <row r="249" s="104" customFormat="1" ht="12.75"/>
    <row r="250" s="104" customFormat="1" ht="12.75"/>
    <row r="251" s="104" customFormat="1" ht="12.75"/>
    <row r="252" s="104" customFormat="1" ht="12.75"/>
    <row r="253" s="104" customFormat="1" ht="12.75"/>
    <row r="254" s="104" customFormat="1" ht="12.75"/>
    <row r="255" s="104" customFormat="1" ht="12.75"/>
    <row r="256" s="104" customFormat="1" ht="12.75"/>
    <row r="257" s="104" customFormat="1" ht="12.75"/>
  </sheetData>
  <mergeCells count="2">
    <mergeCell ref="B2:N2"/>
    <mergeCell ref="M7:N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56"/>
  <sheetViews>
    <sheetView tabSelected="1" view="pageBreakPreview" zoomScale="60" zoomScaleNormal="80" workbookViewId="0" topLeftCell="A1">
      <pane xSplit="7" ySplit="6" topLeftCell="H7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B21" sqref="B21:AE21"/>
    </sheetView>
  </sheetViews>
  <sheetFormatPr defaultColWidth="9.00390625" defaultRowHeight="12.75" outlineLevelRow="1" outlineLevelCol="1"/>
  <cols>
    <col min="1" max="1" width="3.25390625" style="3" customWidth="1"/>
    <col min="2" max="2" width="18.25390625" style="3" customWidth="1"/>
    <col min="3" max="3" width="13.75390625" style="3" customWidth="1"/>
    <col min="4" max="4" width="12.875" style="3" customWidth="1"/>
    <col min="5" max="5" width="13.75390625" style="3" customWidth="1" outlineLevel="1"/>
    <col min="6" max="6" width="11.75390625" style="3" customWidth="1" outlineLevel="1"/>
    <col min="7" max="7" width="8.75390625" style="3" customWidth="1" outlineLevel="1"/>
    <col min="8" max="8" width="10.75390625" style="3" customWidth="1"/>
    <col min="9" max="9" width="8.625" style="3" customWidth="1"/>
    <col min="10" max="10" width="12.875" style="3" customWidth="1"/>
    <col min="11" max="11" width="12.75390625" style="3" customWidth="1"/>
    <col min="12" max="13" width="12.875" style="3" customWidth="1"/>
    <col min="14" max="14" width="14.00390625" style="3" customWidth="1"/>
    <col min="15" max="22" width="12.875" style="3" customWidth="1"/>
    <col min="23" max="23" width="10.25390625" style="3" customWidth="1" outlineLevel="1"/>
    <col min="24" max="26" width="11.125" style="3" customWidth="1" outlineLevel="1"/>
    <col min="27" max="28" width="12.875" style="3" customWidth="1" outlineLevel="1"/>
    <col min="29" max="29" width="10.25390625" style="3" customWidth="1"/>
    <col min="30" max="30" width="10.75390625" style="3" customWidth="1"/>
    <col min="31" max="31" width="9.75390625" style="3" customWidth="1"/>
    <col min="32" max="32" width="23.25390625" style="3" customWidth="1"/>
    <col min="33" max="16384" width="9.125" style="3" customWidth="1"/>
  </cols>
  <sheetData>
    <row r="1" ht="12.75"/>
    <row r="2" spans="2:32" s="1" customFormat="1" ht="27.75" customHeight="1">
      <c r="B2" s="2"/>
      <c r="C2" s="2"/>
      <c r="D2" s="212" t="s">
        <v>190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"/>
    </row>
    <row r="3" ht="13.5" thickBot="1"/>
    <row r="4" spans="11:31" ht="13.5" thickBot="1">
      <c r="K4" s="208" t="s">
        <v>0</v>
      </c>
      <c r="L4" s="209"/>
      <c r="M4" s="209"/>
      <c r="N4" s="209"/>
      <c r="O4" s="209"/>
      <c r="P4" s="209"/>
      <c r="Q4" s="210" t="s">
        <v>1</v>
      </c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D4" s="211" t="s">
        <v>2</v>
      </c>
      <c r="AE4" s="211"/>
    </row>
    <row r="5" spans="1:32" ht="54" customHeight="1">
      <c r="A5" s="204" t="s">
        <v>3</v>
      </c>
      <c r="B5" s="206" t="s">
        <v>4</v>
      </c>
      <c r="C5" s="199" t="s">
        <v>5</v>
      </c>
      <c r="D5" s="201" t="s">
        <v>6</v>
      </c>
      <c r="E5" s="199" t="s">
        <v>7</v>
      </c>
      <c r="F5" s="199" t="s">
        <v>8</v>
      </c>
      <c r="G5" s="201" t="s">
        <v>9</v>
      </c>
      <c r="H5" s="203" t="s">
        <v>50</v>
      </c>
      <c r="I5" s="194"/>
      <c r="J5" s="194"/>
      <c r="K5" s="193" t="s">
        <v>10</v>
      </c>
      <c r="L5" s="194"/>
      <c r="M5" s="194"/>
      <c r="N5" s="197" t="s">
        <v>11</v>
      </c>
      <c r="O5" s="198"/>
      <c r="P5" s="198"/>
      <c r="Q5" s="193" t="s">
        <v>12</v>
      </c>
      <c r="R5" s="194"/>
      <c r="S5" s="194"/>
      <c r="T5" s="195" t="s">
        <v>13</v>
      </c>
      <c r="U5" s="194"/>
      <c r="V5" s="194"/>
      <c r="W5" s="193" t="s">
        <v>14</v>
      </c>
      <c r="X5" s="194"/>
      <c r="Y5" s="194"/>
      <c r="Z5" s="195" t="s">
        <v>15</v>
      </c>
      <c r="AA5" s="194"/>
      <c r="AB5" s="194"/>
      <c r="AC5" s="193" t="s">
        <v>16</v>
      </c>
      <c r="AD5" s="194"/>
      <c r="AE5" s="196"/>
      <c r="AF5" s="178" t="s">
        <v>4</v>
      </c>
    </row>
    <row r="6" spans="1:32" ht="82.5" customHeight="1">
      <c r="A6" s="205"/>
      <c r="B6" s="207"/>
      <c r="C6" s="200"/>
      <c r="D6" s="202"/>
      <c r="E6" s="200"/>
      <c r="F6" s="200"/>
      <c r="G6" s="202"/>
      <c r="H6" s="4" t="s">
        <v>17</v>
      </c>
      <c r="I6" s="5" t="s">
        <v>18</v>
      </c>
      <c r="J6" s="6" t="s">
        <v>19</v>
      </c>
      <c r="K6" s="4" t="s">
        <v>17</v>
      </c>
      <c r="L6" s="5" t="s">
        <v>18</v>
      </c>
      <c r="M6" s="6" t="s">
        <v>19</v>
      </c>
      <c r="N6" s="4" t="s">
        <v>17</v>
      </c>
      <c r="O6" s="5" t="s">
        <v>18</v>
      </c>
      <c r="P6" s="6" t="s">
        <v>19</v>
      </c>
      <c r="Q6" s="4" t="s">
        <v>17</v>
      </c>
      <c r="R6" s="5" t="s">
        <v>18</v>
      </c>
      <c r="S6" s="6" t="s">
        <v>19</v>
      </c>
      <c r="T6" s="4" t="s">
        <v>17</v>
      </c>
      <c r="U6" s="5" t="s">
        <v>18</v>
      </c>
      <c r="V6" s="6" t="s">
        <v>19</v>
      </c>
      <c r="W6" s="4" t="s">
        <v>17</v>
      </c>
      <c r="X6" s="5" t="s">
        <v>18</v>
      </c>
      <c r="Y6" s="6" t="s">
        <v>19</v>
      </c>
      <c r="Z6" s="4" t="s">
        <v>17</v>
      </c>
      <c r="AA6" s="5" t="s">
        <v>18</v>
      </c>
      <c r="AB6" s="6" t="s">
        <v>19</v>
      </c>
      <c r="AC6" s="4" t="s">
        <v>17</v>
      </c>
      <c r="AD6" s="5" t="s">
        <v>18</v>
      </c>
      <c r="AE6" s="7" t="s">
        <v>19</v>
      </c>
      <c r="AF6" s="179"/>
    </row>
    <row r="7" spans="1:32" s="13" customFormat="1" ht="21" customHeight="1">
      <c r="A7" s="8">
        <v>1</v>
      </c>
      <c r="B7" s="9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10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10">
        <v>18</v>
      </c>
      <c r="S7" s="4">
        <v>19</v>
      </c>
      <c r="T7" s="4">
        <v>20</v>
      </c>
      <c r="U7" s="10">
        <v>21</v>
      </c>
      <c r="V7" s="4">
        <v>22</v>
      </c>
      <c r="W7" s="4">
        <v>23</v>
      </c>
      <c r="X7" s="10">
        <v>24</v>
      </c>
      <c r="Y7" s="4">
        <v>25</v>
      </c>
      <c r="Z7" s="4">
        <v>26</v>
      </c>
      <c r="AA7" s="10">
        <v>27</v>
      </c>
      <c r="AB7" s="4">
        <v>28</v>
      </c>
      <c r="AC7" s="4">
        <v>29</v>
      </c>
      <c r="AD7" s="10">
        <v>30</v>
      </c>
      <c r="AE7" s="11">
        <v>31</v>
      </c>
      <c r="AF7" s="12">
        <v>32</v>
      </c>
    </row>
    <row r="8" spans="1:32" ht="22.5" customHeight="1">
      <c r="A8" s="14" t="s">
        <v>20</v>
      </c>
      <c r="B8" s="190" t="s">
        <v>21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2"/>
      <c r="AF8" s="15"/>
    </row>
    <row r="9" spans="1:32" ht="12.75">
      <c r="A9" s="16"/>
      <c r="B9" s="17"/>
      <c r="C9" s="18"/>
      <c r="D9" s="19"/>
      <c r="E9" s="18"/>
      <c r="F9" s="20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>
        <f aca="true" t="shared" si="0" ref="AC9:AE11">H9+N9-T9-Z9</f>
        <v>0</v>
      </c>
      <c r="AD9" s="19">
        <f t="shared" si="0"/>
        <v>0</v>
      </c>
      <c r="AE9" s="21">
        <f t="shared" si="0"/>
        <v>0</v>
      </c>
      <c r="AF9" s="22"/>
    </row>
    <row r="10" spans="1:32" ht="12.75">
      <c r="A10" s="23"/>
      <c r="B10" s="24"/>
      <c r="C10" s="25"/>
      <c r="D10" s="26"/>
      <c r="E10" s="25"/>
      <c r="F10" s="20"/>
      <c r="G10" s="25"/>
      <c r="H10" s="26"/>
      <c r="I10" s="26"/>
      <c r="J10" s="26"/>
      <c r="K10" s="26"/>
      <c r="L10" s="26"/>
      <c r="M10" s="26"/>
      <c r="N10" s="19"/>
      <c r="O10" s="19"/>
      <c r="P10" s="19"/>
      <c r="Q10" s="26"/>
      <c r="R10" s="26"/>
      <c r="S10" s="26"/>
      <c r="T10" s="19"/>
      <c r="U10" s="19"/>
      <c r="V10" s="19"/>
      <c r="W10" s="26"/>
      <c r="X10" s="26"/>
      <c r="Y10" s="26"/>
      <c r="Z10" s="19"/>
      <c r="AA10" s="19"/>
      <c r="AB10" s="19"/>
      <c r="AC10" s="19">
        <f t="shared" si="0"/>
        <v>0</v>
      </c>
      <c r="AD10" s="19">
        <f t="shared" si="0"/>
        <v>0</v>
      </c>
      <c r="AE10" s="21">
        <f t="shared" si="0"/>
        <v>0</v>
      </c>
      <c r="AF10" s="27"/>
    </row>
    <row r="11" spans="1:32" ht="12.75">
      <c r="A11" s="28"/>
      <c r="B11" s="187" t="s">
        <v>22</v>
      </c>
      <c r="C11" s="188"/>
      <c r="D11" s="188"/>
      <c r="E11" s="188"/>
      <c r="F11" s="188"/>
      <c r="G11" s="189"/>
      <c r="H11" s="29"/>
      <c r="I11" s="29"/>
      <c r="J11" s="29"/>
      <c r="K11" s="29"/>
      <c r="L11" s="29"/>
      <c r="M11" s="29"/>
      <c r="N11" s="30"/>
      <c r="O11" s="30"/>
      <c r="P11" s="30"/>
      <c r="Q11" s="29"/>
      <c r="R11" s="29"/>
      <c r="S11" s="29"/>
      <c r="T11" s="19"/>
      <c r="U11" s="19"/>
      <c r="V11" s="19"/>
      <c r="W11" s="29"/>
      <c r="X11" s="29"/>
      <c r="Y11" s="29"/>
      <c r="Z11" s="19"/>
      <c r="AA11" s="19"/>
      <c r="AB11" s="19"/>
      <c r="AC11" s="19">
        <f t="shared" si="0"/>
        <v>0</v>
      </c>
      <c r="AD11" s="19">
        <f t="shared" si="0"/>
        <v>0</v>
      </c>
      <c r="AE11" s="21">
        <f t="shared" si="0"/>
        <v>0</v>
      </c>
      <c r="AF11" s="31"/>
    </row>
    <row r="12" spans="1:32" s="1" customFormat="1" ht="12.75">
      <c r="A12" s="14"/>
      <c r="B12" s="32" t="s">
        <v>23</v>
      </c>
      <c r="C12" s="33"/>
      <c r="D12" s="34"/>
      <c r="E12" s="33"/>
      <c r="F12" s="33"/>
      <c r="G12" s="33"/>
      <c r="H12" s="34">
        <f aca="true" t="shared" si="1" ref="H12:AE12">SUM(H9:H11)</f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4">
        <f t="shared" si="1"/>
        <v>0</v>
      </c>
      <c r="Q12" s="34">
        <f t="shared" si="1"/>
        <v>0</v>
      </c>
      <c r="R12" s="34">
        <f t="shared" si="1"/>
        <v>0</v>
      </c>
      <c r="S12" s="34">
        <f t="shared" si="1"/>
        <v>0</v>
      </c>
      <c r="T12" s="34">
        <f t="shared" si="1"/>
        <v>0</v>
      </c>
      <c r="U12" s="34">
        <f t="shared" si="1"/>
        <v>0</v>
      </c>
      <c r="V12" s="34">
        <f t="shared" si="1"/>
        <v>0</v>
      </c>
      <c r="W12" s="34">
        <f t="shared" si="1"/>
        <v>0</v>
      </c>
      <c r="X12" s="34">
        <f t="shared" si="1"/>
        <v>0</v>
      </c>
      <c r="Y12" s="34">
        <f t="shared" si="1"/>
        <v>0</v>
      </c>
      <c r="Z12" s="34">
        <f t="shared" si="1"/>
        <v>0</v>
      </c>
      <c r="AA12" s="34">
        <f t="shared" si="1"/>
        <v>0</v>
      </c>
      <c r="AB12" s="34">
        <f t="shared" si="1"/>
        <v>0</v>
      </c>
      <c r="AC12" s="34">
        <f t="shared" si="1"/>
        <v>0</v>
      </c>
      <c r="AD12" s="34">
        <f t="shared" si="1"/>
        <v>0</v>
      </c>
      <c r="AE12" s="35">
        <f t="shared" si="1"/>
        <v>0</v>
      </c>
      <c r="AF12" s="36" t="s">
        <v>23</v>
      </c>
    </row>
    <row r="13" spans="1:32" ht="22.5" customHeight="1">
      <c r="A13" s="14" t="s">
        <v>24</v>
      </c>
      <c r="B13" s="190" t="s">
        <v>25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2"/>
      <c r="AF13" s="15"/>
    </row>
    <row r="14" spans="1:32" ht="12.75">
      <c r="A14" s="16">
        <v>1</v>
      </c>
      <c r="B14" s="37"/>
      <c r="C14" s="38"/>
      <c r="D14" s="19"/>
      <c r="E14" s="38"/>
      <c r="F14" s="20"/>
      <c r="G14" s="3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21"/>
      <c r="AF14" s="40"/>
    </row>
    <row r="15" spans="1:32" ht="12.75">
      <c r="A15" s="16">
        <v>2</v>
      </c>
      <c r="B15" s="41"/>
      <c r="C15" s="39"/>
      <c r="D15" s="19"/>
      <c r="E15" s="39"/>
      <c r="F15" s="20"/>
      <c r="G15" s="3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1"/>
      <c r="AF15" s="40"/>
    </row>
    <row r="16" spans="1:32" ht="12.75">
      <c r="A16" s="16">
        <v>3</v>
      </c>
      <c r="B16" s="37"/>
      <c r="C16" s="38"/>
      <c r="D16" s="42"/>
      <c r="E16" s="38"/>
      <c r="F16" s="20"/>
      <c r="G16" s="3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1"/>
      <c r="AF16" s="40"/>
    </row>
    <row r="17" spans="1:32" ht="12.75">
      <c r="A17" s="16">
        <v>4</v>
      </c>
      <c r="B17" s="37"/>
      <c r="C17" s="38"/>
      <c r="D17" s="19"/>
      <c r="E17" s="39"/>
      <c r="F17" s="20"/>
      <c r="G17" s="3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1"/>
      <c r="AF17" s="40"/>
    </row>
    <row r="18" spans="1:32" ht="12.75">
      <c r="A18" s="23"/>
      <c r="B18" s="24"/>
      <c r="C18" s="25"/>
      <c r="D18" s="26"/>
      <c r="E18" s="43"/>
      <c r="F18" s="43"/>
      <c r="G18" s="4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19">
        <f aca="true" t="shared" si="2" ref="AC18:AE19">H18+N18-T18-Z18</f>
        <v>0</v>
      </c>
      <c r="AD18" s="19">
        <f t="shared" si="2"/>
        <v>0</v>
      </c>
      <c r="AE18" s="21">
        <f t="shared" si="2"/>
        <v>0</v>
      </c>
      <c r="AF18" s="27"/>
    </row>
    <row r="19" spans="1:32" ht="12.75">
      <c r="A19" s="28"/>
      <c r="B19" s="187" t="s">
        <v>26</v>
      </c>
      <c r="C19" s="188"/>
      <c r="D19" s="188"/>
      <c r="E19" s="188"/>
      <c r="F19" s="188"/>
      <c r="G19" s="189"/>
      <c r="H19" s="29"/>
      <c r="I19" s="29"/>
      <c r="J19" s="29"/>
      <c r="K19" s="29"/>
      <c r="L19" s="29"/>
      <c r="M19" s="29"/>
      <c r="N19" s="26"/>
      <c r="O19" s="29"/>
      <c r="P19" s="29"/>
      <c r="Q19" s="29"/>
      <c r="R19" s="29"/>
      <c r="S19" s="29"/>
      <c r="T19" s="26"/>
      <c r="U19" s="26"/>
      <c r="V19" s="26"/>
      <c r="W19" s="29"/>
      <c r="X19" s="29"/>
      <c r="Y19" s="29"/>
      <c r="Z19" s="26"/>
      <c r="AA19" s="26"/>
      <c r="AB19" s="26"/>
      <c r="AC19" s="19">
        <f t="shared" si="2"/>
        <v>0</v>
      </c>
      <c r="AD19" s="19">
        <f t="shared" si="2"/>
        <v>0</v>
      </c>
      <c r="AE19" s="21">
        <f t="shared" si="2"/>
        <v>0</v>
      </c>
      <c r="AF19" s="31"/>
    </row>
    <row r="20" spans="1:32" s="47" customFormat="1" ht="12.75">
      <c r="A20" s="44"/>
      <c r="B20" s="45" t="s">
        <v>27</v>
      </c>
      <c r="C20" s="34"/>
      <c r="D20" s="34"/>
      <c r="E20" s="34"/>
      <c r="F20" s="34"/>
      <c r="G20" s="34"/>
      <c r="H20" s="34">
        <f aca="true" t="shared" si="3" ref="H20:AE20">SUM(H14:H19)</f>
        <v>0</v>
      </c>
      <c r="I20" s="34">
        <f t="shared" si="3"/>
        <v>0</v>
      </c>
      <c r="J20" s="34">
        <f t="shared" si="3"/>
        <v>0</v>
      </c>
      <c r="K20" s="34">
        <f t="shared" si="3"/>
        <v>0</v>
      </c>
      <c r="L20" s="34">
        <f t="shared" si="3"/>
        <v>0</v>
      </c>
      <c r="M20" s="34">
        <f t="shared" si="3"/>
        <v>0</v>
      </c>
      <c r="N20" s="34">
        <f t="shared" si="3"/>
        <v>0</v>
      </c>
      <c r="O20" s="34">
        <f t="shared" si="3"/>
        <v>0</v>
      </c>
      <c r="P20" s="34">
        <f t="shared" si="3"/>
        <v>0</v>
      </c>
      <c r="Q20" s="34">
        <f t="shared" si="3"/>
        <v>0</v>
      </c>
      <c r="R20" s="34">
        <f t="shared" si="3"/>
        <v>0</v>
      </c>
      <c r="S20" s="34">
        <f t="shared" si="3"/>
        <v>0</v>
      </c>
      <c r="T20" s="34">
        <f t="shared" si="3"/>
        <v>0</v>
      </c>
      <c r="U20" s="34">
        <f t="shared" si="3"/>
        <v>0</v>
      </c>
      <c r="V20" s="34">
        <f t="shared" si="3"/>
        <v>0</v>
      </c>
      <c r="W20" s="34">
        <f t="shared" si="3"/>
        <v>0</v>
      </c>
      <c r="X20" s="34">
        <f t="shared" si="3"/>
        <v>0</v>
      </c>
      <c r="Y20" s="34">
        <f t="shared" si="3"/>
        <v>0</v>
      </c>
      <c r="Z20" s="34">
        <f t="shared" si="3"/>
        <v>0</v>
      </c>
      <c r="AA20" s="34">
        <f t="shared" si="3"/>
        <v>0</v>
      </c>
      <c r="AB20" s="34">
        <f t="shared" si="3"/>
        <v>0</v>
      </c>
      <c r="AC20" s="34">
        <f t="shared" si="3"/>
        <v>0</v>
      </c>
      <c r="AD20" s="34">
        <f t="shared" si="3"/>
        <v>0</v>
      </c>
      <c r="AE20" s="35">
        <f t="shared" si="3"/>
        <v>0</v>
      </c>
      <c r="AF20" s="46" t="s">
        <v>27</v>
      </c>
    </row>
    <row r="21" spans="1:32" ht="22.5" customHeight="1">
      <c r="A21" s="14" t="s">
        <v>28</v>
      </c>
      <c r="B21" s="190" t="s">
        <v>29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2"/>
      <c r="AF21" s="31"/>
    </row>
    <row r="22" spans="1:32" ht="20.25" customHeight="1">
      <c r="A22" s="14"/>
      <c r="B22" s="48" t="s">
        <v>30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50"/>
      <c r="AF22" s="51" t="s">
        <v>30</v>
      </c>
    </row>
    <row r="23" spans="1:32" ht="12.75">
      <c r="A23" s="16"/>
      <c r="B23" s="52"/>
      <c r="C23" s="53"/>
      <c r="D23" s="19"/>
      <c r="E23" s="53"/>
      <c r="F23" s="20"/>
      <c r="G23" s="53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21"/>
      <c r="AF23" s="54"/>
    </row>
    <row r="24" spans="1:32" ht="14.25" customHeight="1">
      <c r="A24" s="16">
        <v>2</v>
      </c>
      <c r="B24" s="52"/>
      <c r="C24" s="53"/>
      <c r="D24" s="19"/>
      <c r="E24" s="53"/>
      <c r="F24" s="20"/>
      <c r="G24" s="53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>
        <f>Q24+'[1]район 01.09.2010'!T24</f>
        <v>0</v>
      </c>
      <c r="U24" s="19"/>
      <c r="V24" s="19"/>
      <c r="W24" s="19"/>
      <c r="X24" s="19"/>
      <c r="Y24" s="19"/>
      <c r="Z24" s="19"/>
      <c r="AA24" s="19"/>
      <c r="AB24" s="19"/>
      <c r="AC24" s="19">
        <f aca="true" t="shared" si="4" ref="AC24:AE25">H24+N24-T24-Z24</f>
        <v>0</v>
      </c>
      <c r="AD24" s="19">
        <f t="shared" si="4"/>
        <v>0</v>
      </c>
      <c r="AE24" s="21">
        <f t="shared" si="4"/>
        <v>0</v>
      </c>
      <c r="AF24" s="54"/>
    </row>
    <row r="25" spans="1:32" ht="14.25" customHeight="1">
      <c r="A25" s="16">
        <v>3</v>
      </c>
      <c r="B25" s="52"/>
      <c r="C25" s="53"/>
      <c r="D25" s="19"/>
      <c r="E25" s="53"/>
      <c r="F25" s="20"/>
      <c r="G25" s="53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>
        <f>Q25+'[1]район 01.09.2010'!T25</f>
        <v>0</v>
      </c>
      <c r="U25" s="19"/>
      <c r="V25" s="19"/>
      <c r="W25" s="19"/>
      <c r="X25" s="19"/>
      <c r="Y25" s="19"/>
      <c r="Z25" s="19"/>
      <c r="AA25" s="19"/>
      <c r="AB25" s="19"/>
      <c r="AC25" s="19">
        <f t="shared" si="4"/>
        <v>0</v>
      </c>
      <c r="AD25" s="19">
        <f t="shared" si="4"/>
        <v>0</v>
      </c>
      <c r="AE25" s="21">
        <f t="shared" si="4"/>
        <v>0</v>
      </c>
      <c r="AF25" s="54"/>
    </row>
    <row r="26" spans="1:32" ht="14.25" customHeight="1" hidden="1">
      <c r="A26" s="16"/>
      <c r="B26" s="52"/>
      <c r="C26" s="53"/>
      <c r="D26" s="19"/>
      <c r="E26" s="53"/>
      <c r="F26" s="20"/>
      <c r="G26" s="53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1"/>
      <c r="AF26" s="55">
        <f>B26</f>
        <v>0</v>
      </c>
    </row>
    <row r="27" spans="1:32" ht="14.25" customHeight="1" hidden="1">
      <c r="A27" s="16"/>
      <c r="B27" s="52"/>
      <c r="C27" s="53"/>
      <c r="D27" s="19"/>
      <c r="E27" s="53"/>
      <c r="F27" s="20"/>
      <c r="G27" s="53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1"/>
      <c r="AF27" s="55">
        <f>B27</f>
        <v>0</v>
      </c>
    </row>
    <row r="28" spans="1:32" ht="12.75">
      <c r="A28" s="16"/>
      <c r="B28" s="52"/>
      <c r="C28" s="56"/>
      <c r="D28" s="19"/>
      <c r="E28" s="53"/>
      <c r="F28" s="20"/>
      <c r="G28" s="53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21"/>
      <c r="AF28" s="55"/>
    </row>
    <row r="29" spans="1:32" s="1" customFormat="1" ht="12.75">
      <c r="A29" s="57"/>
      <c r="B29" s="58" t="s">
        <v>31</v>
      </c>
      <c r="C29" s="59"/>
      <c r="D29" s="60"/>
      <c r="E29" s="59"/>
      <c r="F29" s="20"/>
      <c r="G29" s="59"/>
      <c r="H29" s="60">
        <f aca="true" t="shared" si="5" ref="H29:AE29">SUM(H23:H28)</f>
        <v>0</v>
      </c>
      <c r="I29" s="60">
        <f t="shared" si="5"/>
        <v>0</v>
      </c>
      <c r="J29" s="60">
        <f t="shared" si="5"/>
        <v>0</v>
      </c>
      <c r="K29" s="60">
        <f t="shared" si="5"/>
        <v>0</v>
      </c>
      <c r="L29" s="60">
        <f t="shared" si="5"/>
        <v>0</v>
      </c>
      <c r="M29" s="60">
        <f t="shared" si="5"/>
        <v>0</v>
      </c>
      <c r="N29" s="60">
        <f t="shared" si="5"/>
        <v>0</v>
      </c>
      <c r="O29" s="60">
        <f t="shared" si="5"/>
        <v>0</v>
      </c>
      <c r="P29" s="60">
        <f t="shared" si="5"/>
        <v>0</v>
      </c>
      <c r="Q29" s="60">
        <f t="shared" si="5"/>
        <v>0</v>
      </c>
      <c r="R29" s="60">
        <f t="shared" si="5"/>
        <v>0</v>
      </c>
      <c r="S29" s="60">
        <f t="shared" si="5"/>
        <v>0</v>
      </c>
      <c r="T29" s="60">
        <f t="shared" si="5"/>
        <v>0</v>
      </c>
      <c r="U29" s="60">
        <f t="shared" si="5"/>
        <v>0</v>
      </c>
      <c r="V29" s="60">
        <f t="shared" si="5"/>
        <v>0</v>
      </c>
      <c r="W29" s="60">
        <f t="shared" si="5"/>
        <v>0</v>
      </c>
      <c r="X29" s="60">
        <f t="shared" si="5"/>
        <v>0</v>
      </c>
      <c r="Y29" s="60">
        <f t="shared" si="5"/>
        <v>0</v>
      </c>
      <c r="Z29" s="60">
        <f t="shared" si="5"/>
        <v>0</v>
      </c>
      <c r="AA29" s="60">
        <f t="shared" si="5"/>
        <v>0</v>
      </c>
      <c r="AB29" s="60">
        <f t="shared" si="5"/>
        <v>0</v>
      </c>
      <c r="AC29" s="60">
        <f t="shared" si="5"/>
        <v>0</v>
      </c>
      <c r="AD29" s="60">
        <f t="shared" si="5"/>
        <v>0</v>
      </c>
      <c r="AE29" s="61">
        <f t="shared" si="5"/>
        <v>0</v>
      </c>
      <c r="AF29" s="62" t="s">
        <v>31</v>
      </c>
    </row>
    <row r="30" spans="1:32" ht="12.75">
      <c r="A30" s="63"/>
      <c r="B30" s="64" t="s">
        <v>32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  <c r="AF30" s="67" t="s">
        <v>32</v>
      </c>
    </row>
    <row r="31" spans="1:32" ht="12.75">
      <c r="A31" s="16">
        <v>1</v>
      </c>
      <c r="B31" s="52"/>
      <c r="C31" s="53"/>
      <c r="D31" s="19"/>
      <c r="E31" s="53"/>
      <c r="F31" s="20"/>
      <c r="G31" s="53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>
        <f>W31+'[1]район 01.09.2010'!Z31</f>
        <v>0</v>
      </c>
      <c r="AA31" s="19"/>
      <c r="AB31" s="19"/>
      <c r="AC31" s="19">
        <f aca="true" t="shared" si="6" ref="AC31:AE32">H31+N31-T31-Z31</f>
        <v>0</v>
      </c>
      <c r="AD31" s="19">
        <f t="shared" si="6"/>
        <v>0</v>
      </c>
      <c r="AE31" s="21">
        <f t="shared" si="6"/>
        <v>0</v>
      </c>
      <c r="AF31" s="54"/>
    </row>
    <row r="32" spans="1:32" ht="12.75">
      <c r="A32" s="16">
        <v>2</v>
      </c>
      <c r="B32" s="52"/>
      <c r="C32" s="53"/>
      <c r="D32" s="19"/>
      <c r="E32" s="53"/>
      <c r="F32" s="20"/>
      <c r="G32" s="53"/>
      <c r="H32" s="19"/>
      <c r="I32" s="19"/>
      <c r="J32" s="19"/>
      <c r="K32" s="19"/>
      <c r="L32" s="19"/>
      <c r="M32" s="19"/>
      <c r="N32" s="19"/>
      <c r="O32" s="19">
        <f>L32+'[1]район 01.09.2010'!O32</f>
        <v>0</v>
      </c>
      <c r="P32" s="19"/>
      <c r="Q32" s="19"/>
      <c r="R32" s="19"/>
      <c r="S32" s="19"/>
      <c r="T32" s="19"/>
      <c r="U32" s="19">
        <f>R32+'[1]район 01.09.2010'!U32</f>
        <v>0</v>
      </c>
      <c r="V32" s="19"/>
      <c r="W32" s="19"/>
      <c r="X32" s="19"/>
      <c r="Y32" s="19"/>
      <c r="Z32" s="19">
        <f>W32+'[1]район 01.09.2010'!Z32</f>
        <v>0</v>
      </c>
      <c r="AA32" s="19"/>
      <c r="AB32" s="19"/>
      <c r="AC32" s="19">
        <f t="shared" si="6"/>
        <v>0</v>
      </c>
      <c r="AD32" s="19">
        <f t="shared" si="6"/>
        <v>0</v>
      </c>
      <c r="AE32" s="21">
        <f t="shared" si="6"/>
        <v>0</v>
      </c>
      <c r="AF32" s="54"/>
    </row>
    <row r="33" spans="1:32" ht="12.75">
      <c r="A33" s="16"/>
      <c r="B33" s="52"/>
      <c r="C33" s="53"/>
      <c r="D33" s="19"/>
      <c r="E33" s="53"/>
      <c r="F33" s="20"/>
      <c r="G33" s="53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1"/>
      <c r="AF33" s="55"/>
    </row>
    <row r="34" spans="1:32" ht="12.75" hidden="1">
      <c r="A34" s="16"/>
      <c r="B34" s="52"/>
      <c r="C34" s="53"/>
      <c r="D34" s="19"/>
      <c r="E34" s="53"/>
      <c r="F34" s="20"/>
      <c r="G34" s="53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1"/>
      <c r="AF34" s="55">
        <f>B34</f>
        <v>0</v>
      </c>
    </row>
    <row r="35" spans="1:32" ht="12.75" hidden="1">
      <c r="A35" s="16"/>
      <c r="B35" s="52"/>
      <c r="C35" s="53"/>
      <c r="D35" s="19"/>
      <c r="E35" s="53"/>
      <c r="F35" s="20"/>
      <c r="G35" s="5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1"/>
      <c r="AF35" s="55">
        <f>B35</f>
        <v>0</v>
      </c>
    </row>
    <row r="36" spans="1:32" ht="12.75" hidden="1">
      <c r="A36" s="23"/>
      <c r="B36" s="68"/>
      <c r="C36" s="69"/>
      <c r="D36" s="26"/>
      <c r="E36" s="69"/>
      <c r="F36" s="20"/>
      <c r="G36" s="69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19"/>
      <c r="AD36" s="19"/>
      <c r="AE36" s="21"/>
      <c r="AF36" s="70">
        <f>B36</f>
        <v>0</v>
      </c>
    </row>
    <row r="37" spans="1:32" ht="12.75">
      <c r="A37" s="28"/>
      <c r="B37" s="156" t="s">
        <v>33</v>
      </c>
      <c r="C37" s="157"/>
      <c r="D37" s="157"/>
      <c r="E37" s="157"/>
      <c r="F37" s="157"/>
      <c r="G37" s="180"/>
      <c r="H37" s="29"/>
      <c r="I37" s="29"/>
      <c r="J37" s="29"/>
      <c r="K37" s="29"/>
      <c r="L37" s="29"/>
      <c r="M37" s="29"/>
      <c r="N37" s="26"/>
      <c r="O37" s="26"/>
      <c r="P37" s="26"/>
      <c r="Q37" s="29"/>
      <c r="R37" s="29"/>
      <c r="S37" s="29"/>
      <c r="T37" s="26"/>
      <c r="U37" s="26"/>
      <c r="V37" s="26"/>
      <c r="W37" s="29"/>
      <c r="X37" s="29"/>
      <c r="Y37" s="29"/>
      <c r="Z37" s="26"/>
      <c r="AA37" s="26"/>
      <c r="AB37" s="26"/>
      <c r="AC37" s="19"/>
      <c r="AD37" s="19"/>
      <c r="AE37" s="21"/>
      <c r="AF37" s="31"/>
    </row>
    <row r="38" spans="1:32" s="1" customFormat="1" ht="12.75">
      <c r="A38" s="71"/>
      <c r="B38" s="58" t="s">
        <v>34</v>
      </c>
      <c r="C38" s="72"/>
      <c r="D38" s="73"/>
      <c r="E38" s="72"/>
      <c r="F38" s="72"/>
      <c r="G38" s="72"/>
      <c r="H38" s="73">
        <f aca="true" t="shared" si="7" ref="H38:AB38">SUM(H31:H37)</f>
        <v>0</v>
      </c>
      <c r="I38" s="73">
        <f t="shared" si="7"/>
        <v>0</v>
      </c>
      <c r="J38" s="73">
        <f t="shared" si="7"/>
        <v>0</v>
      </c>
      <c r="K38" s="73">
        <f t="shared" si="7"/>
        <v>0</v>
      </c>
      <c r="L38" s="73">
        <f t="shared" si="7"/>
        <v>0</v>
      </c>
      <c r="M38" s="73">
        <f t="shared" si="7"/>
        <v>0</v>
      </c>
      <c r="N38" s="73">
        <f t="shared" si="7"/>
        <v>0</v>
      </c>
      <c r="O38" s="73">
        <f t="shared" si="7"/>
        <v>0</v>
      </c>
      <c r="P38" s="73">
        <f t="shared" si="7"/>
        <v>0</v>
      </c>
      <c r="Q38" s="73">
        <f t="shared" si="7"/>
        <v>0</v>
      </c>
      <c r="R38" s="73">
        <f t="shared" si="7"/>
        <v>0</v>
      </c>
      <c r="S38" s="73">
        <f t="shared" si="7"/>
        <v>0</v>
      </c>
      <c r="T38" s="73">
        <f t="shared" si="7"/>
        <v>0</v>
      </c>
      <c r="U38" s="73">
        <f t="shared" si="7"/>
        <v>0</v>
      </c>
      <c r="V38" s="73">
        <f t="shared" si="7"/>
        <v>0</v>
      </c>
      <c r="W38" s="73">
        <f t="shared" si="7"/>
        <v>0</v>
      </c>
      <c r="X38" s="73">
        <f t="shared" si="7"/>
        <v>0</v>
      </c>
      <c r="Y38" s="73">
        <f t="shared" si="7"/>
        <v>0</v>
      </c>
      <c r="Z38" s="73">
        <f t="shared" si="7"/>
        <v>0</v>
      </c>
      <c r="AA38" s="73">
        <f t="shared" si="7"/>
        <v>0</v>
      </c>
      <c r="AB38" s="73">
        <f t="shared" si="7"/>
        <v>0</v>
      </c>
      <c r="AC38" s="60">
        <f>H38+N38-T38-Z38</f>
        <v>0</v>
      </c>
      <c r="AD38" s="60">
        <f>I38+O38-U38-AA38</f>
        <v>0</v>
      </c>
      <c r="AE38" s="74">
        <f>J38+S38-V38-AB38</f>
        <v>0</v>
      </c>
      <c r="AF38" s="62" t="s">
        <v>34</v>
      </c>
    </row>
    <row r="39" spans="1:32" s="1" customFormat="1" ht="12.75">
      <c r="A39" s="14"/>
      <c r="B39" s="75" t="s">
        <v>35</v>
      </c>
      <c r="C39" s="76"/>
      <c r="D39" s="34"/>
      <c r="E39" s="76"/>
      <c r="F39" s="76"/>
      <c r="G39" s="76"/>
      <c r="H39" s="34">
        <f aca="true" t="shared" si="8" ref="H39:AE39">H29+H38</f>
        <v>0</v>
      </c>
      <c r="I39" s="34">
        <f t="shared" si="8"/>
        <v>0</v>
      </c>
      <c r="J39" s="34">
        <f t="shared" si="8"/>
        <v>0</v>
      </c>
      <c r="K39" s="34">
        <f t="shared" si="8"/>
        <v>0</v>
      </c>
      <c r="L39" s="34">
        <f t="shared" si="8"/>
        <v>0</v>
      </c>
      <c r="M39" s="34">
        <f t="shared" si="8"/>
        <v>0</v>
      </c>
      <c r="N39" s="34">
        <f t="shared" si="8"/>
        <v>0</v>
      </c>
      <c r="O39" s="34">
        <f t="shared" si="8"/>
        <v>0</v>
      </c>
      <c r="P39" s="34">
        <f t="shared" si="8"/>
        <v>0</v>
      </c>
      <c r="Q39" s="34">
        <f t="shared" si="8"/>
        <v>0</v>
      </c>
      <c r="R39" s="34">
        <f t="shared" si="8"/>
        <v>0</v>
      </c>
      <c r="S39" s="34">
        <f t="shared" si="8"/>
        <v>0</v>
      </c>
      <c r="T39" s="34">
        <f t="shared" si="8"/>
        <v>0</v>
      </c>
      <c r="U39" s="34">
        <f t="shared" si="8"/>
        <v>0</v>
      </c>
      <c r="V39" s="34">
        <f t="shared" si="8"/>
        <v>0</v>
      </c>
      <c r="W39" s="34">
        <f t="shared" si="8"/>
        <v>0</v>
      </c>
      <c r="X39" s="34">
        <f t="shared" si="8"/>
        <v>0</v>
      </c>
      <c r="Y39" s="34">
        <f t="shared" si="8"/>
        <v>0</v>
      </c>
      <c r="Z39" s="34">
        <f t="shared" si="8"/>
        <v>0</v>
      </c>
      <c r="AA39" s="34">
        <f t="shared" si="8"/>
        <v>0</v>
      </c>
      <c r="AB39" s="34">
        <f t="shared" si="8"/>
        <v>0</v>
      </c>
      <c r="AC39" s="34">
        <f t="shared" si="8"/>
        <v>0</v>
      </c>
      <c r="AD39" s="34">
        <f t="shared" si="8"/>
        <v>0</v>
      </c>
      <c r="AE39" s="35">
        <f t="shared" si="8"/>
        <v>0</v>
      </c>
      <c r="AF39" s="67" t="s">
        <v>35</v>
      </c>
    </row>
    <row r="40" spans="1:32" ht="22.5" customHeight="1">
      <c r="A40" s="14" t="s">
        <v>36</v>
      </c>
      <c r="B40" s="181" t="s">
        <v>37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3"/>
      <c r="AF40" s="15"/>
    </row>
    <row r="41" spans="1:32" ht="12.75">
      <c r="A41" s="16"/>
      <c r="B41" s="52"/>
      <c r="C41" s="53"/>
      <c r="D41" s="19"/>
      <c r="E41" s="53"/>
      <c r="F41" s="20"/>
      <c r="G41" s="53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>
        <f aca="true" t="shared" si="9" ref="AC41:AE43">H41+N41-T41-Z41</f>
        <v>0</v>
      </c>
      <c r="AD41" s="19">
        <f t="shared" si="9"/>
        <v>0</v>
      </c>
      <c r="AE41" s="21">
        <f t="shared" si="9"/>
        <v>0</v>
      </c>
      <c r="AF41" s="55"/>
    </row>
    <row r="42" spans="1:32" ht="12.75">
      <c r="A42" s="28"/>
      <c r="B42" s="77"/>
      <c r="C42" s="78"/>
      <c r="D42" s="29"/>
      <c r="E42" s="78"/>
      <c r="F42" s="20"/>
      <c r="G42" s="78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19">
        <f t="shared" si="9"/>
        <v>0</v>
      </c>
      <c r="AD42" s="19">
        <f t="shared" si="9"/>
        <v>0</v>
      </c>
      <c r="AE42" s="21">
        <f t="shared" si="9"/>
        <v>0</v>
      </c>
      <c r="AF42" s="79"/>
    </row>
    <row r="43" spans="1:32" ht="12.75">
      <c r="A43" s="28"/>
      <c r="B43" s="184" t="s">
        <v>38</v>
      </c>
      <c r="C43" s="185"/>
      <c r="D43" s="185"/>
      <c r="E43" s="185"/>
      <c r="F43" s="185"/>
      <c r="G43" s="186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30">
        <f t="shared" si="9"/>
        <v>0</v>
      </c>
      <c r="AD43" s="30">
        <f t="shared" si="9"/>
        <v>0</v>
      </c>
      <c r="AE43" s="80">
        <f t="shared" si="9"/>
        <v>0</v>
      </c>
      <c r="AF43" s="31"/>
    </row>
    <row r="44" spans="1:32" s="1" customFormat="1" ht="12.75">
      <c r="A44" s="14"/>
      <c r="B44" s="75" t="s">
        <v>39</v>
      </c>
      <c r="C44" s="76"/>
      <c r="D44" s="34"/>
      <c r="E44" s="76"/>
      <c r="F44" s="76"/>
      <c r="G44" s="76"/>
      <c r="H44" s="34">
        <f aca="true" t="shared" si="10" ref="H44:AE44">SUM(H41:H43)</f>
        <v>0</v>
      </c>
      <c r="I44" s="34">
        <f t="shared" si="10"/>
        <v>0</v>
      </c>
      <c r="J44" s="34">
        <f t="shared" si="10"/>
        <v>0</v>
      </c>
      <c r="K44" s="34">
        <f t="shared" si="10"/>
        <v>0</v>
      </c>
      <c r="L44" s="34">
        <f t="shared" si="10"/>
        <v>0</v>
      </c>
      <c r="M44" s="34">
        <f t="shared" si="10"/>
        <v>0</v>
      </c>
      <c r="N44" s="34">
        <f t="shared" si="10"/>
        <v>0</v>
      </c>
      <c r="O44" s="34">
        <f t="shared" si="10"/>
        <v>0</v>
      </c>
      <c r="P44" s="34">
        <f t="shared" si="10"/>
        <v>0</v>
      </c>
      <c r="Q44" s="34">
        <f t="shared" si="10"/>
        <v>0</v>
      </c>
      <c r="R44" s="34">
        <f t="shared" si="10"/>
        <v>0</v>
      </c>
      <c r="S44" s="34">
        <f t="shared" si="10"/>
        <v>0</v>
      </c>
      <c r="T44" s="34">
        <f t="shared" si="10"/>
        <v>0</v>
      </c>
      <c r="U44" s="34">
        <f t="shared" si="10"/>
        <v>0</v>
      </c>
      <c r="V44" s="34">
        <f t="shared" si="10"/>
        <v>0</v>
      </c>
      <c r="W44" s="34">
        <f t="shared" si="10"/>
        <v>0</v>
      </c>
      <c r="X44" s="34">
        <f t="shared" si="10"/>
        <v>0</v>
      </c>
      <c r="Y44" s="34">
        <f t="shared" si="10"/>
        <v>0</v>
      </c>
      <c r="Z44" s="34">
        <f t="shared" si="10"/>
        <v>0</v>
      </c>
      <c r="AA44" s="34">
        <f t="shared" si="10"/>
        <v>0</v>
      </c>
      <c r="AB44" s="34">
        <f t="shared" si="10"/>
        <v>0</v>
      </c>
      <c r="AC44" s="34">
        <f t="shared" si="10"/>
        <v>0</v>
      </c>
      <c r="AD44" s="34">
        <f t="shared" si="10"/>
        <v>0</v>
      </c>
      <c r="AE44" s="35">
        <f t="shared" si="10"/>
        <v>0</v>
      </c>
      <c r="AF44" s="67" t="s">
        <v>39</v>
      </c>
    </row>
    <row r="45" spans="1:32" s="1" customFormat="1" ht="22.5" customHeight="1" thickBot="1">
      <c r="A45" s="81"/>
      <c r="B45" s="82" t="s">
        <v>40</v>
      </c>
      <c r="C45" s="83"/>
      <c r="D45" s="84"/>
      <c r="E45" s="83"/>
      <c r="F45" s="83"/>
      <c r="G45" s="83"/>
      <c r="H45" s="84">
        <f aca="true" t="shared" si="11" ref="H45:AE45">H12+H20+H39+H44</f>
        <v>0</v>
      </c>
      <c r="I45" s="84">
        <f t="shared" si="11"/>
        <v>0</v>
      </c>
      <c r="J45" s="84">
        <f t="shared" si="11"/>
        <v>0</v>
      </c>
      <c r="K45" s="84">
        <f t="shared" si="11"/>
        <v>0</v>
      </c>
      <c r="L45" s="84">
        <f t="shared" si="11"/>
        <v>0</v>
      </c>
      <c r="M45" s="84">
        <f t="shared" si="11"/>
        <v>0</v>
      </c>
      <c r="N45" s="84">
        <f t="shared" si="11"/>
        <v>0</v>
      </c>
      <c r="O45" s="84">
        <f t="shared" si="11"/>
        <v>0</v>
      </c>
      <c r="P45" s="84">
        <f t="shared" si="11"/>
        <v>0</v>
      </c>
      <c r="Q45" s="84">
        <f t="shared" si="11"/>
        <v>0</v>
      </c>
      <c r="R45" s="84">
        <f t="shared" si="11"/>
        <v>0</v>
      </c>
      <c r="S45" s="84">
        <f t="shared" si="11"/>
        <v>0</v>
      </c>
      <c r="T45" s="84">
        <f t="shared" si="11"/>
        <v>0</v>
      </c>
      <c r="U45" s="84">
        <f t="shared" si="11"/>
        <v>0</v>
      </c>
      <c r="V45" s="84">
        <f t="shared" si="11"/>
        <v>0</v>
      </c>
      <c r="W45" s="84">
        <f t="shared" si="11"/>
        <v>0</v>
      </c>
      <c r="X45" s="84">
        <f t="shared" si="11"/>
        <v>0</v>
      </c>
      <c r="Y45" s="84">
        <f t="shared" si="11"/>
        <v>0</v>
      </c>
      <c r="Z45" s="84">
        <f t="shared" si="11"/>
        <v>0</v>
      </c>
      <c r="AA45" s="84">
        <f t="shared" si="11"/>
        <v>0</v>
      </c>
      <c r="AB45" s="84">
        <f t="shared" si="11"/>
        <v>0</v>
      </c>
      <c r="AC45" s="84">
        <f t="shared" si="11"/>
        <v>0</v>
      </c>
      <c r="AD45" s="84">
        <f t="shared" si="11"/>
        <v>0</v>
      </c>
      <c r="AE45" s="85">
        <f t="shared" si="11"/>
        <v>0</v>
      </c>
      <c r="AF45" s="86" t="s">
        <v>40</v>
      </c>
    </row>
    <row r="48" ht="12.75" outlineLevel="1"/>
    <row r="49" spans="3:27" ht="12.75" outlineLevel="1">
      <c r="C49" s="3" t="s">
        <v>41</v>
      </c>
      <c r="F49" s="87"/>
      <c r="G49" s="87"/>
      <c r="H49" s="3" t="s">
        <v>48</v>
      </c>
      <c r="X49" s="88"/>
      <c r="Y49" s="88"/>
      <c r="Z49" s="88"/>
      <c r="AA49" s="88"/>
    </row>
    <row r="50" spans="6:27" ht="12.75" outlineLevel="1">
      <c r="F50" s="89" t="s">
        <v>42</v>
      </c>
      <c r="G50" s="89"/>
      <c r="H50" s="90" t="s">
        <v>43</v>
      </c>
      <c r="I50" s="91"/>
      <c r="X50" s="88"/>
      <c r="Y50" s="88"/>
      <c r="Z50" s="88"/>
      <c r="AA50" s="88"/>
    </row>
    <row r="51" spans="2:32" ht="12.75" outlineLevel="1">
      <c r="B51" s="3" t="s">
        <v>44</v>
      </c>
      <c r="F51" s="92"/>
      <c r="G51" s="92"/>
      <c r="H51" s="91"/>
      <c r="I51" s="91"/>
      <c r="X51" s="88"/>
      <c r="Y51" s="88"/>
      <c r="Z51" s="88"/>
      <c r="AA51" s="88"/>
      <c r="AF51" s="3" t="s">
        <v>44</v>
      </c>
    </row>
    <row r="52" spans="3:27" ht="12.75" outlineLevel="1">
      <c r="C52" s="3" t="s">
        <v>45</v>
      </c>
      <c r="F52" s="87"/>
      <c r="G52" s="87"/>
      <c r="H52" s="3" t="s">
        <v>47</v>
      </c>
      <c r="X52" s="88"/>
      <c r="Y52" s="88"/>
      <c r="Z52" s="88"/>
      <c r="AA52" s="88"/>
    </row>
    <row r="53" spans="6:9" ht="12.75" outlineLevel="1">
      <c r="F53" s="89" t="s">
        <v>42</v>
      </c>
      <c r="G53" s="89"/>
      <c r="H53" s="90" t="s">
        <v>43</v>
      </c>
      <c r="I53" s="91"/>
    </row>
    <row r="54" spans="6:9" ht="12.75" outlineLevel="1">
      <c r="F54" s="92"/>
      <c r="G54" s="92"/>
      <c r="H54" s="91"/>
      <c r="I54" s="91"/>
    </row>
    <row r="55" ht="12.75" outlineLevel="1">
      <c r="C55" s="3" t="s">
        <v>49</v>
      </c>
    </row>
    <row r="56" ht="12.75" outlineLevel="1">
      <c r="C56" s="3" t="s">
        <v>46</v>
      </c>
    </row>
  </sheetData>
  <mergeCells count="28">
    <mergeCell ref="K4:P4"/>
    <mergeCell ref="Q4:AB4"/>
    <mergeCell ref="AD4:AE4"/>
    <mergeCell ref="D2:AE2"/>
    <mergeCell ref="A5:A6"/>
    <mergeCell ref="B5:B6"/>
    <mergeCell ref="C5:C6"/>
    <mergeCell ref="D5:D6"/>
    <mergeCell ref="AC5:AE5"/>
    <mergeCell ref="B8:AE8"/>
    <mergeCell ref="K5:M5"/>
    <mergeCell ref="N5:P5"/>
    <mergeCell ref="Q5:S5"/>
    <mergeCell ref="T5:V5"/>
    <mergeCell ref="E5:E6"/>
    <mergeCell ref="F5:F6"/>
    <mergeCell ref="G5:G6"/>
    <mergeCell ref="H5:J5"/>
    <mergeCell ref="AF5:AF6"/>
    <mergeCell ref="B37:G37"/>
    <mergeCell ref="B40:AE40"/>
    <mergeCell ref="B43:G43"/>
    <mergeCell ref="B11:G11"/>
    <mergeCell ref="B13:AE13"/>
    <mergeCell ref="B19:G19"/>
    <mergeCell ref="B21:AE21"/>
    <mergeCell ref="W5:Y5"/>
    <mergeCell ref="Z5:AB5"/>
  </mergeCells>
  <printOptions/>
  <pageMargins left="0.43" right="0.17" top="0.22" bottom="0.25" header="0.17" footer="0.18"/>
  <pageSetup fitToWidth="0" fitToHeight="1" horizontalDpi="300" verticalDpi="300" orientation="landscape" paperSize="8" scale="70" r:id="rId3"/>
  <colBreaks count="1" manualBreakCount="1">
    <brk id="16" max="5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raifoust</dc:creator>
  <cp:keywords/>
  <dc:description/>
  <cp:lastModifiedBy>Admin</cp:lastModifiedBy>
  <cp:lastPrinted>2012-10-11T06:26:06Z</cp:lastPrinted>
  <dcterms:created xsi:type="dcterms:W3CDTF">2010-10-11T08:27:59Z</dcterms:created>
  <dcterms:modified xsi:type="dcterms:W3CDTF">2012-10-11T06:28:11Z</dcterms:modified>
  <cp:category/>
  <cp:version/>
  <cp:contentType/>
  <cp:contentStatus/>
</cp:coreProperties>
</file>