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 firstSheet="5" activeTab="5"/>
  </bookViews>
  <sheets>
    <sheet name="2 кв-л" sheetId="4" r:id="rId1"/>
    <sheet name="Лист2" sheetId="2" r:id="rId2"/>
    <sheet name="Лист3" sheetId="3" r:id="rId3"/>
    <sheet name="Для дозаявок" sheetId="5" r:id="rId4"/>
    <sheet name="Отчеты за 1 полугодие" sheetId="6" r:id="rId5"/>
    <sheet name="17.06.21" sheetId="10" r:id="rId6"/>
  </sheets>
  <definedNames>
    <definedName name="_xlnm.Print_Titles" localSheetId="5">'17.06.21'!$5:$5</definedName>
    <definedName name="_xlnm.Print_Titles" localSheetId="0">'2 кв-л'!$12:$12</definedName>
    <definedName name="_xlnm.Print_Titles" localSheetId="3">'Для дозаявок'!$12:$12</definedName>
    <definedName name="_xlnm.Print_Titles" localSheetId="4">'Отчеты за 1 полугодие'!$12:$12</definedName>
    <definedName name="_xlnm.Print_Area" localSheetId="5">'17.06.21'!$A$1:$Z$11</definedName>
    <definedName name="_xlnm.Print_Area" localSheetId="0">'2 кв-л'!$A$1:$G$71</definedName>
    <definedName name="_xlnm.Print_Area" localSheetId="3">'Для дозаявок'!$A$1:$H$71</definedName>
    <definedName name="_xlnm.Print_Area" localSheetId="4">'Отчеты за 1 полугодие'!$A$1:$G$71</definedName>
  </definedNames>
  <calcPr calcId="145621"/>
</workbook>
</file>

<file path=xl/calcChain.xml><?xml version="1.0" encoding="utf-8"?>
<calcChain xmlns="http://schemas.openxmlformats.org/spreadsheetml/2006/main">
  <c r="N6" i="10" l="1"/>
  <c r="F11" i="10" l="1"/>
  <c r="E11" i="10"/>
  <c r="D11" i="10"/>
  <c r="C11" i="10"/>
  <c r="V11" i="10"/>
  <c r="P11" i="10"/>
  <c r="M11" i="10"/>
  <c r="L11" i="10"/>
  <c r="H11" i="10"/>
  <c r="J11" i="10"/>
  <c r="G11" i="10" l="1"/>
  <c r="Y11" i="10"/>
  <c r="S11" i="10"/>
  <c r="U11" i="10"/>
  <c r="H50" i="6" l="1"/>
  <c r="F50" i="6"/>
  <c r="E50" i="6"/>
  <c r="C50" i="6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G20" i="6" s="1"/>
  <c r="D19" i="6"/>
  <c r="D18" i="6"/>
  <c r="G18" i="6" s="1"/>
  <c r="D17" i="6"/>
  <c r="G17" i="6" s="1"/>
  <c r="D16" i="6"/>
  <c r="G16" i="6" s="1"/>
  <c r="D15" i="6"/>
  <c r="D14" i="6"/>
  <c r="G14" i="6" s="1"/>
  <c r="D13" i="6"/>
  <c r="D50" i="6" l="1"/>
  <c r="G13" i="6"/>
  <c r="G15" i="6"/>
  <c r="G19" i="6"/>
  <c r="I50" i="5"/>
  <c r="G50" i="5"/>
  <c r="E50" i="5"/>
  <c r="C50" i="5"/>
  <c r="D49" i="5"/>
  <c r="H49" i="5" s="1"/>
  <c r="D48" i="5"/>
  <c r="H48" i="5" s="1"/>
  <c r="D47" i="5"/>
  <c r="H47" i="5" s="1"/>
  <c r="D46" i="5"/>
  <c r="H46" i="5" s="1"/>
  <c r="D45" i="5"/>
  <c r="H45" i="5" s="1"/>
  <c r="D44" i="5"/>
  <c r="H44" i="5" s="1"/>
  <c r="D43" i="5"/>
  <c r="H43" i="5" s="1"/>
  <c r="D42" i="5"/>
  <c r="H42" i="5" s="1"/>
  <c r="D41" i="5"/>
  <c r="H41" i="5" s="1"/>
  <c r="D40" i="5"/>
  <c r="H40" i="5" s="1"/>
  <c r="D39" i="5"/>
  <c r="H39" i="5" s="1"/>
  <c r="D38" i="5"/>
  <c r="H38" i="5" s="1"/>
  <c r="D37" i="5"/>
  <c r="H37" i="5" s="1"/>
  <c r="D36" i="5"/>
  <c r="H36" i="5" s="1"/>
  <c r="D35" i="5"/>
  <c r="F35" i="5" s="1"/>
  <c r="D34" i="5"/>
  <c r="F34" i="5" s="1"/>
  <c r="D33" i="5"/>
  <c r="H33" i="5" s="1"/>
  <c r="D32" i="5"/>
  <c r="F32" i="5" s="1"/>
  <c r="D31" i="5"/>
  <c r="H31" i="5" s="1"/>
  <c r="D30" i="5"/>
  <c r="F30" i="5" s="1"/>
  <c r="D29" i="5"/>
  <c r="H29" i="5" s="1"/>
  <c r="D28" i="5"/>
  <c r="F28" i="5" s="1"/>
  <c r="D27" i="5"/>
  <c r="H27" i="5" s="1"/>
  <c r="D26" i="5"/>
  <c r="F26" i="5" s="1"/>
  <c r="D25" i="5"/>
  <c r="H25" i="5" s="1"/>
  <c r="D24" i="5"/>
  <c r="F24" i="5" s="1"/>
  <c r="D23" i="5"/>
  <c r="H23" i="5" s="1"/>
  <c r="D22" i="5"/>
  <c r="F22" i="5" s="1"/>
  <c r="D21" i="5"/>
  <c r="H21" i="5" s="1"/>
  <c r="D20" i="5"/>
  <c r="F20" i="5" s="1"/>
  <c r="D19" i="5"/>
  <c r="H19" i="5" s="1"/>
  <c r="D18" i="5"/>
  <c r="F18" i="5" s="1"/>
  <c r="D17" i="5"/>
  <c r="H17" i="5" s="1"/>
  <c r="D16" i="5"/>
  <c r="F16" i="5" s="1"/>
  <c r="D15" i="5"/>
  <c r="H15" i="5" s="1"/>
  <c r="D14" i="5"/>
  <c r="F14" i="5" s="1"/>
  <c r="D13" i="5"/>
  <c r="D50" i="5" s="1"/>
  <c r="F49" i="5" l="1"/>
  <c r="F47" i="5"/>
  <c r="F45" i="5"/>
  <c r="F43" i="5"/>
  <c r="F41" i="5"/>
  <c r="F39" i="5"/>
  <c r="F37" i="5"/>
  <c r="F33" i="5"/>
  <c r="F31" i="5"/>
  <c r="F29" i="5"/>
  <c r="F27" i="5"/>
  <c r="F25" i="5"/>
  <c r="F23" i="5"/>
  <c r="F21" i="5"/>
  <c r="F19" i="5"/>
  <c r="F17" i="5"/>
  <c r="F15" i="5"/>
  <c r="H13" i="5"/>
  <c r="H14" i="5"/>
  <c r="H16" i="5"/>
  <c r="H18" i="5"/>
  <c r="H20" i="5"/>
  <c r="H22" i="5"/>
  <c r="H24" i="5"/>
  <c r="H26" i="5"/>
  <c r="H28" i="5"/>
  <c r="H30" i="5"/>
  <c r="H32" i="5"/>
  <c r="H34" i="5"/>
  <c r="F13" i="5"/>
  <c r="F48" i="5"/>
  <c r="F46" i="5"/>
  <c r="F44" i="5"/>
  <c r="F42" i="5"/>
  <c r="F40" i="5"/>
  <c r="F38" i="5"/>
  <c r="F36" i="5"/>
  <c r="G50" i="6"/>
  <c r="E50" i="4"/>
  <c r="F50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13" i="4"/>
  <c r="G13" i="4" s="1"/>
  <c r="F50" i="5" l="1"/>
  <c r="H50" i="5"/>
  <c r="H50" i="4"/>
  <c r="D50" i="4" l="1"/>
  <c r="C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50" i="4" l="1"/>
</calcChain>
</file>

<file path=xl/sharedStrings.xml><?xml version="1.0" encoding="utf-8"?>
<sst xmlns="http://schemas.openxmlformats.org/spreadsheetml/2006/main" count="394" uniqueCount="130">
  <si>
    <t>№</t>
  </si>
  <si>
    <t>Наименование муниципального образования</t>
  </si>
  <si>
    <t>Объем субвенций, рублей</t>
  </si>
  <si>
    <t>Фактически перечислено</t>
  </si>
  <si>
    <t>Остаток субвенций, рублей</t>
  </si>
  <si>
    <t>1.</t>
  </si>
  <si>
    <t>м.р. Сергиевский</t>
  </si>
  <si>
    <t>2.</t>
  </si>
  <si>
    <t>г.о. Жигулевск</t>
  </si>
  <si>
    <t>3.</t>
  </si>
  <si>
    <t>4.</t>
  </si>
  <si>
    <t>г.о. Отрадный</t>
  </si>
  <si>
    <t>5.</t>
  </si>
  <si>
    <t>г.о. Кинель</t>
  </si>
  <si>
    <t>м.р. Безенчукский</t>
  </si>
  <si>
    <t>6.</t>
  </si>
  <si>
    <t>7.</t>
  </si>
  <si>
    <t>м.р. Борский</t>
  </si>
  <si>
    <t>8.</t>
  </si>
  <si>
    <t>м.р. Шигонский</t>
  </si>
  <si>
    <t>9.</t>
  </si>
  <si>
    <t>м.р. Богатовский</t>
  </si>
  <si>
    <t>10.</t>
  </si>
  <si>
    <t>м.р. Сызранский</t>
  </si>
  <si>
    <t>11.</t>
  </si>
  <si>
    <t>г.о. Октябрьск</t>
  </si>
  <si>
    <t>12.</t>
  </si>
  <si>
    <t>г.о. Сызрань</t>
  </si>
  <si>
    <t>13.</t>
  </si>
  <si>
    <t>г.о. Похвистнево</t>
  </si>
  <si>
    <t>14.</t>
  </si>
  <si>
    <t>г.о. Новокуйбышевск</t>
  </si>
  <si>
    <t>15.</t>
  </si>
  <si>
    <t>г.о. Чапаевск</t>
  </si>
  <si>
    <t>16.</t>
  </si>
  <si>
    <t>г.о. Самара</t>
  </si>
  <si>
    <t>17.</t>
  </si>
  <si>
    <t>г.о. Тольятти</t>
  </si>
  <si>
    <t>18.</t>
  </si>
  <si>
    <t>м.р. Алексеевский</t>
  </si>
  <si>
    <t>19.</t>
  </si>
  <si>
    <t>м.р. Большеглушицкий</t>
  </si>
  <si>
    <t>20.</t>
  </si>
  <si>
    <t>21.</t>
  </si>
  <si>
    <t>м.р. Волжский</t>
  </si>
  <si>
    <t>22.</t>
  </si>
  <si>
    <t>м.р. Елховский</t>
  </si>
  <si>
    <t>23.</t>
  </si>
  <si>
    <t>м.р. Исаклинский</t>
  </si>
  <si>
    <t>24.</t>
  </si>
  <si>
    <t>м.р. Камышлинский</t>
  </si>
  <si>
    <t>25.</t>
  </si>
  <si>
    <t>м.р. Кинель-Черкасский</t>
  </si>
  <si>
    <t>26.</t>
  </si>
  <si>
    <t>м.р. Кинельский</t>
  </si>
  <si>
    <t>28.</t>
  </si>
  <si>
    <t>м.р. Кошкинский</t>
  </si>
  <si>
    <t>29.</t>
  </si>
  <si>
    <t>м.р. Красноармейский</t>
  </si>
  <si>
    <t>30.</t>
  </si>
  <si>
    <t>м.р. Нефтегорский</t>
  </si>
  <si>
    <t>31.</t>
  </si>
  <si>
    <t>м.р. Пестравский</t>
  </si>
  <si>
    <t>32.</t>
  </si>
  <si>
    <t>м.р. Похвистневский</t>
  </si>
  <si>
    <t>33.</t>
  </si>
  <si>
    <t>м.р. Приволжский</t>
  </si>
  <si>
    <t>34.</t>
  </si>
  <si>
    <t>м.р. Ставропольский</t>
  </si>
  <si>
    <t>35.</t>
  </si>
  <si>
    <t>м.р. Хворостянский</t>
  </si>
  <si>
    <t>36.</t>
  </si>
  <si>
    <t>м.р. Челно-Вершинский</t>
  </si>
  <si>
    <t>м.р. Шенталинский</t>
  </si>
  <si>
    <t>утверждено бюджетной росписью на 2019 год</t>
  </si>
  <si>
    <t>лимиты бюджетных обязательств на 2019 год</t>
  </si>
  <si>
    <t>ПРИЛОЖЕНИЕ 3</t>
  </si>
  <si>
    <t>Отчет</t>
  </si>
  <si>
    <t>(квартал, полугодие, 9 месяцев, год)</t>
  </si>
  <si>
    <t>Руководитель департамента ветеринарии Самарской области</t>
  </si>
  <si>
    <t>Шашкин А.В.</t>
  </si>
  <si>
    <t>Зинкина А.А.</t>
  </si>
  <si>
    <t>Митюхина И.Н.</t>
  </si>
  <si>
    <t>Телефон исполнителя</t>
  </si>
  <si>
    <t>Дата</t>
  </si>
  <si>
    <t>Всего:</t>
  </si>
  <si>
    <t>27.</t>
  </si>
  <si>
    <t>(подпись)</t>
  </si>
  <si>
    <t>(ФИО)</t>
  </si>
  <si>
    <t>Фактически использовано субвенций, рублей</t>
  </si>
  <si>
    <t>кол-во голов</t>
  </si>
  <si>
    <t>?</t>
  </si>
  <si>
    <t>к Порядку расходования субвенций, финансовое обеспечение которых осуществляется за счет собственных доходов и источников финансирования дефицита областного бюджета, предоставляемых бюджетам городских округов и муниципальных районов в Самарской области из областного бюджета в целях финансового обеспечения расходных обязательств муниципальных образований, возникающих при выполнении переданного им государственного полномочия Самарской области по организации мероприятий при осуществлении деятельности по обращению с животными без владельцев на территории Самарской области</t>
  </si>
  <si>
    <t>о расходовании субвенций из областного бюджета Самарской области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</si>
  <si>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Руководитель управления финансового обеспечения</t>
  </si>
  <si>
    <t>Исполнитель (должность)                                       Консультант управления финансового обеспечения</t>
  </si>
  <si>
    <t>за 1 квартал 2020 года</t>
  </si>
  <si>
    <t>м.р. Большечерниговский</t>
  </si>
  <si>
    <t>м.р. Красноярский</t>
  </si>
  <si>
    <t>м.р. Клявлинский</t>
  </si>
  <si>
    <t>37.</t>
  </si>
  <si>
    <t>10013606,87</t>
  </si>
  <si>
    <t>соглашение не заключено</t>
  </si>
  <si>
    <t>58063,92</t>
  </si>
  <si>
    <t>781443,59</t>
  </si>
  <si>
    <t>Для дозаявок</t>
  </si>
  <si>
    <t>за 1 полугодие 2020 года</t>
  </si>
  <si>
    <t>финансирование не выделялось</t>
  </si>
  <si>
    <t>утверждено бюджетной росписью на 2021 год</t>
  </si>
  <si>
    <t>лимиты бюджетных обязательств на 2021 год</t>
  </si>
  <si>
    <t>Всего за счет всех источников</t>
  </si>
  <si>
    <t>в т.ч. за счет субвенций</t>
  </si>
  <si>
    <t>в т.ч. за счет местных бюджетов</t>
  </si>
  <si>
    <t>Субвенции всего, рублей</t>
  </si>
  <si>
    <t>расходы на 1 голову, рублей</t>
  </si>
  <si>
    <t>Местный бюджет всего, рублей</t>
  </si>
  <si>
    <t>расходы всего, рублей</t>
  </si>
  <si>
    <t>Итого</t>
  </si>
  <si>
    <t>Наименование органа местного самоуправления</t>
  </si>
  <si>
    <t>________</t>
  </si>
  <si>
    <t>_________</t>
  </si>
  <si>
    <t>на 21.07.2021</t>
  </si>
  <si>
    <t>_______</t>
  </si>
  <si>
    <t>______</t>
  </si>
  <si>
    <t>Заключено контрактов по состоянию на 21.07.2021</t>
  </si>
  <si>
    <t>Фактическое освоение по контрактам по состоянию на 21.07.2021</t>
  </si>
  <si>
    <t>_____</t>
  </si>
  <si>
    <t>286 600 р</t>
  </si>
  <si>
    <t>8 400 р</t>
  </si>
  <si>
    <t>Администрация с.п.Лопатино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</si>
</sst>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3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14" fontId="3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view="pageBreakPreview" topLeftCell="A4" zoomScaleSheetLayoutView="100" workbookViewId="0">
      <pane ySplit="8" topLeftCell="A12" activePane="bottomLeft" state="frozen"/>
      <selection activeCell="A4" sqref="A4"/>
      <selection pane="bottomLeft" activeCell="I12" sqref="I12"/>
    </sheetView>
  </sheetViews>
  <sheetFormatPr defaultColWidth="9.140625" defaultRowHeight="15.75" x14ac:dyDescent="0.25"/>
  <cols>
    <col min="1" max="1" width="5.5703125" style="5" customWidth="1"/>
    <col min="2" max="2" width="24.140625" style="5" customWidth="1"/>
    <col min="3" max="5" width="16.7109375" style="5" customWidth="1"/>
    <col min="6" max="6" width="17.5703125" style="5" customWidth="1"/>
    <col min="7" max="7" width="17" style="5" customWidth="1"/>
    <col min="8" max="8" width="12.85546875" style="5" customWidth="1"/>
    <col min="9" max="9" width="64.5703125" style="5" customWidth="1"/>
    <col min="10" max="16384" width="9.140625" style="5"/>
  </cols>
  <sheetData>
    <row r="2" spans="1:9" ht="18.75" x14ac:dyDescent="0.25">
      <c r="E2" s="53" t="s">
        <v>76</v>
      </c>
      <c r="F2" s="53"/>
      <c r="G2" s="53"/>
    </row>
    <row r="3" spans="1:9" ht="405.75" customHeight="1" x14ac:dyDescent="0.25">
      <c r="E3" s="53" t="s">
        <v>92</v>
      </c>
      <c r="F3" s="53"/>
      <c r="G3" s="53"/>
    </row>
    <row r="5" spans="1:9" ht="18.75" x14ac:dyDescent="0.25">
      <c r="A5" s="53" t="s">
        <v>77</v>
      </c>
      <c r="B5" s="53"/>
      <c r="C5" s="53"/>
      <c r="D5" s="53"/>
      <c r="E5" s="53"/>
      <c r="F5" s="53"/>
      <c r="G5" s="53"/>
    </row>
    <row r="6" spans="1:9" ht="65.25" customHeight="1" x14ac:dyDescent="0.25">
      <c r="A6" s="53" t="s">
        <v>93</v>
      </c>
      <c r="B6" s="53"/>
      <c r="C6" s="53"/>
      <c r="D6" s="53"/>
      <c r="E6" s="53"/>
      <c r="F6" s="53"/>
      <c r="G6" s="53"/>
    </row>
    <row r="7" spans="1:9" ht="18.75" x14ac:dyDescent="0.25">
      <c r="A7" s="53" t="s">
        <v>96</v>
      </c>
      <c r="B7" s="53"/>
      <c r="C7" s="53"/>
      <c r="D7" s="53"/>
      <c r="E7" s="53"/>
      <c r="F7" s="53"/>
      <c r="G7" s="53"/>
    </row>
    <row r="8" spans="1:9" ht="18.75" x14ac:dyDescent="0.25">
      <c r="A8" s="53" t="s">
        <v>78</v>
      </c>
      <c r="B8" s="53"/>
      <c r="C8" s="53"/>
      <c r="D8" s="53"/>
      <c r="E8" s="53"/>
      <c r="F8" s="53"/>
      <c r="G8" s="53"/>
    </row>
    <row r="10" spans="1:9" ht="15.75" customHeight="1" x14ac:dyDescent="0.25">
      <c r="A10" s="54" t="s">
        <v>0</v>
      </c>
      <c r="B10" s="54" t="s">
        <v>1</v>
      </c>
      <c r="C10" s="54" t="s">
        <v>2</v>
      </c>
      <c r="D10" s="54"/>
      <c r="E10" s="54"/>
      <c r="F10" s="54" t="s">
        <v>89</v>
      </c>
      <c r="G10" s="54" t="s">
        <v>4</v>
      </c>
      <c r="H10" s="49" t="s">
        <v>90</v>
      </c>
    </row>
    <row r="11" spans="1:9" ht="96.75" customHeight="1" x14ac:dyDescent="0.25">
      <c r="A11" s="54"/>
      <c r="B11" s="54"/>
      <c r="C11" s="14" t="s">
        <v>74</v>
      </c>
      <c r="D11" s="14" t="s">
        <v>75</v>
      </c>
      <c r="E11" s="14" t="s">
        <v>3</v>
      </c>
      <c r="F11" s="54"/>
      <c r="G11" s="54"/>
      <c r="H11" s="50"/>
    </row>
    <row r="12" spans="1:9" ht="18" customHeight="1" x14ac:dyDescent="0.2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5">
        <v>6</v>
      </c>
      <c r="G12" s="14">
        <v>7</v>
      </c>
    </row>
    <row r="13" spans="1:9" ht="18" customHeight="1" x14ac:dyDescent="0.25">
      <c r="A13" s="14" t="s">
        <v>5</v>
      </c>
      <c r="B13" s="4" t="s">
        <v>8</v>
      </c>
      <c r="C13" s="1">
        <v>462092.03</v>
      </c>
      <c r="D13" s="1">
        <f>C13</f>
        <v>462092.03</v>
      </c>
      <c r="E13" s="1">
        <v>300000</v>
      </c>
      <c r="F13" s="1">
        <v>185466.8</v>
      </c>
      <c r="G13" s="1">
        <f>D13-F13</f>
        <v>276625.23000000004</v>
      </c>
      <c r="H13" s="5">
        <v>62</v>
      </c>
    </row>
    <row r="14" spans="1:9" ht="18" customHeight="1" x14ac:dyDescent="0.25">
      <c r="A14" s="14" t="s">
        <v>7</v>
      </c>
      <c r="B14" s="4" t="s">
        <v>29</v>
      </c>
      <c r="C14" s="1">
        <v>79837.89</v>
      </c>
      <c r="D14" s="1">
        <f t="shared" ref="D14:D49" si="0">C14</f>
        <v>79837.89</v>
      </c>
      <c r="E14" s="1">
        <v>79837.89</v>
      </c>
      <c r="F14" s="1">
        <v>0</v>
      </c>
      <c r="G14" s="1">
        <f t="shared" ref="G14:G49" si="1">D14-F14</f>
        <v>79837.89</v>
      </c>
      <c r="I14" s="10"/>
    </row>
    <row r="15" spans="1:9" ht="18" customHeight="1" x14ac:dyDescent="0.25">
      <c r="A15" s="14" t="s">
        <v>9</v>
      </c>
      <c r="B15" s="4" t="s">
        <v>31</v>
      </c>
      <c r="C15" s="1">
        <v>348383.52</v>
      </c>
      <c r="D15" s="1">
        <f t="shared" si="0"/>
        <v>348383.52</v>
      </c>
      <c r="E15" s="1">
        <v>348383.52</v>
      </c>
      <c r="F15" s="1">
        <v>0</v>
      </c>
      <c r="G15" s="1">
        <f t="shared" si="1"/>
        <v>348383.52</v>
      </c>
    </row>
    <row r="16" spans="1:9" ht="18" customHeight="1" x14ac:dyDescent="0.25">
      <c r="A16" s="14" t="s">
        <v>10</v>
      </c>
      <c r="B16" s="4" t="s">
        <v>13</v>
      </c>
      <c r="C16" s="1">
        <v>810475.55</v>
      </c>
      <c r="D16" s="1">
        <f t="shared" si="0"/>
        <v>810475.55</v>
      </c>
      <c r="E16" s="1">
        <v>810475.55</v>
      </c>
      <c r="F16" s="1">
        <v>0</v>
      </c>
      <c r="G16" s="1">
        <f t="shared" si="1"/>
        <v>810475.55</v>
      </c>
    </row>
    <row r="17" spans="1:9" ht="18" customHeight="1" x14ac:dyDescent="0.25">
      <c r="A17" s="14" t="s">
        <v>12</v>
      </c>
      <c r="B17" s="4" t="s">
        <v>11</v>
      </c>
      <c r="C17" s="1">
        <v>336286.87</v>
      </c>
      <c r="D17" s="1">
        <f t="shared" si="0"/>
        <v>336286.87</v>
      </c>
      <c r="E17" s="1">
        <v>336286.87</v>
      </c>
      <c r="F17" s="1">
        <v>0</v>
      </c>
      <c r="G17" s="1">
        <f t="shared" si="1"/>
        <v>336286.87</v>
      </c>
    </row>
    <row r="18" spans="1:9" ht="18" customHeight="1" x14ac:dyDescent="0.25">
      <c r="A18" s="14" t="s">
        <v>15</v>
      </c>
      <c r="B18" s="4" t="s">
        <v>25</v>
      </c>
      <c r="C18" s="1">
        <v>645961.11</v>
      </c>
      <c r="D18" s="1">
        <f t="shared" si="0"/>
        <v>645961.11</v>
      </c>
      <c r="E18" s="1">
        <v>645961.11</v>
      </c>
      <c r="F18" s="1">
        <v>0</v>
      </c>
      <c r="G18" s="1">
        <f t="shared" si="1"/>
        <v>645961.11</v>
      </c>
    </row>
    <row r="19" spans="1:9" ht="18" customHeight="1" x14ac:dyDescent="0.25">
      <c r="A19" s="14" t="s">
        <v>16</v>
      </c>
      <c r="B19" s="4" t="s">
        <v>33</v>
      </c>
      <c r="C19" s="1">
        <v>1158859.07</v>
      </c>
      <c r="D19" s="1">
        <f t="shared" si="0"/>
        <v>1158859.07</v>
      </c>
      <c r="E19" s="1">
        <v>1158859.07</v>
      </c>
      <c r="F19" s="1">
        <v>0</v>
      </c>
      <c r="G19" s="1">
        <f t="shared" si="1"/>
        <v>1158859.07</v>
      </c>
    </row>
    <row r="20" spans="1:9" ht="18" customHeight="1" x14ac:dyDescent="0.25">
      <c r="A20" s="14" t="s">
        <v>18</v>
      </c>
      <c r="B20" s="4" t="s">
        <v>35</v>
      </c>
      <c r="C20" s="1">
        <v>10013606.869999999</v>
      </c>
      <c r="D20" s="1">
        <f t="shared" si="0"/>
        <v>10013606.869999999</v>
      </c>
      <c r="E20" s="6" t="s">
        <v>101</v>
      </c>
      <c r="F20" s="1">
        <v>0</v>
      </c>
      <c r="G20" s="1">
        <f t="shared" si="1"/>
        <v>10013606.869999999</v>
      </c>
    </row>
    <row r="21" spans="1:9" ht="18" customHeight="1" x14ac:dyDescent="0.25">
      <c r="A21" s="14" t="s">
        <v>20</v>
      </c>
      <c r="B21" s="4" t="s">
        <v>27</v>
      </c>
      <c r="C21" s="1">
        <v>3224966.89</v>
      </c>
      <c r="D21" s="1">
        <f t="shared" si="0"/>
        <v>3224966.89</v>
      </c>
      <c r="E21" s="1">
        <v>3224966.89</v>
      </c>
      <c r="F21" s="1">
        <v>0</v>
      </c>
      <c r="G21" s="1">
        <f t="shared" si="1"/>
        <v>3224966.89</v>
      </c>
    </row>
    <row r="22" spans="1:9" ht="18" customHeight="1" x14ac:dyDescent="0.25">
      <c r="A22" s="14" t="s">
        <v>22</v>
      </c>
      <c r="B22" s="4" t="s">
        <v>37</v>
      </c>
      <c r="C22" s="1">
        <v>1879819.41</v>
      </c>
      <c r="D22" s="1">
        <f t="shared" si="0"/>
        <v>1879819.41</v>
      </c>
      <c r="E22" s="1">
        <v>1879819.41</v>
      </c>
      <c r="F22" s="1">
        <v>0</v>
      </c>
      <c r="G22" s="1">
        <f t="shared" si="1"/>
        <v>1879819.41</v>
      </c>
    </row>
    <row r="23" spans="1:9" ht="18" customHeight="1" x14ac:dyDescent="0.25">
      <c r="A23" s="14" t="s">
        <v>24</v>
      </c>
      <c r="B23" s="4" t="s">
        <v>39</v>
      </c>
      <c r="C23" s="1">
        <v>299996.92</v>
      </c>
      <c r="D23" s="1">
        <f t="shared" si="0"/>
        <v>299996.92</v>
      </c>
      <c r="E23" s="1">
        <v>0</v>
      </c>
      <c r="F23" s="1">
        <v>0</v>
      </c>
      <c r="G23" s="1">
        <f t="shared" si="1"/>
        <v>299996.92</v>
      </c>
      <c r="I23" s="5" t="s">
        <v>102</v>
      </c>
    </row>
    <row r="24" spans="1:9" ht="18" customHeight="1" x14ac:dyDescent="0.25">
      <c r="A24" s="14" t="s">
        <v>26</v>
      </c>
      <c r="B24" s="4" t="s">
        <v>14</v>
      </c>
      <c r="C24" s="1">
        <v>423382.75</v>
      </c>
      <c r="D24" s="1">
        <f t="shared" si="0"/>
        <v>423382.75</v>
      </c>
      <c r="E24" s="1">
        <v>423382.75</v>
      </c>
      <c r="F24" s="1">
        <v>0</v>
      </c>
      <c r="G24" s="1">
        <f t="shared" si="1"/>
        <v>423382.75</v>
      </c>
    </row>
    <row r="25" spans="1:9" ht="18" customHeight="1" x14ac:dyDescent="0.25">
      <c r="A25" s="14" t="s">
        <v>28</v>
      </c>
      <c r="B25" s="4" t="s">
        <v>21</v>
      </c>
      <c r="C25" s="1">
        <v>217739.7</v>
      </c>
      <c r="D25" s="1">
        <f t="shared" si="0"/>
        <v>217739.7</v>
      </c>
      <c r="E25" s="1">
        <v>217739.7</v>
      </c>
      <c r="F25" s="1">
        <v>0</v>
      </c>
      <c r="G25" s="1">
        <f t="shared" si="1"/>
        <v>217739.7</v>
      </c>
    </row>
    <row r="26" spans="1:9" ht="18" customHeight="1" x14ac:dyDescent="0.25">
      <c r="A26" s="14" t="s">
        <v>30</v>
      </c>
      <c r="B26" s="4" t="s">
        <v>41</v>
      </c>
      <c r="C26" s="1">
        <v>142740.47</v>
      </c>
      <c r="D26" s="1">
        <f t="shared" si="0"/>
        <v>142740.47</v>
      </c>
      <c r="E26" s="1">
        <v>142740.47</v>
      </c>
      <c r="F26" s="1">
        <v>0</v>
      </c>
      <c r="G26" s="1">
        <f t="shared" si="1"/>
        <v>142740.47</v>
      </c>
    </row>
    <row r="27" spans="1:9" ht="33" customHeight="1" x14ac:dyDescent="0.25">
      <c r="A27" s="14" t="s">
        <v>32</v>
      </c>
      <c r="B27" s="4" t="s">
        <v>97</v>
      </c>
      <c r="C27" s="1">
        <v>537091.26</v>
      </c>
      <c r="D27" s="1">
        <f t="shared" si="0"/>
        <v>537091.26</v>
      </c>
      <c r="E27" s="1">
        <v>537091.26</v>
      </c>
      <c r="F27" s="1">
        <v>0</v>
      </c>
      <c r="G27" s="1">
        <f t="shared" si="1"/>
        <v>537091.26</v>
      </c>
    </row>
    <row r="28" spans="1:9" ht="18" customHeight="1" x14ac:dyDescent="0.25">
      <c r="A28" s="14" t="s">
        <v>34</v>
      </c>
      <c r="B28" s="4" t="s">
        <v>17</v>
      </c>
      <c r="C28" s="1">
        <v>234675.01</v>
      </c>
      <c r="D28" s="1">
        <f t="shared" si="0"/>
        <v>234675.01</v>
      </c>
      <c r="E28" s="1">
        <v>234675.01</v>
      </c>
      <c r="F28" s="1">
        <v>53845.2</v>
      </c>
      <c r="G28" s="1">
        <f t="shared" si="1"/>
        <v>180829.81</v>
      </c>
      <c r="H28" s="5">
        <v>18</v>
      </c>
    </row>
    <row r="29" spans="1:9" ht="18" customHeight="1" x14ac:dyDescent="0.25">
      <c r="A29" s="14" t="s">
        <v>36</v>
      </c>
      <c r="B29" s="4" t="s">
        <v>44</v>
      </c>
      <c r="C29" s="1">
        <v>725799</v>
      </c>
      <c r="D29" s="1">
        <f t="shared" si="0"/>
        <v>725799</v>
      </c>
      <c r="E29" s="1">
        <v>725799</v>
      </c>
      <c r="F29" s="1">
        <v>0</v>
      </c>
      <c r="G29" s="1">
        <f t="shared" si="1"/>
        <v>725799</v>
      </c>
      <c r="I29" s="5" t="s">
        <v>91</v>
      </c>
    </row>
    <row r="30" spans="1:9" ht="18" customHeight="1" x14ac:dyDescent="0.25">
      <c r="A30" s="14" t="s">
        <v>38</v>
      </c>
      <c r="B30" s="4" t="s">
        <v>46</v>
      </c>
      <c r="C30" s="1">
        <v>120966.5</v>
      </c>
      <c r="D30" s="1">
        <f t="shared" si="0"/>
        <v>120966.5</v>
      </c>
      <c r="E30" s="1">
        <v>120966.5</v>
      </c>
      <c r="F30" s="1">
        <v>0</v>
      </c>
      <c r="G30" s="1">
        <f t="shared" si="1"/>
        <v>120966.5</v>
      </c>
    </row>
    <row r="31" spans="1:9" ht="18" customHeight="1" x14ac:dyDescent="0.25">
      <c r="A31" s="14" t="s">
        <v>40</v>
      </c>
      <c r="B31" s="4" t="s">
        <v>48</v>
      </c>
      <c r="C31" s="1">
        <v>261287.64</v>
      </c>
      <c r="D31" s="1">
        <f t="shared" si="0"/>
        <v>261287.64</v>
      </c>
      <c r="E31" s="1">
        <v>64200</v>
      </c>
      <c r="F31" s="1">
        <v>0</v>
      </c>
      <c r="G31" s="1">
        <f t="shared" si="1"/>
        <v>261287.64</v>
      </c>
    </row>
    <row r="32" spans="1:9" ht="18" customHeight="1" x14ac:dyDescent="0.25">
      <c r="A32" s="14" t="s">
        <v>42</v>
      </c>
      <c r="B32" s="4" t="s">
        <v>50</v>
      </c>
      <c r="C32" s="1">
        <v>48386.6</v>
      </c>
      <c r="D32" s="1">
        <f t="shared" si="0"/>
        <v>48386.6</v>
      </c>
      <c r="E32" s="1">
        <v>48386.6</v>
      </c>
      <c r="F32" s="1">
        <v>0</v>
      </c>
      <c r="G32" s="1">
        <f t="shared" si="1"/>
        <v>48386.6</v>
      </c>
    </row>
    <row r="33" spans="1:8" ht="18" customHeight="1" x14ac:dyDescent="0.25">
      <c r="A33" s="14" t="s">
        <v>43</v>
      </c>
      <c r="B33" s="4" t="s">
        <v>54</v>
      </c>
      <c r="C33" s="1">
        <v>74999.23</v>
      </c>
      <c r="D33" s="1">
        <f t="shared" si="0"/>
        <v>74999.23</v>
      </c>
      <c r="E33" s="1">
        <v>74999.23</v>
      </c>
      <c r="F33" s="1">
        <v>72918.59</v>
      </c>
      <c r="G33" s="1">
        <f t="shared" si="1"/>
        <v>2080.6399999999994</v>
      </c>
      <c r="H33" s="5">
        <v>24</v>
      </c>
    </row>
    <row r="34" spans="1:8" ht="38.25" customHeight="1" x14ac:dyDescent="0.25">
      <c r="A34" s="14" t="s">
        <v>45</v>
      </c>
      <c r="B34" s="4" t="s">
        <v>52</v>
      </c>
      <c r="C34" s="1">
        <v>433060.07</v>
      </c>
      <c r="D34" s="1">
        <f t="shared" si="0"/>
        <v>433060.07</v>
      </c>
      <c r="E34" s="1">
        <v>433060.07</v>
      </c>
      <c r="F34" s="1">
        <v>0</v>
      </c>
      <c r="G34" s="1">
        <f t="shared" si="1"/>
        <v>433060.07</v>
      </c>
    </row>
    <row r="35" spans="1:8" ht="16.5" customHeight="1" x14ac:dyDescent="0.25">
      <c r="A35" s="18" t="s">
        <v>47</v>
      </c>
      <c r="B35" s="4" t="s">
        <v>99</v>
      </c>
      <c r="C35" s="1">
        <v>0</v>
      </c>
      <c r="D35" s="1">
        <f t="shared" si="0"/>
        <v>0</v>
      </c>
      <c r="E35" s="1">
        <v>0</v>
      </c>
      <c r="F35" s="1"/>
      <c r="G35" s="1"/>
    </row>
    <row r="36" spans="1:8" ht="18" customHeight="1" x14ac:dyDescent="0.25">
      <c r="A36" s="14" t="s">
        <v>49</v>
      </c>
      <c r="B36" s="4" t="s">
        <v>56</v>
      </c>
      <c r="C36" s="1">
        <v>174191.76</v>
      </c>
      <c r="D36" s="1">
        <f t="shared" si="0"/>
        <v>174191.76</v>
      </c>
      <c r="E36" s="1">
        <v>24194</v>
      </c>
      <c r="F36" s="1">
        <v>0</v>
      </c>
      <c r="G36" s="1">
        <f t="shared" si="1"/>
        <v>174191.76</v>
      </c>
    </row>
    <row r="37" spans="1:8" ht="18" customHeight="1" x14ac:dyDescent="0.25">
      <c r="A37" s="14" t="s">
        <v>51</v>
      </c>
      <c r="B37" s="4" t="s">
        <v>58</v>
      </c>
      <c r="C37" s="1">
        <v>58063.92</v>
      </c>
      <c r="D37" s="1">
        <f t="shared" si="0"/>
        <v>58063.92</v>
      </c>
      <c r="E37" s="6" t="s">
        <v>103</v>
      </c>
      <c r="F37" s="1">
        <v>0</v>
      </c>
      <c r="G37" s="1">
        <f t="shared" si="1"/>
        <v>58063.92</v>
      </c>
    </row>
    <row r="38" spans="1:8" ht="18" customHeight="1" x14ac:dyDescent="0.25">
      <c r="A38" s="14" t="s">
        <v>53</v>
      </c>
      <c r="B38" s="4" t="s">
        <v>98</v>
      </c>
      <c r="C38" s="1">
        <v>1296760.8799999999</v>
      </c>
      <c r="D38" s="1">
        <f t="shared" si="0"/>
        <v>1296760.8799999999</v>
      </c>
      <c r="E38" s="1">
        <v>1296760.8799999999</v>
      </c>
      <c r="F38" s="1">
        <v>0</v>
      </c>
      <c r="G38" s="1">
        <f t="shared" si="1"/>
        <v>1296760.8799999999</v>
      </c>
    </row>
    <row r="39" spans="1:8" ht="18" customHeight="1" x14ac:dyDescent="0.25">
      <c r="A39" s="14" t="s">
        <v>86</v>
      </c>
      <c r="B39" s="4" t="s">
        <v>60</v>
      </c>
      <c r="C39" s="1">
        <v>198385.06</v>
      </c>
      <c r="D39" s="1">
        <f t="shared" si="0"/>
        <v>198385.06</v>
      </c>
      <c r="E39" s="1">
        <v>198385.06</v>
      </c>
      <c r="F39" s="1">
        <v>0</v>
      </c>
      <c r="G39" s="1">
        <f t="shared" si="1"/>
        <v>198385.06</v>
      </c>
    </row>
    <row r="40" spans="1:8" ht="18" customHeight="1" x14ac:dyDescent="0.25">
      <c r="A40" s="14" t="s">
        <v>55</v>
      </c>
      <c r="B40" s="4" t="s">
        <v>62</v>
      </c>
      <c r="C40" s="1">
        <v>94353.87</v>
      </c>
      <c r="D40" s="1">
        <f t="shared" si="0"/>
        <v>94353.87</v>
      </c>
      <c r="E40" s="1">
        <v>94353.87</v>
      </c>
      <c r="F40" s="1">
        <v>0</v>
      </c>
      <c r="G40" s="1">
        <f t="shared" si="1"/>
        <v>94353.87</v>
      </c>
    </row>
    <row r="41" spans="1:8" ht="18" customHeight="1" x14ac:dyDescent="0.25">
      <c r="A41" s="14" t="s">
        <v>57</v>
      </c>
      <c r="B41" s="4" t="s">
        <v>64</v>
      </c>
      <c r="C41" s="1">
        <v>469350.02</v>
      </c>
      <c r="D41" s="1">
        <f t="shared" si="0"/>
        <v>469350.02</v>
      </c>
      <c r="E41" s="1">
        <v>469350.02</v>
      </c>
      <c r="F41" s="1">
        <v>0</v>
      </c>
      <c r="G41" s="1">
        <f t="shared" si="1"/>
        <v>469350.02</v>
      </c>
    </row>
    <row r="42" spans="1:8" ht="18" customHeight="1" x14ac:dyDescent="0.25">
      <c r="A42" s="14" t="s">
        <v>59</v>
      </c>
      <c r="B42" s="4" t="s">
        <v>66</v>
      </c>
      <c r="C42" s="1">
        <v>50805.93</v>
      </c>
      <c r="D42" s="1">
        <f t="shared" si="0"/>
        <v>50805.93</v>
      </c>
      <c r="E42" s="1">
        <v>50805.93</v>
      </c>
      <c r="F42" s="1">
        <v>0</v>
      </c>
      <c r="G42" s="1">
        <f t="shared" si="1"/>
        <v>50805.93</v>
      </c>
    </row>
    <row r="43" spans="1:8" ht="18" customHeight="1" x14ac:dyDescent="0.25">
      <c r="A43" s="14" t="s">
        <v>61</v>
      </c>
      <c r="B43" s="4" t="s">
        <v>6</v>
      </c>
      <c r="C43" s="1">
        <v>270964.96000000002</v>
      </c>
      <c r="D43" s="1">
        <f t="shared" si="0"/>
        <v>270964.96000000002</v>
      </c>
      <c r="E43" s="1">
        <v>270964.96000000002</v>
      </c>
      <c r="F43" s="1">
        <v>0</v>
      </c>
      <c r="G43" s="1">
        <f t="shared" si="1"/>
        <v>270964.96000000002</v>
      </c>
    </row>
    <row r="44" spans="1:8" ht="18" customHeight="1" x14ac:dyDescent="0.25">
      <c r="A44" s="14" t="s">
        <v>63</v>
      </c>
      <c r="B44" s="4" t="s">
        <v>68</v>
      </c>
      <c r="C44" s="1">
        <v>1792723.53</v>
      </c>
      <c r="D44" s="1">
        <f t="shared" si="0"/>
        <v>1792723.53</v>
      </c>
      <c r="E44" s="1">
        <v>1792723.53</v>
      </c>
      <c r="F44" s="1">
        <v>0</v>
      </c>
      <c r="G44" s="1">
        <f t="shared" si="1"/>
        <v>1792723.53</v>
      </c>
    </row>
    <row r="45" spans="1:8" ht="18" customHeight="1" x14ac:dyDescent="0.25">
      <c r="A45" s="14" t="s">
        <v>65</v>
      </c>
      <c r="B45" s="4" t="s">
        <v>23</v>
      </c>
      <c r="C45" s="1">
        <v>781443.59</v>
      </c>
      <c r="D45" s="1">
        <f t="shared" si="0"/>
        <v>781443.59</v>
      </c>
      <c r="E45" s="1" t="s">
        <v>104</v>
      </c>
      <c r="F45" s="1"/>
      <c r="G45" s="1">
        <f t="shared" si="1"/>
        <v>781443.59</v>
      </c>
    </row>
    <row r="46" spans="1:8" ht="18" customHeight="1" x14ac:dyDescent="0.25">
      <c r="A46" s="14" t="s">
        <v>67</v>
      </c>
      <c r="B46" s="4" t="s">
        <v>70</v>
      </c>
      <c r="C46" s="1">
        <v>113708.51</v>
      </c>
      <c r="D46" s="1">
        <f t="shared" si="0"/>
        <v>113708.51</v>
      </c>
      <c r="E46" s="1">
        <v>50000</v>
      </c>
      <c r="F46" s="1">
        <v>0</v>
      </c>
      <c r="G46" s="1">
        <f t="shared" si="1"/>
        <v>113708.51</v>
      </c>
    </row>
    <row r="47" spans="1:8" ht="18" customHeight="1" x14ac:dyDescent="0.25">
      <c r="A47" s="14" t="s">
        <v>69</v>
      </c>
      <c r="B47" s="4" t="s">
        <v>72</v>
      </c>
      <c r="C47" s="1">
        <v>91934.54</v>
      </c>
      <c r="D47" s="1">
        <f t="shared" si="0"/>
        <v>91934.54</v>
      </c>
      <c r="E47" s="1">
        <v>91934.54</v>
      </c>
      <c r="F47" s="1">
        <v>0</v>
      </c>
      <c r="G47" s="1">
        <f t="shared" si="1"/>
        <v>91934.54</v>
      </c>
    </row>
    <row r="48" spans="1:8" ht="18" customHeight="1" x14ac:dyDescent="0.25">
      <c r="A48" s="14" t="s">
        <v>71</v>
      </c>
      <c r="B48" s="4" t="s">
        <v>73</v>
      </c>
      <c r="C48" s="1">
        <v>154837.12</v>
      </c>
      <c r="D48" s="1">
        <f t="shared" si="0"/>
        <v>154837.12</v>
      </c>
      <c r="E48" s="1">
        <v>154837.12</v>
      </c>
      <c r="F48" s="1">
        <v>0</v>
      </c>
      <c r="G48" s="1">
        <f t="shared" si="1"/>
        <v>154837.12</v>
      </c>
    </row>
    <row r="49" spans="1:8" ht="18" customHeight="1" x14ac:dyDescent="0.25">
      <c r="A49" s="14" t="s">
        <v>100</v>
      </c>
      <c r="B49" s="4" t="s">
        <v>19</v>
      </c>
      <c r="C49" s="1">
        <v>205643.05</v>
      </c>
      <c r="D49" s="1">
        <f t="shared" si="0"/>
        <v>205643.05</v>
      </c>
      <c r="E49" s="1">
        <v>205643.05</v>
      </c>
      <c r="F49" s="1">
        <v>0</v>
      </c>
      <c r="G49" s="1">
        <f t="shared" si="1"/>
        <v>205643.05</v>
      </c>
    </row>
    <row r="50" spans="1:8" ht="18" customHeight="1" x14ac:dyDescent="0.25">
      <c r="A50" s="14"/>
      <c r="B50" s="4" t="s">
        <v>85</v>
      </c>
      <c r="C50" s="2">
        <f>C13+C14+C15+C16+C17+C18+C19+C20+C21+C22+C23+C24+C25+C26+C27+C28+C29+C30+C31+C32+C33+C34+C36+C37+C38+C39+C40+C41+C42+C43+C44+C45+C46+C47+C48+C49</f>
        <v>28233581.100000013</v>
      </c>
      <c r="D50" s="2">
        <f>D13+D14+D15+D16+D17+D18+D19+D20+D21+D22+D23+D24+D25+D26+D27+D28+D29+D30+D31+D32+D33+D34+D36+D37+D38+D39+D40+D41+D42+D43+D44+D45+D46+D47+D48+D49</f>
        <v>28233581.100000013</v>
      </c>
      <c r="E50" s="2">
        <f>E13+E14+E15+E16+E17+E18+E19+E20+E21+E22+E23+E24+E25+E26+E27+E28+E29+E30+E31+E32+E33+E34+E36+E37+E38+E39+E40+E41+E42+E43+E44+E45+E46+E47+E48+E49</f>
        <v>27360698.240000006</v>
      </c>
      <c r="F50" s="1">
        <f>SUM(F13:F49)</f>
        <v>312230.58999999997</v>
      </c>
      <c r="G50" s="2">
        <f>G13+G14+G15+G16+G17+G18+G19+G20+G21+G22+G23+G24+G25+G26+G27+G28+G29+G30+G31+G32+G33+G34+G36+G37+G38+G39+G40+G41+G42+G43+G44+G45+G46+G47+G48+G49</f>
        <v>27921350.510000009</v>
      </c>
      <c r="H50" s="2">
        <f>SUM(H13:H49)</f>
        <v>104</v>
      </c>
    </row>
    <row r="51" spans="1:8" x14ac:dyDescent="0.25">
      <c r="G51" s="16"/>
    </row>
    <row r="52" spans="1:8" x14ac:dyDescent="0.25">
      <c r="G52" s="16"/>
    </row>
    <row r="53" spans="1:8" ht="75" customHeight="1" x14ac:dyDescent="0.3">
      <c r="A53" s="42" t="s">
        <v>79</v>
      </c>
      <c r="B53" s="42"/>
      <c r="C53" s="3"/>
      <c r="D53" s="11"/>
      <c r="E53" s="7"/>
      <c r="F53" s="51" t="s">
        <v>80</v>
      </c>
      <c r="G53" s="52"/>
    </row>
    <row r="54" spans="1:8" ht="18.75" x14ac:dyDescent="0.3">
      <c r="A54" s="12"/>
      <c r="B54" s="12"/>
      <c r="C54" s="3"/>
      <c r="D54" s="7" t="s">
        <v>87</v>
      </c>
      <c r="E54" s="7"/>
      <c r="F54" s="45" t="s">
        <v>88</v>
      </c>
      <c r="G54" s="46"/>
    </row>
    <row r="55" spans="1:8" ht="18.75" x14ac:dyDescent="0.3">
      <c r="A55" s="12"/>
      <c r="B55" s="12"/>
      <c r="C55" s="3"/>
      <c r="D55" s="7"/>
      <c r="E55" s="7"/>
      <c r="F55" s="7"/>
      <c r="G55" s="17"/>
    </row>
    <row r="56" spans="1:8" ht="93" customHeight="1" x14ac:dyDescent="0.3">
      <c r="A56" s="42" t="s">
        <v>94</v>
      </c>
      <c r="B56" s="42"/>
      <c r="C56" s="3"/>
      <c r="D56" s="11"/>
      <c r="E56" s="7"/>
      <c r="F56" s="47" t="s">
        <v>81</v>
      </c>
      <c r="G56" s="48"/>
    </row>
    <row r="57" spans="1:8" ht="18.75" x14ac:dyDescent="0.3">
      <c r="A57" s="12"/>
      <c r="B57" s="12"/>
      <c r="C57" s="3"/>
      <c r="D57" s="7" t="s">
        <v>87</v>
      </c>
      <c r="E57" s="7"/>
      <c r="F57" s="40" t="s">
        <v>88</v>
      </c>
      <c r="G57" s="41"/>
    </row>
    <row r="58" spans="1:8" ht="18.75" x14ac:dyDescent="0.3">
      <c r="A58" s="12"/>
      <c r="B58" s="12"/>
      <c r="C58" s="3"/>
      <c r="D58" s="7"/>
      <c r="E58" s="7"/>
      <c r="F58" s="7"/>
      <c r="G58" s="13"/>
    </row>
    <row r="59" spans="1:8" ht="113.25" customHeight="1" x14ac:dyDescent="0.3">
      <c r="A59" s="42" t="s">
        <v>95</v>
      </c>
      <c r="B59" s="42"/>
      <c r="C59" s="3"/>
      <c r="D59" s="11"/>
      <c r="E59" s="7"/>
      <c r="F59" s="47" t="s">
        <v>82</v>
      </c>
      <c r="G59" s="48"/>
    </row>
    <row r="60" spans="1:8" ht="18.75" x14ac:dyDescent="0.3">
      <c r="A60" s="12"/>
      <c r="B60" s="12"/>
      <c r="C60" s="3"/>
      <c r="D60" s="7" t="s">
        <v>87</v>
      </c>
      <c r="E60" s="7"/>
      <c r="F60" s="40" t="s">
        <v>88</v>
      </c>
      <c r="G60" s="41"/>
    </row>
    <row r="61" spans="1:8" ht="18.75" x14ac:dyDescent="0.3">
      <c r="A61" s="12"/>
      <c r="B61" s="12"/>
      <c r="C61" s="3"/>
      <c r="D61" s="7"/>
      <c r="E61" s="7"/>
      <c r="F61" s="8"/>
      <c r="G61" s="9"/>
    </row>
    <row r="62" spans="1:8" ht="18.75" x14ac:dyDescent="0.3">
      <c r="A62" s="42" t="s">
        <v>83</v>
      </c>
      <c r="B62" s="42"/>
      <c r="D62" s="11">
        <v>3370506</v>
      </c>
      <c r="E62" s="7" t="s">
        <v>84</v>
      </c>
      <c r="F62" s="43"/>
      <c r="G62" s="44"/>
    </row>
  </sheetData>
  <mergeCells count="23">
    <mergeCell ref="H10:H11"/>
    <mergeCell ref="A53:B53"/>
    <mergeCell ref="F53:G53"/>
    <mergeCell ref="E2:G2"/>
    <mergeCell ref="E3:G3"/>
    <mergeCell ref="A5:G5"/>
    <mergeCell ref="A6:G6"/>
    <mergeCell ref="A7:G7"/>
    <mergeCell ref="A8:G8"/>
    <mergeCell ref="A10:A11"/>
    <mergeCell ref="B10:B11"/>
    <mergeCell ref="C10:E10"/>
    <mergeCell ref="F10:F11"/>
    <mergeCell ref="G10:G11"/>
    <mergeCell ref="F60:G60"/>
    <mergeCell ref="A62:B62"/>
    <mergeCell ref="F62:G62"/>
    <mergeCell ref="F54:G54"/>
    <mergeCell ref="A56:B56"/>
    <mergeCell ref="F56:G56"/>
    <mergeCell ref="F57:G57"/>
    <mergeCell ref="A59:B59"/>
    <mergeCell ref="F59:G59"/>
  </mergeCells>
  <pageMargins left="0.70866141732283472" right="0.31496062992125984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view="pageBreakPreview" topLeftCell="A4" zoomScaleSheetLayoutView="100" workbookViewId="0">
      <pane ySplit="8" topLeftCell="A30" activePane="bottomLeft" state="frozen"/>
      <selection activeCell="A4" sqref="A4"/>
      <selection pane="bottomLeft" activeCell="F31" sqref="F31"/>
    </sheetView>
  </sheetViews>
  <sheetFormatPr defaultColWidth="9.140625" defaultRowHeight="15.75" x14ac:dyDescent="0.25"/>
  <cols>
    <col min="1" max="1" width="5.5703125" style="5" customWidth="1"/>
    <col min="2" max="2" width="24.140625" style="5" customWidth="1"/>
    <col min="3" max="5" width="16.7109375" style="5" customWidth="1"/>
    <col min="6" max="6" width="20.5703125" style="5" customWidth="1"/>
    <col min="7" max="7" width="17.5703125" style="5" customWidth="1"/>
    <col min="8" max="8" width="17" style="5" customWidth="1"/>
    <col min="9" max="9" width="12.85546875" style="5" customWidth="1"/>
    <col min="10" max="10" width="64.5703125" style="5" customWidth="1"/>
    <col min="11" max="16384" width="9.140625" style="5"/>
  </cols>
  <sheetData>
    <row r="2" spans="1:10" ht="18.75" x14ac:dyDescent="0.25">
      <c r="E2" s="53" t="s">
        <v>76</v>
      </c>
      <c r="F2" s="53"/>
      <c r="G2" s="53"/>
      <c r="H2" s="53"/>
    </row>
    <row r="3" spans="1:10" ht="405.75" customHeight="1" x14ac:dyDescent="0.25">
      <c r="E3" s="53" t="s">
        <v>92</v>
      </c>
      <c r="F3" s="53"/>
      <c r="G3" s="53"/>
      <c r="H3" s="53"/>
    </row>
    <row r="5" spans="1:10" ht="18.75" x14ac:dyDescent="0.25">
      <c r="A5" s="53" t="s">
        <v>77</v>
      </c>
      <c r="B5" s="53"/>
      <c r="C5" s="53"/>
      <c r="D5" s="53"/>
      <c r="E5" s="53"/>
      <c r="F5" s="53"/>
      <c r="G5" s="53"/>
      <c r="H5" s="53"/>
    </row>
    <row r="6" spans="1:10" ht="65.25" customHeight="1" x14ac:dyDescent="0.25">
      <c r="A6" s="53" t="s">
        <v>93</v>
      </c>
      <c r="B6" s="53"/>
      <c r="C6" s="53"/>
      <c r="D6" s="53"/>
      <c r="E6" s="53"/>
      <c r="F6" s="53"/>
      <c r="G6" s="53"/>
      <c r="H6" s="53"/>
    </row>
    <row r="7" spans="1:10" ht="18.75" x14ac:dyDescent="0.25">
      <c r="A7" s="53" t="s">
        <v>96</v>
      </c>
      <c r="B7" s="53"/>
      <c r="C7" s="53"/>
      <c r="D7" s="53"/>
      <c r="E7" s="53"/>
      <c r="F7" s="53"/>
      <c r="G7" s="53"/>
      <c r="H7" s="53"/>
    </row>
    <row r="8" spans="1:10" ht="18.75" x14ac:dyDescent="0.25">
      <c r="A8" s="53" t="s">
        <v>78</v>
      </c>
      <c r="B8" s="53"/>
      <c r="C8" s="53"/>
      <c r="D8" s="53"/>
      <c r="E8" s="53"/>
      <c r="F8" s="53"/>
      <c r="G8" s="53"/>
      <c r="H8" s="53"/>
    </row>
    <row r="10" spans="1:10" ht="15.75" customHeight="1" x14ac:dyDescent="0.25">
      <c r="A10" s="54" t="s">
        <v>0</v>
      </c>
      <c r="B10" s="54" t="s">
        <v>1</v>
      </c>
      <c r="C10" s="54" t="s">
        <v>2</v>
      </c>
      <c r="D10" s="54"/>
      <c r="E10" s="54"/>
      <c r="F10" s="22"/>
      <c r="G10" s="54" t="s">
        <v>89</v>
      </c>
      <c r="H10" s="54" t="s">
        <v>4</v>
      </c>
      <c r="I10" s="49" t="s">
        <v>90</v>
      </c>
    </row>
    <row r="11" spans="1:10" ht="96.75" customHeight="1" x14ac:dyDescent="0.25">
      <c r="A11" s="54"/>
      <c r="B11" s="54"/>
      <c r="C11" s="22" t="s">
        <v>74</v>
      </c>
      <c r="D11" s="22" t="s">
        <v>75</v>
      </c>
      <c r="E11" s="22" t="s">
        <v>3</v>
      </c>
      <c r="F11" s="22" t="s">
        <v>105</v>
      </c>
      <c r="G11" s="54"/>
      <c r="H11" s="54"/>
      <c r="I11" s="50"/>
    </row>
    <row r="12" spans="1:10" ht="18" customHeight="1" x14ac:dyDescent="0.25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/>
      <c r="G12" s="22">
        <v>6</v>
      </c>
      <c r="H12" s="22">
        <v>7</v>
      </c>
    </row>
    <row r="13" spans="1:10" ht="18" customHeight="1" x14ac:dyDescent="0.25">
      <c r="A13" s="22" t="s">
        <v>5</v>
      </c>
      <c r="B13" s="4" t="s">
        <v>8</v>
      </c>
      <c r="C13" s="1">
        <v>462092.03</v>
      </c>
      <c r="D13" s="1">
        <f>C13</f>
        <v>462092.03</v>
      </c>
      <c r="E13" s="1">
        <v>300000</v>
      </c>
      <c r="F13" s="23">
        <f>D13-E13</f>
        <v>162092.03000000003</v>
      </c>
      <c r="G13" s="1">
        <v>185466.8</v>
      </c>
      <c r="H13" s="1">
        <f>D13-G13</f>
        <v>276625.23000000004</v>
      </c>
      <c r="I13" s="5">
        <v>62</v>
      </c>
    </row>
    <row r="14" spans="1:10" ht="18" customHeight="1" x14ac:dyDescent="0.25">
      <c r="A14" s="22" t="s">
        <v>7</v>
      </c>
      <c r="B14" s="4" t="s">
        <v>29</v>
      </c>
      <c r="C14" s="1">
        <v>79837.89</v>
      </c>
      <c r="D14" s="1">
        <f t="shared" ref="D14:D49" si="0">C14</f>
        <v>79837.89</v>
      </c>
      <c r="E14" s="1">
        <v>79837.89</v>
      </c>
      <c r="F14" s="23">
        <f t="shared" ref="F14:F49" si="1">D14-E14</f>
        <v>0</v>
      </c>
      <c r="G14" s="1">
        <v>0</v>
      </c>
      <c r="H14" s="1">
        <f t="shared" ref="H14:H49" si="2">D14-G14</f>
        <v>79837.89</v>
      </c>
      <c r="J14" s="10"/>
    </row>
    <row r="15" spans="1:10" ht="18" customHeight="1" x14ac:dyDescent="0.25">
      <c r="A15" s="22" t="s">
        <v>9</v>
      </c>
      <c r="B15" s="4" t="s">
        <v>31</v>
      </c>
      <c r="C15" s="1">
        <v>348383.52</v>
      </c>
      <c r="D15" s="1">
        <f t="shared" si="0"/>
        <v>348383.52</v>
      </c>
      <c r="E15" s="1">
        <v>348383.52</v>
      </c>
      <c r="F15" s="23">
        <f t="shared" si="1"/>
        <v>0</v>
      </c>
      <c r="G15" s="1">
        <v>0</v>
      </c>
      <c r="H15" s="1">
        <f t="shared" si="2"/>
        <v>348383.52</v>
      </c>
    </row>
    <row r="16" spans="1:10" ht="18" customHeight="1" x14ac:dyDescent="0.25">
      <c r="A16" s="22" t="s">
        <v>10</v>
      </c>
      <c r="B16" s="4" t="s">
        <v>13</v>
      </c>
      <c r="C16" s="1">
        <v>810475.55</v>
      </c>
      <c r="D16" s="1">
        <f t="shared" si="0"/>
        <v>810475.55</v>
      </c>
      <c r="E16" s="1">
        <v>810475.55</v>
      </c>
      <c r="F16" s="23">
        <f t="shared" si="1"/>
        <v>0</v>
      </c>
      <c r="G16" s="1">
        <v>0</v>
      </c>
      <c r="H16" s="1">
        <f t="shared" si="2"/>
        <v>810475.55</v>
      </c>
    </row>
    <row r="17" spans="1:10" ht="18" customHeight="1" x14ac:dyDescent="0.25">
      <c r="A17" s="22" t="s">
        <v>12</v>
      </c>
      <c r="B17" s="4" t="s">
        <v>11</v>
      </c>
      <c r="C17" s="1">
        <v>336286.87</v>
      </c>
      <c r="D17" s="1">
        <f t="shared" si="0"/>
        <v>336286.87</v>
      </c>
      <c r="E17" s="1">
        <v>336286.87</v>
      </c>
      <c r="F17" s="23">
        <f t="shared" si="1"/>
        <v>0</v>
      </c>
      <c r="G17" s="1">
        <v>0</v>
      </c>
      <c r="H17" s="1">
        <f t="shared" si="2"/>
        <v>336286.87</v>
      </c>
    </row>
    <row r="18" spans="1:10" ht="18" customHeight="1" x14ac:dyDescent="0.25">
      <c r="A18" s="22" t="s">
        <v>15</v>
      </c>
      <c r="B18" s="4" t="s">
        <v>25</v>
      </c>
      <c r="C18" s="1">
        <v>645961.11</v>
      </c>
      <c r="D18" s="1">
        <f t="shared" si="0"/>
        <v>645961.11</v>
      </c>
      <c r="E18" s="1">
        <v>645961.11</v>
      </c>
      <c r="F18" s="23">
        <f t="shared" si="1"/>
        <v>0</v>
      </c>
      <c r="G18" s="1">
        <v>0</v>
      </c>
      <c r="H18" s="1">
        <f t="shared" si="2"/>
        <v>645961.11</v>
      </c>
    </row>
    <row r="19" spans="1:10" ht="18" customHeight="1" x14ac:dyDescent="0.25">
      <c r="A19" s="22" t="s">
        <v>16</v>
      </c>
      <c r="B19" s="4" t="s">
        <v>33</v>
      </c>
      <c r="C19" s="1">
        <v>1158859.07</v>
      </c>
      <c r="D19" s="1">
        <f t="shared" si="0"/>
        <v>1158859.07</v>
      </c>
      <c r="E19" s="1">
        <v>1158859.07</v>
      </c>
      <c r="F19" s="23">
        <f t="shared" si="1"/>
        <v>0</v>
      </c>
      <c r="G19" s="1">
        <v>0</v>
      </c>
      <c r="H19" s="1">
        <f t="shared" si="2"/>
        <v>1158859.07</v>
      </c>
    </row>
    <row r="20" spans="1:10" ht="18" customHeight="1" x14ac:dyDescent="0.25">
      <c r="A20" s="22" t="s">
        <v>18</v>
      </c>
      <c r="B20" s="4" t="s">
        <v>35</v>
      </c>
      <c r="C20" s="1">
        <v>10013606.869999999</v>
      </c>
      <c r="D20" s="1">
        <f t="shared" si="0"/>
        <v>10013606.869999999</v>
      </c>
      <c r="E20" s="6" t="s">
        <v>101</v>
      </c>
      <c r="F20" s="23">
        <f t="shared" si="1"/>
        <v>0</v>
      </c>
      <c r="G20" s="1">
        <v>0</v>
      </c>
      <c r="H20" s="1">
        <f t="shared" si="2"/>
        <v>10013606.869999999</v>
      </c>
    </row>
    <row r="21" spans="1:10" ht="18" customHeight="1" x14ac:dyDescent="0.25">
      <c r="A21" s="22" t="s">
        <v>20</v>
      </c>
      <c r="B21" s="4" t="s">
        <v>27</v>
      </c>
      <c r="C21" s="1">
        <v>3224966.89</v>
      </c>
      <c r="D21" s="1">
        <f t="shared" si="0"/>
        <v>3224966.89</v>
      </c>
      <c r="E21" s="1">
        <v>3224966.89</v>
      </c>
      <c r="F21" s="23">
        <f t="shared" si="1"/>
        <v>0</v>
      </c>
      <c r="G21" s="1">
        <v>0</v>
      </c>
      <c r="H21" s="1">
        <f t="shared" si="2"/>
        <v>3224966.89</v>
      </c>
    </row>
    <row r="22" spans="1:10" ht="18" customHeight="1" x14ac:dyDescent="0.25">
      <c r="A22" s="22" t="s">
        <v>22</v>
      </c>
      <c r="B22" s="4" t="s">
        <v>37</v>
      </c>
      <c r="C22" s="1">
        <v>1879819.41</v>
      </c>
      <c r="D22" s="1">
        <f t="shared" si="0"/>
        <v>1879819.41</v>
      </c>
      <c r="E22" s="1">
        <v>1879819.41</v>
      </c>
      <c r="F22" s="23">
        <f t="shared" si="1"/>
        <v>0</v>
      </c>
      <c r="G22" s="1">
        <v>0</v>
      </c>
      <c r="H22" s="1">
        <f t="shared" si="2"/>
        <v>1879819.41</v>
      </c>
    </row>
    <row r="23" spans="1:10" ht="18" customHeight="1" x14ac:dyDescent="0.25">
      <c r="A23" s="22" t="s">
        <v>24</v>
      </c>
      <c r="B23" s="4" t="s">
        <v>39</v>
      </c>
      <c r="C23" s="1">
        <v>299996.92</v>
      </c>
      <c r="D23" s="1">
        <f t="shared" si="0"/>
        <v>299996.92</v>
      </c>
      <c r="E23" s="1">
        <v>0</v>
      </c>
      <c r="F23" s="23">
        <f t="shared" si="1"/>
        <v>299996.92</v>
      </c>
      <c r="G23" s="1">
        <v>0</v>
      </c>
      <c r="H23" s="1">
        <f t="shared" si="2"/>
        <v>299996.92</v>
      </c>
      <c r="J23" s="5" t="s">
        <v>102</v>
      </c>
    </row>
    <row r="24" spans="1:10" ht="18" customHeight="1" x14ac:dyDescent="0.25">
      <c r="A24" s="22" t="s">
        <v>26</v>
      </c>
      <c r="B24" s="4" t="s">
        <v>14</v>
      </c>
      <c r="C24" s="1">
        <v>423382.75</v>
      </c>
      <c r="D24" s="1">
        <f t="shared" si="0"/>
        <v>423382.75</v>
      </c>
      <c r="E24" s="1">
        <v>423382.75</v>
      </c>
      <c r="F24" s="23">
        <f t="shared" si="1"/>
        <v>0</v>
      </c>
      <c r="G24" s="1">
        <v>0</v>
      </c>
      <c r="H24" s="1">
        <f t="shared" si="2"/>
        <v>423382.75</v>
      </c>
    </row>
    <row r="25" spans="1:10" ht="18" customHeight="1" x14ac:dyDescent="0.25">
      <c r="A25" s="22" t="s">
        <v>28</v>
      </c>
      <c r="B25" s="4" t="s">
        <v>21</v>
      </c>
      <c r="C25" s="1">
        <v>217739.7</v>
      </c>
      <c r="D25" s="1">
        <f t="shared" si="0"/>
        <v>217739.7</v>
      </c>
      <c r="E25" s="1">
        <v>217739.7</v>
      </c>
      <c r="F25" s="23">
        <f t="shared" si="1"/>
        <v>0</v>
      </c>
      <c r="G25" s="1">
        <v>0</v>
      </c>
      <c r="H25" s="1">
        <f t="shared" si="2"/>
        <v>217739.7</v>
      </c>
    </row>
    <row r="26" spans="1:10" ht="18" customHeight="1" x14ac:dyDescent="0.25">
      <c r="A26" s="22" t="s">
        <v>30</v>
      </c>
      <c r="B26" s="4" t="s">
        <v>41</v>
      </c>
      <c r="C26" s="1">
        <v>142740.47</v>
      </c>
      <c r="D26" s="1">
        <f t="shared" si="0"/>
        <v>142740.47</v>
      </c>
      <c r="E26" s="1">
        <v>142740.47</v>
      </c>
      <c r="F26" s="23">
        <f t="shared" si="1"/>
        <v>0</v>
      </c>
      <c r="G26" s="1">
        <v>0</v>
      </c>
      <c r="H26" s="1">
        <f t="shared" si="2"/>
        <v>142740.47</v>
      </c>
    </row>
    <row r="27" spans="1:10" ht="33" customHeight="1" x14ac:dyDescent="0.25">
      <c r="A27" s="22" t="s">
        <v>32</v>
      </c>
      <c r="B27" s="4" t="s">
        <v>97</v>
      </c>
      <c r="C27" s="1">
        <v>537091.26</v>
      </c>
      <c r="D27" s="1">
        <f t="shared" si="0"/>
        <v>537091.26</v>
      </c>
      <c r="E27" s="1">
        <v>537091.26</v>
      </c>
      <c r="F27" s="23">
        <f t="shared" si="1"/>
        <v>0</v>
      </c>
      <c r="G27" s="1">
        <v>0</v>
      </c>
      <c r="H27" s="1">
        <f t="shared" si="2"/>
        <v>537091.26</v>
      </c>
    </row>
    <row r="28" spans="1:10" ht="18" customHeight="1" x14ac:dyDescent="0.25">
      <c r="A28" s="22" t="s">
        <v>34</v>
      </c>
      <c r="B28" s="4" t="s">
        <v>17</v>
      </c>
      <c r="C28" s="1">
        <v>234675.01</v>
      </c>
      <c r="D28" s="1">
        <f t="shared" si="0"/>
        <v>234675.01</v>
      </c>
      <c r="E28" s="1">
        <v>234675.01</v>
      </c>
      <c r="F28" s="23">
        <f t="shared" si="1"/>
        <v>0</v>
      </c>
      <c r="G28" s="1">
        <v>53845.2</v>
      </c>
      <c r="H28" s="1">
        <f t="shared" si="2"/>
        <v>180829.81</v>
      </c>
      <c r="I28" s="5">
        <v>18</v>
      </c>
    </row>
    <row r="29" spans="1:10" ht="18" customHeight="1" x14ac:dyDescent="0.25">
      <c r="A29" s="22" t="s">
        <v>36</v>
      </c>
      <c r="B29" s="4" t="s">
        <v>44</v>
      </c>
      <c r="C29" s="1">
        <v>725799</v>
      </c>
      <c r="D29" s="1">
        <f t="shared" si="0"/>
        <v>725799</v>
      </c>
      <c r="E29" s="1">
        <v>725799</v>
      </c>
      <c r="F29" s="23">
        <f t="shared" si="1"/>
        <v>0</v>
      </c>
      <c r="G29" s="1">
        <v>0</v>
      </c>
      <c r="H29" s="1">
        <f t="shared" si="2"/>
        <v>725799</v>
      </c>
      <c r="J29" s="5" t="s">
        <v>91</v>
      </c>
    </row>
    <row r="30" spans="1:10" ht="18" customHeight="1" x14ac:dyDescent="0.25">
      <c r="A30" s="22" t="s">
        <v>38</v>
      </c>
      <c r="B30" s="4" t="s">
        <v>46</v>
      </c>
      <c r="C30" s="1">
        <v>120966.5</v>
      </c>
      <c r="D30" s="1">
        <f t="shared" si="0"/>
        <v>120966.5</v>
      </c>
      <c r="E30" s="1">
        <v>120966.5</v>
      </c>
      <c r="F30" s="23">
        <f t="shared" si="1"/>
        <v>0</v>
      </c>
      <c r="G30" s="1">
        <v>0</v>
      </c>
      <c r="H30" s="1">
        <f t="shared" si="2"/>
        <v>120966.5</v>
      </c>
    </row>
    <row r="31" spans="1:10" ht="18" customHeight="1" x14ac:dyDescent="0.25">
      <c r="A31" s="22" t="s">
        <v>40</v>
      </c>
      <c r="B31" s="4" t="s">
        <v>48</v>
      </c>
      <c r="C31" s="1">
        <v>261287.64</v>
      </c>
      <c r="D31" s="1">
        <f t="shared" si="0"/>
        <v>261287.64</v>
      </c>
      <c r="E31" s="1">
        <v>64200</v>
      </c>
      <c r="F31" s="23">
        <f t="shared" si="1"/>
        <v>197087.64</v>
      </c>
      <c r="G31" s="1">
        <v>0</v>
      </c>
      <c r="H31" s="1">
        <f t="shared" si="2"/>
        <v>261287.64</v>
      </c>
    </row>
    <row r="32" spans="1:10" ht="18" customHeight="1" x14ac:dyDescent="0.25">
      <c r="A32" s="22" t="s">
        <v>42</v>
      </c>
      <c r="B32" s="4" t="s">
        <v>50</v>
      </c>
      <c r="C32" s="1">
        <v>48386.6</v>
      </c>
      <c r="D32" s="1">
        <f t="shared" si="0"/>
        <v>48386.6</v>
      </c>
      <c r="E32" s="1">
        <v>48386.6</v>
      </c>
      <c r="F32" s="23">
        <f t="shared" si="1"/>
        <v>0</v>
      </c>
      <c r="G32" s="1">
        <v>0</v>
      </c>
      <c r="H32" s="1">
        <f t="shared" si="2"/>
        <v>48386.6</v>
      </c>
    </row>
    <row r="33" spans="1:9" ht="18" customHeight="1" x14ac:dyDescent="0.25">
      <c r="A33" s="22" t="s">
        <v>43</v>
      </c>
      <c r="B33" s="4" t="s">
        <v>54</v>
      </c>
      <c r="C33" s="1">
        <v>74999.23</v>
      </c>
      <c r="D33" s="1">
        <f t="shared" si="0"/>
        <v>74999.23</v>
      </c>
      <c r="E33" s="1">
        <v>74999.23</v>
      </c>
      <c r="F33" s="23">
        <f t="shared" si="1"/>
        <v>0</v>
      </c>
      <c r="G33" s="1">
        <v>72918.59</v>
      </c>
      <c r="H33" s="1">
        <f t="shared" si="2"/>
        <v>2080.6399999999994</v>
      </c>
      <c r="I33" s="5">
        <v>24</v>
      </c>
    </row>
    <row r="34" spans="1:9" ht="38.25" customHeight="1" x14ac:dyDescent="0.25">
      <c r="A34" s="22" t="s">
        <v>45</v>
      </c>
      <c r="B34" s="4" t="s">
        <v>52</v>
      </c>
      <c r="C34" s="1">
        <v>433060.07</v>
      </c>
      <c r="D34" s="1">
        <f t="shared" si="0"/>
        <v>433060.07</v>
      </c>
      <c r="E34" s="1">
        <v>433060.07</v>
      </c>
      <c r="F34" s="23">
        <f t="shared" si="1"/>
        <v>0</v>
      </c>
      <c r="G34" s="1">
        <v>0</v>
      </c>
      <c r="H34" s="1">
        <f t="shared" si="2"/>
        <v>433060.07</v>
      </c>
    </row>
    <row r="35" spans="1:9" ht="16.5" customHeight="1" x14ac:dyDescent="0.25">
      <c r="A35" s="22" t="s">
        <v>47</v>
      </c>
      <c r="B35" s="4" t="s">
        <v>99</v>
      </c>
      <c r="C35" s="1">
        <v>0</v>
      </c>
      <c r="D35" s="1">
        <f t="shared" si="0"/>
        <v>0</v>
      </c>
      <c r="E35" s="1">
        <v>0</v>
      </c>
      <c r="F35" s="23">
        <f t="shared" si="1"/>
        <v>0</v>
      </c>
      <c r="G35" s="1"/>
      <c r="H35" s="1"/>
    </row>
    <row r="36" spans="1:9" ht="18" customHeight="1" x14ac:dyDescent="0.25">
      <c r="A36" s="22" t="s">
        <v>49</v>
      </c>
      <c r="B36" s="4" t="s">
        <v>56</v>
      </c>
      <c r="C36" s="1">
        <v>174191.76</v>
      </c>
      <c r="D36" s="1">
        <f t="shared" si="0"/>
        <v>174191.76</v>
      </c>
      <c r="E36" s="1">
        <v>24194</v>
      </c>
      <c r="F36" s="23">
        <f t="shared" si="1"/>
        <v>149997.76000000001</v>
      </c>
      <c r="G36" s="1">
        <v>0</v>
      </c>
      <c r="H36" s="1">
        <f t="shared" si="2"/>
        <v>174191.76</v>
      </c>
    </row>
    <row r="37" spans="1:9" ht="18" customHeight="1" x14ac:dyDescent="0.25">
      <c r="A37" s="22" t="s">
        <v>51</v>
      </c>
      <c r="B37" s="4" t="s">
        <v>58</v>
      </c>
      <c r="C37" s="1">
        <v>58063.92</v>
      </c>
      <c r="D37" s="1">
        <f t="shared" si="0"/>
        <v>58063.92</v>
      </c>
      <c r="E37" s="6" t="s">
        <v>103</v>
      </c>
      <c r="F37" s="23">
        <f t="shared" si="1"/>
        <v>0</v>
      </c>
      <c r="G37" s="1">
        <v>0</v>
      </c>
      <c r="H37" s="1">
        <f t="shared" si="2"/>
        <v>58063.92</v>
      </c>
    </row>
    <row r="38" spans="1:9" ht="18" customHeight="1" x14ac:dyDescent="0.25">
      <c r="A38" s="22" t="s">
        <v>53</v>
      </c>
      <c r="B38" s="4" t="s">
        <v>98</v>
      </c>
      <c r="C38" s="1">
        <v>1296760.8799999999</v>
      </c>
      <c r="D38" s="1">
        <f t="shared" si="0"/>
        <v>1296760.8799999999</v>
      </c>
      <c r="E38" s="1">
        <v>1296760.8799999999</v>
      </c>
      <c r="F38" s="23">
        <f t="shared" si="1"/>
        <v>0</v>
      </c>
      <c r="G38" s="1">
        <v>0</v>
      </c>
      <c r="H38" s="1">
        <f t="shared" si="2"/>
        <v>1296760.8799999999</v>
      </c>
    </row>
    <row r="39" spans="1:9" ht="18" customHeight="1" x14ac:dyDescent="0.25">
      <c r="A39" s="22" t="s">
        <v>86</v>
      </c>
      <c r="B39" s="4" t="s">
        <v>60</v>
      </c>
      <c r="C39" s="1">
        <v>198385.06</v>
      </c>
      <c r="D39" s="1">
        <f t="shared" si="0"/>
        <v>198385.06</v>
      </c>
      <c r="E39" s="1">
        <v>198385.06</v>
      </c>
      <c r="F39" s="23">
        <f t="shared" si="1"/>
        <v>0</v>
      </c>
      <c r="G39" s="1">
        <v>0</v>
      </c>
      <c r="H39" s="1">
        <f t="shared" si="2"/>
        <v>198385.06</v>
      </c>
    </row>
    <row r="40" spans="1:9" ht="18" customHeight="1" x14ac:dyDescent="0.25">
      <c r="A40" s="22" t="s">
        <v>55</v>
      </c>
      <c r="B40" s="4" t="s">
        <v>62</v>
      </c>
      <c r="C40" s="1">
        <v>94353.87</v>
      </c>
      <c r="D40" s="1">
        <f t="shared" si="0"/>
        <v>94353.87</v>
      </c>
      <c r="E40" s="1">
        <v>94353.87</v>
      </c>
      <c r="F40" s="23">
        <f t="shared" si="1"/>
        <v>0</v>
      </c>
      <c r="G40" s="1">
        <v>0</v>
      </c>
      <c r="H40" s="1">
        <f t="shared" si="2"/>
        <v>94353.87</v>
      </c>
    </row>
    <row r="41" spans="1:9" ht="18" customHeight="1" x14ac:dyDescent="0.25">
      <c r="A41" s="22" t="s">
        <v>57</v>
      </c>
      <c r="B41" s="4" t="s">
        <v>64</v>
      </c>
      <c r="C41" s="1">
        <v>469350.02</v>
      </c>
      <c r="D41" s="1">
        <f t="shared" si="0"/>
        <v>469350.02</v>
      </c>
      <c r="E41" s="1">
        <v>469350.02</v>
      </c>
      <c r="F41" s="23">
        <f t="shared" si="1"/>
        <v>0</v>
      </c>
      <c r="G41" s="1">
        <v>0</v>
      </c>
      <c r="H41" s="1">
        <f t="shared" si="2"/>
        <v>469350.02</v>
      </c>
    </row>
    <row r="42" spans="1:9" ht="18" customHeight="1" x14ac:dyDescent="0.25">
      <c r="A42" s="22" t="s">
        <v>59</v>
      </c>
      <c r="B42" s="4" t="s">
        <v>66</v>
      </c>
      <c r="C42" s="1">
        <v>50805.93</v>
      </c>
      <c r="D42" s="1">
        <f t="shared" si="0"/>
        <v>50805.93</v>
      </c>
      <c r="E42" s="1">
        <v>50805.93</v>
      </c>
      <c r="F42" s="23">
        <f t="shared" si="1"/>
        <v>0</v>
      </c>
      <c r="G42" s="1">
        <v>0</v>
      </c>
      <c r="H42" s="1">
        <f t="shared" si="2"/>
        <v>50805.93</v>
      </c>
    </row>
    <row r="43" spans="1:9" ht="18" customHeight="1" x14ac:dyDescent="0.25">
      <c r="A43" s="22" t="s">
        <v>61</v>
      </c>
      <c r="B43" s="4" t="s">
        <v>6</v>
      </c>
      <c r="C43" s="1">
        <v>270964.96000000002</v>
      </c>
      <c r="D43" s="1">
        <f t="shared" si="0"/>
        <v>270964.96000000002</v>
      </c>
      <c r="E43" s="1">
        <v>270964.96000000002</v>
      </c>
      <c r="F43" s="23">
        <f t="shared" si="1"/>
        <v>0</v>
      </c>
      <c r="G43" s="1">
        <v>0</v>
      </c>
      <c r="H43" s="1">
        <f t="shared" si="2"/>
        <v>270964.96000000002</v>
      </c>
    </row>
    <row r="44" spans="1:9" ht="18" customHeight="1" x14ac:dyDescent="0.25">
      <c r="A44" s="22" t="s">
        <v>63</v>
      </c>
      <c r="B44" s="4" t="s">
        <v>68</v>
      </c>
      <c r="C44" s="1">
        <v>1792723.53</v>
      </c>
      <c r="D44" s="1">
        <f t="shared" si="0"/>
        <v>1792723.53</v>
      </c>
      <c r="E44" s="1">
        <v>1792723.53</v>
      </c>
      <c r="F44" s="23">
        <f t="shared" si="1"/>
        <v>0</v>
      </c>
      <c r="G44" s="1">
        <v>0</v>
      </c>
      <c r="H44" s="1">
        <f t="shared" si="2"/>
        <v>1792723.53</v>
      </c>
    </row>
    <row r="45" spans="1:9" ht="18" customHeight="1" x14ac:dyDescent="0.25">
      <c r="A45" s="22" t="s">
        <v>65</v>
      </c>
      <c r="B45" s="4" t="s">
        <v>23</v>
      </c>
      <c r="C45" s="1">
        <v>781443.59</v>
      </c>
      <c r="D45" s="1">
        <f t="shared" si="0"/>
        <v>781443.59</v>
      </c>
      <c r="E45" s="1" t="s">
        <v>104</v>
      </c>
      <c r="F45" s="23">
        <f t="shared" si="1"/>
        <v>0</v>
      </c>
      <c r="G45" s="1"/>
      <c r="H45" s="1">
        <f t="shared" si="2"/>
        <v>781443.59</v>
      </c>
    </row>
    <row r="46" spans="1:9" ht="18" customHeight="1" x14ac:dyDescent="0.25">
      <c r="A46" s="22" t="s">
        <v>67</v>
      </c>
      <c r="B46" s="4" t="s">
        <v>70</v>
      </c>
      <c r="C46" s="1">
        <v>113708.51</v>
      </c>
      <c r="D46" s="1">
        <f t="shared" si="0"/>
        <v>113708.51</v>
      </c>
      <c r="E46" s="1">
        <v>50000</v>
      </c>
      <c r="F46" s="23">
        <f t="shared" si="1"/>
        <v>63708.509999999995</v>
      </c>
      <c r="G46" s="1">
        <v>0</v>
      </c>
      <c r="H46" s="1">
        <f t="shared" si="2"/>
        <v>113708.51</v>
      </c>
    </row>
    <row r="47" spans="1:9" ht="18" customHeight="1" x14ac:dyDescent="0.25">
      <c r="A47" s="22" t="s">
        <v>69</v>
      </c>
      <c r="B47" s="4" t="s">
        <v>72</v>
      </c>
      <c r="C47" s="1">
        <v>91934.54</v>
      </c>
      <c r="D47" s="1">
        <f t="shared" si="0"/>
        <v>91934.54</v>
      </c>
      <c r="E47" s="1">
        <v>91934.54</v>
      </c>
      <c r="F47" s="23">
        <f t="shared" si="1"/>
        <v>0</v>
      </c>
      <c r="G47" s="1">
        <v>0</v>
      </c>
      <c r="H47" s="1">
        <f t="shared" si="2"/>
        <v>91934.54</v>
      </c>
    </row>
    <row r="48" spans="1:9" ht="18" customHeight="1" x14ac:dyDescent="0.25">
      <c r="A48" s="22" t="s">
        <v>71</v>
      </c>
      <c r="B48" s="4" t="s">
        <v>73</v>
      </c>
      <c r="C48" s="1">
        <v>154837.12</v>
      </c>
      <c r="D48" s="1">
        <f t="shared" si="0"/>
        <v>154837.12</v>
      </c>
      <c r="E48" s="1">
        <v>154837.12</v>
      </c>
      <c r="F48" s="23">
        <f t="shared" si="1"/>
        <v>0</v>
      </c>
      <c r="G48" s="1">
        <v>0</v>
      </c>
      <c r="H48" s="1">
        <f t="shared" si="2"/>
        <v>154837.12</v>
      </c>
    </row>
    <row r="49" spans="1:9" ht="18" customHeight="1" x14ac:dyDescent="0.25">
      <c r="A49" s="22" t="s">
        <v>100</v>
      </c>
      <c r="B49" s="4" t="s">
        <v>19</v>
      </c>
      <c r="C49" s="1">
        <v>205643.05</v>
      </c>
      <c r="D49" s="1">
        <f t="shared" si="0"/>
        <v>205643.05</v>
      </c>
      <c r="E49" s="1">
        <v>205643.05</v>
      </c>
      <c r="F49" s="23">
        <f t="shared" si="1"/>
        <v>0</v>
      </c>
      <c r="G49" s="1">
        <v>0</v>
      </c>
      <c r="H49" s="1">
        <f t="shared" si="2"/>
        <v>205643.05</v>
      </c>
    </row>
    <row r="50" spans="1:9" ht="18" customHeight="1" x14ac:dyDescent="0.25">
      <c r="A50" s="22"/>
      <c r="B50" s="4" t="s">
        <v>85</v>
      </c>
      <c r="C50" s="2">
        <f>C13+C14+C15+C16+C17+C18+C19+C20+C21+C22+C23+C24+C25+C26+C27+C28+C29+C30+C31+C32+C33+C34+C36+C37+C38+C39+C40+C41+C42+C43+C44+C45+C46+C47+C48+C49</f>
        <v>28233581.100000013</v>
      </c>
      <c r="D50" s="2">
        <f>D13+D14+D15+D16+D17+D18+D19+D20+D21+D22+D23+D24+D25+D26+D27+D28+D29+D30+D31+D32+D33+D34+D36+D37+D38+D39+D40+D41+D42+D43+D44+D45+D46+D47+D48+D49</f>
        <v>28233581.100000013</v>
      </c>
      <c r="E50" s="2">
        <f>E13+E14+E15+E16+E17+E18+E19+E20+E21+E22+E23+E24+E25+E26+E27+E28+E29+E30+E31+E32+E33+E34+E36+E37+E38+E39+E40+E41+E42+E43+E44+E45+E46+E47+E48+E49</f>
        <v>27360698.240000006</v>
      </c>
      <c r="F50" s="24">
        <f>SUM(F13:F49)</f>
        <v>872882.8600000001</v>
      </c>
      <c r="G50" s="1">
        <f>SUM(G13:G49)</f>
        <v>312230.58999999997</v>
      </c>
      <c r="H50" s="2">
        <f>H13+H14+H15+H16+H17+H18+H19+H20+H21+H22+H23+H24+H25+H26+H27+H28+H29+H30+H31+H32+H33+H34+H36+H37+H38+H39+H40+H41+H42+H43+H44+H45+H46+H47+H48+H49</f>
        <v>27921350.510000009</v>
      </c>
      <c r="I50" s="2">
        <f>SUM(I13:I49)</f>
        <v>104</v>
      </c>
    </row>
    <row r="51" spans="1:9" x14ac:dyDescent="0.25">
      <c r="H51" s="16"/>
    </row>
    <row r="52" spans="1:9" x14ac:dyDescent="0.25">
      <c r="H52" s="16"/>
    </row>
    <row r="53" spans="1:9" ht="75" customHeight="1" x14ac:dyDescent="0.3">
      <c r="A53" s="42" t="s">
        <v>79</v>
      </c>
      <c r="B53" s="42"/>
      <c r="C53" s="3"/>
      <c r="D53" s="20"/>
      <c r="E53" s="7"/>
      <c r="F53" s="7"/>
      <c r="G53" s="51" t="s">
        <v>80</v>
      </c>
      <c r="H53" s="52"/>
    </row>
    <row r="54" spans="1:9" ht="18.75" x14ac:dyDescent="0.3">
      <c r="A54" s="19"/>
      <c r="B54" s="19"/>
      <c r="C54" s="3"/>
      <c r="D54" s="7" t="s">
        <v>87</v>
      </c>
      <c r="E54" s="7"/>
      <c r="F54" s="7"/>
      <c r="G54" s="45" t="s">
        <v>88</v>
      </c>
      <c r="H54" s="46"/>
    </row>
    <row r="55" spans="1:9" ht="18.75" x14ac:dyDescent="0.3">
      <c r="A55" s="19"/>
      <c r="B55" s="19"/>
      <c r="C55" s="3"/>
      <c r="D55" s="7"/>
      <c r="E55" s="7"/>
      <c r="F55" s="7"/>
      <c r="G55" s="7"/>
      <c r="H55" s="17"/>
    </row>
    <row r="56" spans="1:9" ht="93" customHeight="1" x14ac:dyDescent="0.3">
      <c r="A56" s="42" t="s">
        <v>94</v>
      </c>
      <c r="B56" s="42"/>
      <c r="C56" s="3"/>
      <c r="D56" s="20"/>
      <c r="E56" s="7"/>
      <c r="F56" s="7"/>
      <c r="G56" s="47" t="s">
        <v>81</v>
      </c>
      <c r="H56" s="48"/>
    </row>
    <row r="57" spans="1:9" ht="18.75" x14ac:dyDescent="0.3">
      <c r="A57" s="19"/>
      <c r="B57" s="19"/>
      <c r="C57" s="3"/>
      <c r="D57" s="7" t="s">
        <v>87</v>
      </c>
      <c r="E57" s="7"/>
      <c r="F57" s="7"/>
      <c r="G57" s="40" t="s">
        <v>88</v>
      </c>
      <c r="H57" s="41"/>
    </row>
    <row r="58" spans="1:9" ht="18.75" x14ac:dyDescent="0.3">
      <c r="A58" s="19"/>
      <c r="B58" s="19"/>
      <c r="C58" s="3"/>
      <c r="D58" s="7"/>
      <c r="E58" s="7"/>
      <c r="F58" s="7"/>
      <c r="G58" s="7"/>
      <c r="H58" s="21"/>
    </row>
    <row r="59" spans="1:9" ht="113.25" customHeight="1" x14ac:dyDescent="0.3">
      <c r="A59" s="42" t="s">
        <v>95</v>
      </c>
      <c r="B59" s="42"/>
      <c r="C59" s="3"/>
      <c r="D59" s="20"/>
      <c r="E59" s="7"/>
      <c r="F59" s="7"/>
      <c r="G59" s="47" t="s">
        <v>82</v>
      </c>
      <c r="H59" s="48"/>
    </row>
    <row r="60" spans="1:9" ht="18.75" x14ac:dyDescent="0.3">
      <c r="A60" s="19"/>
      <c r="B60" s="19"/>
      <c r="C60" s="3"/>
      <c r="D60" s="7" t="s">
        <v>87</v>
      </c>
      <c r="E60" s="7"/>
      <c r="F60" s="7"/>
      <c r="G60" s="40" t="s">
        <v>88</v>
      </c>
      <c r="H60" s="41"/>
    </row>
    <row r="61" spans="1:9" ht="18.75" x14ac:dyDescent="0.3">
      <c r="A61" s="19"/>
      <c r="B61" s="19"/>
      <c r="C61" s="3"/>
      <c r="D61" s="7"/>
      <c r="E61" s="7"/>
      <c r="F61" s="7"/>
      <c r="G61" s="8"/>
      <c r="H61" s="9"/>
    </row>
    <row r="62" spans="1:9" ht="18.75" x14ac:dyDescent="0.3">
      <c r="A62" s="42" t="s">
        <v>83</v>
      </c>
      <c r="B62" s="42"/>
      <c r="D62" s="20">
        <v>3370506</v>
      </c>
      <c r="E62" s="7" t="s">
        <v>84</v>
      </c>
      <c r="F62" s="7"/>
      <c r="G62" s="43"/>
      <c r="H62" s="44"/>
    </row>
  </sheetData>
  <mergeCells count="23">
    <mergeCell ref="I10:I11"/>
    <mergeCell ref="E2:H2"/>
    <mergeCell ref="E3:H3"/>
    <mergeCell ref="A5:H5"/>
    <mergeCell ref="A6:H6"/>
    <mergeCell ref="A7:H7"/>
    <mergeCell ref="A8:H8"/>
    <mergeCell ref="G57:H57"/>
    <mergeCell ref="A10:A11"/>
    <mergeCell ref="B10:B11"/>
    <mergeCell ref="C10:E10"/>
    <mergeCell ref="G10:G11"/>
    <mergeCell ref="H10:H11"/>
    <mergeCell ref="A53:B53"/>
    <mergeCell ref="G53:H53"/>
    <mergeCell ref="G54:H54"/>
    <mergeCell ref="A56:B56"/>
    <mergeCell ref="G56:H56"/>
    <mergeCell ref="A59:B59"/>
    <mergeCell ref="G59:H59"/>
    <mergeCell ref="G60:H60"/>
    <mergeCell ref="A62:B62"/>
    <mergeCell ref="G62:H62"/>
  </mergeCells>
  <pageMargins left="0.70866141732283472" right="0.31496062992125984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view="pageBreakPreview" topLeftCell="A4" zoomScaleSheetLayoutView="100" workbookViewId="0">
      <pane ySplit="8" topLeftCell="A12" activePane="bottomLeft" state="frozen"/>
      <selection activeCell="A4" sqref="A4"/>
      <selection pane="bottomLeft" activeCell="A8" sqref="A8:G8"/>
    </sheetView>
  </sheetViews>
  <sheetFormatPr defaultColWidth="9.140625" defaultRowHeight="15.75" x14ac:dyDescent="0.25"/>
  <cols>
    <col min="1" max="1" width="5.5703125" style="5" customWidth="1"/>
    <col min="2" max="2" width="24.140625" style="5" customWidth="1"/>
    <col min="3" max="5" width="16.7109375" style="5" customWidth="1"/>
    <col min="6" max="6" width="17.5703125" style="5" customWidth="1"/>
    <col min="7" max="7" width="17" style="5" customWidth="1"/>
    <col min="8" max="8" width="12.85546875" style="5" customWidth="1"/>
    <col min="9" max="9" width="64.5703125" style="5" customWidth="1"/>
    <col min="10" max="16384" width="9.140625" style="5"/>
  </cols>
  <sheetData>
    <row r="2" spans="1:9" ht="18.75" x14ac:dyDescent="0.25">
      <c r="E2" s="53" t="s">
        <v>76</v>
      </c>
      <c r="F2" s="53"/>
      <c r="G2" s="53"/>
    </row>
    <row r="3" spans="1:9" ht="405.75" customHeight="1" x14ac:dyDescent="0.25">
      <c r="E3" s="53" t="s">
        <v>92</v>
      </c>
      <c r="F3" s="53"/>
      <c r="G3" s="53"/>
    </row>
    <row r="5" spans="1:9" ht="18.75" x14ac:dyDescent="0.25">
      <c r="A5" s="53" t="s">
        <v>77</v>
      </c>
      <c r="B5" s="53"/>
      <c r="C5" s="53"/>
      <c r="D5" s="53"/>
      <c r="E5" s="53"/>
      <c r="F5" s="53"/>
      <c r="G5" s="53"/>
    </row>
    <row r="6" spans="1:9" ht="65.25" customHeight="1" x14ac:dyDescent="0.25">
      <c r="A6" s="53" t="s">
        <v>93</v>
      </c>
      <c r="B6" s="53"/>
      <c r="C6" s="53"/>
      <c r="D6" s="53"/>
      <c r="E6" s="53"/>
      <c r="F6" s="53"/>
      <c r="G6" s="53"/>
    </row>
    <row r="7" spans="1:9" ht="18.75" x14ac:dyDescent="0.25">
      <c r="A7" s="53" t="s">
        <v>106</v>
      </c>
      <c r="B7" s="53"/>
      <c r="C7" s="53"/>
      <c r="D7" s="53"/>
      <c r="E7" s="53"/>
      <c r="F7" s="53"/>
      <c r="G7" s="53"/>
    </row>
    <row r="8" spans="1:9" ht="18.75" x14ac:dyDescent="0.25">
      <c r="A8" s="53" t="s">
        <v>78</v>
      </c>
      <c r="B8" s="53"/>
      <c r="C8" s="53"/>
      <c r="D8" s="53"/>
      <c r="E8" s="53"/>
      <c r="F8" s="53"/>
      <c r="G8" s="53"/>
    </row>
    <row r="10" spans="1:9" ht="15.75" customHeight="1" x14ac:dyDescent="0.25">
      <c r="A10" s="54" t="s">
        <v>0</v>
      </c>
      <c r="B10" s="54" t="s">
        <v>1</v>
      </c>
      <c r="C10" s="54" t="s">
        <v>2</v>
      </c>
      <c r="D10" s="54"/>
      <c r="E10" s="54"/>
      <c r="F10" s="54" t="s">
        <v>89</v>
      </c>
      <c r="G10" s="54" t="s">
        <v>4</v>
      </c>
      <c r="H10" s="49" t="s">
        <v>90</v>
      </c>
    </row>
    <row r="11" spans="1:9" ht="96.75" customHeight="1" x14ac:dyDescent="0.25">
      <c r="A11" s="54"/>
      <c r="B11" s="54"/>
      <c r="C11" s="28" t="s">
        <v>74</v>
      </c>
      <c r="D11" s="28" t="s">
        <v>75</v>
      </c>
      <c r="E11" s="28" t="s">
        <v>3</v>
      </c>
      <c r="F11" s="54"/>
      <c r="G11" s="54"/>
      <c r="H11" s="50"/>
    </row>
    <row r="12" spans="1:9" ht="18" customHeight="1" x14ac:dyDescent="0.2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</row>
    <row r="13" spans="1:9" ht="18" customHeight="1" x14ac:dyDescent="0.25">
      <c r="A13" s="28" t="s">
        <v>5</v>
      </c>
      <c r="B13" s="4" t="s">
        <v>8</v>
      </c>
      <c r="C13" s="1">
        <v>462092.03</v>
      </c>
      <c r="D13" s="1">
        <f>C13</f>
        <v>462092.03</v>
      </c>
      <c r="E13" s="1">
        <v>300000</v>
      </c>
      <c r="F13" s="29">
        <v>185466.8</v>
      </c>
      <c r="G13" s="1">
        <f t="shared" ref="G13:G35" si="0">D13-F13</f>
        <v>276625.23000000004</v>
      </c>
      <c r="H13" s="5">
        <v>62</v>
      </c>
    </row>
    <row r="14" spans="1:9" ht="18" customHeight="1" x14ac:dyDescent="0.25">
      <c r="A14" s="28" t="s">
        <v>7</v>
      </c>
      <c r="B14" s="4" t="s">
        <v>29</v>
      </c>
      <c r="C14" s="1">
        <v>79837.89</v>
      </c>
      <c r="D14" s="1">
        <f t="shared" ref="D14:D49" si="1">C14</f>
        <v>79837.89</v>
      </c>
      <c r="E14" s="1">
        <v>79837.89</v>
      </c>
      <c r="F14" s="29">
        <v>0</v>
      </c>
      <c r="G14" s="1">
        <f t="shared" si="0"/>
        <v>79837.89</v>
      </c>
      <c r="I14" s="10"/>
    </row>
    <row r="15" spans="1:9" ht="18" customHeight="1" x14ac:dyDescent="0.25">
      <c r="A15" s="28" t="s">
        <v>9</v>
      </c>
      <c r="B15" s="4" t="s">
        <v>31</v>
      </c>
      <c r="C15" s="1">
        <v>348383.52</v>
      </c>
      <c r="D15" s="1">
        <f t="shared" si="1"/>
        <v>348383.52</v>
      </c>
      <c r="E15" s="1">
        <v>348383.52</v>
      </c>
      <c r="F15" s="29">
        <v>0</v>
      </c>
      <c r="G15" s="1">
        <f t="shared" si="0"/>
        <v>348383.52</v>
      </c>
    </row>
    <row r="16" spans="1:9" ht="18" customHeight="1" x14ac:dyDescent="0.25">
      <c r="A16" s="28" t="s">
        <v>10</v>
      </c>
      <c r="B16" s="4" t="s">
        <v>13</v>
      </c>
      <c r="C16" s="1">
        <v>810475.55</v>
      </c>
      <c r="D16" s="1">
        <f t="shared" si="1"/>
        <v>810475.55</v>
      </c>
      <c r="E16" s="1">
        <v>810475.55</v>
      </c>
      <c r="F16" s="29">
        <v>388882</v>
      </c>
      <c r="G16" s="1">
        <f t="shared" si="0"/>
        <v>421593.55000000005</v>
      </c>
      <c r="H16" s="5">
        <v>130</v>
      </c>
    </row>
    <row r="17" spans="1:9" ht="18" customHeight="1" x14ac:dyDescent="0.25">
      <c r="A17" s="28" t="s">
        <v>12</v>
      </c>
      <c r="B17" s="4" t="s">
        <v>11</v>
      </c>
      <c r="C17" s="1">
        <v>336286.87</v>
      </c>
      <c r="D17" s="1">
        <f t="shared" si="1"/>
        <v>336286.87</v>
      </c>
      <c r="E17" s="1">
        <v>336286.87</v>
      </c>
      <c r="F17" s="29">
        <v>95724.800000000003</v>
      </c>
      <c r="G17" s="1">
        <f t="shared" si="0"/>
        <v>240562.07</v>
      </c>
      <c r="H17" s="5">
        <v>32</v>
      </c>
    </row>
    <row r="18" spans="1:9" ht="18" customHeight="1" x14ac:dyDescent="0.25">
      <c r="A18" s="28" t="s">
        <v>15</v>
      </c>
      <c r="B18" s="4" t="s">
        <v>25</v>
      </c>
      <c r="C18" s="1">
        <v>645961.11</v>
      </c>
      <c r="D18" s="1">
        <f t="shared" si="1"/>
        <v>645961.11</v>
      </c>
      <c r="E18" s="1">
        <v>645961.11</v>
      </c>
      <c r="F18" s="29">
        <v>0</v>
      </c>
      <c r="G18" s="1">
        <f t="shared" si="0"/>
        <v>645961.11</v>
      </c>
      <c r="H18" s="5">
        <v>0</v>
      </c>
    </row>
    <row r="19" spans="1:9" ht="18" customHeight="1" x14ac:dyDescent="0.25">
      <c r="A19" s="28" t="s">
        <v>16</v>
      </c>
      <c r="B19" s="4" t="s">
        <v>33</v>
      </c>
      <c r="C19" s="1">
        <v>1158859.07</v>
      </c>
      <c r="D19" s="1">
        <f t="shared" si="1"/>
        <v>1158859.07</v>
      </c>
      <c r="E19" s="1">
        <v>1158859.07</v>
      </c>
      <c r="F19" s="29">
        <v>155552.79999999999</v>
      </c>
      <c r="G19" s="1">
        <f t="shared" si="0"/>
        <v>1003306.27</v>
      </c>
      <c r="H19" s="5">
        <v>76</v>
      </c>
    </row>
    <row r="20" spans="1:9" ht="18" customHeight="1" x14ac:dyDescent="0.25">
      <c r="A20" s="28" t="s">
        <v>18</v>
      </c>
      <c r="B20" s="4" t="s">
        <v>35</v>
      </c>
      <c r="C20" s="1">
        <v>10013606.869999999</v>
      </c>
      <c r="D20" s="1">
        <f t="shared" si="1"/>
        <v>10013606.869999999</v>
      </c>
      <c r="E20" s="6" t="s">
        <v>101</v>
      </c>
      <c r="F20" s="29">
        <v>104699</v>
      </c>
      <c r="G20" s="1">
        <f t="shared" si="0"/>
        <v>9908907.8699999992</v>
      </c>
      <c r="H20" s="5">
        <v>35</v>
      </c>
    </row>
    <row r="21" spans="1:9" ht="18" customHeight="1" x14ac:dyDescent="0.25">
      <c r="A21" s="28" t="s">
        <v>20</v>
      </c>
      <c r="B21" s="4" t="s">
        <v>27</v>
      </c>
      <c r="C21" s="1">
        <v>3224966.89</v>
      </c>
      <c r="D21" s="1">
        <f t="shared" si="1"/>
        <v>3224966.89</v>
      </c>
      <c r="E21" s="1">
        <v>3224966.89</v>
      </c>
      <c r="F21" s="29">
        <v>0</v>
      </c>
      <c r="G21" s="1">
        <f t="shared" si="0"/>
        <v>3224966.89</v>
      </c>
      <c r="H21" s="5">
        <v>0</v>
      </c>
    </row>
    <row r="22" spans="1:9" ht="18" customHeight="1" x14ac:dyDescent="0.25">
      <c r="A22" s="28" t="s">
        <v>22</v>
      </c>
      <c r="B22" s="4" t="s">
        <v>37</v>
      </c>
      <c r="C22" s="1">
        <v>1879819.41</v>
      </c>
      <c r="D22" s="1">
        <f t="shared" si="1"/>
        <v>1879819.41</v>
      </c>
      <c r="E22" s="1">
        <v>1879819.41</v>
      </c>
      <c r="F22" s="29">
        <v>290165.8</v>
      </c>
      <c r="G22" s="1">
        <f t="shared" si="0"/>
        <v>1589653.6099999999</v>
      </c>
      <c r="H22" s="5">
        <v>97</v>
      </c>
    </row>
    <row r="23" spans="1:9" ht="18" customHeight="1" x14ac:dyDescent="0.25">
      <c r="A23" s="28" t="s">
        <v>24</v>
      </c>
      <c r="B23" s="4" t="s">
        <v>39</v>
      </c>
      <c r="C23" s="1">
        <v>299996.92</v>
      </c>
      <c r="D23" s="1">
        <f t="shared" si="1"/>
        <v>299996.92</v>
      </c>
      <c r="E23" s="1">
        <v>0</v>
      </c>
      <c r="F23" s="29">
        <v>0</v>
      </c>
      <c r="G23" s="1">
        <f t="shared" si="0"/>
        <v>299996.92</v>
      </c>
      <c r="H23" s="5">
        <v>0</v>
      </c>
      <c r="I23" s="5" t="s">
        <v>102</v>
      </c>
    </row>
    <row r="24" spans="1:9" ht="18" customHeight="1" x14ac:dyDescent="0.25">
      <c r="A24" s="28" t="s">
        <v>26</v>
      </c>
      <c r="B24" s="4" t="s">
        <v>14</v>
      </c>
      <c r="C24" s="1">
        <v>423382.75</v>
      </c>
      <c r="D24" s="1">
        <f t="shared" si="1"/>
        <v>423382.75</v>
      </c>
      <c r="E24" s="1">
        <v>423382.75</v>
      </c>
      <c r="F24" s="29">
        <v>0</v>
      </c>
      <c r="G24" s="1">
        <f t="shared" si="0"/>
        <v>423382.75</v>
      </c>
      <c r="H24" s="5">
        <v>0</v>
      </c>
    </row>
    <row r="25" spans="1:9" ht="18" customHeight="1" x14ac:dyDescent="0.25">
      <c r="A25" s="28" t="s">
        <v>28</v>
      </c>
      <c r="B25" s="4" t="s">
        <v>21</v>
      </c>
      <c r="C25" s="1">
        <v>217739.7</v>
      </c>
      <c r="D25" s="1">
        <f t="shared" si="1"/>
        <v>217739.7</v>
      </c>
      <c r="E25" s="1">
        <v>217739.7</v>
      </c>
      <c r="F25" s="29">
        <v>0</v>
      </c>
      <c r="G25" s="1">
        <f t="shared" si="0"/>
        <v>217739.7</v>
      </c>
      <c r="H25" s="5">
        <v>0</v>
      </c>
    </row>
    <row r="26" spans="1:9" ht="18" customHeight="1" x14ac:dyDescent="0.25">
      <c r="A26" s="28" t="s">
        <v>30</v>
      </c>
      <c r="B26" s="4" t="s">
        <v>41</v>
      </c>
      <c r="C26" s="1">
        <v>142740.47</v>
      </c>
      <c r="D26" s="1">
        <f t="shared" si="1"/>
        <v>142740.47</v>
      </c>
      <c r="E26" s="1">
        <v>142740.47</v>
      </c>
      <c r="F26" s="29">
        <v>0</v>
      </c>
      <c r="G26" s="1">
        <f t="shared" si="0"/>
        <v>142740.47</v>
      </c>
      <c r="H26" s="5">
        <v>0</v>
      </c>
    </row>
    <row r="27" spans="1:9" ht="33" customHeight="1" x14ac:dyDescent="0.25">
      <c r="A27" s="28" t="s">
        <v>32</v>
      </c>
      <c r="B27" s="4" t="s">
        <v>97</v>
      </c>
      <c r="C27" s="1">
        <v>537091.26</v>
      </c>
      <c r="D27" s="1">
        <f t="shared" si="1"/>
        <v>537091.26</v>
      </c>
      <c r="E27" s="1">
        <v>537091.26</v>
      </c>
      <c r="F27" s="29">
        <v>0</v>
      </c>
      <c r="G27" s="1">
        <f t="shared" si="0"/>
        <v>537091.26</v>
      </c>
      <c r="H27" s="5">
        <v>0</v>
      </c>
    </row>
    <row r="28" spans="1:9" ht="18" customHeight="1" x14ac:dyDescent="0.25">
      <c r="A28" s="28" t="s">
        <v>34</v>
      </c>
      <c r="B28" s="4" t="s">
        <v>17</v>
      </c>
      <c r="C28" s="1">
        <v>234675.01</v>
      </c>
      <c r="D28" s="1">
        <f t="shared" si="1"/>
        <v>234675.01</v>
      </c>
      <c r="E28" s="1">
        <v>234675.01</v>
      </c>
      <c r="F28" s="29">
        <v>122647.4</v>
      </c>
      <c r="G28" s="1">
        <f t="shared" si="0"/>
        <v>112027.61000000002</v>
      </c>
      <c r="H28" s="5">
        <v>41</v>
      </c>
    </row>
    <row r="29" spans="1:9" ht="18" customHeight="1" x14ac:dyDescent="0.25">
      <c r="A29" s="28" t="s">
        <v>36</v>
      </c>
      <c r="B29" s="4" t="s">
        <v>44</v>
      </c>
      <c r="C29" s="1">
        <v>725799</v>
      </c>
      <c r="D29" s="1">
        <f t="shared" si="1"/>
        <v>725799</v>
      </c>
      <c r="E29" s="1">
        <v>725799</v>
      </c>
      <c r="F29" s="29">
        <v>0</v>
      </c>
      <c r="G29" s="1">
        <f t="shared" si="0"/>
        <v>725799</v>
      </c>
      <c r="H29" s="5">
        <v>0</v>
      </c>
      <c r="I29" s="5" t="s">
        <v>91</v>
      </c>
    </row>
    <row r="30" spans="1:9" ht="18" customHeight="1" x14ac:dyDescent="0.25">
      <c r="A30" s="28" t="s">
        <v>38</v>
      </c>
      <c r="B30" s="4" t="s">
        <v>46</v>
      </c>
      <c r="C30" s="1">
        <v>120966.5</v>
      </c>
      <c r="D30" s="1">
        <f t="shared" si="1"/>
        <v>120966.5</v>
      </c>
      <c r="E30" s="1">
        <v>120966.5</v>
      </c>
      <c r="F30" s="29">
        <v>0</v>
      </c>
      <c r="G30" s="1">
        <f t="shared" si="0"/>
        <v>120966.5</v>
      </c>
      <c r="H30" s="5">
        <v>0</v>
      </c>
    </row>
    <row r="31" spans="1:9" ht="18" customHeight="1" x14ac:dyDescent="0.25">
      <c r="A31" s="28" t="s">
        <v>40</v>
      </c>
      <c r="B31" s="4" t="s">
        <v>48</v>
      </c>
      <c r="C31" s="1">
        <v>261287.64</v>
      </c>
      <c r="D31" s="1">
        <f t="shared" si="1"/>
        <v>261287.64</v>
      </c>
      <c r="E31" s="1">
        <v>64200</v>
      </c>
      <c r="F31" s="29">
        <v>0</v>
      </c>
      <c r="G31" s="1">
        <f t="shared" si="0"/>
        <v>261287.64</v>
      </c>
      <c r="H31" s="5">
        <v>0</v>
      </c>
    </row>
    <row r="32" spans="1:9" ht="18" customHeight="1" x14ac:dyDescent="0.25">
      <c r="A32" s="28" t="s">
        <v>42</v>
      </c>
      <c r="B32" s="4" t="s">
        <v>50</v>
      </c>
      <c r="C32" s="1">
        <v>48386.6</v>
      </c>
      <c r="D32" s="1">
        <f t="shared" si="1"/>
        <v>48386.6</v>
      </c>
      <c r="E32" s="1">
        <v>48386.6</v>
      </c>
      <c r="F32" s="29">
        <v>0</v>
      </c>
      <c r="G32" s="1">
        <f t="shared" si="0"/>
        <v>48386.6</v>
      </c>
      <c r="H32" s="5">
        <v>0</v>
      </c>
    </row>
    <row r="33" spans="1:9" ht="18" customHeight="1" x14ac:dyDescent="0.25">
      <c r="A33" s="28" t="s">
        <v>43</v>
      </c>
      <c r="B33" s="4" t="s">
        <v>54</v>
      </c>
      <c r="C33" s="1">
        <v>74999.23</v>
      </c>
      <c r="D33" s="1">
        <f t="shared" si="1"/>
        <v>74999.23</v>
      </c>
      <c r="E33" s="1">
        <v>74999.23</v>
      </c>
      <c r="F33" s="29">
        <v>72918.59</v>
      </c>
      <c r="G33" s="1">
        <f t="shared" si="0"/>
        <v>2080.6399999999994</v>
      </c>
      <c r="H33" s="5">
        <v>24</v>
      </c>
    </row>
    <row r="34" spans="1:9" ht="38.25" customHeight="1" x14ac:dyDescent="0.25">
      <c r="A34" s="28" t="s">
        <v>45</v>
      </c>
      <c r="B34" s="4" t="s">
        <v>52</v>
      </c>
      <c r="C34" s="1">
        <v>433060.07</v>
      </c>
      <c r="D34" s="1">
        <f t="shared" si="1"/>
        <v>433060.07</v>
      </c>
      <c r="E34" s="1">
        <v>433060.07</v>
      </c>
      <c r="F34" s="29">
        <v>0</v>
      </c>
      <c r="G34" s="1">
        <f t="shared" si="0"/>
        <v>433060.07</v>
      </c>
      <c r="H34" s="5">
        <v>0</v>
      </c>
    </row>
    <row r="35" spans="1:9" ht="16.5" customHeight="1" x14ac:dyDescent="0.25">
      <c r="A35" s="28" t="s">
        <v>47</v>
      </c>
      <c r="B35" s="4" t="s">
        <v>99</v>
      </c>
      <c r="C35" s="1">
        <v>0</v>
      </c>
      <c r="D35" s="1">
        <f t="shared" si="1"/>
        <v>0</v>
      </c>
      <c r="E35" s="1">
        <v>0</v>
      </c>
      <c r="F35" s="29">
        <v>0</v>
      </c>
      <c r="G35" s="1">
        <f t="shared" si="0"/>
        <v>0</v>
      </c>
      <c r="I35" s="5" t="s">
        <v>107</v>
      </c>
    </row>
    <row r="36" spans="1:9" ht="18" customHeight="1" x14ac:dyDescent="0.25">
      <c r="A36" s="28" t="s">
        <v>49</v>
      </c>
      <c r="B36" s="4" t="s">
        <v>56</v>
      </c>
      <c r="C36" s="1">
        <v>174191.76</v>
      </c>
      <c r="D36" s="1">
        <f t="shared" si="1"/>
        <v>174191.76</v>
      </c>
      <c r="E36" s="1">
        <v>24194</v>
      </c>
      <c r="F36" s="29">
        <v>0</v>
      </c>
      <c r="G36" s="1">
        <f t="shared" ref="G36:G49" si="2">D36-F36</f>
        <v>174191.76</v>
      </c>
      <c r="H36" s="5">
        <v>0</v>
      </c>
    </row>
    <row r="37" spans="1:9" ht="18" customHeight="1" x14ac:dyDescent="0.25">
      <c r="A37" s="28" t="s">
        <v>51</v>
      </c>
      <c r="B37" s="4" t="s">
        <v>58</v>
      </c>
      <c r="C37" s="1">
        <v>58063.92</v>
      </c>
      <c r="D37" s="1">
        <f t="shared" si="1"/>
        <v>58063.92</v>
      </c>
      <c r="E37" s="6" t="s">
        <v>103</v>
      </c>
      <c r="F37" s="29">
        <v>0</v>
      </c>
      <c r="G37" s="1">
        <f t="shared" si="2"/>
        <v>58063.92</v>
      </c>
    </row>
    <row r="38" spans="1:9" ht="18" customHeight="1" x14ac:dyDescent="0.25">
      <c r="A38" s="28" t="s">
        <v>53</v>
      </c>
      <c r="B38" s="4" t="s">
        <v>98</v>
      </c>
      <c r="C38" s="1">
        <v>1296760.8799999999</v>
      </c>
      <c r="D38" s="1">
        <f t="shared" si="1"/>
        <v>1296760.8799999999</v>
      </c>
      <c r="E38" s="1">
        <v>1296760.8799999999</v>
      </c>
      <c r="F38" s="29">
        <v>0</v>
      </c>
      <c r="G38" s="1">
        <f t="shared" si="2"/>
        <v>1296760.8799999999</v>
      </c>
      <c r="H38" s="5">
        <v>0</v>
      </c>
    </row>
    <row r="39" spans="1:9" ht="18" customHeight="1" x14ac:dyDescent="0.25">
      <c r="A39" s="28" t="s">
        <v>86</v>
      </c>
      <c r="B39" s="4" t="s">
        <v>60</v>
      </c>
      <c r="C39" s="1">
        <v>198385.06</v>
      </c>
      <c r="D39" s="1">
        <f t="shared" si="1"/>
        <v>198385.06</v>
      </c>
      <c r="E39" s="1">
        <v>198385.06</v>
      </c>
      <c r="F39" s="29">
        <v>105905.21</v>
      </c>
      <c r="G39" s="1">
        <f t="shared" si="2"/>
        <v>92479.849999999991</v>
      </c>
      <c r="H39" s="5">
        <v>35</v>
      </c>
    </row>
    <row r="40" spans="1:9" ht="18" customHeight="1" x14ac:dyDescent="0.25">
      <c r="A40" s="28" t="s">
        <v>55</v>
      </c>
      <c r="B40" s="4" t="s">
        <v>62</v>
      </c>
      <c r="C40" s="1">
        <v>94353.87</v>
      </c>
      <c r="D40" s="1">
        <f t="shared" si="1"/>
        <v>94353.87</v>
      </c>
      <c r="E40" s="1">
        <v>94353.87</v>
      </c>
      <c r="F40" s="29">
        <v>0</v>
      </c>
      <c r="G40" s="1">
        <f t="shared" si="2"/>
        <v>94353.87</v>
      </c>
      <c r="H40" s="5">
        <v>0</v>
      </c>
    </row>
    <row r="41" spans="1:9" ht="18" customHeight="1" x14ac:dyDescent="0.25">
      <c r="A41" s="28" t="s">
        <v>57</v>
      </c>
      <c r="B41" s="4" t="s">
        <v>64</v>
      </c>
      <c r="C41" s="1">
        <v>469350.02</v>
      </c>
      <c r="D41" s="1">
        <f t="shared" si="1"/>
        <v>469350.02</v>
      </c>
      <c r="E41" s="1">
        <v>469350.02</v>
      </c>
      <c r="F41" s="29">
        <v>0</v>
      </c>
      <c r="G41" s="1">
        <f t="shared" si="2"/>
        <v>469350.02</v>
      </c>
      <c r="H41" s="5">
        <v>0</v>
      </c>
    </row>
    <row r="42" spans="1:9" ht="18" customHeight="1" x14ac:dyDescent="0.25">
      <c r="A42" s="28" t="s">
        <v>59</v>
      </c>
      <c r="B42" s="4" t="s">
        <v>66</v>
      </c>
      <c r="C42" s="1">
        <v>50805.93</v>
      </c>
      <c r="D42" s="1">
        <f t="shared" si="1"/>
        <v>50805.93</v>
      </c>
      <c r="E42" s="1">
        <v>50805.93</v>
      </c>
      <c r="F42" s="29">
        <v>0</v>
      </c>
      <c r="G42" s="1">
        <f t="shared" si="2"/>
        <v>50805.93</v>
      </c>
      <c r="H42" s="5">
        <v>0</v>
      </c>
    </row>
    <row r="43" spans="1:9" ht="18" customHeight="1" x14ac:dyDescent="0.25">
      <c r="A43" s="28" t="s">
        <v>61</v>
      </c>
      <c r="B43" s="4" t="s">
        <v>6</v>
      </c>
      <c r="C43" s="1">
        <v>270964.96000000002</v>
      </c>
      <c r="D43" s="1">
        <f t="shared" si="1"/>
        <v>270964.96000000002</v>
      </c>
      <c r="E43" s="1">
        <v>270964.96000000002</v>
      </c>
      <c r="F43" s="29">
        <v>0</v>
      </c>
      <c r="G43" s="1">
        <f t="shared" si="2"/>
        <v>270964.96000000002</v>
      </c>
      <c r="H43" s="5">
        <v>0</v>
      </c>
    </row>
    <row r="44" spans="1:9" ht="18" customHeight="1" x14ac:dyDescent="0.25">
      <c r="A44" s="28" t="s">
        <v>63</v>
      </c>
      <c r="B44" s="4" t="s">
        <v>68</v>
      </c>
      <c r="C44" s="1">
        <v>1792723.53</v>
      </c>
      <c r="D44" s="1">
        <f t="shared" si="1"/>
        <v>1792723.53</v>
      </c>
      <c r="E44" s="1">
        <v>1792723.53</v>
      </c>
      <c r="F44" s="29">
        <v>0</v>
      </c>
      <c r="G44" s="1">
        <f t="shared" si="2"/>
        <v>1792723.53</v>
      </c>
      <c r="H44" s="5">
        <v>0</v>
      </c>
    </row>
    <row r="45" spans="1:9" ht="18" customHeight="1" x14ac:dyDescent="0.25">
      <c r="A45" s="28" t="s">
        <v>65</v>
      </c>
      <c r="B45" s="4" t="s">
        <v>23</v>
      </c>
      <c r="C45" s="1">
        <v>781443.59</v>
      </c>
      <c r="D45" s="1">
        <f t="shared" si="1"/>
        <v>781443.59</v>
      </c>
      <c r="E45" s="1" t="s">
        <v>104</v>
      </c>
      <c r="F45" s="29">
        <v>0</v>
      </c>
      <c r="G45" s="1">
        <f t="shared" si="2"/>
        <v>781443.59</v>
      </c>
      <c r="H45" s="5">
        <v>0</v>
      </c>
    </row>
    <row r="46" spans="1:9" ht="18" customHeight="1" x14ac:dyDescent="0.25">
      <c r="A46" s="28" t="s">
        <v>67</v>
      </c>
      <c r="B46" s="4" t="s">
        <v>70</v>
      </c>
      <c r="C46" s="1">
        <v>113708.51</v>
      </c>
      <c r="D46" s="1">
        <f t="shared" si="1"/>
        <v>113708.51</v>
      </c>
      <c r="E46" s="1">
        <v>50000</v>
      </c>
      <c r="F46" s="29">
        <v>0</v>
      </c>
      <c r="G46" s="1">
        <f t="shared" si="2"/>
        <v>113708.51</v>
      </c>
      <c r="H46" s="5">
        <v>0</v>
      </c>
    </row>
    <row r="47" spans="1:9" ht="18" customHeight="1" x14ac:dyDescent="0.25">
      <c r="A47" s="28" t="s">
        <v>69</v>
      </c>
      <c r="B47" s="4" t="s">
        <v>72</v>
      </c>
      <c r="C47" s="1">
        <v>91934.54</v>
      </c>
      <c r="D47" s="1">
        <f t="shared" si="1"/>
        <v>91934.54</v>
      </c>
      <c r="E47" s="1">
        <v>91934.54</v>
      </c>
      <c r="F47" s="29">
        <v>0</v>
      </c>
      <c r="G47" s="1">
        <f t="shared" si="2"/>
        <v>91934.54</v>
      </c>
      <c r="H47" s="5">
        <v>0</v>
      </c>
    </row>
    <row r="48" spans="1:9" ht="18" customHeight="1" x14ac:dyDescent="0.25">
      <c r="A48" s="28" t="s">
        <v>71</v>
      </c>
      <c r="B48" s="4" t="s">
        <v>73</v>
      </c>
      <c r="C48" s="1">
        <v>154837.12</v>
      </c>
      <c r="D48" s="1">
        <f t="shared" si="1"/>
        <v>154837.12</v>
      </c>
      <c r="E48" s="1">
        <v>154837.12</v>
      </c>
      <c r="F48" s="29">
        <v>0</v>
      </c>
      <c r="G48" s="1">
        <f t="shared" si="2"/>
        <v>154837.12</v>
      </c>
      <c r="H48" s="5">
        <v>0</v>
      </c>
    </row>
    <row r="49" spans="1:8" ht="18" customHeight="1" x14ac:dyDescent="0.25">
      <c r="A49" s="28" t="s">
        <v>100</v>
      </c>
      <c r="B49" s="4" t="s">
        <v>19</v>
      </c>
      <c r="C49" s="1">
        <v>205643.05</v>
      </c>
      <c r="D49" s="1">
        <f t="shared" si="1"/>
        <v>205643.05</v>
      </c>
      <c r="E49" s="1">
        <v>205643.05</v>
      </c>
      <c r="F49" s="29">
        <v>0</v>
      </c>
      <c r="G49" s="1">
        <f t="shared" si="2"/>
        <v>205643.05</v>
      </c>
      <c r="H49" s="5">
        <v>0</v>
      </c>
    </row>
    <row r="50" spans="1:8" ht="18" customHeight="1" x14ac:dyDescent="0.25">
      <c r="A50" s="28"/>
      <c r="B50" s="4" t="s">
        <v>85</v>
      </c>
      <c r="C50" s="2">
        <f>C13+C14+C15+C16+C17+C18+C19+C20+C21+C22+C23+C24+C25+C26+C27+C28+C29+C30+C31+C32+C33+C34+C36+C37+C38+C39+C40+C41+C42+C43+C44+C45+C46+C47+C48+C49</f>
        <v>28233581.100000013</v>
      </c>
      <c r="D50" s="2">
        <f>D13+D14+D15+D16+D17+D18+D19+D20+D21+D22+D23+D24+D25+D26+D27+D28+D29+D30+D31+D32+D33+D34+D36+D37+D38+D39+D40+D41+D42+D43+D44+D45+D46+D47+D48+D49</f>
        <v>28233581.100000013</v>
      </c>
      <c r="E50" s="2">
        <f>E13+E14+E15+E16+E17+E18+E19+E20+E21+E22+E23+E24+E25+E26+E27+E28+E29+E30+E31+E32+E33+E34+E36+E37+E38+E39+E40+E41+E42+E43+E44+E45+E46+E47+E48+E49</f>
        <v>27360698.240000006</v>
      </c>
      <c r="F50" s="1">
        <f>SUM(F13:F49)</f>
        <v>1521962.4000000001</v>
      </c>
      <c r="G50" s="2">
        <f>G13+G14+G15+G16+G17+G18+G19+G20+G21+G22+G23+G24+G25+G26+G27+G28+G29+G30+G31+G32+G33+G34+G36+G37+G38+G39+G40+G41+G42+G43+G44+G45+G46+G47+G48+G49</f>
        <v>26711618.700000014</v>
      </c>
      <c r="H50" s="2">
        <f>SUM(H13:H49)</f>
        <v>532</v>
      </c>
    </row>
    <row r="51" spans="1:8" x14ac:dyDescent="0.25">
      <c r="G51" s="16"/>
    </row>
    <row r="52" spans="1:8" x14ac:dyDescent="0.25">
      <c r="G52" s="16"/>
    </row>
    <row r="53" spans="1:8" ht="75" customHeight="1" x14ac:dyDescent="0.3">
      <c r="A53" s="42" t="s">
        <v>79</v>
      </c>
      <c r="B53" s="42"/>
      <c r="C53" s="3"/>
      <c r="D53" s="26"/>
      <c r="E53" s="7"/>
      <c r="F53" s="51" t="s">
        <v>80</v>
      </c>
      <c r="G53" s="52"/>
    </row>
    <row r="54" spans="1:8" ht="18.75" x14ac:dyDescent="0.3">
      <c r="A54" s="25"/>
      <c r="B54" s="25"/>
      <c r="C54" s="3"/>
      <c r="D54" s="7" t="s">
        <v>87</v>
      </c>
      <c r="E54" s="7"/>
      <c r="F54" s="45" t="s">
        <v>88</v>
      </c>
      <c r="G54" s="46"/>
    </row>
    <row r="55" spans="1:8" ht="18.75" x14ac:dyDescent="0.3">
      <c r="A55" s="25"/>
      <c r="B55" s="25"/>
      <c r="C55" s="3"/>
      <c r="D55" s="7"/>
      <c r="E55" s="7"/>
      <c r="F55" s="7"/>
      <c r="G55" s="17"/>
    </row>
    <row r="56" spans="1:8" ht="93" customHeight="1" x14ac:dyDescent="0.3">
      <c r="A56" s="42" t="s">
        <v>94</v>
      </c>
      <c r="B56" s="42"/>
      <c r="C56" s="3"/>
      <c r="D56" s="26"/>
      <c r="E56" s="7"/>
      <c r="F56" s="47" t="s">
        <v>81</v>
      </c>
      <c r="G56" s="48"/>
    </row>
    <row r="57" spans="1:8" ht="18.75" x14ac:dyDescent="0.3">
      <c r="A57" s="25"/>
      <c r="B57" s="25"/>
      <c r="C57" s="3"/>
      <c r="D57" s="7" t="s">
        <v>87</v>
      </c>
      <c r="E57" s="7"/>
      <c r="F57" s="40" t="s">
        <v>88</v>
      </c>
      <c r="G57" s="41"/>
    </row>
    <row r="58" spans="1:8" ht="18.75" x14ac:dyDescent="0.3">
      <c r="A58" s="25"/>
      <c r="B58" s="25"/>
      <c r="C58" s="3"/>
      <c r="D58" s="7"/>
      <c r="E58" s="7"/>
      <c r="F58" s="7"/>
      <c r="G58" s="27"/>
    </row>
    <row r="59" spans="1:8" ht="113.25" customHeight="1" x14ac:dyDescent="0.3">
      <c r="A59" s="42" t="s">
        <v>95</v>
      </c>
      <c r="B59" s="42"/>
      <c r="C59" s="3"/>
      <c r="D59" s="26"/>
      <c r="E59" s="7"/>
      <c r="F59" s="47" t="s">
        <v>82</v>
      </c>
      <c r="G59" s="48"/>
    </row>
    <row r="60" spans="1:8" ht="18.75" x14ac:dyDescent="0.3">
      <c r="A60" s="25"/>
      <c r="B60" s="25"/>
      <c r="C60" s="3"/>
      <c r="D60" s="7" t="s">
        <v>87</v>
      </c>
      <c r="E60" s="7"/>
      <c r="F60" s="40" t="s">
        <v>88</v>
      </c>
      <c r="G60" s="41"/>
    </row>
    <row r="61" spans="1:8" ht="18.75" x14ac:dyDescent="0.3">
      <c r="A61" s="25"/>
      <c r="B61" s="25"/>
      <c r="C61" s="3"/>
      <c r="D61" s="7"/>
      <c r="E61" s="7"/>
      <c r="F61" s="8"/>
      <c r="G61" s="9"/>
    </row>
    <row r="62" spans="1:8" ht="18.75" x14ac:dyDescent="0.3">
      <c r="A62" s="42" t="s">
        <v>83</v>
      </c>
      <c r="B62" s="42"/>
      <c r="D62" s="26">
        <v>3370506</v>
      </c>
      <c r="E62" s="7" t="s">
        <v>84</v>
      </c>
      <c r="F62" s="43"/>
      <c r="G62" s="44"/>
    </row>
  </sheetData>
  <mergeCells count="23">
    <mergeCell ref="H10:H11"/>
    <mergeCell ref="E2:G2"/>
    <mergeCell ref="E3:G3"/>
    <mergeCell ref="A5:G5"/>
    <mergeCell ref="A6:G6"/>
    <mergeCell ref="A7:G7"/>
    <mergeCell ref="A8:G8"/>
    <mergeCell ref="F57:G57"/>
    <mergeCell ref="A10:A11"/>
    <mergeCell ref="B10:B11"/>
    <mergeCell ref="C10:E10"/>
    <mergeCell ref="F10:F11"/>
    <mergeCell ref="G10:G11"/>
    <mergeCell ref="A53:B53"/>
    <mergeCell ref="F53:G53"/>
    <mergeCell ref="F54:G54"/>
    <mergeCell ref="A56:B56"/>
    <mergeCell ref="F56:G56"/>
    <mergeCell ref="A59:B59"/>
    <mergeCell ref="F59:G59"/>
    <mergeCell ref="F60:G60"/>
    <mergeCell ref="A62:B62"/>
    <mergeCell ref="F62:G62"/>
  </mergeCells>
  <pageMargins left="0.70866141732283472" right="0.31496062992125984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view="pageBreakPreview" zoomScale="60" workbookViewId="0">
      <pane xSplit="2" topLeftCell="C1" activePane="topRight" state="frozen"/>
      <selection activeCell="A4" sqref="A4"/>
      <selection pane="topRight" activeCell="B6" sqref="B6"/>
    </sheetView>
  </sheetViews>
  <sheetFormatPr defaultColWidth="9.140625" defaultRowHeight="15.75" x14ac:dyDescent="0.25"/>
  <cols>
    <col min="1" max="1" width="5.5703125" style="30" customWidth="1"/>
    <col min="2" max="2" width="23.28515625" style="30" customWidth="1"/>
    <col min="3" max="3" width="16" style="30" customWidth="1"/>
    <col min="4" max="4" width="15.7109375" style="30" customWidth="1"/>
    <col min="5" max="5" width="15.5703125" style="30" customWidth="1"/>
    <col min="6" max="6" width="16.42578125" style="30" customWidth="1"/>
    <col min="7" max="7" width="15.28515625" style="30" customWidth="1"/>
    <col min="8" max="8" width="10.85546875" style="30" customWidth="1"/>
    <col min="9" max="9" width="16.140625" style="30" customWidth="1"/>
    <col min="10" max="10" width="10.7109375" style="30" customWidth="1"/>
    <col min="11" max="11" width="13" style="30" customWidth="1"/>
    <col min="12" max="12" width="17.140625" style="30" customWidth="1"/>
    <col min="13" max="13" width="10.28515625" style="30" customWidth="1"/>
    <col min="14" max="14" width="12.42578125" style="30" customWidth="1"/>
    <col min="15" max="15" width="19" style="30" customWidth="1"/>
    <col min="16" max="16" width="10.140625" style="30" customWidth="1"/>
    <col min="17" max="17" width="13" style="30" customWidth="1"/>
    <col min="18" max="18" width="15.5703125" style="30" customWidth="1"/>
    <col min="19" max="19" width="9.42578125" style="30" customWidth="1"/>
    <col min="20" max="20" width="12.85546875" style="30" customWidth="1"/>
    <col min="21" max="21" width="18.42578125" style="30" customWidth="1"/>
    <col min="22" max="22" width="9.42578125" style="30" customWidth="1"/>
    <col min="23" max="23" width="12.140625" style="30" customWidth="1"/>
    <col min="24" max="24" width="18.7109375" style="30" customWidth="1"/>
    <col min="25" max="25" width="9" style="30" customWidth="1"/>
    <col min="26" max="26" width="13.5703125" style="30" customWidth="1"/>
    <col min="27" max="16384" width="9.140625" style="30"/>
  </cols>
  <sheetData>
    <row r="1" spans="1:36" ht="18.75" x14ac:dyDescent="0.25">
      <c r="A1" s="53"/>
      <c r="B1" s="53"/>
      <c r="C1" s="53"/>
      <c r="D1" s="53"/>
      <c r="E1" s="53"/>
      <c r="F1" s="53"/>
      <c r="G1" s="53"/>
    </row>
    <row r="2" spans="1:36" ht="15.75" customHeight="1" x14ac:dyDescent="0.25">
      <c r="A2" s="54" t="s">
        <v>0</v>
      </c>
      <c r="B2" s="54" t="s">
        <v>118</v>
      </c>
      <c r="C2" s="54" t="s">
        <v>121</v>
      </c>
      <c r="D2" s="58"/>
      <c r="E2" s="58"/>
      <c r="F2" s="58"/>
      <c r="G2" s="58"/>
      <c r="H2" s="58"/>
      <c r="I2" s="59" t="s">
        <v>124</v>
      </c>
      <c r="J2" s="60"/>
      <c r="K2" s="60"/>
      <c r="L2" s="60"/>
      <c r="M2" s="60"/>
      <c r="N2" s="60"/>
      <c r="O2" s="60"/>
      <c r="P2" s="60"/>
      <c r="Q2" s="61"/>
      <c r="R2" s="54" t="s">
        <v>125</v>
      </c>
      <c r="S2" s="58"/>
      <c r="T2" s="58"/>
      <c r="U2" s="58"/>
      <c r="V2" s="58"/>
      <c r="W2" s="58"/>
      <c r="X2" s="58"/>
      <c r="Y2" s="58"/>
      <c r="Z2" s="58"/>
    </row>
    <row r="3" spans="1:36" ht="15.75" customHeight="1" x14ac:dyDescent="0.25">
      <c r="A3" s="58"/>
      <c r="B3" s="58"/>
      <c r="C3" s="54" t="s">
        <v>2</v>
      </c>
      <c r="D3" s="54"/>
      <c r="E3" s="54"/>
      <c r="F3" s="54" t="s">
        <v>89</v>
      </c>
      <c r="G3" s="54" t="s">
        <v>4</v>
      </c>
      <c r="H3" s="54" t="s">
        <v>90</v>
      </c>
      <c r="I3" s="55" t="s">
        <v>110</v>
      </c>
      <c r="J3" s="56"/>
      <c r="K3" s="57"/>
      <c r="L3" s="55" t="s">
        <v>111</v>
      </c>
      <c r="M3" s="56"/>
      <c r="N3" s="57"/>
      <c r="O3" s="55" t="s">
        <v>112</v>
      </c>
      <c r="P3" s="56"/>
      <c r="Q3" s="57"/>
      <c r="R3" s="55" t="s">
        <v>110</v>
      </c>
      <c r="S3" s="56"/>
      <c r="T3" s="57"/>
      <c r="U3" s="55" t="s">
        <v>111</v>
      </c>
      <c r="V3" s="56"/>
      <c r="W3" s="57"/>
      <c r="X3" s="55" t="s">
        <v>112</v>
      </c>
      <c r="Y3" s="56"/>
      <c r="Z3" s="57"/>
    </row>
    <row r="4" spans="1:36" ht="96.75" customHeight="1" x14ac:dyDescent="0.25">
      <c r="A4" s="58"/>
      <c r="B4" s="58"/>
      <c r="C4" s="36" t="s">
        <v>108</v>
      </c>
      <c r="D4" s="36" t="s">
        <v>109</v>
      </c>
      <c r="E4" s="36" t="s">
        <v>3</v>
      </c>
      <c r="F4" s="54"/>
      <c r="G4" s="54"/>
      <c r="H4" s="58"/>
      <c r="I4" s="32" t="s">
        <v>116</v>
      </c>
      <c r="J4" s="32" t="s">
        <v>90</v>
      </c>
      <c r="K4" s="32" t="s">
        <v>114</v>
      </c>
      <c r="L4" s="32" t="s">
        <v>113</v>
      </c>
      <c r="M4" s="32" t="s">
        <v>90</v>
      </c>
      <c r="N4" s="32" t="s">
        <v>114</v>
      </c>
      <c r="O4" s="32" t="s">
        <v>115</v>
      </c>
      <c r="P4" s="32" t="s">
        <v>90</v>
      </c>
      <c r="Q4" s="32" t="s">
        <v>114</v>
      </c>
      <c r="R4" s="32" t="s">
        <v>116</v>
      </c>
      <c r="S4" s="32" t="s">
        <v>90</v>
      </c>
      <c r="T4" s="32" t="s">
        <v>114</v>
      </c>
      <c r="U4" s="32" t="s">
        <v>113</v>
      </c>
      <c r="V4" s="32" t="s">
        <v>90</v>
      </c>
      <c r="W4" s="32" t="s">
        <v>114</v>
      </c>
      <c r="X4" s="32" t="s">
        <v>115</v>
      </c>
      <c r="Y4" s="32" t="s">
        <v>90</v>
      </c>
      <c r="Z4" s="32" t="s">
        <v>114</v>
      </c>
    </row>
    <row r="5" spans="1:36" ht="18" customHeight="1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33">
        <v>18</v>
      </c>
      <c r="S5" s="33">
        <v>19</v>
      </c>
      <c r="T5" s="33">
        <v>20</v>
      </c>
      <c r="U5" s="33">
        <v>21</v>
      </c>
      <c r="V5" s="33">
        <v>22</v>
      </c>
      <c r="W5" s="33">
        <v>23</v>
      </c>
      <c r="X5" s="33">
        <v>24</v>
      </c>
      <c r="Y5" s="33">
        <v>25</v>
      </c>
      <c r="Z5" s="33">
        <v>26</v>
      </c>
      <c r="AA5" s="31"/>
      <c r="AB5" s="31"/>
      <c r="AC5" s="31"/>
      <c r="AD5" s="31"/>
      <c r="AE5" s="31"/>
      <c r="AF5" s="31"/>
      <c r="AG5" s="31"/>
      <c r="AH5" s="31"/>
      <c r="AI5" s="31"/>
      <c r="AJ5" s="31"/>
    </row>
    <row r="6" spans="1:36" ht="48" customHeight="1" x14ac:dyDescent="0.25">
      <c r="A6" s="34">
        <v>1</v>
      </c>
      <c r="B6" s="35" t="s">
        <v>129</v>
      </c>
      <c r="C6" s="37" t="s">
        <v>119</v>
      </c>
      <c r="D6" s="37" t="s">
        <v>120</v>
      </c>
      <c r="E6" s="37" t="s">
        <v>119</v>
      </c>
      <c r="F6" s="39" t="s">
        <v>123</v>
      </c>
      <c r="G6" s="37" t="s">
        <v>122</v>
      </c>
      <c r="H6" s="34" t="s">
        <v>123</v>
      </c>
      <c r="I6" s="39" t="s">
        <v>127</v>
      </c>
      <c r="J6" s="33">
        <v>43</v>
      </c>
      <c r="K6" s="39" t="s">
        <v>128</v>
      </c>
      <c r="L6" s="39" t="s">
        <v>119</v>
      </c>
      <c r="M6" s="33" t="s">
        <v>123</v>
      </c>
      <c r="N6" s="39" t="e">
        <f>L6/M6</f>
        <v>#VALUE!</v>
      </c>
      <c r="O6" s="39" t="s">
        <v>127</v>
      </c>
      <c r="P6" s="33">
        <v>43</v>
      </c>
      <c r="Q6" s="39" t="s">
        <v>128</v>
      </c>
      <c r="R6" s="39" t="s">
        <v>127</v>
      </c>
      <c r="S6" s="33">
        <v>43</v>
      </c>
      <c r="T6" s="39" t="s">
        <v>128</v>
      </c>
      <c r="U6" s="39" t="s">
        <v>122</v>
      </c>
      <c r="V6" s="33" t="s">
        <v>126</v>
      </c>
      <c r="W6" s="39" t="s">
        <v>126</v>
      </c>
      <c r="X6" s="39" t="s">
        <v>127</v>
      </c>
      <c r="Y6" s="33">
        <v>43</v>
      </c>
      <c r="Z6" s="39" t="s">
        <v>128</v>
      </c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15.75" customHeight="1" x14ac:dyDescent="0.25">
      <c r="A7" s="34"/>
      <c r="B7" s="35"/>
      <c r="C7" s="37"/>
      <c r="D7" s="37"/>
      <c r="E7" s="37"/>
      <c r="F7" s="39"/>
      <c r="G7" s="37"/>
      <c r="H7" s="34"/>
      <c r="I7" s="39"/>
      <c r="J7" s="33"/>
      <c r="K7" s="39"/>
      <c r="L7" s="39"/>
      <c r="M7" s="33"/>
      <c r="N7" s="39"/>
      <c r="O7" s="39"/>
      <c r="P7" s="33"/>
      <c r="Q7" s="39"/>
      <c r="R7" s="39"/>
      <c r="S7" s="33"/>
      <c r="T7" s="39"/>
      <c r="U7" s="39"/>
      <c r="V7" s="33"/>
      <c r="W7" s="39"/>
      <c r="X7" s="39"/>
      <c r="Y7" s="33"/>
      <c r="Z7" s="39"/>
    </row>
    <row r="8" spans="1:36" x14ac:dyDescent="0.25">
      <c r="A8" s="34"/>
      <c r="B8" s="35"/>
      <c r="C8" s="37"/>
      <c r="D8" s="37"/>
      <c r="E8" s="37"/>
      <c r="F8" s="39"/>
      <c r="G8" s="37"/>
      <c r="H8" s="34"/>
      <c r="I8" s="39"/>
      <c r="J8" s="33"/>
      <c r="K8" s="39"/>
      <c r="L8" s="39"/>
      <c r="M8" s="33"/>
      <c r="N8" s="39"/>
      <c r="O8" s="39"/>
      <c r="P8" s="33"/>
      <c r="Q8" s="39"/>
      <c r="R8" s="39"/>
      <c r="S8" s="33"/>
      <c r="T8" s="39"/>
      <c r="U8" s="39"/>
      <c r="V8" s="33"/>
      <c r="W8" s="39"/>
      <c r="X8" s="39"/>
      <c r="Y8" s="33"/>
      <c r="Z8" s="39"/>
    </row>
    <row r="9" spans="1:36" ht="15.75" customHeight="1" x14ac:dyDescent="0.25">
      <c r="A9" s="34"/>
      <c r="B9" s="35"/>
      <c r="C9" s="37"/>
      <c r="D9" s="37"/>
      <c r="E9" s="37"/>
      <c r="F9" s="39"/>
      <c r="G9" s="37"/>
      <c r="H9" s="34"/>
      <c r="I9" s="39"/>
      <c r="J9" s="33"/>
      <c r="K9" s="39"/>
      <c r="L9" s="39"/>
      <c r="M9" s="33"/>
      <c r="N9" s="39"/>
      <c r="O9" s="39"/>
      <c r="P9" s="33"/>
      <c r="Q9" s="39"/>
      <c r="R9" s="39"/>
      <c r="S9" s="33"/>
      <c r="T9" s="39"/>
      <c r="U9" s="39"/>
      <c r="V9" s="33"/>
      <c r="W9" s="39"/>
      <c r="X9" s="39"/>
      <c r="Y9" s="33"/>
      <c r="Z9" s="39"/>
    </row>
    <row r="10" spans="1:36" x14ac:dyDescent="0.25">
      <c r="A10" s="34"/>
      <c r="B10" s="35"/>
      <c r="C10" s="37"/>
      <c r="D10" s="37"/>
      <c r="E10" s="37"/>
      <c r="F10" s="39"/>
      <c r="G10" s="37"/>
      <c r="H10" s="34"/>
      <c r="I10" s="39"/>
      <c r="J10" s="33"/>
      <c r="K10" s="39"/>
      <c r="L10" s="39"/>
      <c r="M10" s="33"/>
      <c r="N10" s="39"/>
      <c r="O10" s="39"/>
      <c r="P10" s="33"/>
      <c r="Q10" s="39"/>
      <c r="R10" s="39"/>
      <c r="S10" s="33"/>
      <c r="T10" s="39"/>
      <c r="U10" s="39"/>
      <c r="V10" s="33"/>
      <c r="W10" s="39"/>
      <c r="X10" s="39"/>
      <c r="Y10" s="33"/>
      <c r="Z10" s="39"/>
    </row>
    <row r="11" spans="1:36" x14ac:dyDescent="0.25">
      <c r="A11" s="36"/>
      <c r="B11" s="36" t="s">
        <v>117</v>
      </c>
      <c r="C11" s="38">
        <f t="shared" ref="C11:J11" si="0">SUM(C6:C10)</f>
        <v>0</v>
      </c>
      <c r="D11" s="38">
        <f t="shared" si="0"/>
        <v>0</v>
      </c>
      <c r="E11" s="38">
        <f t="shared" si="0"/>
        <v>0</v>
      </c>
      <c r="F11" s="38">
        <f t="shared" si="0"/>
        <v>0</v>
      </c>
      <c r="G11" s="38">
        <f t="shared" si="0"/>
        <v>0</v>
      </c>
      <c r="H11" s="36">
        <f t="shared" si="0"/>
        <v>0</v>
      </c>
      <c r="I11" s="39" t="s">
        <v>127</v>
      </c>
      <c r="J11" s="36">
        <f t="shared" si="0"/>
        <v>43</v>
      </c>
      <c r="K11" s="39" t="s">
        <v>128</v>
      </c>
      <c r="L11" s="38">
        <f>SUM(L6:L10)</f>
        <v>0</v>
      </c>
      <c r="M11" s="36">
        <f>SUM(M6:M10)</f>
        <v>0</v>
      </c>
      <c r="N11" s="38"/>
      <c r="O11" s="39" t="s">
        <v>127</v>
      </c>
      <c r="P11" s="36">
        <f>SUM(P6:P10)</f>
        <v>43</v>
      </c>
      <c r="Q11" s="39" t="s">
        <v>128</v>
      </c>
      <c r="R11" s="39" t="s">
        <v>127</v>
      </c>
      <c r="S11" s="36">
        <f>SUM(S6:S10)</f>
        <v>43</v>
      </c>
      <c r="T11" s="39" t="s">
        <v>128</v>
      </c>
      <c r="U11" s="38">
        <f>SUM(U6:U10)</f>
        <v>0</v>
      </c>
      <c r="V11" s="36">
        <f>SUM(V6:V10)</f>
        <v>0</v>
      </c>
      <c r="W11" s="38"/>
      <c r="X11" s="39" t="s">
        <v>127</v>
      </c>
      <c r="Y11" s="36">
        <f>SUM(Y6:Y10)</f>
        <v>43</v>
      </c>
      <c r="Z11" s="39" t="s">
        <v>128</v>
      </c>
    </row>
  </sheetData>
  <mergeCells count="16">
    <mergeCell ref="X3:Z3"/>
    <mergeCell ref="A1:G1"/>
    <mergeCell ref="A2:A4"/>
    <mergeCell ref="B2:B4"/>
    <mergeCell ref="C2:H2"/>
    <mergeCell ref="I2:Q2"/>
    <mergeCell ref="R2:Z2"/>
    <mergeCell ref="C3:E3"/>
    <mergeCell ref="F3:F4"/>
    <mergeCell ref="G3:G4"/>
    <mergeCell ref="H3:H4"/>
    <mergeCell ref="I3:K3"/>
    <mergeCell ref="L3:N3"/>
    <mergeCell ref="O3:Q3"/>
    <mergeCell ref="R3:T3"/>
    <mergeCell ref="U3:W3"/>
  </mergeCells>
  <pageMargins left="0.11811023622047245" right="0.19685039370078741" top="1.1417322834645669" bottom="0.15748031496062992" header="0.11811023622047245" footer="0.11811023622047245"/>
  <pageSetup paperSize="7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2 кв-л</vt:lpstr>
      <vt:lpstr>Лист2</vt:lpstr>
      <vt:lpstr>Лист3</vt:lpstr>
      <vt:lpstr>Для дозаявок</vt:lpstr>
      <vt:lpstr>Отчеты за 1 полугодие</vt:lpstr>
      <vt:lpstr>17.06.21</vt:lpstr>
      <vt:lpstr>'17.06.21'!Заголовки_для_печати</vt:lpstr>
      <vt:lpstr>'2 кв-л'!Заголовки_для_печати</vt:lpstr>
      <vt:lpstr>'Для дозаявок'!Заголовки_для_печати</vt:lpstr>
      <vt:lpstr>'Отчеты за 1 полугодие'!Заголовки_для_печати</vt:lpstr>
      <vt:lpstr>'17.06.21'!Область_печати</vt:lpstr>
      <vt:lpstr>'2 кв-л'!Область_печати</vt:lpstr>
      <vt:lpstr>'Для дозаявок'!Область_печати</vt:lpstr>
      <vt:lpstr>'Отчеты за 1 полугодие'!Область_печати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2021-07-21T11:03:40Z</dcterms:modified>
</cp:coreProperties>
</file>