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L141" i="2"/>
  <c r="L115"/>
  <c r="L114" s="1"/>
  <c r="K115"/>
  <c r="L83"/>
  <c r="L82" s="1"/>
  <c r="L86"/>
  <c r="L85" s="1"/>
  <c r="L57"/>
  <c r="L52"/>
  <c r="L51" s="1"/>
  <c r="L49"/>
  <c r="L48" s="1"/>
  <c r="L22"/>
  <c r="L21" s="1"/>
  <c r="L20" s="1"/>
  <c r="L46"/>
  <c r="K46"/>
  <c r="M47"/>
  <c r="L30"/>
  <c r="M142"/>
  <c r="K137"/>
  <c r="K136" s="1"/>
  <c r="L89"/>
  <c r="L88" s="1"/>
  <c r="L75"/>
  <c r="L74" s="1"/>
  <c r="L70"/>
  <c r="L137"/>
  <c r="L136" s="1"/>
  <c r="L97"/>
  <c r="L96" s="1"/>
  <c r="L95" s="1"/>
  <c r="L44"/>
  <c r="L79"/>
  <c r="L78" s="1"/>
  <c r="L77" s="1"/>
  <c r="L128"/>
  <c r="L127" s="1"/>
  <c r="L149"/>
  <c r="L42"/>
  <c r="L41" s="1"/>
  <c r="L55"/>
  <c r="M19"/>
  <c r="M23"/>
  <c r="L26"/>
  <c r="L25" s="1"/>
  <c r="M27"/>
  <c r="M28"/>
  <c r="M29"/>
  <c r="M31"/>
  <c r="L33"/>
  <c r="L32" s="1"/>
  <c r="M34"/>
  <c r="L37"/>
  <c r="L36" s="1"/>
  <c r="M38"/>
  <c r="M43"/>
  <c r="M45"/>
  <c r="M50"/>
  <c r="M53"/>
  <c r="M56"/>
  <c r="M58"/>
  <c r="L63"/>
  <c r="L62" s="1"/>
  <c r="M64"/>
  <c r="M65"/>
  <c r="L72"/>
  <c r="L92"/>
  <c r="L91" s="1"/>
  <c r="M71"/>
  <c r="M73"/>
  <c r="M76"/>
  <c r="M80"/>
  <c r="M84"/>
  <c r="M87"/>
  <c r="M90"/>
  <c r="M93"/>
  <c r="L101"/>
  <c r="L100" s="1"/>
  <c r="L104"/>
  <c r="L103" s="1"/>
  <c r="L108"/>
  <c r="L110"/>
  <c r="M98"/>
  <c r="M102"/>
  <c r="M105"/>
  <c r="M109"/>
  <c r="M111"/>
  <c r="L119"/>
  <c r="L123"/>
  <c r="L125"/>
  <c r="M116"/>
  <c r="M120"/>
  <c r="M122"/>
  <c r="M124"/>
  <c r="M126"/>
  <c r="M129"/>
  <c r="L134"/>
  <c r="L133" s="1"/>
  <c r="L132" s="1"/>
  <c r="M135"/>
  <c r="M143"/>
  <c r="M144"/>
  <c r="M150"/>
  <c r="L155"/>
  <c r="L154" s="1"/>
  <c r="L153" s="1"/>
  <c r="M156"/>
  <c r="L18"/>
  <c r="K33"/>
  <c r="K32" s="1"/>
  <c r="K104"/>
  <c r="K72"/>
  <c r="K128"/>
  <c r="K119"/>
  <c r="K121"/>
  <c r="K123"/>
  <c r="K125"/>
  <c r="L121"/>
  <c r="K101"/>
  <c r="K100" s="1"/>
  <c r="K108"/>
  <c r="K110"/>
  <c r="K97"/>
  <c r="K96" s="1"/>
  <c r="K75"/>
  <c r="K42"/>
  <c r="K44"/>
  <c r="K49"/>
  <c r="K48" s="1"/>
  <c r="K52"/>
  <c r="K55"/>
  <c r="K54" s="1"/>
  <c r="K57"/>
  <c r="K37"/>
  <c r="K36" s="1"/>
  <c r="K35" s="1"/>
  <c r="K18"/>
  <c r="K17" s="1"/>
  <c r="K16" s="1"/>
  <c r="K22"/>
  <c r="K21" s="1"/>
  <c r="K26"/>
  <c r="K30"/>
  <c r="K70"/>
  <c r="K134"/>
  <c r="K133" s="1"/>
  <c r="K132" s="1"/>
  <c r="K86"/>
  <c r="K149"/>
  <c r="K148" s="1"/>
  <c r="K147" s="1"/>
  <c r="K146" s="1"/>
  <c r="K145" s="1"/>
  <c r="K155"/>
  <c r="K154" s="1"/>
  <c r="K153" s="1"/>
  <c r="K152" s="1"/>
  <c r="K151" s="1"/>
  <c r="K63"/>
  <c r="K62" s="1"/>
  <c r="K61" s="1"/>
  <c r="K60" s="1"/>
  <c r="K59" s="1"/>
  <c r="K79"/>
  <c r="K83"/>
  <c r="K89"/>
  <c r="K88" s="1"/>
  <c r="K92"/>
  <c r="K91" s="1"/>
  <c r="L118" l="1"/>
  <c r="M83"/>
  <c r="L99"/>
  <c r="M57"/>
  <c r="M52"/>
  <c r="L81"/>
  <c r="M86"/>
  <c r="M48"/>
  <c r="L40"/>
  <c r="K25"/>
  <c r="K24" s="1"/>
  <c r="M46"/>
  <c r="M70"/>
  <c r="K141"/>
  <c r="M30"/>
  <c r="M121"/>
  <c r="M138"/>
  <c r="M88"/>
  <c r="L69"/>
  <c r="L68" s="1"/>
  <c r="M136"/>
  <c r="L131"/>
  <c r="K131"/>
  <c r="K130" s="1"/>
  <c r="M75"/>
  <c r="M108"/>
  <c r="K69"/>
  <c r="K68" s="1"/>
  <c r="M44"/>
  <c r="M123"/>
  <c r="M119"/>
  <c r="M79"/>
  <c r="M128"/>
  <c r="M115"/>
  <c r="M155"/>
  <c r="M42"/>
  <c r="M49"/>
  <c r="M32"/>
  <c r="M104"/>
  <c r="K78"/>
  <c r="K77" s="1"/>
  <c r="K51"/>
  <c r="M51" s="1"/>
  <c r="K41"/>
  <c r="K118"/>
  <c r="K127"/>
  <c r="M127" s="1"/>
  <c r="M134"/>
  <c r="L107"/>
  <c r="L106" s="1"/>
  <c r="M18"/>
  <c r="K103"/>
  <c r="L17"/>
  <c r="L16" s="1"/>
  <c r="M149"/>
  <c r="M55"/>
  <c r="L140"/>
  <c r="L113"/>
  <c r="M91"/>
  <c r="L152"/>
  <c r="M153"/>
  <c r="L24"/>
  <c r="M132"/>
  <c r="M100"/>
  <c r="M62"/>
  <c r="L61"/>
  <c r="M21"/>
  <c r="K20"/>
  <c r="M96"/>
  <c r="K95"/>
  <c r="M36"/>
  <c r="L35"/>
  <c r="M35" s="1"/>
  <c r="K107"/>
  <c r="K106" s="1"/>
  <c r="M154"/>
  <c r="M137"/>
  <c r="M133"/>
  <c r="M125"/>
  <c r="M110"/>
  <c r="M101"/>
  <c r="M97"/>
  <c r="M89"/>
  <c r="M72"/>
  <c r="M33"/>
  <c r="M22"/>
  <c r="L54"/>
  <c r="M54" s="1"/>
  <c r="L148"/>
  <c r="K114"/>
  <c r="K113" s="1"/>
  <c r="K82"/>
  <c r="K85"/>
  <c r="M85" s="1"/>
  <c r="K74"/>
  <c r="M92"/>
  <c r="M63"/>
  <c r="M37"/>
  <c r="M26"/>
  <c r="K139" l="1"/>
  <c r="K140"/>
  <c r="K117"/>
  <c r="K81"/>
  <c r="M81" s="1"/>
  <c r="M103"/>
  <c r="K99"/>
  <c r="K94" s="1"/>
  <c r="L39"/>
  <c r="L15" s="1"/>
  <c r="M20"/>
  <c r="M141"/>
  <c r="M25"/>
  <c r="M24"/>
  <c r="M41"/>
  <c r="K40"/>
  <c r="M69"/>
  <c r="M16"/>
  <c r="M17"/>
  <c r="M78"/>
  <c r="M77"/>
  <c r="M114"/>
  <c r="M95"/>
  <c r="M68"/>
  <c r="L67"/>
  <c r="M74"/>
  <c r="K67"/>
  <c r="M82"/>
  <c r="M118"/>
  <c r="L117"/>
  <c r="L94"/>
  <c r="M140"/>
  <c r="L139"/>
  <c r="L147"/>
  <c r="M148"/>
  <c r="M131"/>
  <c r="L130"/>
  <c r="M130" s="1"/>
  <c r="M152"/>
  <c r="L151"/>
  <c r="M151" s="1"/>
  <c r="L60"/>
  <c r="M61"/>
  <c r="M113"/>
  <c r="M106"/>
  <c r="M107"/>
  <c r="M139" l="1"/>
  <c r="K39"/>
  <c r="K15" s="1"/>
  <c r="K112"/>
  <c r="M99"/>
  <c r="L112"/>
  <c r="K66"/>
  <c r="M40"/>
  <c r="L146"/>
  <c r="M147"/>
  <c r="M39"/>
  <c r="L59"/>
  <c r="M59" s="1"/>
  <c r="M60"/>
  <c r="M67"/>
  <c r="L66"/>
  <c r="M66" s="1"/>
  <c r="M94"/>
  <c r="M112" l="1"/>
  <c r="K157"/>
  <c r="M117"/>
  <c r="M146"/>
  <c r="L145"/>
  <c r="M145" s="1"/>
  <c r="M15"/>
  <c r="L157" l="1"/>
  <c r="M157" s="1"/>
</calcChain>
</file>

<file path=xl/sharedStrings.xml><?xml version="1.0" encoding="utf-8"?>
<sst xmlns="http://schemas.openxmlformats.org/spreadsheetml/2006/main" count="892" uniqueCount="192">
  <si>
    <t>№ п/п</t>
  </si>
  <si>
    <t>Наименование показателя</t>
  </si>
  <si>
    <t>Вед</t>
  </si>
  <si>
    <t>РЗ</t>
  </si>
  <si>
    <t>ПР</t>
  </si>
  <si>
    <t>ЦСР</t>
  </si>
  <si>
    <t>ВР</t>
  </si>
  <si>
    <t>Программная статья</t>
  </si>
  <si>
    <t>ПНР</t>
  </si>
  <si>
    <t>ПП</t>
  </si>
  <si>
    <t>ОМ</t>
  </si>
  <si>
    <t>НР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</si>
  <si>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</si>
  <si>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</si>
  <si>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Высшее должностное лицо субъекта Российской Федерации (глава муниципального образования)</t>
  </si>
  <si>
    <t>Расходы на выплаты персоналу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</si>
  <si>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</si>
  <si>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</si>
  <si>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Иные закупки товаров, работ и услуг для муниципальных нужд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</si>
  <si>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</si>
  <si>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</si>
  <si>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</si>
  <si>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Уплата налогов, сборов и иных платежей</t>
  </si>
  <si>
    <t>Образование и организация деятельности административных комиссий</t>
  </si>
  <si>
    <t>Резервные фонды</t>
  </si>
  <si>
    <t>Непрограммные расходы бюджета поселения</t>
  </si>
  <si>
    <t>Резервные фонды органов исполнительной власти субъектов Российской Федерации (местных администраций)</t>
  </si>
  <si>
    <t>Резервные средства</t>
  </si>
  <si>
    <t>Другие общегосударственные вопросы</t>
  </si>
  <si>
    <t>Реализация государственных функций, связанных с общегосударственным управлением (органов местного самоуправления)</t>
  </si>
  <si>
    <t>Прочие обязательства органов местного самоуправления</t>
  </si>
  <si>
    <t>Муниципальная  программа «Старшее поколение» на 2017 - 2019 годы Новоуманского сельского поселения Ленинградского района</t>
  </si>
  <si>
    <t>Мероприятия по поддержке старшего поколения</t>
  </si>
  <si>
    <t>Муниципальная  программа «Поддержка субъектов малого и среднего предпринимательства в Новоуманском сельском поселении Ленинградского района на 2017-2019 годы»</t>
  </si>
  <si>
    <t>Мероприятия поддержки субъектов малого и среднего предпринимательства</t>
  </si>
  <si>
    <t>Муниципальная программа "Противодействие коррупции в Новоуманском сельском поселении Ленинградского района" на 2017-2019 годы</t>
  </si>
  <si>
    <t>Мероприятия по противодействию коррупции</t>
  </si>
  <si>
    <t xml:space="preserve">Национальная оборона 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</si>
  <si>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</si>
  <si>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</si>
  <si>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</si>
  <si>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</si>
  <si>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</si>
  <si>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обороне, предупреждению и ликвидации чрезвычайных ситуаций, стихийных бедствий и их последствий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</si>
  <si>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</si>
  <si>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</si>
  <si>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Муниципальная программа «Защита населения и территории Новоуманского сельского поселения от чрезвычайных ситуаций на 2017-2019»</t>
  </si>
  <si>
    <t>Мероприятия по защите населения и территории в области защиты населения и территорий от ЧС</t>
  </si>
  <si>
    <t>Обеспечение пожарной безопасности</t>
  </si>
  <si>
    <t>Мероприятия по пожарной безопасности</t>
  </si>
  <si>
    <t>Другие вопросы в области национальной безопасности и правоохранительной деятельности</t>
  </si>
  <si>
    <t>Муниципальная программа « Комплексные мероприятия по усилению борьбы с преступностью и укреплению правопорядка на территории Новоуманского сельского поселения Ленинградского района» на 2016-2018 года</t>
  </si>
  <si>
    <t>Мероприятия по усилению борьбы с преступностью и укреплению правопорядка.</t>
  </si>
  <si>
    <t>Муниципальная программа «Профилактика терроризма и экстремизма на территории Новоуманского сельского поселения Ленинградского района  на 2017-2019 годы»</t>
  </si>
  <si>
    <t>Мероприятия по профилактике терроризма и экстремизма</t>
  </si>
  <si>
    <t>Мероприятия по обеспечению безопасности населения на транспорте</t>
  </si>
  <si>
    <t>Мероприятия по охране правопорядка</t>
  </si>
  <si>
    <t>Национальная экономика</t>
  </si>
  <si>
    <t>Реализация государственной политики занятости населения</t>
  </si>
  <si>
    <t>Муниципальная  программа "Содействие занятости населения Новоуманского сельского поселения на 2017-2019 годы"</t>
  </si>
  <si>
    <t>Мероприятия по содействию занятости населения</t>
  </si>
  <si>
    <t>Иные выплаты населению</t>
  </si>
  <si>
    <t>Дорожные фонды</t>
  </si>
  <si>
    <t>Непрограммные расходы бюджета населения</t>
  </si>
  <si>
    <t>Строительство и модернизация автомобильных дорог общего пользования, в том числе дорог в поселений (за исключением дорог федерального значения)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</si>
  <si>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</si>
  <si>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</si>
  <si>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</si>
  <si>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</si>
  <si>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</si>
  <si>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</si>
  <si>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</si>
  <si>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</si>
  <si>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</si>
  <si>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</si>
  <si>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</si>
  <si>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Мероприятия по энергосбережению и повышению энергетической эффективности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</si>
  <si>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</si>
  <si>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</si>
  <si>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</si>
  <si>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</si>
  <si>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Мероприятия по реализации государственной молодежной политики</t>
  </si>
  <si>
    <t>Культура и кинематография</t>
  </si>
  <si>
    <t>Культура</t>
  </si>
  <si>
    <t>Расходы на выплату персоналу казенных учреждений</t>
  </si>
  <si>
    <t>Мероприятия по обеспечению материально-технической базы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</si>
  <si>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</si>
  <si>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</si>
  <si>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</si>
  <si>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Решение Совета Новоуманского сельского поселения Ленинградского района №35 от 10.10.2008 года "О дополнительном материальном обеспечении лиц, замещавших муниципальные должности и должности муниципальной службы в Новоуманском сельском поселении Ленинградского района"</t>
  </si>
  <si>
    <t>Пособия и компенсации по публичным нормативным обязательствам</t>
  </si>
  <si>
    <t xml:space="preserve">Физическая культура и спорт </t>
  </si>
  <si>
    <t>Физическая культура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</si>
  <si>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</si>
  <si>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</si>
  <si>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ИТОГО:</t>
  </si>
  <si>
    <t>01</t>
  </si>
  <si>
    <t>02</t>
  </si>
  <si>
    <t>03</t>
  </si>
  <si>
    <t>04</t>
  </si>
  <si>
    <t>00190</t>
  </si>
  <si>
    <t>00</t>
  </si>
  <si>
    <t>00000</t>
  </si>
  <si>
    <t>1</t>
  </si>
  <si>
    <t>52</t>
  </si>
  <si>
    <t>120</t>
  </si>
  <si>
    <t>240</t>
  </si>
  <si>
    <t>850</t>
  </si>
  <si>
    <t>2</t>
  </si>
  <si>
    <t>60190</t>
  </si>
  <si>
    <t>07</t>
  </si>
  <si>
    <t>0</t>
  </si>
  <si>
    <t>11</t>
  </si>
  <si>
    <t>55</t>
  </si>
  <si>
    <t>00700</t>
  </si>
  <si>
    <t>870</t>
  </si>
  <si>
    <t>13</t>
  </si>
  <si>
    <t>56</t>
  </si>
  <si>
    <t>09200</t>
  </si>
  <si>
    <t>360</t>
  </si>
  <si>
    <t>99010</t>
  </si>
  <si>
    <t>99020</t>
  </si>
  <si>
    <t>99030</t>
  </si>
  <si>
    <t>57</t>
  </si>
  <si>
    <t>51180</t>
  </si>
  <si>
    <t>09</t>
  </si>
  <si>
    <t>58</t>
  </si>
  <si>
    <t>02180</t>
  </si>
  <si>
    <t>02190</t>
  </si>
  <si>
    <t>99040</t>
  </si>
  <si>
    <t>10</t>
  </si>
  <si>
    <t>05</t>
  </si>
  <si>
    <t>99050</t>
  </si>
  <si>
    <t>14</t>
  </si>
  <si>
    <t>06</t>
  </si>
  <si>
    <t>99060</t>
  </si>
  <si>
    <t>08</t>
  </si>
  <si>
    <t>99080</t>
  </si>
  <si>
    <t>99090</t>
  </si>
  <si>
    <t>113</t>
  </si>
  <si>
    <t>99100</t>
  </si>
  <si>
    <t>59</t>
  </si>
  <si>
    <t>03150</t>
  </si>
  <si>
    <t>12</t>
  </si>
  <si>
    <t>60</t>
  </si>
  <si>
    <t>03380</t>
  </si>
  <si>
    <t>03400</t>
  </si>
  <si>
    <t>08510</t>
  </si>
  <si>
    <t>06010</t>
  </si>
  <si>
    <t>06020</t>
  </si>
  <si>
    <t>06030</t>
  </si>
  <si>
    <t>06040</t>
  </si>
  <si>
    <t>06050</t>
  </si>
  <si>
    <t>63</t>
  </si>
  <si>
    <t>00130</t>
  </si>
  <si>
    <t>99110</t>
  </si>
  <si>
    <t>Муниципальная  программа «Развитие культуры Новоуманского сельского поселения Ленинградского района на 2016-2018 годы</t>
  </si>
  <si>
    <t>15</t>
  </si>
  <si>
    <t>00590</t>
  </si>
  <si>
    <t>110</t>
  </si>
  <si>
    <t>65</t>
  </si>
  <si>
    <t>04910</t>
  </si>
  <si>
    <t>313</t>
  </si>
  <si>
    <t>66</t>
  </si>
  <si>
    <t>16</t>
  </si>
  <si>
    <t>99120</t>
  </si>
  <si>
    <t>Муниципальная программа «Устойчивое развитие сельских территорий на 2014-2017 годы и на период до 2020 года» Новоуманского сельского поселения Ленинградского района</t>
  </si>
  <si>
    <t>Муниципальная программа «Благоустройство населенных пунктов Новоуманского сельского поселения Ленинградского района» на 2016-2018 годы</t>
  </si>
  <si>
    <t>Годовое назначение</t>
  </si>
  <si>
    <t>тыс.руб.</t>
  </si>
  <si>
    <t>Глава Новоуманского сельского поселения</t>
  </si>
  <si>
    <t>Ленинградского района</t>
  </si>
  <si>
    <t>В.А.Белик</t>
  </si>
  <si>
    <t>Поощрение ТОСов</t>
  </si>
  <si>
    <t>Муниципальная  программа реализации государственной молодежной политики на территории Новоуманского сельского поселения Ленинградского района  на 2018-2020 годы</t>
  </si>
  <si>
    <t>Обеспечение деятельности финансовых, налоговых и таможенных органов финансового (финансово-бюджетного) надзора</t>
  </si>
  <si>
    <t>Иные межбюджетные трансферты</t>
  </si>
  <si>
    <t>992</t>
  </si>
  <si>
    <t>ГП Краснодарского края «Развитие сети автомобильных дорог Краснодарского края», подпрограмма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</t>
  </si>
  <si>
    <t>Субсидии на капитальный ремонт и ремонт автомобильных дорог общего пользования местного значения</t>
  </si>
  <si>
    <t>S2440</t>
  </si>
  <si>
    <t>Муниципальная программа «Энергосбережение и повышение энергетической эффективности   в Новоуманском сельском поселении Ленинградского района» на 2015-2017 годы</t>
  </si>
  <si>
    <t>Муниципальная программа «Формирование доступной для инвалидов и других маломобильных групп населения среды жизнедеятельности в Новоуманском сельском поселении Ленинградского района» на 2018-2020 годы»</t>
  </si>
  <si>
    <t>18</t>
  </si>
  <si>
    <t>99140</t>
  </si>
  <si>
    <t>Муниципальная программа "Пожарная безопасность в Новоуманском сельском поселении Ленинградского района на 2018-2020 годы"</t>
  </si>
  <si>
    <t>Муниципальная программа «Комплексное обеспечение безопасности населения на транспорте на территории Новоуманского сельского поселения на 2018-2020 годы»</t>
  </si>
  <si>
    <t>Муниципальная  программа «Народная дружина» 2018-2020 годы на территории Новоуманского сельского поселения Ленинградского района</t>
  </si>
  <si>
    <t>Исполнение</t>
  </si>
  <si>
    <t>% выполнения</t>
  </si>
  <si>
    <t xml:space="preserve">Исполнение бюджета по расходам Новоуманского сельского поселения Ленинградского района за 9 месяцев 2020 года
</t>
  </si>
  <si>
    <t xml:space="preserve">ПРИЛОЖЕНИЕ № 2 
к решению Совета 
Новоуманского сельского поселения
Ленинградского района 
от 29 октября 2020 года № 24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</si>
</sst>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3" fillId="0" borderId="2" xfId="0" applyFont="1" applyBorder="1" applyAlignment="1">
      <alignment horizontal="left" vertical="top"/>
    </xf>
    <xf numFmtId="0" fontId="5" fillId="0" borderId="1" xfId="0" applyFont="1" applyBorder="1" applyAlignment="1">
      <alignment wrapText="1"/>
    </xf>
    <xf numFmtId="0" fontId="5" fillId="0" borderId="3" xfId="0" applyFont="1" applyBorder="1"/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/>
    </xf>
    <xf numFmtId="49" fontId="3" fillId="0" borderId="7" xfId="0" applyNumberFormat="1" applyFont="1" applyBorder="1"/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/>
    <xf numFmtId="0" fontId="3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6" xfId="0" applyFont="1" applyBorder="1"/>
    <xf numFmtId="49" fontId="5" fillId="0" borderId="7" xfId="0" applyNumberFormat="1" applyFont="1" applyBorder="1" applyAlignment="1">
      <alignment horizontal="center"/>
    </xf>
    <xf numFmtId="49" fontId="5" fillId="0" borderId="7" xfId="0" applyNumberFormat="1" applyFont="1" applyBorder="1"/>
    <xf numFmtId="164" fontId="5" fillId="0" borderId="7" xfId="0" applyNumberFormat="1" applyFont="1" applyBorder="1"/>
    <xf numFmtId="0" fontId="3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6" xfId="0" applyFont="1" applyBorder="1"/>
    <xf numFmtId="49" fontId="4" fillId="0" borderId="7" xfId="0" applyNumberFormat="1" applyFont="1" applyBorder="1" applyAlignment="1">
      <alignment horizontal="center"/>
    </xf>
    <xf numFmtId="49" fontId="4" fillId="0" borderId="7" xfId="0" applyNumberFormat="1" applyFont="1" applyBorder="1"/>
    <xf numFmtId="164" fontId="4" fillId="0" borderId="7" xfId="0" applyNumberFormat="1" applyFont="1" applyBorder="1"/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6" fillId="0" borderId="7" xfId="0" applyFont="1" applyFill="1" applyBorder="1" applyAlignment="1">
      <alignment vertical="top" wrapText="1"/>
    </xf>
    <xf numFmtId="0" fontId="5" fillId="0" borderId="8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3" fillId="0" borderId="4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/>
    <xf numFmtId="0" fontId="3" fillId="0" borderId="7" xfId="0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horizontal="center"/>
    </xf>
    <xf numFmtId="0" fontId="3" fillId="0" borderId="6" xfId="0" applyFont="1" applyFill="1" applyBorder="1"/>
    <xf numFmtId="49" fontId="3" fillId="0" borderId="7" xfId="0" applyNumberFormat="1" applyFont="1" applyFill="1" applyBorder="1"/>
    <xf numFmtId="0" fontId="4" fillId="0" borderId="8" xfId="0" applyFont="1" applyBorder="1" applyAlignment="1">
      <alignment vertical="top" wrapText="1"/>
    </xf>
    <xf numFmtId="0" fontId="3" fillId="0" borderId="9" xfId="0" applyFont="1" applyBorder="1"/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/>
    <xf numFmtId="0" fontId="5" fillId="0" borderId="8" xfId="0" applyFont="1" applyBorder="1" applyAlignment="1">
      <alignment vertical="top" wrapText="1"/>
    </xf>
    <xf numFmtId="49" fontId="3" fillId="0" borderId="7" xfId="0" applyNumberFormat="1" applyFont="1" applyBorder="1" applyAlignment="1"/>
    <xf numFmtId="49" fontId="3" fillId="0" borderId="6" xfId="0" applyNumberFormat="1" applyFont="1" applyBorder="1" applyAlignment="1"/>
    <xf numFmtId="0" fontId="3" fillId="0" borderId="10" xfId="0" applyFont="1" applyBorder="1" applyAlignment="1">
      <alignment horizontal="left" vertical="top"/>
    </xf>
    <xf numFmtId="164" fontId="3" fillId="0" borderId="5" xfId="0" applyNumberFormat="1" applyFont="1" applyBorder="1"/>
    <xf numFmtId="0" fontId="3" fillId="0" borderId="11" xfId="0" applyFont="1" applyBorder="1"/>
    <xf numFmtId="0" fontId="4" fillId="0" borderId="11" xfId="0" applyFont="1" applyBorder="1" applyAlignment="1">
      <alignment wrapText="1"/>
    </xf>
    <xf numFmtId="0" fontId="4" fillId="0" borderId="12" xfId="0" applyFont="1" applyBorder="1"/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0" fontId="4" fillId="0" borderId="3" xfId="0" applyFont="1" applyBorder="1"/>
    <xf numFmtId="164" fontId="3" fillId="0" borderId="0" xfId="0" applyNumberFormat="1" applyFont="1" applyAlignment="1">
      <alignment horizontal="right"/>
    </xf>
    <xf numFmtId="0" fontId="3" fillId="0" borderId="0" xfId="0" applyFont="1"/>
    <xf numFmtId="164" fontId="4" fillId="0" borderId="14" xfId="0" applyNumberFormat="1" applyFont="1" applyBorder="1"/>
    <xf numFmtId="164" fontId="3" fillId="0" borderId="6" xfId="0" applyNumberFormat="1" applyFont="1" applyBorder="1"/>
    <xf numFmtId="0" fontId="3" fillId="0" borderId="3" xfId="0" applyFont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1" fillId="0" borderId="7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4" fillId="0" borderId="1" xfId="0" applyFont="1" applyBorder="1" applyAlignment="1">
      <alignment vertical="top" wrapText="1"/>
    </xf>
    <xf numFmtId="4" fontId="3" fillId="0" borderId="7" xfId="0" applyNumberFormat="1" applyFont="1" applyBorder="1"/>
    <xf numFmtId="164" fontId="4" fillId="0" borderId="14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3" fillId="0" borderId="7" xfId="0" applyFont="1" applyBorder="1"/>
    <xf numFmtId="4" fontId="4" fillId="0" borderId="7" xfId="0" applyNumberFormat="1" applyFont="1" applyFill="1" applyBorder="1"/>
    <xf numFmtId="164" fontId="4" fillId="0" borderId="6" xfId="0" applyNumberFormat="1" applyFont="1" applyBorder="1"/>
    <xf numFmtId="0" fontId="1" fillId="0" borderId="5" xfId="0" applyFont="1" applyBorder="1" applyAlignment="1">
      <alignment vertical="top" wrapText="1"/>
    </xf>
    <xf numFmtId="164" fontId="3" fillId="0" borderId="9" xfId="0" applyNumberFormat="1" applyFont="1" applyBorder="1"/>
    <xf numFmtId="0" fontId="3" fillId="0" borderId="7" xfId="0" applyFont="1" applyBorder="1" applyAlignment="1">
      <alignment horizontal="left" vertical="top"/>
    </xf>
    <xf numFmtId="0" fontId="5" fillId="0" borderId="7" xfId="0" applyFont="1" applyBorder="1"/>
    <xf numFmtId="0" fontId="3" fillId="0" borderId="1" xfId="0" applyFont="1" applyBorder="1" applyAlignment="1">
      <alignment vertical="top" wrapText="1"/>
    </xf>
    <xf numFmtId="0" fontId="6" fillId="0" borderId="7" xfId="0" applyFont="1" applyBorder="1" applyAlignment="1">
      <alignment wrapText="1"/>
    </xf>
    <xf numFmtId="165" fontId="3" fillId="0" borderId="7" xfId="0" applyNumberFormat="1" applyFont="1" applyBorder="1"/>
    <xf numFmtId="165" fontId="4" fillId="0" borderId="7" xfId="0" applyNumberFormat="1" applyFont="1" applyBorder="1"/>
    <xf numFmtId="4" fontId="3" fillId="0" borderId="7" xfId="0" applyNumberFormat="1" applyFont="1" applyBorder="1" applyAlignment="1"/>
    <xf numFmtId="4" fontId="3" fillId="0" borderId="5" xfId="0" applyNumberFormat="1" applyFont="1" applyBorder="1" applyAlignment="1"/>
    <xf numFmtId="164" fontId="5" fillId="0" borderId="7" xfId="0" applyNumberFormat="1" applyFont="1" applyBorder="1" applyAlignment="1"/>
    <xf numFmtId="164" fontId="3" fillId="0" borderId="7" xfId="0" applyNumberFormat="1" applyFont="1" applyBorder="1" applyAlignment="1"/>
    <xf numFmtId="4" fontId="4" fillId="0" borderId="7" xfId="0" applyNumberFormat="1" applyFont="1" applyBorder="1" applyAlignment="1"/>
    <xf numFmtId="164" fontId="4" fillId="0" borderId="7" xfId="0" applyNumberFormat="1" applyFont="1" applyBorder="1" applyAlignment="1"/>
    <xf numFmtId="2" fontId="5" fillId="0" borderId="7" xfId="0" applyNumberFormat="1" applyFont="1" applyBorder="1" applyAlignment="1"/>
    <xf numFmtId="2" fontId="3" fillId="0" borderId="7" xfId="0" applyNumberFormat="1" applyFont="1" applyBorder="1" applyAlignment="1"/>
    <xf numFmtId="0" fontId="9" fillId="0" borderId="7" xfId="0" applyFont="1" applyBorder="1" applyAlignment="1">
      <alignment vertical="top" wrapText="1"/>
    </xf>
    <xf numFmtId="49" fontId="3" fillId="0" borderId="7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/>
    <xf numFmtId="164" fontId="3" fillId="0" borderId="7" xfId="0" applyNumberFormat="1" applyFont="1" applyFill="1" applyBorder="1" applyAlignment="1">
      <alignment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1"/>
  <sheetViews>
    <sheetView tabSelected="1" workbookViewId="0">
      <selection activeCell="H2" sqref="H2:L7"/>
    </sheetView>
  </sheetViews>
  <sheetFormatPr defaultRowHeight="14.4"/>
  <cols>
    <col min="1" max="1" width="5.88671875" customWidth="1"/>
    <col min="2" max="2" width="34.33203125" customWidth="1"/>
    <col min="3" max="3" width="7.33203125" customWidth="1"/>
    <col min="4" max="4" width="8.33203125" customWidth="1"/>
    <col min="5" max="5" width="6.6640625" customWidth="1"/>
    <col min="6" max="7" width="5.88671875" customWidth="1"/>
    <col min="8" max="8" width="7.44140625" customWidth="1"/>
    <col min="9" max="9" width="7.88671875" customWidth="1"/>
    <col min="10" max="10" width="6.33203125" style="2" customWidth="1"/>
    <col min="11" max="11" width="9.33203125" style="1" customWidth="1"/>
    <col min="12" max="12" width="9.88671875" customWidth="1"/>
  </cols>
  <sheetData>
    <row r="2" spans="1:13" ht="22.5" customHeight="1">
      <c r="H2" s="111" t="s">
        <v>191</v>
      </c>
      <c r="I2" s="111"/>
      <c r="J2" s="111"/>
      <c r="K2" s="111"/>
      <c r="L2" s="111"/>
    </row>
    <row r="3" spans="1:13" ht="14.4" customHeight="1">
      <c r="H3" s="111"/>
      <c r="I3" s="111"/>
      <c r="J3" s="111"/>
      <c r="K3" s="111"/>
      <c r="L3" s="111"/>
    </row>
    <row r="4" spans="1:13" ht="14.4" customHeight="1">
      <c r="H4" s="111"/>
      <c r="I4" s="111"/>
      <c r="J4" s="111"/>
      <c r="K4" s="111"/>
      <c r="L4" s="111"/>
    </row>
    <row r="5" spans="1:13" ht="14.4" customHeight="1">
      <c r="H5" s="111"/>
      <c r="I5" s="111"/>
      <c r="J5" s="111"/>
      <c r="K5" s="111"/>
      <c r="L5" s="111"/>
    </row>
    <row r="6" spans="1:13" ht="17.399999999999999" customHeight="1">
      <c r="H6" s="111"/>
      <c r="I6" s="111"/>
      <c r="J6" s="111"/>
      <c r="K6" s="111"/>
      <c r="L6" s="111"/>
    </row>
    <row r="7" spans="1:13" ht="17.399999999999999" customHeight="1">
      <c r="H7" s="111"/>
      <c r="I7" s="111"/>
      <c r="J7" s="111"/>
      <c r="K7" s="111"/>
      <c r="L7" s="111"/>
    </row>
    <row r="8" spans="1:13" ht="53.4" customHeight="1">
      <c r="B8" s="110" t="s">
        <v>190</v>
      </c>
      <c r="C8" s="110"/>
      <c r="D8" s="110"/>
      <c r="E8" s="110"/>
      <c r="F8" s="110"/>
      <c r="G8" s="110"/>
      <c r="H8" s="110"/>
      <c r="I8" s="110"/>
      <c r="J8" s="110"/>
      <c r="K8" s="110"/>
    </row>
    <row r="9" spans="1:13">
      <c r="M9" s="69" t="s">
        <v>169</v>
      </c>
    </row>
    <row r="10" spans="1:13" ht="93" customHeight="1">
      <c r="A10" s="109" t="s">
        <v>0</v>
      </c>
      <c r="B10" s="109" t="s">
        <v>1</v>
      </c>
      <c r="C10" s="109" t="s">
        <v>2</v>
      </c>
      <c r="D10" s="109" t="s">
        <v>3</v>
      </c>
      <c r="E10" s="109" t="s">
        <v>4</v>
      </c>
      <c r="F10" s="109" t="s">
        <v>5</v>
      </c>
      <c r="G10" s="109"/>
      <c r="H10" s="109"/>
      <c r="I10" s="109"/>
      <c r="J10" s="109" t="s">
        <v>6</v>
      </c>
      <c r="K10" s="106" t="s">
        <v>168</v>
      </c>
      <c r="L10" s="106" t="s">
        <v>188</v>
      </c>
      <c r="M10" s="106" t="s">
        <v>189</v>
      </c>
    </row>
    <row r="11" spans="1:13" ht="15" customHeight="1">
      <c r="A11" s="109"/>
      <c r="B11" s="109"/>
      <c r="C11" s="109"/>
      <c r="D11" s="109"/>
      <c r="E11" s="109"/>
      <c r="F11" s="109" t="s">
        <v>7</v>
      </c>
      <c r="G11" s="109"/>
      <c r="H11" s="109"/>
      <c r="I11" s="109"/>
      <c r="J11" s="109"/>
      <c r="K11" s="107"/>
      <c r="L11" s="107"/>
      <c r="M11" s="107"/>
    </row>
    <row r="12" spans="1:13" ht="14.4" customHeight="1">
      <c r="A12" s="109"/>
      <c r="B12" s="109"/>
      <c r="C12" s="109"/>
      <c r="D12" s="109"/>
      <c r="E12" s="109"/>
      <c r="F12" s="109" t="s">
        <v>8</v>
      </c>
      <c r="G12" s="109" t="s">
        <v>9</v>
      </c>
      <c r="H12" s="109" t="s">
        <v>10</v>
      </c>
      <c r="I12" s="109" t="s">
        <v>11</v>
      </c>
      <c r="J12" s="109"/>
      <c r="K12" s="107"/>
      <c r="L12" s="107"/>
      <c r="M12" s="107"/>
    </row>
    <row r="13" spans="1:13" ht="13.2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8"/>
      <c r="L13" s="108"/>
      <c r="M13" s="108"/>
    </row>
    <row r="14" spans="1:13" ht="15.6">
      <c r="A14" s="66">
        <v>1</v>
      </c>
      <c r="B14" s="66">
        <v>2</v>
      </c>
      <c r="C14" s="66">
        <v>3</v>
      </c>
      <c r="D14" s="66">
        <v>4</v>
      </c>
      <c r="E14" s="66">
        <v>5</v>
      </c>
      <c r="F14" s="66">
        <v>6</v>
      </c>
      <c r="G14" s="66">
        <v>7</v>
      </c>
      <c r="H14" s="66">
        <v>8</v>
      </c>
      <c r="I14" s="66">
        <v>9</v>
      </c>
      <c r="J14" s="66">
        <v>10</v>
      </c>
      <c r="K14" s="67">
        <v>11</v>
      </c>
      <c r="L14" s="67">
        <v>12</v>
      </c>
      <c r="M14" s="67">
        <v>13</v>
      </c>
    </row>
    <row r="15" spans="1:13">
      <c r="A15" s="8">
        <v>1</v>
      </c>
      <c r="B15" s="29" t="s">
        <v>12</v>
      </c>
      <c r="C15" s="68">
        <v>992</v>
      </c>
      <c r="D15" s="31" t="s">
        <v>96</v>
      </c>
      <c r="E15" s="4"/>
      <c r="F15" s="5"/>
      <c r="G15" s="5"/>
      <c r="H15" s="5"/>
      <c r="I15" s="5"/>
      <c r="J15" s="6"/>
      <c r="K15" s="7">
        <f>K16+K20+K24+K32+K35+K39</f>
        <v>5426.3</v>
      </c>
      <c r="L15" s="94">
        <f>L16+L20+L24+L32+L39+L35</f>
        <v>3708.3000000000006</v>
      </c>
      <c r="M15" s="84">
        <f>L15/K15*100</f>
        <v>68.339384110720019</v>
      </c>
    </row>
    <row r="16" spans="1:13" ht="63.6" customHeight="1">
      <c r="A16" s="8">
        <v>2</v>
      </c>
      <c r="B16" s="9" t="s">
        <v>13</v>
      </c>
      <c r="C16" s="10">
        <v>992</v>
      </c>
      <c r="D16" s="11" t="s">
        <v>96</v>
      </c>
      <c r="E16" s="11" t="s">
        <v>97</v>
      </c>
      <c r="F16" s="12"/>
      <c r="G16" s="12"/>
      <c r="H16" s="12"/>
      <c r="I16" s="12"/>
      <c r="J16" s="13"/>
      <c r="K16" s="14">
        <f t="shared" ref="K16:L18" si="0">K17</f>
        <v>863.3</v>
      </c>
      <c r="L16" s="94">
        <f>L17</f>
        <v>605.9</v>
      </c>
      <c r="M16" s="84">
        <f t="shared" ref="M16:M78" si="1">L16/K16*100</f>
        <v>70.18417699525078</v>
      </c>
    </row>
    <row r="17" spans="1:13" ht="60.6" customHeight="1">
      <c r="A17" s="15">
        <v>3</v>
      </c>
      <c r="B17" s="16" t="s">
        <v>13</v>
      </c>
      <c r="C17" s="17">
        <v>992</v>
      </c>
      <c r="D17" s="18" t="s">
        <v>96</v>
      </c>
      <c r="E17" s="18" t="s">
        <v>97</v>
      </c>
      <c r="F17" s="19">
        <v>50</v>
      </c>
      <c r="G17" s="19">
        <v>0</v>
      </c>
      <c r="H17" s="19" t="s">
        <v>101</v>
      </c>
      <c r="I17" s="19" t="s">
        <v>100</v>
      </c>
      <c r="J17" s="20"/>
      <c r="K17" s="21">
        <f t="shared" si="0"/>
        <v>863.3</v>
      </c>
      <c r="L17" s="94">
        <f t="shared" si="0"/>
        <v>605.9</v>
      </c>
      <c r="M17" s="84">
        <f t="shared" si="1"/>
        <v>70.18417699525078</v>
      </c>
    </row>
    <row r="18" spans="1:13" ht="46.2" customHeight="1">
      <c r="A18" s="15">
        <v>4</v>
      </c>
      <c r="B18" s="22" t="s">
        <v>14</v>
      </c>
      <c r="C18" s="17">
        <v>992</v>
      </c>
      <c r="D18" s="18" t="s">
        <v>96</v>
      </c>
      <c r="E18" s="18" t="s">
        <v>97</v>
      </c>
      <c r="F18" s="19">
        <v>50</v>
      </c>
      <c r="G18" s="19">
        <v>0</v>
      </c>
      <c r="H18" s="19" t="s">
        <v>101</v>
      </c>
      <c r="I18" s="19" t="s">
        <v>100</v>
      </c>
      <c r="J18" s="20"/>
      <c r="K18" s="21">
        <f t="shared" si="0"/>
        <v>863.3</v>
      </c>
      <c r="L18" s="94">
        <f t="shared" si="0"/>
        <v>605.9</v>
      </c>
      <c r="M18" s="84">
        <f t="shared" si="1"/>
        <v>70.18417699525078</v>
      </c>
    </row>
    <row r="19" spans="1:13" ht="33.75" customHeight="1">
      <c r="A19" s="15">
        <v>5</v>
      </c>
      <c r="B19" s="22" t="s">
        <v>15</v>
      </c>
      <c r="C19" s="17">
        <v>992</v>
      </c>
      <c r="D19" s="18" t="s">
        <v>96</v>
      </c>
      <c r="E19" s="18" t="s">
        <v>97</v>
      </c>
      <c r="F19" s="19">
        <v>50</v>
      </c>
      <c r="G19" s="19">
        <v>0</v>
      </c>
      <c r="H19" s="19" t="s">
        <v>101</v>
      </c>
      <c r="I19" s="19" t="s">
        <v>100</v>
      </c>
      <c r="J19" s="18">
        <v>120</v>
      </c>
      <c r="K19" s="21">
        <v>863.3</v>
      </c>
      <c r="L19" s="95">
        <v>605.9</v>
      </c>
      <c r="M19" s="84">
        <f t="shared" si="1"/>
        <v>70.18417699525078</v>
      </c>
    </row>
    <row r="20" spans="1:13" ht="89.4" customHeight="1">
      <c r="A20" s="15">
        <v>6</v>
      </c>
      <c r="B20" s="23" t="s">
        <v>16</v>
      </c>
      <c r="C20" s="24">
        <v>992</v>
      </c>
      <c r="D20" s="25" t="s">
        <v>96</v>
      </c>
      <c r="E20" s="25" t="s">
        <v>98</v>
      </c>
      <c r="F20" s="26"/>
      <c r="G20" s="26"/>
      <c r="H20" s="26"/>
      <c r="I20" s="26"/>
      <c r="J20" s="25"/>
      <c r="K20" s="27">
        <f t="shared" ref="K20:L22" si="2">K21</f>
        <v>8.8000000000000007</v>
      </c>
      <c r="L20" s="27">
        <f t="shared" si="2"/>
        <v>0</v>
      </c>
      <c r="M20" s="84">
        <f t="shared" si="1"/>
        <v>0</v>
      </c>
    </row>
    <row r="21" spans="1:13" ht="74.25" customHeight="1">
      <c r="A21" s="15">
        <v>7</v>
      </c>
      <c r="B21" s="22" t="s">
        <v>16</v>
      </c>
      <c r="C21" s="17">
        <v>992</v>
      </c>
      <c r="D21" s="18" t="s">
        <v>96</v>
      </c>
      <c r="E21" s="18" t="s">
        <v>98</v>
      </c>
      <c r="F21" s="19">
        <v>51</v>
      </c>
      <c r="G21" s="19">
        <v>0</v>
      </c>
      <c r="H21" s="19" t="s">
        <v>101</v>
      </c>
      <c r="I21" s="19" t="s">
        <v>102</v>
      </c>
      <c r="J21" s="18"/>
      <c r="K21" s="21">
        <f t="shared" si="2"/>
        <v>8.8000000000000007</v>
      </c>
      <c r="L21" s="21">
        <f t="shared" si="2"/>
        <v>0</v>
      </c>
      <c r="M21" s="84">
        <f t="shared" si="1"/>
        <v>0</v>
      </c>
    </row>
    <row r="22" spans="1:13" ht="30.6" customHeight="1">
      <c r="A22" s="15">
        <v>8</v>
      </c>
      <c r="B22" s="22" t="s">
        <v>17</v>
      </c>
      <c r="C22" s="17">
        <v>992</v>
      </c>
      <c r="D22" s="18" t="s">
        <v>96</v>
      </c>
      <c r="E22" s="18" t="s">
        <v>98</v>
      </c>
      <c r="F22" s="19">
        <v>51</v>
      </c>
      <c r="G22" s="19">
        <v>0</v>
      </c>
      <c r="H22" s="19" t="s">
        <v>101</v>
      </c>
      <c r="I22" s="19" t="s">
        <v>100</v>
      </c>
      <c r="J22" s="18"/>
      <c r="K22" s="21">
        <f t="shared" si="2"/>
        <v>8.8000000000000007</v>
      </c>
      <c r="L22" s="21">
        <f t="shared" si="2"/>
        <v>0</v>
      </c>
      <c r="M22" s="84">
        <f t="shared" si="1"/>
        <v>0</v>
      </c>
    </row>
    <row r="23" spans="1:13" ht="33" customHeight="1">
      <c r="A23" s="15">
        <v>9</v>
      </c>
      <c r="B23" s="22" t="s">
        <v>18</v>
      </c>
      <c r="C23" s="17">
        <v>992</v>
      </c>
      <c r="D23" s="18" t="s">
        <v>96</v>
      </c>
      <c r="E23" s="18" t="s">
        <v>98</v>
      </c>
      <c r="F23" s="19">
        <v>51</v>
      </c>
      <c r="G23" s="19">
        <v>0</v>
      </c>
      <c r="H23" s="19" t="s">
        <v>101</v>
      </c>
      <c r="I23" s="19" t="s">
        <v>100</v>
      </c>
      <c r="J23" s="18">
        <v>240</v>
      </c>
      <c r="K23" s="21">
        <v>8.8000000000000007</v>
      </c>
      <c r="L23" s="94">
        <v>0</v>
      </c>
      <c r="M23" s="84">
        <f t="shared" si="1"/>
        <v>0</v>
      </c>
    </row>
    <row r="24" spans="1:13" ht="76.2" customHeight="1">
      <c r="A24" s="15">
        <v>10</v>
      </c>
      <c r="B24" s="23" t="s">
        <v>19</v>
      </c>
      <c r="C24" s="24">
        <v>992</v>
      </c>
      <c r="D24" s="25" t="s">
        <v>96</v>
      </c>
      <c r="E24" s="25" t="s">
        <v>99</v>
      </c>
      <c r="F24" s="26"/>
      <c r="G24" s="26"/>
      <c r="H24" s="26"/>
      <c r="I24" s="26"/>
      <c r="J24" s="25"/>
      <c r="K24" s="27">
        <f>K25</f>
        <v>3530.9</v>
      </c>
      <c r="L24" s="95">
        <f>L25+L30</f>
        <v>2440.6000000000004</v>
      </c>
      <c r="M24" s="84">
        <f t="shared" si="1"/>
        <v>69.121187232716878</v>
      </c>
    </row>
    <row r="25" spans="1:13" ht="74.400000000000006" customHeight="1">
      <c r="A25" s="15">
        <v>11</v>
      </c>
      <c r="B25" s="22" t="s">
        <v>20</v>
      </c>
      <c r="C25" s="17">
        <v>992</v>
      </c>
      <c r="D25" s="18" t="s">
        <v>96</v>
      </c>
      <c r="E25" s="18" t="s">
        <v>99</v>
      </c>
      <c r="F25" s="19">
        <v>52</v>
      </c>
      <c r="G25" s="19">
        <v>0</v>
      </c>
      <c r="H25" s="19" t="s">
        <v>101</v>
      </c>
      <c r="I25" s="19" t="s">
        <v>102</v>
      </c>
      <c r="J25" s="18"/>
      <c r="K25" s="21">
        <f>K26+K30</f>
        <v>3530.9</v>
      </c>
      <c r="L25" s="94">
        <f>L26</f>
        <v>2436.8000000000002</v>
      </c>
      <c r="M25" s="84">
        <f t="shared" si="1"/>
        <v>69.013565946359293</v>
      </c>
    </row>
    <row r="26" spans="1:13" ht="24" customHeight="1">
      <c r="A26" s="15">
        <v>12</v>
      </c>
      <c r="B26" s="22" t="s">
        <v>21</v>
      </c>
      <c r="C26" s="17">
        <v>992</v>
      </c>
      <c r="D26" s="18" t="s">
        <v>96</v>
      </c>
      <c r="E26" s="18" t="s">
        <v>99</v>
      </c>
      <c r="F26" s="19">
        <v>52</v>
      </c>
      <c r="G26" s="19" t="s">
        <v>103</v>
      </c>
      <c r="H26" s="19" t="s">
        <v>101</v>
      </c>
      <c r="I26" s="19" t="s">
        <v>102</v>
      </c>
      <c r="J26" s="18"/>
      <c r="K26" s="21">
        <f>K27+K28+K29</f>
        <v>3527.1</v>
      </c>
      <c r="L26" s="94">
        <f>L27+L28+L29</f>
        <v>2436.8000000000002</v>
      </c>
      <c r="M26" s="84">
        <f t="shared" si="1"/>
        <v>69.087919253777898</v>
      </c>
    </row>
    <row r="27" spans="1:13" ht="31.2" customHeight="1">
      <c r="A27" s="15">
        <v>13</v>
      </c>
      <c r="B27" s="22" t="s">
        <v>15</v>
      </c>
      <c r="C27" s="17">
        <v>992</v>
      </c>
      <c r="D27" s="18" t="s">
        <v>96</v>
      </c>
      <c r="E27" s="18" t="s">
        <v>99</v>
      </c>
      <c r="F27" s="19" t="s">
        <v>104</v>
      </c>
      <c r="G27" s="19" t="s">
        <v>103</v>
      </c>
      <c r="H27" s="19" t="s">
        <v>101</v>
      </c>
      <c r="I27" s="19" t="s">
        <v>100</v>
      </c>
      <c r="J27" s="18" t="s">
        <v>105</v>
      </c>
      <c r="K27" s="21">
        <v>2414.1999999999998</v>
      </c>
      <c r="L27" s="94">
        <v>1857.7</v>
      </c>
      <c r="M27" s="84">
        <f t="shared" si="1"/>
        <v>76.948885759257735</v>
      </c>
    </row>
    <row r="28" spans="1:13" ht="28.95" customHeight="1">
      <c r="A28" s="15">
        <v>14</v>
      </c>
      <c r="B28" s="28" t="s">
        <v>18</v>
      </c>
      <c r="C28" s="17">
        <v>992</v>
      </c>
      <c r="D28" s="18" t="s">
        <v>96</v>
      </c>
      <c r="E28" s="18" t="s">
        <v>99</v>
      </c>
      <c r="F28" s="19" t="s">
        <v>104</v>
      </c>
      <c r="G28" s="19" t="s">
        <v>103</v>
      </c>
      <c r="H28" s="19" t="s">
        <v>101</v>
      </c>
      <c r="I28" s="19" t="s">
        <v>100</v>
      </c>
      <c r="J28" s="18" t="s">
        <v>106</v>
      </c>
      <c r="K28" s="21">
        <v>1080.9000000000001</v>
      </c>
      <c r="L28" s="94">
        <v>572.20000000000005</v>
      </c>
      <c r="M28" s="84">
        <f t="shared" si="1"/>
        <v>52.937367008974</v>
      </c>
    </row>
    <row r="29" spans="1:13" ht="30" customHeight="1">
      <c r="A29" s="15">
        <v>15</v>
      </c>
      <c r="B29" s="22" t="s">
        <v>22</v>
      </c>
      <c r="C29" s="17">
        <v>992</v>
      </c>
      <c r="D29" s="18" t="s">
        <v>96</v>
      </c>
      <c r="E29" s="18" t="s">
        <v>99</v>
      </c>
      <c r="F29" s="19" t="s">
        <v>104</v>
      </c>
      <c r="G29" s="19" t="s">
        <v>103</v>
      </c>
      <c r="H29" s="19" t="s">
        <v>101</v>
      </c>
      <c r="I29" s="19" t="s">
        <v>100</v>
      </c>
      <c r="J29" s="18" t="s">
        <v>107</v>
      </c>
      <c r="K29" s="21">
        <v>32</v>
      </c>
      <c r="L29" s="95">
        <v>6.9</v>
      </c>
      <c r="M29" s="84">
        <f t="shared" si="1"/>
        <v>21.5625</v>
      </c>
    </row>
    <row r="30" spans="1:13" ht="42" customHeight="1">
      <c r="A30" s="15">
        <v>16</v>
      </c>
      <c r="B30" s="28" t="s">
        <v>23</v>
      </c>
      <c r="C30" s="17">
        <v>992</v>
      </c>
      <c r="D30" s="18" t="s">
        <v>96</v>
      </c>
      <c r="E30" s="18" t="s">
        <v>99</v>
      </c>
      <c r="F30" s="19" t="s">
        <v>104</v>
      </c>
      <c r="G30" s="19" t="s">
        <v>108</v>
      </c>
      <c r="H30" s="19" t="s">
        <v>101</v>
      </c>
      <c r="I30" s="19" t="s">
        <v>102</v>
      </c>
      <c r="J30" s="18"/>
      <c r="K30" s="33">
        <f>K31</f>
        <v>3.8</v>
      </c>
      <c r="L30" s="94">
        <f>SUM(L31)</f>
        <v>3.8</v>
      </c>
      <c r="M30" s="84">
        <f t="shared" si="1"/>
        <v>100</v>
      </c>
    </row>
    <row r="31" spans="1:13" ht="32.25" customHeight="1">
      <c r="A31" s="15">
        <v>17</v>
      </c>
      <c r="B31" s="16" t="s">
        <v>18</v>
      </c>
      <c r="C31" s="50">
        <v>992</v>
      </c>
      <c r="D31" s="51" t="s">
        <v>96</v>
      </c>
      <c r="E31" s="51" t="s">
        <v>99</v>
      </c>
      <c r="F31" s="52" t="s">
        <v>104</v>
      </c>
      <c r="G31" s="52" t="s">
        <v>108</v>
      </c>
      <c r="H31" s="52" t="s">
        <v>101</v>
      </c>
      <c r="I31" s="52" t="s">
        <v>109</v>
      </c>
      <c r="J31" s="51" t="s">
        <v>106</v>
      </c>
      <c r="K31" s="21">
        <v>3.8</v>
      </c>
      <c r="L31" s="94">
        <v>3.8</v>
      </c>
      <c r="M31" s="84">
        <f t="shared" si="1"/>
        <v>100</v>
      </c>
    </row>
    <row r="32" spans="1:13" ht="52.5" customHeight="1">
      <c r="A32" s="15"/>
      <c r="B32" s="102" t="s">
        <v>175</v>
      </c>
      <c r="C32" s="77" t="s">
        <v>177</v>
      </c>
      <c r="D32" s="77" t="s">
        <v>96</v>
      </c>
      <c r="E32" s="77" t="s">
        <v>134</v>
      </c>
      <c r="F32" s="51"/>
      <c r="G32" s="51"/>
      <c r="H32" s="51"/>
      <c r="I32" s="51"/>
      <c r="J32" s="51"/>
      <c r="K32" s="85">
        <f>K33</f>
        <v>30.3</v>
      </c>
      <c r="L32" s="94">
        <f>L33</f>
        <v>30.3</v>
      </c>
      <c r="M32" s="84">
        <f t="shared" si="1"/>
        <v>100</v>
      </c>
    </row>
    <row r="33" spans="1:13" ht="21" customHeight="1">
      <c r="A33" s="15"/>
      <c r="B33" s="76" t="s">
        <v>21</v>
      </c>
      <c r="C33" s="51">
        <v>992</v>
      </c>
      <c r="D33" s="51" t="s">
        <v>96</v>
      </c>
      <c r="E33" s="51" t="s">
        <v>134</v>
      </c>
      <c r="F33" s="51">
        <v>53</v>
      </c>
      <c r="G33" s="51">
        <v>0</v>
      </c>
      <c r="H33" s="51" t="s">
        <v>101</v>
      </c>
      <c r="I33" s="51" t="s">
        <v>102</v>
      </c>
      <c r="J33" s="51"/>
      <c r="K33" s="72">
        <f>K34</f>
        <v>30.3</v>
      </c>
      <c r="L33" s="94">
        <f>L34</f>
        <v>30.3</v>
      </c>
      <c r="M33" s="84">
        <f t="shared" si="1"/>
        <v>100</v>
      </c>
    </row>
    <row r="34" spans="1:13" ht="32.25" customHeight="1">
      <c r="A34" s="56"/>
      <c r="B34" s="86" t="s">
        <v>176</v>
      </c>
      <c r="C34" s="51">
        <v>992</v>
      </c>
      <c r="D34" s="51" t="s">
        <v>96</v>
      </c>
      <c r="E34" s="51" t="s">
        <v>134</v>
      </c>
      <c r="F34" s="51">
        <v>53</v>
      </c>
      <c r="G34" s="51">
        <v>0</v>
      </c>
      <c r="H34" s="51" t="s">
        <v>101</v>
      </c>
      <c r="I34" s="51">
        <v>25010</v>
      </c>
      <c r="J34" s="51">
        <v>540</v>
      </c>
      <c r="K34" s="87">
        <v>30.3</v>
      </c>
      <c r="L34" s="95">
        <v>30.3</v>
      </c>
      <c r="M34" s="84">
        <f t="shared" si="1"/>
        <v>100</v>
      </c>
    </row>
    <row r="35" spans="1:13">
      <c r="A35" s="88">
        <v>21</v>
      </c>
      <c r="B35" s="23" t="s">
        <v>24</v>
      </c>
      <c r="C35" s="89">
        <v>992</v>
      </c>
      <c r="D35" s="25" t="s">
        <v>96</v>
      </c>
      <c r="E35" s="25" t="s">
        <v>112</v>
      </c>
      <c r="F35" s="26"/>
      <c r="G35" s="26"/>
      <c r="H35" s="26"/>
      <c r="I35" s="26"/>
      <c r="J35" s="25"/>
      <c r="K35" s="27">
        <f t="shared" ref="K35:L37" si="3">K36</f>
        <v>19.2</v>
      </c>
      <c r="L35" s="96">
        <f t="shared" si="3"/>
        <v>0</v>
      </c>
      <c r="M35" s="84">
        <f t="shared" si="1"/>
        <v>0</v>
      </c>
    </row>
    <row r="36" spans="1:13" ht="27.6">
      <c r="A36" s="15">
        <v>22</v>
      </c>
      <c r="B36" s="29" t="s">
        <v>25</v>
      </c>
      <c r="C36" s="17">
        <v>992</v>
      </c>
      <c r="D36" s="18" t="s">
        <v>96</v>
      </c>
      <c r="E36" s="18" t="s">
        <v>112</v>
      </c>
      <c r="F36" s="19" t="s">
        <v>113</v>
      </c>
      <c r="G36" s="19" t="s">
        <v>111</v>
      </c>
      <c r="H36" s="19" t="s">
        <v>101</v>
      </c>
      <c r="I36" s="19" t="s">
        <v>102</v>
      </c>
      <c r="J36" s="18"/>
      <c r="K36" s="21">
        <f t="shared" si="3"/>
        <v>19.2</v>
      </c>
      <c r="L36" s="97">
        <f t="shared" si="3"/>
        <v>0</v>
      </c>
      <c r="M36" s="84">
        <f t="shared" si="1"/>
        <v>0</v>
      </c>
    </row>
    <row r="37" spans="1:13" ht="56.4" customHeight="1">
      <c r="A37" s="15">
        <v>23</v>
      </c>
      <c r="B37" s="22" t="s">
        <v>26</v>
      </c>
      <c r="C37" s="17">
        <v>992</v>
      </c>
      <c r="D37" s="18" t="s">
        <v>96</v>
      </c>
      <c r="E37" s="18" t="s">
        <v>112</v>
      </c>
      <c r="F37" s="19" t="s">
        <v>113</v>
      </c>
      <c r="G37" s="19" t="s">
        <v>111</v>
      </c>
      <c r="H37" s="19" t="s">
        <v>101</v>
      </c>
      <c r="I37" s="19" t="s">
        <v>114</v>
      </c>
      <c r="J37" s="18"/>
      <c r="K37" s="21">
        <f t="shared" si="3"/>
        <v>19.2</v>
      </c>
      <c r="L37" s="97">
        <f t="shared" si="3"/>
        <v>0</v>
      </c>
      <c r="M37" s="84">
        <f t="shared" si="1"/>
        <v>0</v>
      </c>
    </row>
    <row r="38" spans="1:13">
      <c r="A38" s="15">
        <v>24</v>
      </c>
      <c r="B38" s="22" t="s">
        <v>27</v>
      </c>
      <c r="C38" s="17">
        <v>992</v>
      </c>
      <c r="D38" s="18" t="s">
        <v>96</v>
      </c>
      <c r="E38" s="18" t="s">
        <v>112</v>
      </c>
      <c r="F38" s="19" t="s">
        <v>113</v>
      </c>
      <c r="G38" s="19" t="s">
        <v>111</v>
      </c>
      <c r="H38" s="19" t="s">
        <v>101</v>
      </c>
      <c r="I38" s="19" t="s">
        <v>114</v>
      </c>
      <c r="J38" s="18" t="s">
        <v>115</v>
      </c>
      <c r="K38" s="21">
        <v>19.2</v>
      </c>
      <c r="L38" s="94"/>
      <c r="M38" s="84">
        <f t="shared" si="1"/>
        <v>0</v>
      </c>
    </row>
    <row r="39" spans="1:13" ht="28.8">
      <c r="A39" s="15">
        <v>25</v>
      </c>
      <c r="B39" s="23" t="s">
        <v>28</v>
      </c>
      <c r="C39" s="24">
        <v>992</v>
      </c>
      <c r="D39" s="25" t="s">
        <v>96</v>
      </c>
      <c r="E39" s="25" t="s">
        <v>116</v>
      </c>
      <c r="F39" s="26"/>
      <c r="G39" s="26"/>
      <c r="H39" s="26"/>
      <c r="I39" s="26"/>
      <c r="J39" s="25"/>
      <c r="K39" s="27">
        <f>K40+K48+K51+K54+K57</f>
        <v>973.8</v>
      </c>
      <c r="L39" s="98">
        <f>L40+L48+L51+L54+L57</f>
        <v>631.49999999999989</v>
      </c>
      <c r="M39" s="84">
        <f t="shared" si="1"/>
        <v>64.849044978434989</v>
      </c>
    </row>
    <row r="40" spans="1:13" ht="27.6">
      <c r="A40" s="15">
        <v>26</v>
      </c>
      <c r="B40" s="29" t="s">
        <v>25</v>
      </c>
      <c r="C40" s="30">
        <v>992</v>
      </c>
      <c r="D40" s="31" t="s">
        <v>96</v>
      </c>
      <c r="E40" s="31" t="s">
        <v>116</v>
      </c>
      <c r="F40" s="32" t="s">
        <v>117</v>
      </c>
      <c r="G40" s="32"/>
      <c r="H40" s="32"/>
      <c r="I40" s="32"/>
      <c r="J40" s="31"/>
      <c r="K40" s="33">
        <f>K41+K44+K46</f>
        <v>950.4</v>
      </c>
      <c r="L40" s="99">
        <f>L41+L44+L46</f>
        <v>620.69999999999993</v>
      </c>
      <c r="M40" s="84">
        <f t="shared" si="1"/>
        <v>65.309343434343418</v>
      </c>
    </row>
    <row r="41" spans="1:13" ht="55.2">
      <c r="A41" s="15">
        <v>27</v>
      </c>
      <c r="B41" s="22" t="s">
        <v>29</v>
      </c>
      <c r="C41" s="17">
        <v>992</v>
      </c>
      <c r="D41" s="18" t="s">
        <v>96</v>
      </c>
      <c r="E41" s="18" t="s">
        <v>116</v>
      </c>
      <c r="F41" s="19" t="s">
        <v>117</v>
      </c>
      <c r="G41" s="19" t="s">
        <v>111</v>
      </c>
      <c r="H41" s="19" t="s">
        <v>101</v>
      </c>
      <c r="I41" s="19" t="s">
        <v>102</v>
      </c>
      <c r="J41" s="18"/>
      <c r="K41" s="21">
        <f>K42</f>
        <v>841.6</v>
      </c>
      <c r="L41" s="95">
        <f>L42</f>
        <v>541.29999999999995</v>
      </c>
      <c r="M41" s="84">
        <f t="shared" si="1"/>
        <v>64.317965779467684</v>
      </c>
    </row>
    <row r="42" spans="1:13" ht="27.6">
      <c r="A42" s="15">
        <v>28</v>
      </c>
      <c r="B42" s="22" t="s">
        <v>30</v>
      </c>
      <c r="C42" s="17">
        <v>992</v>
      </c>
      <c r="D42" s="18" t="s">
        <v>96</v>
      </c>
      <c r="E42" s="18" t="s">
        <v>116</v>
      </c>
      <c r="F42" s="19" t="s">
        <v>117</v>
      </c>
      <c r="G42" s="19" t="s">
        <v>111</v>
      </c>
      <c r="H42" s="19" t="s">
        <v>101</v>
      </c>
      <c r="I42" s="19" t="s">
        <v>118</v>
      </c>
      <c r="J42" s="18"/>
      <c r="K42" s="21">
        <f>K43</f>
        <v>841.6</v>
      </c>
      <c r="L42" s="94">
        <f>L43</f>
        <v>541.29999999999995</v>
      </c>
      <c r="M42" s="84">
        <f t="shared" si="1"/>
        <v>64.317965779467684</v>
      </c>
    </row>
    <row r="43" spans="1:13" ht="27.6">
      <c r="A43" s="15">
        <v>29</v>
      </c>
      <c r="B43" s="22" t="s">
        <v>18</v>
      </c>
      <c r="C43" s="17">
        <v>992</v>
      </c>
      <c r="D43" s="18" t="s">
        <v>96</v>
      </c>
      <c r="E43" s="18" t="s">
        <v>116</v>
      </c>
      <c r="F43" s="19" t="s">
        <v>117</v>
      </c>
      <c r="G43" s="19" t="s">
        <v>111</v>
      </c>
      <c r="H43" s="19" t="s">
        <v>101</v>
      </c>
      <c r="I43" s="19" t="s">
        <v>118</v>
      </c>
      <c r="J43" s="18" t="s">
        <v>106</v>
      </c>
      <c r="K43" s="21">
        <v>841.6</v>
      </c>
      <c r="L43" s="94">
        <v>541.29999999999995</v>
      </c>
      <c r="M43" s="84">
        <f t="shared" si="1"/>
        <v>64.317965779467684</v>
      </c>
    </row>
    <row r="44" spans="1:13" ht="27.6">
      <c r="A44" s="15">
        <v>30</v>
      </c>
      <c r="B44" s="22" t="s">
        <v>30</v>
      </c>
      <c r="C44" s="17">
        <v>992</v>
      </c>
      <c r="D44" s="18" t="s">
        <v>96</v>
      </c>
      <c r="E44" s="18" t="s">
        <v>116</v>
      </c>
      <c r="F44" s="19" t="s">
        <v>117</v>
      </c>
      <c r="G44" s="19" t="s">
        <v>111</v>
      </c>
      <c r="H44" s="19" t="s">
        <v>101</v>
      </c>
      <c r="I44" s="19" t="s">
        <v>118</v>
      </c>
      <c r="J44" s="18"/>
      <c r="K44" s="21">
        <f>K45</f>
        <v>58.8</v>
      </c>
      <c r="L44" s="21">
        <f>L45</f>
        <v>29.4</v>
      </c>
      <c r="M44" s="84">
        <f t="shared" si="1"/>
        <v>50</v>
      </c>
    </row>
    <row r="45" spans="1:13">
      <c r="A45" s="15">
        <v>31</v>
      </c>
      <c r="B45" s="22" t="s">
        <v>173</v>
      </c>
      <c r="C45" s="83">
        <v>992</v>
      </c>
      <c r="D45" s="18" t="s">
        <v>96</v>
      </c>
      <c r="E45" s="18" t="s">
        <v>116</v>
      </c>
      <c r="F45" s="19" t="s">
        <v>117</v>
      </c>
      <c r="G45" s="19" t="s">
        <v>111</v>
      </c>
      <c r="H45" s="19" t="s">
        <v>101</v>
      </c>
      <c r="I45" s="19" t="s">
        <v>118</v>
      </c>
      <c r="J45" s="18" t="s">
        <v>119</v>
      </c>
      <c r="K45" s="21">
        <v>58.8</v>
      </c>
      <c r="L45" s="94">
        <v>29.4</v>
      </c>
      <c r="M45" s="84">
        <f t="shared" si="1"/>
        <v>50</v>
      </c>
    </row>
    <row r="46" spans="1:13" ht="27.6">
      <c r="A46" s="15"/>
      <c r="B46" s="22" t="s">
        <v>22</v>
      </c>
      <c r="C46" s="73">
        <v>992</v>
      </c>
      <c r="D46" s="18" t="s">
        <v>96</v>
      </c>
      <c r="E46" s="18" t="s">
        <v>116</v>
      </c>
      <c r="F46" s="19" t="s">
        <v>117</v>
      </c>
      <c r="G46" s="19" t="s">
        <v>111</v>
      </c>
      <c r="H46" s="19" t="s">
        <v>101</v>
      </c>
      <c r="I46" s="19" t="s">
        <v>118</v>
      </c>
      <c r="J46" s="18"/>
      <c r="K46" s="21">
        <f>K47</f>
        <v>50</v>
      </c>
      <c r="L46" s="21">
        <f>L47</f>
        <v>50</v>
      </c>
      <c r="M46" s="84">
        <f t="shared" si="1"/>
        <v>100</v>
      </c>
    </row>
    <row r="47" spans="1:13" ht="27.6">
      <c r="A47" s="15"/>
      <c r="B47" s="22" t="s">
        <v>22</v>
      </c>
      <c r="C47" s="73">
        <v>992</v>
      </c>
      <c r="D47" s="18" t="s">
        <v>96</v>
      </c>
      <c r="E47" s="18" t="s">
        <v>116</v>
      </c>
      <c r="F47" s="19" t="s">
        <v>117</v>
      </c>
      <c r="G47" s="19" t="s">
        <v>111</v>
      </c>
      <c r="H47" s="19" t="s">
        <v>101</v>
      </c>
      <c r="I47" s="19" t="s">
        <v>118</v>
      </c>
      <c r="J47" s="18" t="s">
        <v>107</v>
      </c>
      <c r="K47" s="78">
        <v>50</v>
      </c>
      <c r="L47" s="94">
        <v>50</v>
      </c>
      <c r="M47" s="84">
        <f t="shared" si="1"/>
        <v>100</v>
      </c>
    </row>
    <row r="48" spans="1:13" ht="55.2">
      <c r="A48" s="15">
        <v>30</v>
      </c>
      <c r="B48" s="90" t="s">
        <v>31</v>
      </c>
      <c r="C48" s="73">
        <v>992</v>
      </c>
      <c r="D48" s="74" t="s">
        <v>96</v>
      </c>
      <c r="E48" s="74" t="s">
        <v>116</v>
      </c>
      <c r="F48" s="75" t="s">
        <v>96</v>
      </c>
      <c r="G48" s="75" t="s">
        <v>111</v>
      </c>
      <c r="H48" s="75" t="s">
        <v>101</v>
      </c>
      <c r="I48" s="75" t="s">
        <v>102</v>
      </c>
      <c r="J48" s="74"/>
      <c r="K48" s="7">
        <f>K49</f>
        <v>4</v>
      </c>
      <c r="L48" s="7">
        <f>L49</f>
        <v>0</v>
      </c>
      <c r="M48" s="84">
        <f t="shared" si="1"/>
        <v>0</v>
      </c>
    </row>
    <row r="49" spans="1:13" ht="27.6">
      <c r="A49" s="15">
        <v>31</v>
      </c>
      <c r="B49" s="22" t="s">
        <v>32</v>
      </c>
      <c r="C49" s="17">
        <v>992</v>
      </c>
      <c r="D49" s="18" t="s">
        <v>96</v>
      </c>
      <c r="E49" s="18" t="s">
        <v>116</v>
      </c>
      <c r="F49" s="19" t="s">
        <v>96</v>
      </c>
      <c r="G49" s="19" t="s">
        <v>111</v>
      </c>
      <c r="H49" s="19" t="s">
        <v>101</v>
      </c>
      <c r="I49" s="19" t="s">
        <v>120</v>
      </c>
      <c r="J49" s="18"/>
      <c r="K49" s="21">
        <f>K50</f>
        <v>4</v>
      </c>
      <c r="L49" s="21">
        <f>L50</f>
        <v>0</v>
      </c>
      <c r="M49" s="84">
        <f t="shared" si="1"/>
        <v>0</v>
      </c>
    </row>
    <row r="50" spans="1:13" ht="27.6">
      <c r="A50" s="15">
        <v>32</v>
      </c>
      <c r="B50" s="22" t="s">
        <v>18</v>
      </c>
      <c r="C50" s="17">
        <v>992</v>
      </c>
      <c r="D50" s="18" t="s">
        <v>96</v>
      </c>
      <c r="E50" s="18" t="s">
        <v>116</v>
      </c>
      <c r="F50" s="19" t="s">
        <v>96</v>
      </c>
      <c r="G50" s="19" t="s">
        <v>111</v>
      </c>
      <c r="H50" s="19" t="s">
        <v>101</v>
      </c>
      <c r="I50" s="19" t="s">
        <v>120</v>
      </c>
      <c r="J50" s="18" t="s">
        <v>106</v>
      </c>
      <c r="K50" s="21">
        <v>4</v>
      </c>
      <c r="L50" s="94">
        <v>0</v>
      </c>
      <c r="M50" s="84">
        <f t="shared" si="1"/>
        <v>0</v>
      </c>
    </row>
    <row r="51" spans="1:13" ht="83.4">
      <c r="A51" s="15">
        <v>33</v>
      </c>
      <c r="B51" s="34" t="s">
        <v>33</v>
      </c>
      <c r="C51" s="17">
        <v>992</v>
      </c>
      <c r="D51" s="18" t="s">
        <v>96</v>
      </c>
      <c r="E51" s="18" t="s">
        <v>116</v>
      </c>
      <c r="F51" s="19" t="s">
        <v>97</v>
      </c>
      <c r="G51" s="19" t="s">
        <v>111</v>
      </c>
      <c r="H51" s="19" t="s">
        <v>101</v>
      </c>
      <c r="I51" s="19" t="s">
        <v>102</v>
      </c>
      <c r="J51" s="18"/>
      <c r="K51" s="33">
        <f>K52</f>
        <v>3</v>
      </c>
      <c r="L51" s="33">
        <f>L52</f>
        <v>0</v>
      </c>
      <c r="M51" s="84">
        <f t="shared" si="1"/>
        <v>0</v>
      </c>
    </row>
    <row r="52" spans="1:13" ht="42">
      <c r="A52" s="15">
        <v>34</v>
      </c>
      <c r="B52" s="35" t="s">
        <v>34</v>
      </c>
      <c r="C52" s="17">
        <v>992</v>
      </c>
      <c r="D52" s="18" t="s">
        <v>96</v>
      </c>
      <c r="E52" s="18" t="s">
        <v>116</v>
      </c>
      <c r="F52" s="19" t="s">
        <v>97</v>
      </c>
      <c r="G52" s="19" t="s">
        <v>111</v>
      </c>
      <c r="H52" s="19" t="s">
        <v>101</v>
      </c>
      <c r="I52" s="19" t="s">
        <v>121</v>
      </c>
      <c r="J52" s="18"/>
      <c r="K52" s="21">
        <f>K53</f>
        <v>3</v>
      </c>
      <c r="L52" s="21">
        <f>L53</f>
        <v>0</v>
      </c>
      <c r="M52" s="84">
        <f t="shared" si="1"/>
        <v>0</v>
      </c>
    </row>
    <row r="53" spans="1:13" ht="27.6">
      <c r="A53" s="15">
        <v>35</v>
      </c>
      <c r="B53" s="28" t="s">
        <v>18</v>
      </c>
      <c r="C53" s="17">
        <v>992</v>
      </c>
      <c r="D53" s="18" t="s">
        <v>96</v>
      </c>
      <c r="E53" s="18" t="s">
        <v>116</v>
      </c>
      <c r="F53" s="19" t="s">
        <v>97</v>
      </c>
      <c r="G53" s="19" t="s">
        <v>111</v>
      </c>
      <c r="H53" s="19" t="s">
        <v>101</v>
      </c>
      <c r="I53" s="19" t="s">
        <v>121</v>
      </c>
      <c r="J53" s="18" t="s">
        <v>106</v>
      </c>
      <c r="K53" s="21">
        <v>3</v>
      </c>
      <c r="L53" s="94">
        <v>0</v>
      </c>
      <c r="M53" s="84">
        <f t="shared" si="1"/>
        <v>0</v>
      </c>
    </row>
    <row r="54" spans="1:13" ht="69.599999999999994">
      <c r="A54" s="15">
        <v>36</v>
      </c>
      <c r="B54" s="35" t="s">
        <v>35</v>
      </c>
      <c r="C54" s="17">
        <v>992</v>
      </c>
      <c r="D54" s="18" t="s">
        <v>96</v>
      </c>
      <c r="E54" s="18" t="s">
        <v>116</v>
      </c>
      <c r="F54" s="19" t="s">
        <v>98</v>
      </c>
      <c r="G54" s="19" t="s">
        <v>111</v>
      </c>
      <c r="H54" s="19" t="s">
        <v>101</v>
      </c>
      <c r="I54" s="19" t="s">
        <v>102</v>
      </c>
      <c r="J54" s="18"/>
      <c r="K54" s="33">
        <f>K55</f>
        <v>11.4</v>
      </c>
      <c r="L54" s="94">
        <f>L55</f>
        <v>10.8</v>
      </c>
      <c r="M54" s="84">
        <f t="shared" si="1"/>
        <v>94.736842105263165</v>
      </c>
    </row>
    <row r="55" spans="1:13" ht="28.2">
      <c r="A55" s="15">
        <v>37</v>
      </c>
      <c r="B55" s="35" t="s">
        <v>36</v>
      </c>
      <c r="C55" s="17">
        <v>992</v>
      </c>
      <c r="D55" s="18" t="s">
        <v>96</v>
      </c>
      <c r="E55" s="18" t="s">
        <v>116</v>
      </c>
      <c r="F55" s="19" t="s">
        <v>98</v>
      </c>
      <c r="G55" s="19" t="s">
        <v>111</v>
      </c>
      <c r="H55" s="19" t="s">
        <v>101</v>
      </c>
      <c r="I55" s="19" t="s">
        <v>122</v>
      </c>
      <c r="J55" s="18"/>
      <c r="K55" s="21">
        <f>K56</f>
        <v>11.4</v>
      </c>
      <c r="L55" s="94">
        <f>L56</f>
        <v>10.8</v>
      </c>
      <c r="M55" s="84">
        <f t="shared" si="1"/>
        <v>94.736842105263165</v>
      </c>
    </row>
    <row r="56" spans="1:13" ht="27.6">
      <c r="A56" s="15">
        <v>38</v>
      </c>
      <c r="B56" s="28" t="s">
        <v>18</v>
      </c>
      <c r="C56" s="17">
        <v>992</v>
      </c>
      <c r="D56" s="18" t="s">
        <v>96</v>
      </c>
      <c r="E56" s="18" t="s">
        <v>116</v>
      </c>
      <c r="F56" s="19" t="s">
        <v>98</v>
      </c>
      <c r="G56" s="19" t="s">
        <v>111</v>
      </c>
      <c r="H56" s="19" t="s">
        <v>101</v>
      </c>
      <c r="I56" s="19" t="s">
        <v>122</v>
      </c>
      <c r="J56" s="18" t="s">
        <v>106</v>
      </c>
      <c r="K56" s="21">
        <v>11.4</v>
      </c>
      <c r="L56" s="95">
        <v>10.8</v>
      </c>
      <c r="M56" s="84">
        <f t="shared" si="1"/>
        <v>94.736842105263165</v>
      </c>
    </row>
    <row r="57" spans="1:13" ht="97.2">
      <c r="A57" s="15"/>
      <c r="B57" s="91" t="s">
        <v>182</v>
      </c>
      <c r="C57" s="17">
        <v>992</v>
      </c>
      <c r="D57" s="18" t="s">
        <v>96</v>
      </c>
      <c r="E57" s="18" t="s">
        <v>116</v>
      </c>
      <c r="F57" s="19" t="s">
        <v>183</v>
      </c>
      <c r="G57" s="19" t="s">
        <v>111</v>
      </c>
      <c r="H57" s="19" t="s">
        <v>101</v>
      </c>
      <c r="I57" s="19" t="s">
        <v>184</v>
      </c>
      <c r="J57" s="18"/>
      <c r="K57" s="93">
        <f>K58</f>
        <v>5</v>
      </c>
      <c r="L57" s="93">
        <f>L58</f>
        <v>0</v>
      </c>
      <c r="M57" s="84">
        <f t="shared" si="1"/>
        <v>0</v>
      </c>
    </row>
    <row r="58" spans="1:13" ht="27.6">
      <c r="A58" s="15"/>
      <c r="B58" s="36" t="s">
        <v>18</v>
      </c>
      <c r="C58" s="17">
        <v>992</v>
      </c>
      <c r="D58" s="18" t="s">
        <v>96</v>
      </c>
      <c r="E58" s="18" t="s">
        <v>116</v>
      </c>
      <c r="F58" s="19" t="s">
        <v>183</v>
      </c>
      <c r="G58" s="19" t="s">
        <v>111</v>
      </c>
      <c r="H58" s="19" t="s">
        <v>101</v>
      </c>
      <c r="I58" s="19" t="s">
        <v>184</v>
      </c>
      <c r="J58" s="18" t="s">
        <v>106</v>
      </c>
      <c r="K58" s="92">
        <v>5</v>
      </c>
      <c r="L58" s="94">
        <v>0</v>
      </c>
      <c r="M58" s="84">
        <f t="shared" si="1"/>
        <v>0</v>
      </c>
    </row>
    <row r="59" spans="1:13" ht="20.399999999999999" customHeight="1">
      <c r="A59" s="15">
        <v>43</v>
      </c>
      <c r="B59" s="29" t="s">
        <v>37</v>
      </c>
      <c r="C59" s="30">
        <v>992</v>
      </c>
      <c r="D59" s="31" t="s">
        <v>97</v>
      </c>
      <c r="E59" s="31"/>
      <c r="F59" s="32"/>
      <c r="G59" s="32"/>
      <c r="H59" s="32"/>
      <c r="I59" s="32"/>
      <c r="J59" s="31"/>
      <c r="K59" s="33">
        <f t="shared" ref="K59:L62" si="4">K60</f>
        <v>212.3</v>
      </c>
      <c r="L59" s="94">
        <f t="shared" si="4"/>
        <v>121.4</v>
      </c>
      <c r="M59" s="84">
        <f t="shared" si="1"/>
        <v>57.183231276495526</v>
      </c>
    </row>
    <row r="60" spans="1:13" ht="28.8">
      <c r="A60" s="15">
        <v>44</v>
      </c>
      <c r="B60" s="23" t="s">
        <v>38</v>
      </c>
      <c r="C60" s="24">
        <v>992</v>
      </c>
      <c r="D60" s="25" t="s">
        <v>97</v>
      </c>
      <c r="E60" s="25" t="s">
        <v>98</v>
      </c>
      <c r="F60" s="26"/>
      <c r="G60" s="26"/>
      <c r="H60" s="26"/>
      <c r="I60" s="26"/>
      <c r="J60" s="25"/>
      <c r="K60" s="27">
        <f t="shared" si="4"/>
        <v>212.3</v>
      </c>
      <c r="L60" s="95">
        <f t="shared" si="4"/>
        <v>121.4</v>
      </c>
      <c r="M60" s="84">
        <f t="shared" si="1"/>
        <v>57.183231276495526</v>
      </c>
    </row>
    <row r="61" spans="1:13" ht="27.6">
      <c r="A61" s="15">
        <v>45</v>
      </c>
      <c r="B61" s="22" t="s">
        <v>25</v>
      </c>
      <c r="C61" s="17">
        <v>992</v>
      </c>
      <c r="D61" s="18" t="s">
        <v>97</v>
      </c>
      <c r="E61" s="18" t="s">
        <v>98</v>
      </c>
      <c r="F61" s="19" t="s">
        <v>123</v>
      </c>
      <c r="G61" s="19" t="s">
        <v>111</v>
      </c>
      <c r="H61" s="19" t="s">
        <v>101</v>
      </c>
      <c r="I61" s="19" t="s">
        <v>102</v>
      </c>
      <c r="J61" s="18"/>
      <c r="K61" s="21">
        <f t="shared" si="4"/>
        <v>212.3</v>
      </c>
      <c r="L61" s="94">
        <f t="shared" si="4"/>
        <v>121.4</v>
      </c>
      <c r="M61" s="84">
        <f t="shared" si="1"/>
        <v>57.183231276495526</v>
      </c>
    </row>
    <row r="62" spans="1:13" ht="27.6">
      <c r="A62" s="15">
        <v>46</v>
      </c>
      <c r="B62" s="22" t="s">
        <v>39</v>
      </c>
      <c r="C62" s="17">
        <v>992</v>
      </c>
      <c r="D62" s="18" t="s">
        <v>97</v>
      </c>
      <c r="E62" s="18" t="s">
        <v>98</v>
      </c>
      <c r="F62" s="19" t="s">
        <v>123</v>
      </c>
      <c r="G62" s="19" t="s">
        <v>111</v>
      </c>
      <c r="H62" s="19" t="s">
        <v>101</v>
      </c>
      <c r="I62" s="19" t="s">
        <v>102</v>
      </c>
      <c r="J62" s="18"/>
      <c r="K62" s="21">
        <f t="shared" si="4"/>
        <v>212.3</v>
      </c>
      <c r="L62" s="94">
        <f t="shared" si="4"/>
        <v>121.4</v>
      </c>
      <c r="M62" s="84">
        <f t="shared" si="1"/>
        <v>57.183231276495526</v>
      </c>
    </row>
    <row r="63" spans="1:13" ht="41.4">
      <c r="A63" s="15">
        <v>47</v>
      </c>
      <c r="B63" s="28" t="s">
        <v>40</v>
      </c>
      <c r="C63" s="17">
        <v>992</v>
      </c>
      <c r="D63" s="18" t="s">
        <v>97</v>
      </c>
      <c r="E63" s="18" t="s">
        <v>98</v>
      </c>
      <c r="F63" s="19" t="s">
        <v>123</v>
      </c>
      <c r="G63" s="19" t="s">
        <v>111</v>
      </c>
      <c r="H63" s="19" t="s">
        <v>101</v>
      </c>
      <c r="I63" s="19" t="s">
        <v>124</v>
      </c>
      <c r="J63" s="18"/>
      <c r="K63" s="21">
        <f>K64+K65</f>
        <v>212.3</v>
      </c>
      <c r="L63" s="94">
        <f>L64+L65</f>
        <v>121.4</v>
      </c>
      <c r="M63" s="84">
        <f t="shared" si="1"/>
        <v>57.183231276495526</v>
      </c>
    </row>
    <row r="64" spans="1:13" ht="36" customHeight="1">
      <c r="A64" s="15">
        <v>48</v>
      </c>
      <c r="B64" s="22" t="s">
        <v>15</v>
      </c>
      <c r="C64" s="17">
        <v>992</v>
      </c>
      <c r="D64" s="18" t="s">
        <v>97</v>
      </c>
      <c r="E64" s="18" t="s">
        <v>98</v>
      </c>
      <c r="F64" s="19" t="s">
        <v>123</v>
      </c>
      <c r="G64" s="19" t="s">
        <v>111</v>
      </c>
      <c r="H64" s="19" t="s">
        <v>101</v>
      </c>
      <c r="I64" s="19" t="s">
        <v>124</v>
      </c>
      <c r="J64" s="18" t="s">
        <v>105</v>
      </c>
      <c r="K64" s="21">
        <v>165.5</v>
      </c>
      <c r="L64" s="94">
        <v>121.4</v>
      </c>
      <c r="M64" s="84">
        <f t="shared" si="1"/>
        <v>73.353474320241702</v>
      </c>
    </row>
    <row r="65" spans="1:13" ht="27.6">
      <c r="A65" s="15">
        <v>49</v>
      </c>
      <c r="B65" s="28" t="s">
        <v>18</v>
      </c>
      <c r="C65" s="17">
        <v>992</v>
      </c>
      <c r="D65" s="18" t="s">
        <v>97</v>
      </c>
      <c r="E65" s="18" t="s">
        <v>98</v>
      </c>
      <c r="F65" s="19" t="s">
        <v>123</v>
      </c>
      <c r="G65" s="19" t="s">
        <v>111</v>
      </c>
      <c r="H65" s="19" t="s">
        <v>101</v>
      </c>
      <c r="I65" s="19" t="s">
        <v>124</v>
      </c>
      <c r="J65" s="18" t="s">
        <v>106</v>
      </c>
      <c r="K65" s="21">
        <v>46.8</v>
      </c>
      <c r="L65" s="95">
        <v>0</v>
      </c>
      <c r="M65" s="84">
        <f t="shared" si="1"/>
        <v>0</v>
      </c>
    </row>
    <row r="66" spans="1:13" ht="27.6">
      <c r="A66" s="15">
        <v>50</v>
      </c>
      <c r="B66" s="29" t="s">
        <v>41</v>
      </c>
      <c r="C66" s="30">
        <v>992</v>
      </c>
      <c r="D66" s="31" t="s">
        <v>98</v>
      </c>
      <c r="E66" s="31"/>
      <c r="F66" s="32"/>
      <c r="G66" s="32"/>
      <c r="H66" s="32"/>
      <c r="I66" s="32"/>
      <c r="J66" s="31"/>
      <c r="K66" s="33">
        <f>K67+K77+K81</f>
        <v>544.4</v>
      </c>
      <c r="L66" s="94">
        <f>L67+L77+L81</f>
        <v>386.7</v>
      </c>
      <c r="M66" s="84">
        <f t="shared" si="1"/>
        <v>71.032329169728143</v>
      </c>
    </row>
    <row r="67" spans="1:13" ht="58.95" customHeight="1">
      <c r="A67" s="15">
        <v>51</v>
      </c>
      <c r="B67" s="37" t="s">
        <v>42</v>
      </c>
      <c r="C67" s="24">
        <v>992</v>
      </c>
      <c r="D67" s="25" t="s">
        <v>98</v>
      </c>
      <c r="E67" s="25" t="s">
        <v>125</v>
      </c>
      <c r="F67" s="26"/>
      <c r="G67" s="26"/>
      <c r="H67" s="26"/>
      <c r="I67" s="26"/>
      <c r="J67" s="25"/>
      <c r="K67" s="27">
        <f>K68+K74</f>
        <v>417.4</v>
      </c>
      <c r="L67" s="94">
        <f>L68+L74</f>
        <v>336.9</v>
      </c>
      <c r="M67" s="84">
        <f t="shared" si="1"/>
        <v>80.713943459511256</v>
      </c>
    </row>
    <row r="68" spans="1:13" ht="28.2">
      <c r="A68" s="15">
        <v>52</v>
      </c>
      <c r="B68" s="35" t="s">
        <v>25</v>
      </c>
      <c r="C68" s="17">
        <v>992</v>
      </c>
      <c r="D68" s="18" t="s">
        <v>98</v>
      </c>
      <c r="E68" s="18" t="s">
        <v>125</v>
      </c>
      <c r="F68" s="19" t="s">
        <v>126</v>
      </c>
      <c r="G68" s="19" t="s">
        <v>111</v>
      </c>
      <c r="H68" s="19" t="s">
        <v>101</v>
      </c>
      <c r="I68" s="19" t="s">
        <v>102</v>
      </c>
      <c r="J68" s="18"/>
      <c r="K68" s="80">
        <f>K69</f>
        <v>384.4</v>
      </c>
      <c r="L68" s="94">
        <f>L69</f>
        <v>333.9</v>
      </c>
      <c r="M68" s="84">
        <f t="shared" si="1"/>
        <v>86.862643080124869</v>
      </c>
    </row>
    <row r="69" spans="1:13" ht="60.6" customHeight="1">
      <c r="A69" s="15">
        <v>53</v>
      </c>
      <c r="B69" s="35" t="s">
        <v>43</v>
      </c>
      <c r="C69" s="17">
        <v>992</v>
      </c>
      <c r="D69" s="18" t="s">
        <v>98</v>
      </c>
      <c r="E69" s="18" t="s">
        <v>125</v>
      </c>
      <c r="F69" s="19" t="s">
        <v>126</v>
      </c>
      <c r="G69" s="19" t="s">
        <v>111</v>
      </c>
      <c r="H69" s="19" t="s">
        <v>101</v>
      </c>
      <c r="I69" s="19" t="s">
        <v>102</v>
      </c>
      <c r="J69" s="18"/>
      <c r="K69" s="80">
        <f>K72+K70</f>
        <v>384.4</v>
      </c>
      <c r="L69" s="94">
        <f>L70+L72</f>
        <v>333.9</v>
      </c>
      <c r="M69" s="84">
        <f t="shared" si="1"/>
        <v>86.862643080124869</v>
      </c>
    </row>
    <row r="70" spans="1:13" ht="46.95" customHeight="1">
      <c r="A70" s="15">
        <v>54</v>
      </c>
      <c r="B70" s="35" t="s">
        <v>44</v>
      </c>
      <c r="C70" s="17">
        <v>992</v>
      </c>
      <c r="D70" s="18" t="s">
        <v>98</v>
      </c>
      <c r="E70" s="18" t="s">
        <v>125</v>
      </c>
      <c r="F70" s="19" t="s">
        <v>126</v>
      </c>
      <c r="G70" s="19" t="s">
        <v>111</v>
      </c>
      <c r="H70" s="19" t="s">
        <v>101</v>
      </c>
      <c r="I70" s="19" t="s">
        <v>127</v>
      </c>
      <c r="J70" s="18"/>
      <c r="K70" s="21">
        <f>K71</f>
        <v>40</v>
      </c>
      <c r="L70" s="95">
        <f>SUM(L71)</f>
        <v>0</v>
      </c>
      <c r="M70" s="84">
        <f t="shared" si="1"/>
        <v>0</v>
      </c>
    </row>
    <row r="71" spans="1:13" ht="27.6">
      <c r="A71" s="15">
        <v>55</v>
      </c>
      <c r="B71" s="22" t="s">
        <v>18</v>
      </c>
      <c r="C71" s="17">
        <v>992</v>
      </c>
      <c r="D71" s="18" t="s">
        <v>98</v>
      </c>
      <c r="E71" s="18" t="s">
        <v>125</v>
      </c>
      <c r="F71" s="19" t="s">
        <v>126</v>
      </c>
      <c r="G71" s="19" t="s">
        <v>111</v>
      </c>
      <c r="H71" s="19" t="s">
        <v>101</v>
      </c>
      <c r="I71" s="19" t="s">
        <v>127</v>
      </c>
      <c r="J71" s="18" t="s">
        <v>106</v>
      </c>
      <c r="K71" s="21">
        <v>40</v>
      </c>
      <c r="L71" s="94">
        <v>0</v>
      </c>
      <c r="M71" s="84">
        <f t="shared" si="1"/>
        <v>0</v>
      </c>
    </row>
    <row r="72" spans="1:13" ht="18" customHeight="1">
      <c r="A72" s="15">
        <v>56</v>
      </c>
      <c r="B72" s="35" t="s">
        <v>45</v>
      </c>
      <c r="C72" s="17">
        <v>992</v>
      </c>
      <c r="D72" s="18" t="s">
        <v>98</v>
      </c>
      <c r="E72" s="18" t="s">
        <v>125</v>
      </c>
      <c r="F72" s="19" t="s">
        <v>126</v>
      </c>
      <c r="G72" s="19" t="s">
        <v>111</v>
      </c>
      <c r="H72" s="19" t="s">
        <v>101</v>
      </c>
      <c r="I72" s="19" t="s">
        <v>128</v>
      </c>
      <c r="J72" s="18"/>
      <c r="K72" s="21">
        <f>K73</f>
        <v>344.4</v>
      </c>
      <c r="L72" s="94">
        <f>L73</f>
        <v>333.9</v>
      </c>
      <c r="M72" s="84">
        <f t="shared" si="1"/>
        <v>96.951219512195124</v>
      </c>
    </row>
    <row r="73" spans="1:13" ht="27.6">
      <c r="A73" s="15">
        <v>57</v>
      </c>
      <c r="B73" s="22" t="s">
        <v>18</v>
      </c>
      <c r="C73" s="17">
        <v>992</v>
      </c>
      <c r="D73" s="18" t="s">
        <v>98</v>
      </c>
      <c r="E73" s="18" t="s">
        <v>125</v>
      </c>
      <c r="F73" s="19" t="s">
        <v>126</v>
      </c>
      <c r="G73" s="19" t="s">
        <v>111</v>
      </c>
      <c r="H73" s="19" t="s">
        <v>101</v>
      </c>
      <c r="I73" s="19" t="s">
        <v>128</v>
      </c>
      <c r="J73" s="18" t="s">
        <v>106</v>
      </c>
      <c r="K73" s="21">
        <v>344.4</v>
      </c>
      <c r="L73" s="94">
        <v>333.9</v>
      </c>
      <c r="M73" s="84">
        <f t="shared" si="1"/>
        <v>96.951219512195124</v>
      </c>
    </row>
    <row r="74" spans="1:13" ht="69.599999999999994">
      <c r="A74" s="15">
        <v>58</v>
      </c>
      <c r="B74" s="34" t="s">
        <v>46</v>
      </c>
      <c r="C74" s="17">
        <v>992</v>
      </c>
      <c r="D74" s="18" t="s">
        <v>98</v>
      </c>
      <c r="E74" s="18" t="s">
        <v>125</v>
      </c>
      <c r="F74" s="19" t="s">
        <v>99</v>
      </c>
      <c r="G74" s="19" t="s">
        <v>111</v>
      </c>
      <c r="H74" s="19" t="s">
        <v>101</v>
      </c>
      <c r="I74" s="19" t="s">
        <v>102</v>
      </c>
      <c r="J74" s="18"/>
      <c r="K74" s="21">
        <f>K75</f>
        <v>33</v>
      </c>
      <c r="L74" s="94">
        <f>L75</f>
        <v>3</v>
      </c>
      <c r="M74" s="84">
        <f t="shared" si="1"/>
        <v>9.0909090909090917</v>
      </c>
    </row>
    <row r="75" spans="1:13" ht="43.95" customHeight="1">
      <c r="A75" s="15">
        <v>59</v>
      </c>
      <c r="B75" s="35" t="s">
        <v>47</v>
      </c>
      <c r="C75" s="17">
        <v>992</v>
      </c>
      <c r="D75" s="18" t="s">
        <v>98</v>
      </c>
      <c r="E75" s="18" t="s">
        <v>125</v>
      </c>
      <c r="F75" s="19" t="s">
        <v>99</v>
      </c>
      <c r="G75" s="19" t="s">
        <v>111</v>
      </c>
      <c r="H75" s="19" t="s">
        <v>101</v>
      </c>
      <c r="I75" s="19" t="s">
        <v>129</v>
      </c>
      <c r="J75" s="18"/>
      <c r="K75" s="21">
        <f>K76</f>
        <v>33</v>
      </c>
      <c r="L75" s="95">
        <f>L76</f>
        <v>3</v>
      </c>
      <c r="M75" s="84">
        <f t="shared" si="1"/>
        <v>9.0909090909090917</v>
      </c>
    </row>
    <row r="76" spans="1:13" ht="28.2">
      <c r="A76" s="15">
        <v>60</v>
      </c>
      <c r="B76" s="34" t="s">
        <v>18</v>
      </c>
      <c r="C76" s="17">
        <v>992</v>
      </c>
      <c r="D76" s="18" t="s">
        <v>98</v>
      </c>
      <c r="E76" s="18" t="s">
        <v>125</v>
      </c>
      <c r="F76" s="19" t="s">
        <v>99</v>
      </c>
      <c r="G76" s="19" t="s">
        <v>111</v>
      </c>
      <c r="H76" s="19" t="s">
        <v>101</v>
      </c>
      <c r="I76" s="19" t="s">
        <v>129</v>
      </c>
      <c r="J76" s="18" t="s">
        <v>106</v>
      </c>
      <c r="K76" s="21">
        <v>33</v>
      </c>
      <c r="L76" s="94">
        <v>3</v>
      </c>
      <c r="M76" s="84">
        <f t="shared" si="1"/>
        <v>9.0909090909090917</v>
      </c>
    </row>
    <row r="77" spans="1:13" ht="28.8">
      <c r="A77" s="15">
        <v>61</v>
      </c>
      <c r="B77" s="23" t="s">
        <v>48</v>
      </c>
      <c r="C77" s="24">
        <v>992</v>
      </c>
      <c r="D77" s="25" t="s">
        <v>98</v>
      </c>
      <c r="E77" s="25" t="s">
        <v>130</v>
      </c>
      <c r="F77" s="26"/>
      <c r="G77" s="26"/>
      <c r="H77" s="26"/>
      <c r="I77" s="26"/>
      <c r="J77" s="25"/>
      <c r="K77" s="27">
        <f t="shared" ref="K77:L78" si="5">K78</f>
        <v>20</v>
      </c>
      <c r="L77" s="27">
        <f t="shared" si="5"/>
        <v>0</v>
      </c>
      <c r="M77" s="84">
        <f t="shared" si="1"/>
        <v>0</v>
      </c>
    </row>
    <row r="78" spans="1:13" ht="55.95" customHeight="1">
      <c r="A78" s="15">
        <v>62</v>
      </c>
      <c r="B78" s="35" t="s">
        <v>185</v>
      </c>
      <c r="C78" s="17">
        <v>992</v>
      </c>
      <c r="D78" s="18" t="s">
        <v>98</v>
      </c>
      <c r="E78" s="18" t="s">
        <v>130</v>
      </c>
      <c r="F78" s="19" t="s">
        <v>131</v>
      </c>
      <c r="G78" s="19" t="s">
        <v>111</v>
      </c>
      <c r="H78" s="19" t="s">
        <v>101</v>
      </c>
      <c r="I78" s="19" t="s">
        <v>102</v>
      </c>
      <c r="J78" s="18"/>
      <c r="K78" s="21">
        <f t="shared" si="5"/>
        <v>20</v>
      </c>
      <c r="L78" s="21">
        <f t="shared" si="5"/>
        <v>0</v>
      </c>
      <c r="M78" s="84">
        <f t="shared" si="1"/>
        <v>0</v>
      </c>
    </row>
    <row r="79" spans="1:13" ht="28.2">
      <c r="A79" s="15">
        <v>63</v>
      </c>
      <c r="B79" s="35" t="s">
        <v>49</v>
      </c>
      <c r="C79" s="17">
        <v>992</v>
      </c>
      <c r="D79" s="18" t="s">
        <v>98</v>
      </c>
      <c r="E79" s="18" t="s">
        <v>130</v>
      </c>
      <c r="F79" s="19" t="s">
        <v>131</v>
      </c>
      <c r="G79" s="19" t="s">
        <v>111</v>
      </c>
      <c r="H79" s="19" t="s">
        <v>101</v>
      </c>
      <c r="I79" s="19" t="s">
        <v>132</v>
      </c>
      <c r="J79" s="18"/>
      <c r="K79" s="21">
        <f>K80</f>
        <v>20</v>
      </c>
      <c r="L79" s="21">
        <f>L80</f>
        <v>0</v>
      </c>
      <c r="M79" s="84">
        <f t="shared" ref="M79:M133" si="6">L79/K79*100</f>
        <v>0</v>
      </c>
    </row>
    <row r="80" spans="1:13" ht="27.6">
      <c r="A80" s="15">
        <v>64</v>
      </c>
      <c r="B80" s="28" t="s">
        <v>18</v>
      </c>
      <c r="C80" s="17">
        <v>992</v>
      </c>
      <c r="D80" s="18" t="s">
        <v>98</v>
      </c>
      <c r="E80" s="18" t="s">
        <v>130</v>
      </c>
      <c r="F80" s="19" t="s">
        <v>131</v>
      </c>
      <c r="G80" s="19" t="s">
        <v>111</v>
      </c>
      <c r="H80" s="19" t="s">
        <v>101</v>
      </c>
      <c r="I80" s="19" t="s">
        <v>132</v>
      </c>
      <c r="J80" s="18" t="s">
        <v>106</v>
      </c>
      <c r="K80" s="21">
        <v>20</v>
      </c>
      <c r="L80" s="95">
        <v>0</v>
      </c>
      <c r="M80" s="84">
        <f t="shared" si="6"/>
        <v>0</v>
      </c>
    </row>
    <row r="81" spans="1:13" ht="41.4" customHeight="1">
      <c r="A81" s="15">
        <v>65</v>
      </c>
      <c r="B81" s="38" t="s">
        <v>50</v>
      </c>
      <c r="C81" s="24">
        <v>992</v>
      </c>
      <c r="D81" s="25" t="s">
        <v>98</v>
      </c>
      <c r="E81" s="25" t="s">
        <v>133</v>
      </c>
      <c r="F81" s="26"/>
      <c r="G81" s="26"/>
      <c r="H81" s="26"/>
      <c r="I81" s="26"/>
      <c r="J81" s="25"/>
      <c r="K81" s="27">
        <f>K82+K85+K88+K91</f>
        <v>107</v>
      </c>
      <c r="L81" s="94">
        <f>L82+L85+L88+L91</f>
        <v>49.8</v>
      </c>
      <c r="M81" s="84">
        <f t="shared" si="6"/>
        <v>46.54205607476635</v>
      </c>
    </row>
    <row r="82" spans="1:13" ht="96.6">
      <c r="A82" s="39">
        <v>66</v>
      </c>
      <c r="B82" s="40" t="s">
        <v>51</v>
      </c>
      <c r="C82" s="41">
        <v>992</v>
      </c>
      <c r="D82" s="42" t="s">
        <v>98</v>
      </c>
      <c r="E82" s="42">
        <v>14</v>
      </c>
      <c r="F82" s="42">
        <v>16</v>
      </c>
      <c r="G82" s="42">
        <v>0</v>
      </c>
      <c r="H82" s="42" t="s">
        <v>101</v>
      </c>
      <c r="I82" s="42">
        <v>99120</v>
      </c>
      <c r="J82" s="43"/>
      <c r="K82" s="44">
        <f>K83</f>
        <v>4</v>
      </c>
      <c r="L82" s="44">
        <f>L83</f>
        <v>0</v>
      </c>
      <c r="M82" s="84">
        <f t="shared" si="6"/>
        <v>0</v>
      </c>
    </row>
    <row r="83" spans="1:13" ht="41.4">
      <c r="A83" s="39">
        <v>67</v>
      </c>
      <c r="B83" s="45" t="s">
        <v>52</v>
      </c>
      <c r="C83" s="41">
        <v>992</v>
      </c>
      <c r="D83" s="42" t="s">
        <v>98</v>
      </c>
      <c r="E83" s="42" t="s">
        <v>133</v>
      </c>
      <c r="F83" s="42" t="s">
        <v>164</v>
      </c>
      <c r="G83" s="42" t="s">
        <v>111</v>
      </c>
      <c r="H83" s="42" t="s">
        <v>101</v>
      </c>
      <c r="I83" s="42" t="s">
        <v>165</v>
      </c>
      <c r="J83" s="46"/>
      <c r="K83" s="44">
        <f>K84</f>
        <v>4</v>
      </c>
      <c r="L83" s="44">
        <f>L84</f>
        <v>0</v>
      </c>
      <c r="M83" s="84">
        <f t="shared" si="6"/>
        <v>0</v>
      </c>
    </row>
    <row r="84" spans="1:13" ht="27.6">
      <c r="A84" s="39">
        <v>68</v>
      </c>
      <c r="B84" s="45" t="s">
        <v>18</v>
      </c>
      <c r="C84" s="41">
        <v>992</v>
      </c>
      <c r="D84" s="42" t="s">
        <v>98</v>
      </c>
      <c r="E84" s="42" t="s">
        <v>133</v>
      </c>
      <c r="F84" s="42" t="s">
        <v>164</v>
      </c>
      <c r="G84" s="42" t="s">
        <v>111</v>
      </c>
      <c r="H84" s="42" t="s">
        <v>101</v>
      </c>
      <c r="I84" s="42" t="s">
        <v>165</v>
      </c>
      <c r="J84" s="46" t="s">
        <v>106</v>
      </c>
      <c r="K84" s="44">
        <v>4</v>
      </c>
      <c r="L84" s="104">
        <v>0</v>
      </c>
      <c r="M84" s="84">
        <f t="shared" si="6"/>
        <v>0</v>
      </c>
    </row>
    <row r="85" spans="1:13" ht="82.8">
      <c r="A85" s="15">
        <v>69</v>
      </c>
      <c r="B85" s="40" t="s">
        <v>53</v>
      </c>
      <c r="C85" s="47">
        <v>992</v>
      </c>
      <c r="D85" s="46" t="s">
        <v>98</v>
      </c>
      <c r="E85" s="46" t="s">
        <v>133</v>
      </c>
      <c r="F85" s="48" t="s">
        <v>134</v>
      </c>
      <c r="G85" s="48" t="s">
        <v>111</v>
      </c>
      <c r="H85" s="48" t="s">
        <v>101</v>
      </c>
      <c r="I85" s="48" t="s">
        <v>102</v>
      </c>
      <c r="J85" s="46"/>
      <c r="K85" s="44">
        <f>K86</f>
        <v>1</v>
      </c>
      <c r="L85" s="44">
        <f>L86</f>
        <v>0</v>
      </c>
      <c r="M85" s="84">
        <f t="shared" si="6"/>
        <v>0</v>
      </c>
    </row>
    <row r="86" spans="1:13" ht="27.6">
      <c r="A86" s="15">
        <v>70</v>
      </c>
      <c r="B86" s="22" t="s">
        <v>54</v>
      </c>
      <c r="C86" s="17">
        <v>992</v>
      </c>
      <c r="D86" s="18" t="s">
        <v>98</v>
      </c>
      <c r="E86" s="18" t="s">
        <v>133</v>
      </c>
      <c r="F86" s="19" t="s">
        <v>134</v>
      </c>
      <c r="G86" s="19" t="s">
        <v>111</v>
      </c>
      <c r="H86" s="19" t="s">
        <v>101</v>
      </c>
      <c r="I86" s="19" t="s">
        <v>135</v>
      </c>
      <c r="J86" s="18"/>
      <c r="K86" s="21">
        <f>K87</f>
        <v>1</v>
      </c>
      <c r="L86" s="21">
        <f>L87</f>
        <v>0</v>
      </c>
      <c r="M86" s="84">
        <f t="shared" si="6"/>
        <v>0</v>
      </c>
    </row>
    <row r="87" spans="1:13" ht="27.6">
      <c r="A87" s="15">
        <v>71</v>
      </c>
      <c r="B87" s="22" t="s">
        <v>18</v>
      </c>
      <c r="C87" s="17">
        <v>992</v>
      </c>
      <c r="D87" s="18" t="s">
        <v>98</v>
      </c>
      <c r="E87" s="18" t="s">
        <v>133</v>
      </c>
      <c r="F87" s="19" t="s">
        <v>134</v>
      </c>
      <c r="G87" s="19" t="s">
        <v>111</v>
      </c>
      <c r="H87" s="19" t="s">
        <v>101</v>
      </c>
      <c r="I87" s="19" t="s">
        <v>135</v>
      </c>
      <c r="J87" s="18" t="s">
        <v>106</v>
      </c>
      <c r="K87" s="21">
        <v>1</v>
      </c>
      <c r="L87" s="94">
        <v>0</v>
      </c>
      <c r="M87" s="84">
        <f t="shared" si="6"/>
        <v>0</v>
      </c>
    </row>
    <row r="88" spans="1:13" ht="82.8">
      <c r="A88" s="39">
        <v>75</v>
      </c>
      <c r="B88" s="45" t="s">
        <v>186</v>
      </c>
      <c r="C88" s="47">
        <v>992</v>
      </c>
      <c r="D88" s="46" t="s">
        <v>98</v>
      </c>
      <c r="E88" s="46" t="s">
        <v>133</v>
      </c>
      <c r="F88" s="48" t="s">
        <v>136</v>
      </c>
      <c r="G88" s="48" t="s">
        <v>111</v>
      </c>
      <c r="H88" s="48" t="s">
        <v>101</v>
      </c>
      <c r="I88" s="48" t="s">
        <v>102</v>
      </c>
      <c r="J88" s="46"/>
      <c r="K88" s="44">
        <f>K89</f>
        <v>42</v>
      </c>
      <c r="L88" s="94">
        <f>L89</f>
        <v>22.8</v>
      </c>
      <c r="M88" s="84">
        <f t="shared" si="6"/>
        <v>54.285714285714292</v>
      </c>
    </row>
    <row r="89" spans="1:13" ht="41.4">
      <c r="A89" s="15">
        <v>76</v>
      </c>
      <c r="B89" s="22" t="s">
        <v>55</v>
      </c>
      <c r="C89" s="17">
        <v>992</v>
      </c>
      <c r="D89" s="18" t="s">
        <v>98</v>
      </c>
      <c r="E89" s="18" t="s">
        <v>133</v>
      </c>
      <c r="F89" s="19" t="s">
        <v>136</v>
      </c>
      <c r="G89" s="19" t="s">
        <v>111</v>
      </c>
      <c r="H89" s="19" t="s">
        <v>101</v>
      </c>
      <c r="I89" s="19" t="s">
        <v>137</v>
      </c>
      <c r="J89" s="18"/>
      <c r="K89" s="21">
        <f>K90</f>
        <v>42</v>
      </c>
      <c r="L89" s="94">
        <f>L90</f>
        <v>22.8</v>
      </c>
      <c r="M89" s="84">
        <f t="shared" si="6"/>
        <v>54.285714285714292</v>
      </c>
    </row>
    <row r="90" spans="1:13" ht="27.6">
      <c r="A90" s="15">
        <v>77</v>
      </c>
      <c r="B90" s="22" t="s">
        <v>18</v>
      </c>
      <c r="C90" s="17">
        <v>992</v>
      </c>
      <c r="D90" s="18" t="s">
        <v>98</v>
      </c>
      <c r="E90" s="18" t="s">
        <v>133</v>
      </c>
      <c r="F90" s="19" t="s">
        <v>136</v>
      </c>
      <c r="G90" s="19" t="s">
        <v>111</v>
      </c>
      <c r="H90" s="19" t="s">
        <v>101</v>
      </c>
      <c r="I90" s="19" t="s">
        <v>137</v>
      </c>
      <c r="J90" s="18" t="s">
        <v>106</v>
      </c>
      <c r="K90" s="21">
        <v>42</v>
      </c>
      <c r="L90" s="94">
        <v>22.8</v>
      </c>
      <c r="M90" s="84">
        <f t="shared" si="6"/>
        <v>54.285714285714292</v>
      </c>
    </row>
    <row r="91" spans="1:13" ht="68.400000000000006" customHeight="1">
      <c r="A91" s="15">
        <v>78</v>
      </c>
      <c r="B91" s="28" t="s">
        <v>187</v>
      </c>
      <c r="C91" s="17">
        <v>992</v>
      </c>
      <c r="D91" s="18" t="s">
        <v>98</v>
      </c>
      <c r="E91" s="18" t="s">
        <v>133</v>
      </c>
      <c r="F91" s="19" t="s">
        <v>125</v>
      </c>
      <c r="G91" s="19" t="s">
        <v>111</v>
      </c>
      <c r="H91" s="19" t="s">
        <v>101</v>
      </c>
      <c r="I91" s="19" t="s">
        <v>102</v>
      </c>
      <c r="J91" s="18"/>
      <c r="K91" s="21">
        <f>K92</f>
        <v>60</v>
      </c>
      <c r="L91" s="94">
        <f>L92</f>
        <v>27</v>
      </c>
      <c r="M91" s="84">
        <f t="shared" si="6"/>
        <v>45</v>
      </c>
    </row>
    <row r="92" spans="1:13" ht="17.399999999999999" customHeight="1">
      <c r="A92" s="15">
        <v>79</v>
      </c>
      <c r="B92" s="22" t="s">
        <v>56</v>
      </c>
      <c r="C92" s="17">
        <v>992</v>
      </c>
      <c r="D92" s="18" t="s">
        <v>98</v>
      </c>
      <c r="E92" s="18" t="s">
        <v>133</v>
      </c>
      <c r="F92" s="19" t="s">
        <v>125</v>
      </c>
      <c r="G92" s="19" t="s">
        <v>111</v>
      </c>
      <c r="H92" s="19" t="s">
        <v>101</v>
      </c>
      <c r="I92" s="19" t="s">
        <v>138</v>
      </c>
      <c r="J92" s="18"/>
      <c r="K92" s="21">
        <f>K93</f>
        <v>60</v>
      </c>
      <c r="L92" s="95">
        <f>L93</f>
        <v>27</v>
      </c>
      <c r="M92" s="84">
        <f t="shared" si="6"/>
        <v>45</v>
      </c>
    </row>
    <row r="93" spans="1:13" ht="27.6">
      <c r="A93" s="15">
        <v>80</v>
      </c>
      <c r="B93" s="22" t="s">
        <v>18</v>
      </c>
      <c r="C93" s="17">
        <v>992</v>
      </c>
      <c r="D93" s="18" t="s">
        <v>98</v>
      </c>
      <c r="E93" s="18" t="s">
        <v>133</v>
      </c>
      <c r="F93" s="19" t="s">
        <v>125</v>
      </c>
      <c r="G93" s="19" t="s">
        <v>111</v>
      </c>
      <c r="H93" s="19" t="s">
        <v>101</v>
      </c>
      <c r="I93" s="19" t="s">
        <v>138</v>
      </c>
      <c r="J93" s="18" t="s">
        <v>139</v>
      </c>
      <c r="K93" s="21">
        <v>60</v>
      </c>
      <c r="L93" s="94">
        <v>27</v>
      </c>
      <c r="M93" s="84">
        <f t="shared" si="6"/>
        <v>45</v>
      </c>
    </row>
    <row r="94" spans="1:13">
      <c r="A94" s="15">
        <v>81</v>
      </c>
      <c r="B94" s="29" t="s">
        <v>57</v>
      </c>
      <c r="C94" s="30">
        <v>992</v>
      </c>
      <c r="D94" s="31" t="s">
        <v>99</v>
      </c>
      <c r="E94" s="31"/>
      <c r="F94" s="32"/>
      <c r="G94" s="32"/>
      <c r="H94" s="32"/>
      <c r="I94" s="32"/>
      <c r="J94" s="31"/>
      <c r="K94" s="33">
        <f>K95+K99+K106</f>
        <v>6281.9000000000005</v>
      </c>
      <c r="L94" s="99">
        <f>L95+L99+L106</f>
        <v>2456.2999999999997</v>
      </c>
      <c r="M94" s="84">
        <f t="shared" si="6"/>
        <v>39.101227335678686</v>
      </c>
    </row>
    <row r="95" spans="1:13" ht="28.8">
      <c r="A95" s="15">
        <v>82</v>
      </c>
      <c r="B95" s="23" t="s">
        <v>58</v>
      </c>
      <c r="C95" s="24">
        <v>992</v>
      </c>
      <c r="D95" s="25" t="s">
        <v>99</v>
      </c>
      <c r="E95" s="25" t="s">
        <v>96</v>
      </c>
      <c r="F95" s="26"/>
      <c r="G95" s="26"/>
      <c r="H95" s="26"/>
      <c r="I95" s="26"/>
      <c r="J95" s="25"/>
      <c r="K95" s="27">
        <f t="shared" ref="K95:L97" si="7">K96</f>
        <v>67.099999999999994</v>
      </c>
      <c r="L95" s="27">
        <f t="shared" si="7"/>
        <v>67.099999999999994</v>
      </c>
      <c r="M95" s="84">
        <f t="shared" si="6"/>
        <v>100</v>
      </c>
    </row>
    <row r="96" spans="1:13" ht="55.2">
      <c r="A96" s="15">
        <v>83</v>
      </c>
      <c r="B96" s="22" t="s">
        <v>59</v>
      </c>
      <c r="C96" s="17">
        <v>992</v>
      </c>
      <c r="D96" s="18" t="s">
        <v>99</v>
      </c>
      <c r="E96" s="18" t="s">
        <v>96</v>
      </c>
      <c r="F96" s="19" t="s">
        <v>130</v>
      </c>
      <c r="G96" s="19" t="s">
        <v>111</v>
      </c>
      <c r="H96" s="19" t="s">
        <v>101</v>
      </c>
      <c r="I96" s="19" t="s">
        <v>102</v>
      </c>
      <c r="J96" s="18"/>
      <c r="K96" s="21">
        <f t="shared" si="7"/>
        <v>67.099999999999994</v>
      </c>
      <c r="L96" s="21">
        <f t="shared" si="7"/>
        <v>67.099999999999994</v>
      </c>
      <c r="M96" s="84">
        <f t="shared" si="6"/>
        <v>100</v>
      </c>
    </row>
    <row r="97" spans="1:13" ht="27.6">
      <c r="A97" s="15">
        <v>84</v>
      </c>
      <c r="B97" s="28" t="s">
        <v>60</v>
      </c>
      <c r="C97" s="17">
        <v>992</v>
      </c>
      <c r="D97" s="18" t="s">
        <v>99</v>
      </c>
      <c r="E97" s="18" t="s">
        <v>96</v>
      </c>
      <c r="F97" s="19" t="s">
        <v>130</v>
      </c>
      <c r="G97" s="19" t="s">
        <v>111</v>
      </c>
      <c r="H97" s="19" t="s">
        <v>101</v>
      </c>
      <c r="I97" s="19" t="s">
        <v>140</v>
      </c>
      <c r="J97" s="18"/>
      <c r="K97" s="21">
        <f t="shared" si="7"/>
        <v>67.099999999999994</v>
      </c>
      <c r="L97" s="21">
        <f t="shared" si="7"/>
        <v>67.099999999999994</v>
      </c>
      <c r="M97" s="84">
        <f t="shared" si="6"/>
        <v>100</v>
      </c>
    </row>
    <row r="98" spans="1:13">
      <c r="A98" s="15">
        <v>85</v>
      </c>
      <c r="B98" s="22" t="s">
        <v>61</v>
      </c>
      <c r="C98" s="17">
        <v>992</v>
      </c>
      <c r="D98" s="18" t="s">
        <v>99</v>
      </c>
      <c r="E98" s="18" t="s">
        <v>96</v>
      </c>
      <c r="F98" s="19" t="s">
        <v>130</v>
      </c>
      <c r="G98" s="19" t="s">
        <v>111</v>
      </c>
      <c r="H98" s="19" t="s">
        <v>101</v>
      </c>
      <c r="I98" s="19" t="s">
        <v>140</v>
      </c>
      <c r="J98" s="18" t="s">
        <v>119</v>
      </c>
      <c r="K98" s="21">
        <v>67.099999999999994</v>
      </c>
      <c r="L98" s="94">
        <v>67.099999999999994</v>
      </c>
      <c r="M98" s="84">
        <f t="shared" si="6"/>
        <v>100</v>
      </c>
    </row>
    <row r="99" spans="1:13">
      <c r="A99" s="15">
        <v>86</v>
      </c>
      <c r="B99" s="38" t="s">
        <v>62</v>
      </c>
      <c r="C99" s="24">
        <v>992</v>
      </c>
      <c r="D99" s="25" t="s">
        <v>99</v>
      </c>
      <c r="E99" s="25" t="s">
        <v>125</v>
      </c>
      <c r="F99" s="26"/>
      <c r="G99" s="26"/>
      <c r="H99" s="26"/>
      <c r="I99" s="26"/>
      <c r="J99" s="25"/>
      <c r="K99" s="27">
        <f>K100+K103</f>
        <v>6114.8</v>
      </c>
      <c r="L99" s="100">
        <f>L100+L103</f>
        <v>2360.6999999999998</v>
      </c>
      <c r="M99" s="84">
        <f t="shared" si="6"/>
        <v>38.606332177667298</v>
      </c>
    </row>
    <row r="100" spans="1:13" ht="28.2">
      <c r="A100" s="15">
        <v>87</v>
      </c>
      <c r="B100" s="34" t="s">
        <v>63</v>
      </c>
      <c r="C100" s="17">
        <v>992</v>
      </c>
      <c r="D100" s="18" t="s">
        <v>99</v>
      </c>
      <c r="E100" s="18" t="s">
        <v>125</v>
      </c>
      <c r="F100" s="19" t="s">
        <v>141</v>
      </c>
      <c r="G100" s="19" t="s">
        <v>111</v>
      </c>
      <c r="H100" s="19" t="s">
        <v>101</v>
      </c>
      <c r="I100" s="19" t="s">
        <v>102</v>
      </c>
      <c r="J100" s="18"/>
      <c r="K100" s="21">
        <f>K101</f>
        <v>3387.4</v>
      </c>
      <c r="L100" s="101">
        <f>L101</f>
        <v>145.5</v>
      </c>
      <c r="M100" s="84">
        <f t="shared" si="6"/>
        <v>4.2953297514317761</v>
      </c>
    </row>
    <row r="101" spans="1:13" ht="69">
      <c r="A101" s="15">
        <v>88</v>
      </c>
      <c r="B101" s="22" t="s">
        <v>64</v>
      </c>
      <c r="C101" s="17">
        <v>992</v>
      </c>
      <c r="D101" s="18" t="s">
        <v>99</v>
      </c>
      <c r="E101" s="18" t="s">
        <v>125</v>
      </c>
      <c r="F101" s="19" t="s">
        <v>141</v>
      </c>
      <c r="G101" s="19" t="s">
        <v>111</v>
      </c>
      <c r="H101" s="19" t="s">
        <v>101</v>
      </c>
      <c r="I101" s="19" t="s">
        <v>142</v>
      </c>
      <c r="J101" s="18"/>
      <c r="K101" s="21">
        <f>K102</f>
        <v>3387.4</v>
      </c>
      <c r="L101" s="101">
        <f>L102</f>
        <v>145.5</v>
      </c>
      <c r="M101" s="84">
        <f t="shared" si="6"/>
        <v>4.2953297514317761</v>
      </c>
    </row>
    <row r="102" spans="1:13" ht="27.6">
      <c r="A102" s="15">
        <v>89</v>
      </c>
      <c r="B102" s="16" t="s">
        <v>18</v>
      </c>
      <c r="C102" s="50">
        <v>992</v>
      </c>
      <c r="D102" s="51" t="s">
        <v>99</v>
      </c>
      <c r="E102" s="51" t="s">
        <v>125</v>
      </c>
      <c r="F102" s="52" t="s">
        <v>141</v>
      </c>
      <c r="G102" s="52" t="s">
        <v>111</v>
      </c>
      <c r="H102" s="52" t="s">
        <v>101</v>
      </c>
      <c r="I102" s="52" t="s">
        <v>142</v>
      </c>
      <c r="J102" s="51" t="s">
        <v>106</v>
      </c>
      <c r="K102" s="57">
        <v>3387.4</v>
      </c>
      <c r="L102" s="95">
        <v>145.5</v>
      </c>
      <c r="M102" s="84">
        <f t="shared" si="6"/>
        <v>4.2953297514317761</v>
      </c>
    </row>
    <row r="103" spans="1:13" s="3" customFormat="1" ht="110.4">
      <c r="A103" s="45"/>
      <c r="B103" s="45" t="s">
        <v>178</v>
      </c>
      <c r="C103" s="45">
        <v>992</v>
      </c>
      <c r="D103" s="103" t="s">
        <v>99</v>
      </c>
      <c r="E103" s="103" t="s">
        <v>125</v>
      </c>
      <c r="F103" s="103" t="s">
        <v>112</v>
      </c>
      <c r="G103" s="103" t="s">
        <v>111</v>
      </c>
      <c r="H103" s="103" t="s">
        <v>101</v>
      </c>
      <c r="I103" s="103" t="s">
        <v>102</v>
      </c>
      <c r="J103" s="45"/>
      <c r="K103" s="105">
        <f>K104</f>
        <v>2727.4</v>
      </c>
      <c r="L103" s="104">
        <f>L104</f>
        <v>2215.1999999999998</v>
      </c>
      <c r="M103" s="84">
        <f t="shared" si="6"/>
        <v>81.220209723546219</v>
      </c>
    </row>
    <row r="104" spans="1:13" s="3" customFormat="1" ht="41.4">
      <c r="A104" s="45"/>
      <c r="B104" s="45" t="s">
        <v>179</v>
      </c>
      <c r="C104" s="45">
        <v>992</v>
      </c>
      <c r="D104" s="45" t="s">
        <v>99</v>
      </c>
      <c r="E104" s="45" t="s">
        <v>125</v>
      </c>
      <c r="F104" s="45">
        <v>11</v>
      </c>
      <c r="G104" s="45">
        <v>0</v>
      </c>
      <c r="H104" s="45" t="s">
        <v>101</v>
      </c>
      <c r="I104" s="45" t="s">
        <v>180</v>
      </c>
      <c r="J104" s="45"/>
      <c r="K104" s="105">
        <f>K105</f>
        <v>2727.4</v>
      </c>
      <c r="L104" s="104">
        <f>L105</f>
        <v>2215.1999999999998</v>
      </c>
      <c r="M104" s="84">
        <f t="shared" si="6"/>
        <v>81.220209723546219</v>
      </c>
    </row>
    <row r="105" spans="1:13" s="3" customFormat="1" ht="27.6">
      <c r="A105" s="45"/>
      <c r="B105" s="45" t="s">
        <v>18</v>
      </c>
      <c r="C105" s="45">
        <v>992</v>
      </c>
      <c r="D105" s="45" t="s">
        <v>99</v>
      </c>
      <c r="E105" s="45" t="s">
        <v>125</v>
      </c>
      <c r="F105" s="45">
        <v>11</v>
      </c>
      <c r="G105" s="45">
        <v>0</v>
      </c>
      <c r="H105" s="45" t="s">
        <v>101</v>
      </c>
      <c r="I105" s="45" t="s">
        <v>180</v>
      </c>
      <c r="J105" s="45">
        <v>240</v>
      </c>
      <c r="K105" s="105">
        <v>2727.4</v>
      </c>
      <c r="L105" s="104">
        <v>2215.1999999999998</v>
      </c>
      <c r="M105" s="84">
        <f t="shared" si="6"/>
        <v>81.220209723546219</v>
      </c>
    </row>
    <row r="106" spans="1:13" ht="28.8">
      <c r="A106" s="15">
        <v>93</v>
      </c>
      <c r="B106" s="23" t="s">
        <v>65</v>
      </c>
      <c r="C106" s="24">
        <v>992</v>
      </c>
      <c r="D106" s="25" t="s">
        <v>99</v>
      </c>
      <c r="E106" s="25" t="s">
        <v>143</v>
      </c>
      <c r="F106" s="26"/>
      <c r="G106" s="26"/>
      <c r="H106" s="26"/>
      <c r="I106" s="26"/>
      <c r="J106" s="25"/>
      <c r="K106" s="27">
        <f>K107</f>
        <v>100</v>
      </c>
      <c r="L106" s="95">
        <f>L107</f>
        <v>28.5</v>
      </c>
      <c r="M106" s="84">
        <f t="shared" si="6"/>
        <v>28.499999999999996</v>
      </c>
    </row>
    <row r="107" spans="1:13" ht="27.6">
      <c r="A107" s="15">
        <v>94</v>
      </c>
      <c r="B107" s="28" t="s">
        <v>63</v>
      </c>
      <c r="C107" s="17">
        <v>992</v>
      </c>
      <c r="D107" s="18" t="s">
        <v>99</v>
      </c>
      <c r="E107" s="18" t="s">
        <v>143</v>
      </c>
      <c r="F107" s="19" t="s">
        <v>144</v>
      </c>
      <c r="G107" s="19" t="s">
        <v>111</v>
      </c>
      <c r="H107" s="19" t="s">
        <v>101</v>
      </c>
      <c r="I107" s="19" t="s">
        <v>102</v>
      </c>
      <c r="J107" s="18"/>
      <c r="K107" s="21">
        <f>K108+K110</f>
        <v>100</v>
      </c>
      <c r="L107" s="94">
        <f>L108+L110</f>
        <v>28.5</v>
      </c>
      <c r="M107" s="84">
        <f t="shared" si="6"/>
        <v>28.499999999999996</v>
      </c>
    </row>
    <row r="108" spans="1:13" ht="41.4">
      <c r="A108" s="15">
        <v>95</v>
      </c>
      <c r="B108" s="22" t="s">
        <v>66</v>
      </c>
      <c r="C108" s="17">
        <v>992</v>
      </c>
      <c r="D108" s="18" t="s">
        <v>99</v>
      </c>
      <c r="E108" s="18" t="s">
        <v>143</v>
      </c>
      <c r="F108" s="19" t="s">
        <v>144</v>
      </c>
      <c r="G108" s="19" t="s">
        <v>111</v>
      </c>
      <c r="H108" s="19" t="s">
        <v>101</v>
      </c>
      <c r="I108" s="19" t="s">
        <v>145</v>
      </c>
      <c r="J108" s="18"/>
      <c r="K108" s="21">
        <f>K109</f>
        <v>50</v>
      </c>
      <c r="L108" s="94">
        <f>L109</f>
        <v>18.5</v>
      </c>
      <c r="M108" s="84">
        <f t="shared" si="6"/>
        <v>37</v>
      </c>
    </row>
    <row r="109" spans="1:13" ht="27.6">
      <c r="A109" s="15">
        <v>96</v>
      </c>
      <c r="B109" s="22" t="s">
        <v>18</v>
      </c>
      <c r="C109" s="17">
        <v>992</v>
      </c>
      <c r="D109" s="18" t="s">
        <v>99</v>
      </c>
      <c r="E109" s="18" t="s">
        <v>143</v>
      </c>
      <c r="F109" s="19" t="s">
        <v>144</v>
      </c>
      <c r="G109" s="19" t="s">
        <v>111</v>
      </c>
      <c r="H109" s="19" t="s">
        <v>101</v>
      </c>
      <c r="I109" s="19" t="s">
        <v>145</v>
      </c>
      <c r="J109" s="18" t="s">
        <v>106</v>
      </c>
      <c r="K109" s="21">
        <v>50</v>
      </c>
      <c r="L109" s="94">
        <v>18.5</v>
      </c>
      <c r="M109" s="84">
        <f t="shared" si="6"/>
        <v>37</v>
      </c>
    </row>
    <row r="110" spans="1:13" ht="28.2" customHeight="1">
      <c r="A110" s="15">
        <v>97</v>
      </c>
      <c r="B110" s="34" t="s">
        <v>67</v>
      </c>
      <c r="C110" s="17">
        <v>992</v>
      </c>
      <c r="D110" s="18" t="s">
        <v>99</v>
      </c>
      <c r="E110" s="18" t="s">
        <v>143</v>
      </c>
      <c r="F110" s="19" t="s">
        <v>144</v>
      </c>
      <c r="G110" s="19" t="s">
        <v>111</v>
      </c>
      <c r="H110" s="19" t="s">
        <v>101</v>
      </c>
      <c r="I110" s="19" t="s">
        <v>146</v>
      </c>
      <c r="J110" s="18"/>
      <c r="K110" s="21">
        <f>K111</f>
        <v>50</v>
      </c>
      <c r="L110" s="94">
        <f>L111</f>
        <v>10</v>
      </c>
      <c r="M110" s="84">
        <f t="shared" si="6"/>
        <v>20</v>
      </c>
    </row>
    <row r="111" spans="1:13" ht="27.6">
      <c r="A111" s="15">
        <v>98</v>
      </c>
      <c r="B111" s="22" t="s">
        <v>18</v>
      </c>
      <c r="C111" s="17">
        <v>992</v>
      </c>
      <c r="D111" s="18" t="s">
        <v>99</v>
      </c>
      <c r="E111" s="18" t="s">
        <v>143</v>
      </c>
      <c r="F111" s="19" t="s">
        <v>144</v>
      </c>
      <c r="G111" s="19" t="s">
        <v>111</v>
      </c>
      <c r="H111" s="19" t="s">
        <v>101</v>
      </c>
      <c r="I111" s="19" t="s">
        <v>146</v>
      </c>
      <c r="J111" s="18" t="s">
        <v>106</v>
      </c>
      <c r="K111" s="21">
        <v>50</v>
      </c>
      <c r="L111" s="95">
        <v>10</v>
      </c>
      <c r="M111" s="84">
        <f t="shared" si="6"/>
        <v>20</v>
      </c>
    </row>
    <row r="112" spans="1:13" ht="18.600000000000001" customHeight="1">
      <c r="A112" s="15">
        <v>99</v>
      </c>
      <c r="B112" s="49" t="s">
        <v>68</v>
      </c>
      <c r="C112" s="30">
        <v>992</v>
      </c>
      <c r="D112" s="31" t="s">
        <v>131</v>
      </c>
      <c r="E112" s="31"/>
      <c r="F112" s="32"/>
      <c r="G112" s="32"/>
      <c r="H112" s="32"/>
      <c r="I112" s="32"/>
      <c r="J112" s="31"/>
      <c r="K112" s="33">
        <f>K113+K117</f>
        <v>4283.5</v>
      </c>
      <c r="L112" s="98">
        <f>L113+L117</f>
        <v>2848.7000000000003</v>
      </c>
      <c r="M112" s="84">
        <f t="shared" si="6"/>
        <v>66.504027080658346</v>
      </c>
    </row>
    <row r="113" spans="1:13">
      <c r="A113" s="15">
        <v>100</v>
      </c>
      <c r="B113" s="29" t="s">
        <v>69</v>
      </c>
      <c r="C113" s="30">
        <v>992</v>
      </c>
      <c r="D113" s="31" t="s">
        <v>131</v>
      </c>
      <c r="E113" s="31" t="s">
        <v>97</v>
      </c>
      <c r="F113" s="32"/>
      <c r="G113" s="32"/>
      <c r="H113" s="32"/>
      <c r="I113" s="32"/>
      <c r="J113" s="31"/>
      <c r="K113" s="33">
        <f t="shared" ref="K113:L114" si="8">K114</f>
        <v>500</v>
      </c>
      <c r="L113" s="98">
        <f t="shared" si="8"/>
        <v>132.5</v>
      </c>
      <c r="M113" s="84">
        <f t="shared" si="6"/>
        <v>26.5</v>
      </c>
    </row>
    <row r="114" spans="1:13" ht="83.4" customHeight="1">
      <c r="A114" s="15">
        <v>101</v>
      </c>
      <c r="B114" s="34" t="s">
        <v>166</v>
      </c>
      <c r="C114" s="17">
        <v>992</v>
      </c>
      <c r="D114" s="18" t="s">
        <v>131</v>
      </c>
      <c r="E114" s="18" t="s">
        <v>97</v>
      </c>
      <c r="F114" s="19" t="s">
        <v>112</v>
      </c>
      <c r="G114" s="19" t="s">
        <v>111</v>
      </c>
      <c r="H114" s="19" t="s">
        <v>101</v>
      </c>
      <c r="I114" s="19" t="s">
        <v>102</v>
      </c>
      <c r="J114" s="18"/>
      <c r="K114" s="21">
        <f t="shared" si="8"/>
        <v>500</v>
      </c>
      <c r="L114" s="94">
        <f t="shared" si="8"/>
        <v>132.5</v>
      </c>
      <c r="M114" s="84">
        <f t="shared" si="6"/>
        <v>26.5</v>
      </c>
    </row>
    <row r="115" spans="1:13" ht="27.6">
      <c r="A115" s="15">
        <v>102</v>
      </c>
      <c r="B115" s="22" t="s">
        <v>70</v>
      </c>
      <c r="C115" s="17">
        <v>992</v>
      </c>
      <c r="D115" s="18" t="s">
        <v>131</v>
      </c>
      <c r="E115" s="18" t="s">
        <v>97</v>
      </c>
      <c r="F115" s="19" t="s">
        <v>112</v>
      </c>
      <c r="G115" s="19" t="s">
        <v>111</v>
      </c>
      <c r="H115" s="19" t="s">
        <v>97</v>
      </c>
      <c r="I115" s="19" t="s">
        <v>147</v>
      </c>
      <c r="J115" s="18"/>
      <c r="K115" s="21">
        <f>K116</f>
        <v>500</v>
      </c>
      <c r="L115" s="94">
        <f>L116</f>
        <v>132.5</v>
      </c>
      <c r="M115" s="84">
        <f t="shared" si="6"/>
        <v>26.5</v>
      </c>
    </row>
    <row r="116" spans="1:13" ht="27.6">
      <c r="A116" s="15">
        <v>103</v>
      </c>
      <c r="B116" s="28" t="s">
        <v>18</v>
      </c>
      <c r="C116" s="17">
        <v>992</v>
      </c>
      <c r="D116" s="18" t="s">
        <v>131</v>
      </c>
      <c r="E116" s="18" t="s">
        <v>97</v>
      </c>
      <c r="F116" s="19" t="s">
        <v>112</v>
      </c>
      <c r="G116" s="19" t="s">
        <v>111</v>
      </c>
      <c r="H116" s="19" t="s">
        <v>97</v>
      </c>
      <c r="I116" s="19" t="s">
        <v>147</v>
      </c>
      <c r="J116" s="18" t="s">
        <v>106</v>
      </c>
      <c r="K116" s="21">
        <v>500</v>
      </c>
      <c r="L116" s="95">
        <v>132.5</v>
      </c>
      <c r="M116" s="84">
        <f t="shared" si="6"/>
        <v>26.5</v>
      </c>
    </row>
    <row r="117" spans="1:13">
      <c r="A117" s="15">
        <v>104</v>
      </c>
      <c r="B117" s="23" t="s">
        <v>71</v>
      </c>
      <c r="C117" s="24">
        <v>992</v>
      </c>
      <c r="D117" s="25" t="s">
        <v>131</v>
      </c>
      <c r="E117" s="25" t="s">
        <v>98</v>
      </c>
      <c r="F117" s="26"/>
      <c r="G117" s="26"/>
      <c r="H117" s="26"/>
      <c r="I117" s="26"/>
      <c r="J117" s="25"/>
      <c r="K117" s="27">
        <f>K118+K127</f>
        <v>3783.5</v>
      </c>
      <c r="L117" s="98">
        <f>L118+L127</f>
        <v>2716.2000000000003</v>
      </c>
      <c r="M117" s="84">
        <f t="shared" si="6"/>
        <v>71.790670014536815</v>
      </c>
    </row>
    <row r="118" spans="1:13" ht="70.95" customHeight="1">
      <c r="A118" s="15">
        <v>105</v>
      </c>
      <c r="B118" s="28" t="s">
        <v>167</v>
      </c>
      <c r="C118" s="17">
        <v>992</v>
      </c>
      <c r="D118" s="18" t="s">
        <v>131</v>
      </c>
      <c r="E118" s="18" t="s">
        <v>98</v>
      </c>
      <c r="F118" s="19" t="s">
        <v>143</v>
      </c>
      <c r="G118" s="19" t="s">
        <v>111</v>
      </c>
      <c r="H118" s="19" t="s">
        <v>101</v>
      </c>
      <c r="I118" s="19" t="s">
        <v>102</v>
      </c>
      <c r="J118" s="18"/>
      <c r="K118" s="21">
        <f>K119+K121+K123+K125</f>
        <v>3690.5</v>
      </c>
      <c r="L118" s="94">
        <f>L119+L125+L121+L123</f>
        <v>2663.8</v>
      </c>
      <c r="M118" s="84">
        <f t="shared" si="6"/>
        <v>72.179921419861813</v>
      </c>
    </row>
    <row r="119" spans="1:13">
      <c r="A119" s="15">
        <v>106</v>
      </c>
      <c r="B119" s="22" t="s">
        <v>72</v>
      </c>
      <c r="C119" s="17">
        <v>992</v>
      </c>
      <c r="D119" s="18" t="s">
        <v>131</v>
      </c>
      <c r="E119" s="18" t="s">
        <v>98</v>
      </c>
      <c r="F119" s="19" t="s">
        <v>143</v>
      </c>
      <c r="G119" s="19" t="s">
        <v>111</v>
      </c>
      <c r="H119" s="19" t="s">
        <v>96</v>
      </c>
      <c r="I119" s="19" t="s">
        <v>148</v>
      </c>
      <c r="J119" s="18"/>
      <c r="K119" s="21">
        <f>K120</f>
        <v>1103.0999999999999</v>
      </c>
      <c r="L119" s="94">
        <f>L120</f>
        <v>621.5</v>
      </c>
      <c r="M119" s="84">
        <f t="shared" si="6"/>
        <v>56.341220197624878</v>
      </c>
    </row>
    <row r="120" spans="1:13" ht="27.6">
      <c r="A120" s="15">
        <v>107</v>
      </c>
      <c r="B120" s="28" t="s">
        <v>18</v>
      </c>
      <c r="C120" s="17">
        <v>992</v>
      </c>
      <c r="D120" s="18" t="s">
        <v>131</v>
      </c>
      <c r="E120" s="18" t="s">
        <v>98</v>
      </c>
      <c r="F120" s="19" t="s">
        <v>143</v>
      </c>
      <c r="G120" s="19" t="s">
        <v>111</v>
      </c>
      <c r="H120" s="19" t="s">
        <v>96</v>
      </c>
      <c r="I120" s="19" t="s">
        <v>148</v>
      </c>
      <c r="J120" s="18" t="s">
        <v>106</v>
      </c>
      <c r="K120" s="21">
        <v>1103.0999999999999</v>
      </c>
      <c r="L120" s="94">
        <v>621.5</v>
      </c>
      <c r="M120" s="84">
        <f t="shared" si="6"/>
        <v>56.341220197624878</v>
      </c>
    </row>
    <row r="121" spans="1:13">
      <c r="A121" s="15">
        <v>108</v>
      </c>
      <c r="B121" s="22" t="s">
        <v>73</v>
      </c>
      <c r="C121" s="17">
        <v>992</v>
      </c>
      <c r="D121" s="18" t="s">
        <v>131</v>
      </c>
      <c r="E121" s="18" t="s">
        <v>98</v>
      </c>
      <c r="F121" s="19" t="s">
        <v>143</v>
      </c>
      <c r="G121" s="19" t="s">
        <v>111</v>
      </c>
      <c r="H121" s="19" t="s">
        <v>97</v>
      </c>
      <c r="I121" s="19" t="s">
        <v>149</v>
      </c>
      <c r="J121" s="18"/>
      <c r="K121" s="21">
        <f>K122</f>
        <v>165</v>
      </c>
      <c r="L121" s="95">
        <f>L122</f>
        <v>147</v>
      </c>
      <c r="M121" s="84">
        <f t="shared" si="6"/>
        <v>89.090909090909093</v>
      </c>
    </row>
    <row r="122" spans="1:13" ht="27.6">
      <c r="A122" s="15">
        <v>109</v>
      </c>
      <c r="B122" s="28" t="s">
        <v>18</v>
      </c>
      <c r="C122" s="17">
        <v>992</v>
      </c>
      <c r="D122" s="18" t="s">
        <v>131</v>
      </c>
      <c r="E122" s="18" t="s">
        <v>98</v>
      </c>
      <c r="F122" s="19" t="s">
        <v>143</v>
      </c>
      <c r="G122" s="19" t="s">
        <v>111</v>
      </c>
      <c r="H122" s="19" t="s">
        <v>97</v>
      </c>
      <c r="I122" s="19" t="s">
        <v>149</v>
      </c>
      <c r="J122" s="18" t="s">
        <v>106</v>
      </c>
      <c r="K122" s="21">
        <v>165</v>
      </c>
      <c r="L122" s="94">
        <v>147</v>
      </c>
      <c r="M122" s="84">
        <f t="shared" si="6"/>
        <v>89.090909090909093</v>
      </c>
    </row>
    <row r="123" spans="1:13" ht="27.6">
      <c r="A123" s="15">
        <v>110</v>
      </c>
      <c r="B123" s="22" t="s">
        <v>74</v>
      </c>
      <c r="C123" s="17">
        <v>992</v>
      </c>
      <c r="D123" s="18" t="s">
        <v>131</v>
      </c>
      <c r="E123" s="18" t="s">
        <v>98</v>
      </c>
      <c r="F123" s="19" t="s">
        <v>143</v>
      </c>
      <c r="G123" s="19" t="s">
        <v>111</v>
      </c>
      <c r="H123" s="19" t="s">
        <v>98</v>
      </c>
      <c r="I123" s="19" t="s">
        <v>150</v>
      </c>
      <c r="J123" s="18"/>
      <c r="K123" s="21">
        <f>K124</f>
        <v>184.1</v>
      </c>
      <c r="L123" s="94">
        <f>L124</f>
        <v>109.8</v>
      </c>
      <c r="M123" s="84">
        <f t="shared" si="6"/>
        <v>59.64149918522542</v>
      </c>
    </row>
    <row r="124" spans="1:13" ht="27.6">
      <c r="A124" s="15">
        <v>111</v>
      </c>
      <c r="B124" s="22" t="s">
        <v>18</v>
      </c>
      <c r="C124" s="17">
        <v>992</v>
      </c>
      <c r="D124" s="18" t="s">
        <v>131</v>
      </c>
      <c r="E124" s="18" t="s">
        <v>98</v>
      </c>
      <c r="F124" s="19" t="s">
        <v>143</v>
      </c>
      <c r="G124" s="19" t="s">
        <v>111</v>
      </c>
      <c r="H124" s="19" t="s">
        <v>98</v>
      </c>
      <c r="I124" s="19" t="s">
        <v>150</v>
      </c>
      <c r="J124" s="18" t="s">
        <v>106</v>
      </c>
      <c r="K124" s="21">
        <v>184.1</v>
      </c>
      <c r="L124" s="94">
        <v>109.8</v>
      </c>
      <c r="M124" s="84">
        <f t="shared" si="6"/>
        <v>59.64149918522542</v>
      </c>
    </row>
    <row r="125" spans="1:13" ht="41.4">
      <c r="A125" s="15">
        <v>112</v>
      </c>
      <c r="B125" s="28" t="s">
        <v>75</v>
      </c>
      <c r="C125" s="17">
        <v>992</v>
      </c>
      <c r="D125" s="18" t="s">
        <v>131</v>
      </c>
      <c r="E125" s="18" t="s">
        <v>98</v>
      </c>
      <c r="F125" s="19" t="s">
        <v>143</v>
      </c>
      <c r="G125" s="19" t="s">
        <v>111</v>
      </c>
      <c r="H125" s="19" t="s">
        <v>99</v>
      </c>
      <c r="I125" s="19" t="s">
        <v>151</v>
      </c>
      <c r="J125" s="18"/>
      <c r="K125" s="21">
        <f>K126</f>
        <v>2238.3000000000002</v>
      </c>
      <c r="L125" s="94">
        <f>L126</f>
        <v>1785.5</v>
      </c>
      <c r="M125" s="84">
        <f t="shared" si="6"/>
        <v>79.770361435017648</v>
      </c>
    </row>
    <row r="126" spans="1:13" ht="27.6">
      <c r="A126" s="15">
        <v>113</v>
      </c>
      <c r="B126" s="22" t="s">
        <v>18</v>
      </c>
      <c r="C126" s="17">
        <v>992</v>
      </c>
      <c r="D126" s="18" t="s">
        <v>131</v>
      </c>
      <c r="E126" s="18" t="s">
        <v>98</v>
      </c>
      <c r="F126" s="19" t="s">
        <v>143</v>
      </c>
      <c r="G126" s="19" t="s">
        <v>111</v>
      </c>
      <c r="H126" s="19" t="s">
        <v>99</v>
      </c>
      <c r="I126" s="19" t="s">
        <v>151</v>
      </c>
      <c r="J126" s="18" t="s">
        <v>106</v>
      </c>
      <c r="K126" s="21">
        <v>2238.3000000000002</v>
      </c>
      <c r="L126" s="95">
        <v>1785.5</v>
      </c>
      <c r="M126" s="84">
        <f t="shared" si="6"/>
        <v>79.770361435017648</v>
      </c>
    </row>
    <row r="127" spans="1:13" ht="95.25" customHeight="1">
      <c r="A127" s="8">
        <v>126</v>
      </c>
      <c r="B127" s="34" t="s">
        <v>181</v>
      </c>
      <c r="C127" s="17">
        <v>992</v>
      </c>
      <c r="D127" s="18" t="s">
        <v>131</v>
      </c>
      <c r="E127" s="18" t="s">
        <v>98</v>
      </c>
      <c r="F127" s="19" t="s">
        <v>116</v>
      </c>
      <c r="G127" s="19"/>
      <c r="H127" s="19"/>
      <c r="I127" s="19"/>
      <c r="J127" s="18"/>
      <c r="K127" s="21">
        <f>K128</f>
        <v>93</v>
      </c>
      <c r="L127" s="94">
        <f>L128</f>
        <v>52.4</v>
      </c>
      <c r="M127" s="84">
        <f t="shared" si="6"/>
        <v>56.344086021505376</v>
      </c>
    </row>
    <row r="128" spans="1:13" ht="42.6" customHeight="1">
      <c r="A128" s="15">
        <v>127</v>
      </c>
      <c r="B128" s="35" t="s">
        <v>76</v>
      </c>
      <c r="C128" s="17">
        <v>992</v>
      </c>
      <c r="D128" s="18" t="s">
        <v>131</v>
      </c>
      <c r="E128" s="18" t="s">
        <v>98</v>
      </c>
      <c r="F128" s="19" t="s">
        <v>116</v>
      </c>
      <c r="G128" s="19" t="s">
        <v>111</v>
      </c>
      <c r="H128" s="19" t="s">
        <v>101</v>
      </c>
      <c r="I128" s="19" t="s">
        <v>152</v>
      </c>
      <c r="J128" s="18"/>
      <c r="K128" s="21">
        <f>K129</f>
        <v>93</v>
      </c>
      <c r="L128" s="94">
        <f>L129</f>
        <v>52.4</v>
      </c>
      <c r="M128" s="84">
        <f t="shared" si="6"/>
        <v>56.344086021505376</v>
      </c>
    </row>
    <row r="129" spans="1:13" ht="27.6">
      <c r="A129" s="15">
        <v>128</v>
      </c>
      <c r="B129" s="28" t="s">
        <v>18</v>
      </c>
      <c r="C129" s="17">
        <v>992</v>
      </c>
      <c r="D129" s="18" t="s">
        <v>131</v>
      </c>
      <c r="E129" s="18" t="s">
        <v>98</v>
      </c>
      <c r="F129" s="19" t="s">
        <v>116</v>
      </c>
      <c r="G129" s="19" t="s">
        <v>111</v>
      </c>
      <c r="H129" s="19" t="s">
        <v>101</v>
      </c>
      <c r="I129" s="19" t="s">
        <v>152</v>
      </c>
      <c r="J129" s="18" t="s">
        <v>106</v>
      </c>
      <c r="K129" s="21">
        <v>93</v>
      </c>
      <c r="L129" s="94">
        <v>52.4</v>
      </c>
      <c r="M129" s="84">
        <f t="shared" si="6"/>
        <v>56.344086021505376</v>
      </c>
    </row>
    <row r="130" spans="1:13">
      <c r="A130" s="15">
        <v>129</v>
      </c>
      <c r="B130" s="29" t="s">
        <v>77</v>
      </c>
      <c r="C130" s="30">
        <v>992</v>
      </c>
      <c r="D130" s="31" t="s">
        <v>110</v>
      </c>
      <c r="E130" s="31"/>
      <c r="F130" s="32"/>
      <c r="G130" s="32"/>
      <c r="H130" s="32"/>
      <c r="I130" s="32"/>
      <c r="J130" s="31"/>
      <c r="K130" s="33">
        <f>K131</f>
        <v>168.5</v>
      </c>
      <c r="L130" s="94">
        <f>L131</f>
        <v>128.1</v>
      </c>
      <c r="M130" s="84">
        <f t="shared" si="6"/>
        <v>76.023738872403555</v>
      </c>
    </row>
    <row r="131" spans="1:13" ht="28.8">
      <c r="A131" s="15">
        <v>130</v>
      </c>
      <c r="B131" s="23" t="s">
        <v>78</v>
      </c>
      <c r="C131" s="24">
        <v>992</v>
      </c>
      <c r="D131" s="25" t="s">
        <v>110</v>
      </c>
      <c r="E131" s="25" t="s">
        <v>110</v>
      </c>
      <c r="F131" s="26"/>
      <c r="G131" s="26"/>
      <c r="H131" s="26"/>
      <c r="I131" s="26"/>
      <c r="J131" s="25"/>
      <c r="K131" s="27">
        <f>K132+K136</f>
        <v>168.5</v>
      </c>
      <c r="L131" s="27">
        <f>L132+L136</f>
        <v>128.1</v>
      </c>
      <c r="M131" s="84">
        <f t="shared" si="6"/>
        <v>76.023738872403555</v>
      </c>
    </row>
    <row r="132" spans="1:13" ht="27.6">
      <c r="A132" s="15">
        <v>131</v>
      </c>
      <c r="B132" s="28" t="s">
        <v>63</v>
      </c>
      <c r="C132" s="17">
        <v>992</v>
      </c>
      <c r="D132" s="18" t="s">
        <v>110</v>
      </c>
      <c r="E132" s="18" t="s">
        <v>110</v>
      </c>
      <c r="F132" s="19" t="s">
        <v>153</v>
      </c>
      <c r="G132" s="19"/>
      <c r="H132" s="19"/>
      <c r="I132" s="19"/>
      <c r="J132" s="18"/>
      <c r="K132" s="21">
        <f t="shared" ref="K132:L134" si="9">K133</f>
        <v>163.30000000000001</v>
      </c>
      <c r="L132" s="94">
        <f t="shared" si="9"/>
        <v>128.1</v>
      </c>
      <c r="M132" s="84">
        <f t="shared" si="6"/>
        <v>78.444580526638092</v>
      </c>
    </row>
    <row r="133" spans="1:13" ht="33" customHeight="1">
      <c r="A133" s="15">
        <v>132</v>
      </c>
      <c r="B133" s="22" t="s">
        <v>79</v>
      </c>
      <c r="C133" s="17">
        <v>992</v>
      </c>
      <c r="D133" s="18" t="s">
        <v>110</v>
      </c>
      <c r="E133" s="18" t="s">
        <v>110</v>
      </c>
      <c r="F133" s="19" t="s">
        <v>153</v>
      </c>
      <c r="G133" s="19" t="s">
        <v>111</v>
      </c>
      <c r="H133" s="19" t="s">
        <v>101</v>
      </c>
      <c r="I133" s="19" t="s">
        <v>102</v>
      </c>
      <c r="J133" s="18"/>
      <c r="K133" s="21">
        <f t="shared" si="9"/>
        <v>163.30000000000001</v>
      </c>
      <c r="L133" s="94">
        <f t="shared" si="9"/>
        <v>128.1</v>
      </c>
      <c r="M133" s="84">
        <f t="shared" si="6"/>
        <v>78.444580526638092</v>
      </c>
    </row>
    <row r="134" spans="1:13" ht="27.6">
      <c r="A134" s="15">
        <v>133</v>
      </c>
      <c r="B134" s="28" t="s">
        <v>80</v>
      </c>
      <c r="C134" s="17">
        <v>992</v>
      </c>
      <c r="D134" s="18" t="s">
        <v>110</v>
      </c>
      <c r="E134" s="18" t="s">
        <v>110</v>
      </c>
      <c r="F134" s="19" t="s">
        <v>153</v>
      </c>
      <c r="G134" s="19" t="s">
        <v>111</v>
      </c>
      <c r="H134" s="19" t="s">
        <v>101</v>
      </c>
      <c r="I134" s="19" t="s">
        <v>154</v>
      </c>
      <c r="J134" s="18"/>
      <c r="K134" s="21">
        <f t="shared" si="9"/>
        <v>163.30000000000001</v>
      </c>
      <c r="L134" s="94">
        <f t="shared" si="9"/>
        <v>128.1</v>
      </c>
      <c r="M134" s="84">
        <f t="shared" ref="M134:M156" si="10">L134/K134*100</f>
        <v>78.444580526638092</v>
      </c>
    </row>
    <row r="135" spans="1:13" ht="27.6">
      <c r="A135" s="15">
        <v>134</v>
      </c>
      <c r="B135" s="22" t="s">
        <v>18</v>
      </c>
      <c r="C135" s="17">
        <v>992</v>
      </c>
      <c r="D135" s="18" t="s">
        <v>110</v>
      </c>
      <c r="E135" s="18" t="s">
        <v>110</v>
      </c>
      <c r="F135" s="19" t="s">
        <v>153</v>
      </c>
      <c r="G135" s="19" t="s">
        <v>111</v>
      </c>
      <c r="H135" s="19" t="s">
        <v>101</v>
      </c>
      <c r="I135" s="19" t="s">
        <v>154</v>
      </c>
      <c r="J135" s="18" t="s">
        <v>106</v>
      </c>
      <c r="K135" s="21">
        <v>163.30000000000001</v>
      </c>
      <c r="L135" s="94">
        <v>128.1</v>
      </c>
      <c r="M135" s="84">
        <f t="shared" si="10"/>
        <v>78.444580526638092</v>
      </c>
    </row>
    <row r="136" spans="1:13" ht="82.8">
      <c r="A136" s="15">
        <v>135</v>
      </c>
      <c r="B136" s="28" t="s">
        <v>174</v>
      </c>
      <c r="C136" s="17">
        <v>992</v>
      </c>
      <c r="D136" s="18" t="s">
        <v>110</v>
      </c>
      <c r="E136" s="18" t="s">
        <v>110</v>
      </c>
      <c r="F136" s="19" t="s">
        <v>133</v>
      </c>
      <c r="G136" s="19" t="s">
        <v>111</v>
      </c>
      <c r="H136" s="19" t="s">
        <v>101</v>
      </c>
      <c r="I136" s="19" t="s">
        <v>102</v>
      </c>
      <c r="J136" s="18"/>
      <c r="K136" s="21">
        <f>K137</f>
        <v>5.2</v>
      </c>
      <c r="L136" s="21">
        <f>L137</f>
        <v>0</v>
      </c>
      <c r="M136" s="84">
        <f t="shared" si="10"/>
        <v>0</v>
      </c>
    </row>
    <row r="137" spans="1:13" ht="41.4">
      <c r="A137" s="15">
        <v>136</v>
      </c>
      <c r="B137" s="22" t="s">
        <v>81</v>
      </c>
      <c r="C137" s="17">
        <v>992</v>
      </c>
      <c r="D137" s="18" t="s">
        <v>110</v>
      </c>
      <c r="E137" s="18" t="s">
        <v>110</v>
      </c>
      <c r="F137" s="19" t="s">
        <v>133</v>
      </c>
      <c r="G137" s="19" t="s">
        <v>111</v>
      </c>
      <c r="H137" s="19" t="s">
        <v>101</v>
      </c>
      <c r="I137" s="19" t="s">
        <v>155</v>
      </c>
      <c r="J137" s="18"/>
      <c r="K137" s="21">
        <f>K138</f>
        <v>5.2</v>
      </c>
      <c r="L137" s="21">
        <f>L138</f>
        <v>0</v>
      </c>
      <c r="M137" s="84">
        <f t="shared" si="10"/>
        <v>0</v>
      </c>
    </row>
    <row r="138" spans="1:13" ht="27.6">
      <c r="A138" s="15">
        <v>137</v>
      </c>
      <c r="B138" s="28" t="s">
        <v>18</v>
      </c>
      <c r="C138" s="17">
        <v>992</v>
      </c>
      <c r="D138" s="18" t="s">
        <v>110</v>
      </c>
      <c r="E138" s="18" t="s">
        <v>110</v>
      </c>
      <c r="F138" s="19" t="s">
        <v>133</v>
      </c>
      <c r="G138" s="19" t="s">
        <v>111</v>
      </c>
      <c r="H138" s="19" t="s">
        <v>101</v>
      </c>
      <c r="I138" s="19" t="s">
        <v>155</v>
      </c>
      <c r="J138" s="18" t="s">
        <v>106</v>
      </c>
      <c r="K138" s="21">
        <v>5.2</v>
      </c>
      <c r="L138" s="94">
        <v>0</v>
      </c>
      <c r="M138" s="84">
        <f t="shared" si="10"/>
        <v>0</v>
      </c>
    </row>
    <row r="139" spans="1:13">
      <c r="A139" s="15">
        <v>138</v>
      </c>
      <c r="B139" s="29" t="s">
        <v>82</v>
      </c>
      <c r="C139" s="30">
        <v>992</v>
      </c>
      <c r="D139" s="31" t="s">
        <v>136</v>
      </c>
      <c r="E139" s="31"/>
      <c r="F139" s="32"/>
      <c r="G139" s="32"/>
      <c r="H139" s="32"/>
      <c r="I139" s="32"/>
      <c r="J139" s="31"/>
      <c r="K139" s="33">
        <f>K140</f>
        <v>2801.1</v>
      </c>
      <c r="L139" s="94">
        <f>L140</f>
        <v>2518.1999999999998</v>
      </c>
      <c r="M139" s="84">
        <f t="shared" si="10"/>
        <v>89.900396272892792</v>
      </c>
    </row>
    <row r="140" spans="1:13">
      <c r="A140" s="15">
        <v>139</v>
      </c>
      <c r="B140" s="53" t="s">
        <v>83</v>
      </c>
      <c r="C140" s="24">
        <v>992</v>
      </c>
      <c r="D140" s="25" t="s">
        <v>136</v>
      </c>
      <c r="E140" s="25" t="s">
        <v>96</v>
      </c>
      <c r="F140" s="26"/>
      <c r="G140" s="26"/>
      <c r="H140" s="26"/>
      <c r="I140" s="26"/>
      <c r="J140" s="25"/>
      <c r="K140" s="27">
        <f>K141</f>
        <v>2801.1</v>
      </c>
      <c r="L140" s="94">
        <f>L141</f>
        <v>2518.1999999999998</v>
      </c>
      <c r="M140" s="84">
        <f t="shared" si="10"/>
        <v>89.900396272892792</v>
      </c>
    </row>
    <row r="141" spans="1:13" ht="55.2">
      <c r="A141" s="15">
        <v>140</v>
      </c>
      <c r="B141" s="22" t="s">
        <v>156</v>
      </c>
      <c r="C141" s="17">
        <v>992</v>
      </c>
      <c r="D141" s="18" t="s">
        <v>136</v>
      </c>
      <c r="E141" s="18" t="s">
        <v>96</v>
      </c>
      <c r="F141" s="19" t="s">
        <v>157</v>
      </c>
      <c r="G141" s="19" t="s">
        <v>111</v>
      </c>
      <c r="H141" s="19" t="s">
        <v>101</v>
      </c>
      <c r="I141" s="19" t="s">
        <v>158</v>
      </c>
      <c r="J141" s="18"/>
      <c r="K141" s="21">
        <f>K142+K143+K144</f>
        <v>2801.1</v>
      </c>
      <c r="L141" s="95">
        <f>L142+L143+L144</f>
        <v>2518.1999999999998</v>
      </c>
      <c r="M141" s="84">
        <f t="shared" si="10"/>
        <v>89.900396272892792</v>
      </c>
    </row>
    <row r="142" spans="1:13" ht="27.6">
      <c r="A142" s="15">
        <v>141</v>
      </c>
      <c r="B142" s="28" t="s">
        <v>84</v>
      </c>
      <c r="C142" s="17">
        <v>992</v>
      </c>
      <c r="D142" s="18" t="s">
        <v>136</v>
      </c>
      <c r="E142" s="18" t="s">
        <v>96</v>
      </c>
      <c r="F142" s="19" t="s">
        <v>157</v>
      </c>
      <c r="G142" s="19" t="s">
        <v>111</v>
      </c>
      <c r="H142" s="19" t="s">
        <v>96</v>
      </c>
      <c r="I142" s="19" t="s">
        <v>158</v>
      </c>
      <c r="J142" s="18" t="s">
        <v>159</v>
      </c>
      <c r="K142" s="21">
        <v>1969.3</v>
      </c>
      <c r="L142" s="94">
        <v>1950.3</v>
      </c>
      <c r="M142" s="84">
        <f t="shared" si="10"/>
        <v>99.035190169095628</v>
      </c>
    </row>
    <row r="143" spans="1:13" ht="27.6">
      <c r="A143" s="15">
        <v>142</v>
      </c>
      <c r="B143" s="22" t="s">
        <v>22</v>
      </c>
      <c r="C143" s="17">
        <v>992</v>
      </c>
      <c r="D143" s="18" t="s">
        <v>136</v>
      </c>
      <c r="E143" s="18" t="s">
        <v>96</v>
      </c>
      <c r="F143" s="19" t="s">
        <v>157</v>
      </c>
      <c r="G143" s="19" t="s">
        <v>111</v>
      </c>
      <c r="H143" s="19" t="s">
        <v>97</v>
      </c>
      <c r="I143" s="19" t="s">
        <v>158</v>
      </c>
      <c r="J143" s="18" t="s">
        <v>107</v>
      </c>
      <c r="K143" s="21">
        <v>20.5</v>
      </c>
      <c r="L143" s="94">
        <v>2.5</v>
      </c>
      <c r="M143" s="84">
        <f t="shared" si="10"/>
        <v>12.195121951219512</v>
      </c>
    </row>
    <row r="144" spans="1:13" ht="27.6">
      <c r="A144" s="15">
        <v>143</v>
      </c>
      <c r="B144" s="28" t="s">
        <v>85</v>
      </c>
      <c r="C144" s="17">
        <v>992</v>
      </c>
      <c r="D144" s="18" t="s">
        <v>136</v>
      </c>
      <c r="E144" s="18" t="s">
        <v>96</v>
      </c>
      <c r="F144" s="19" t="s">
        <v>157</v>
      </c>
      <c r="G144" s="19" t="s">
        <v>111</v>
      </c>
      <c r="H144" s="19" t="s">
        <v>98</v>
      </c>
      <c r="I144" s="19" t="s">
        <v>158</v>
      </c>
      <c r="J144" s="18" t="s">
        <v>106</v>
      </c>
      <c r="K144" s="21">
        <v>811.3</v>
      </c>
      <c r="L144" s="94">
        <v>565.4</v>
      </c>
      <c r="M144" s="84">
        <f t="shared" si="10"/>
        <v>69.690619992604468</v>
      </c>
    </row>
    <row r="145" spans="1:13">
      <c r="A145" s="15">
        <v>149</v>
      </c>
      <c r="B145" s="79" t="s">
        <v>86</v>
      </c>
      <c r="C145" s="68">
        <v>992</v>
      </c>
      <c r="D145" s="4" t="s">
        <v>130</v>
      </c>
      <c r="E145" s="4"/>
      <c r="F145" s="5"/>
      <c r="G145" s="5"/>
      <c r="H145" s="5"/>
      <c r="I145" s="5"/>
      <c r="J145" s="4"/>
      <c r="K145" s="7">
        <f t="shared" ref="K145:L149" si="11">K146</f>
        <v>163.5</v>
      </c>
      <c r="L145" s="94">
        <f t="shared" si="11"/>
        <v>117.4</v>
      </c>
      <c r="M145" s="84">
        <f t="shared" si="10"/>
        <v>71.804281345565755</v>
      </c>
    </row>
    <row r="146" spans="1:13">
      <c r="A146" s="15">
        <v>150</v>
      </c>
      <c r="B146" s="38" t="s">
        <v>87</v>
      </c>
      <c r="C146" s="24">
        <v>992</v>
      </c>
      <c r="D146" s="25" t="s">
        <v>130</v>
      </c>
      <c r="E146" s="25" t="s">
        <v>96</v>
      </c>
      <c r="F146" s="26"/>
      <c r="G146" s="26"/>
      <c r="H146" s="26"/>
      <c r="I146" s="26"/>
      <c r="J146" s="25"/>
      <c r="K146" s="27">
        <f t="shared" si="11"/>
        <v>163.5</v>
      </c>
      <c r="L146" s="94">
        <f t="shared" si="11"/>
        <v>117.4</v>
      </c>
      <c r="M146" s="84">
        <f t="shared" si="10"/>
        <v>71.804281345565755</v>
      </c>
    </row>
    <row r="147" spans="1:13" ht="28.8">
      <c r="A147" s="15">
        <v>151</v>
      </c>
      <c r="B147" s="38" t="s">
        <v>25</v>
      </c>
      <c r="C147" s="24">
        <v>992</v>
      </c>
      <c r="D147" s="25" t="s">
        <v>130</v>
      </c>
      <c r="E147" s="25" t="s">
        <v>96</v>
      </c>
      <c r="F147" s="26" t="s">
        <v>160</v>
      </c>
      <c r="G147" s="26"/>
      <c r="H147" s="26"/>
      <c r="I147" s="26"/>
      <c r="J147" s="25"/>
      <c r="K147" s="27">
        <f t="shared" si="11"/>
        <v>163.5</v>
      </c>
      <c r="L147" s="95">
        <f t="shared" si="11"/>
        <v>117.4</v>
      </c>
      <c r="M147" s="84">
        <f t="shared" si="10"/>
        <v>71.804281345565755</v>
      </c>
    </row>
    <row r="148" spans="1:13" ht="28.2">
      <c r="A148" s="15">
        <v>152</v>
      </c>
      <c r="B148" s="35" t="s">
        <v>88</v>
      </c>
      <c r="C148" s="17">
        <v>992</v>
      </c>
      <c r="D148" s="18" t="s">
        <v>130</v>
      </c>
      <c r="E148" s="18" t="s">
        <v>96</v>
      </c>
      <c r="F148" s="19" t="s">
        <v>160</v>
      </c>
      <c r="G148" s="19" t="s">
        <v>111</v>
      </c>
      <c r="H148" s="19" t="s">
        <v>101</v>
      </c>
      <c r="I148" s="19" t="s">
        <v>161</v>
      </c>
      <c r="J148" s="18"/>
      <c r="K148" s="21">
        <f t="shared" si="11"/>
        <v>163.5</v>
      </c>
      <c r="L148" s="94">
        <f t="shared" si="11"/>
        <v>117.4</v>
      </c>
      <c r="M148" s="84">
        <f t="shared" si="10"/>
        <v>71.804281345565755</v>
      </c>
    </row>
    <row r="149" spans="1:13" ht="124.8">
      <c r="A149" s="15">
        <v>153</v>
      </c>
      <c r="B149" s="34" t="s">
        <v>89</v>
      </c>
      <c r="C149" s="17">
        <v>992</v>
      </c>
      <c r="D149" s="18" t="s">
        <v>130</v>
      </c>
      <c r="E149" s="18" t="s">
        <v>96</v>
      </c>
      <c r="F149" s="19" t="s">
        <v>160</v>
      </c>
      <c r="G149" s="19" t="s">
        <v>111</v>
      </c>
      <c r="H149" s="19" t="s">
        <v>101</v>
      </c>
      <c r="I149" s="19" t="s">
        <v>161</v>
      </c>
      <c r="J149" s="18"/>
      <c r="K149" s="21">
        <f t="shared" si="11"/>
        <v>163.5</v>
      </c>
      <c r="L149" s="94">
        <f t="shared" si="11"/>
        <v>117.4</v>
      </c>
      <c r="M149" s="84">
        <f t="shared" si="10"/>
        <v>71.804281345565755</v>
      </c>
    </row>
    <row r="150" spans="1:13" ht="42">
      <c r="A150" s="15">
        <v>154</v>
      </c>
      <c r="B150" s="35" t="s">
        <v>90</v>
      </c>
      <c r="C150" s="17">
        <v>992</v>
      </c>
      <c r="D150" s="18" t="s">
        <v>130</v>
      </c>
      <c r="E150" s="18" t="s">
        <v>96</v>
      </c>
      <c r="F150" s="19" t="s">
        <v>160</v>
      </c>
      <c r="G150" s="19" t="s">
        <v>111</v>
      </c>
      <c r="H150" s="19" t="s">
        <v>101</v>
      </c>
      <c r="I150" s="19" t="s">
        <v>161</v>
      </c>
      <c r="J150" s="18" t="s">
        <v>162</v>
      </c>
      <c r="K150" s="21">
        <v>163.5</v>
      </c>
      <c r="L150" s="94">
        <v>117.4</v>
      </c>
      <c r="M150" s="84">
        <f t="shared" si="10"/>
        <v>71.804281345565755</v>
      </c>
    </row>
    <row r="151" spans="1:13">
      <c r="A151" s="15">
        <v>155</v>
      </c>
      <c r="B151" s="29" t="s">
        <v>91</v>
      </c>
      <c r="C151" s="30">
        <v>992</v>
      </c>
      <c r="D151" s="31" t="s">
        <v>112</v>
      </c>
      <c r="E151" s="31"/>
      <c r="F151" s="32"/>
      <c r="G151" s="32"/>
      <c r="H151" s="32"/>
      <c r="I151" s="32"/>
      <c r="J151" s="31"/>
      <c r="K151" s="33">
        <f t="shared" ref="K151:L155" si="12">K152</f>
        <v>447.3</v>
      </c>
      <c r="L151" s="94">
        <f t="shared" si="12"/>
        <v>359.8</v>
      </c>
      <c r="M151" s="84">
        <f t="shared" si="10"/>
        <v>80.438184663536774</v>
      </c>
    </row>
    <row r="152" spans="1:13">
      <c r="A152" s="15">
        <v>156</v>
      </c>
      <c r="B152" s="37" t="s">
        <v>92</v>
      </c>
      <c r="C152" s="24">
        <v>992</v>
      </c>
      <c r="D152" s="25" t="s">
        <v>112</v>
      </c>
      <c r="E152" s="25" t="s">
        <v>96</v>
      </c>
      <c r="F152" s="26"/>
      <c r="G152" s="26"/>
      <c r="H152" s="26"/>
      <c r="I152" s="26"/>
      <c r="J152" s="25"/>
      <c r="K152" s="27">
        <f t="shared" si="12"/>
        <v>447.3</v>
      </c>
      <c r="L152" s="95">
        <f t="shared" si="12"/>
        <v>359.8</v>
      </c>
      <c r="M152" s="84">
        <f t="shared" si="10"/>
        <v>80.438184663536774</v>
      </c>
    </row>
    <row r="153" spans="1:13" ht="28.2">
      <c r="A153" s="15">
        <v>157</v>
      </c>
      <c r="B153" s="35" t="s">
        <v>63</v>
      </c>
      <c r="C153" s="17">
        <v>992</v>
      </c>
      <c r="D153" s="18" t="s">
        <v>112</v>
      </c>
      <c r="E153" s="18" t="s">
        <v>96</v>
      </c>
      <c r="F153" s="19" t="s">
        <v>163</v>
      </c>
      <c r="G153" s="19"/>
      <c r="H153" s="19"/>
      <c r="I153" s="19"/>
      <c r="J153" s="18"/>
      <c r="K153" s="21">
        <f t="shared" si="12"/>
        <v>447.3</v>
      </c>
      <c r="L153" s="94">
        <f t="shared" si="12"/>
        <v>359.8</v>
      </c>
      <c r="M153" s="84">
        <f t="shared" si="10"/>
        <v>80.438184663536774</v>
      </c>
    </row>
    <row r="154" spans="1:13" ht="31.2" customHeight="1">
      <c r="A154" s="15">
        <v>158</v>
      </c>
      <c r="B154" s="28" t="s">
        <v>93</v>
      </c>
      <c r="C154" s="17">
        <v>992</v>
      </c>
      <c r="D154" s="18" t="s">
        <v>112</v>
      </c>
      <c r="E154" s="18" t="s">
        <v>96</v>
      </c>
      <c r="F154" s="19" t="s">
        <v>163</v>
      </c>
      <c r="G154" s="19" t="s">
        <v>111</v>
      </c>
      <c r="H154" s="19" t="s">
        <v>101</v>
      </c>
      <c r="I154" s="54" t="s">
        <v>102</v>
      </c>
      <c r="J154" s="55"/>
      <c r="K154" s="21">
        <f t="shared" si="12"/>
        <v>447.3</v>
      </c>
      <c r="L154" s="94">
        <f t="shared" si="12"/>
        <v>359.8</v>
      </c>
      <c r="M154" s="84">
        <f t="shared" si="10"/>
        <v>80.438184663536774</v>
      </c>
    </row>
    <row r="155" spans="1:13" ht="41.4">
      <c r="A155" s="15">
        <v>159</v>
      </c>
      <c r="B155" s="22" t="s">
        <v>94</v>
      </c>
      <c r="C155" s="17">
        <v>992</v>
      </c>
      <c r="D155" s="18" t="s">
        <v>112</v>
      </c>
      <c r="E155" s="18" t="s">
        <v>96</v>
      </c>
      <c r="F155" s="19" t="s">
        <v>163</v>
      </c>
      <c r="G155" s="19" t="s">
        <v>111</v>
      </c>
      <c r="H155" s="19" t="s">
        <v>101</v>
      </c>
      <c r="I155" s="19" t="s">
        <v>154</v>
      </c>
      <c r="J155" s="18"/>
      <c r="K155" s="21">
        <f t="shared" si="12"/>
        <v>447.3</v>
      </c>
      <c r="L155" s="94">
        <f>L156</f>
        <v>359.8</v>
      </c>
      <c r="M155" s="84">
        <f t="shared" si="10"/>
        <v>80.438184663536774</v>
      </c>
    </row>
    <row r="156" spans="1:13" ht="28.2" thickBot="1">
      <c r="A156" s="56">
        <v>160</v>
      </c>
      <c r="B156" s="28" t="s">
        <v>18</v>
      </c>
      <c r="C156" s="50">
        <v>992</v>
      </c>
      <c r="D156" s="51" t="s">
        <v>112</v>
      </c>
      <c r="E156" s="51" t="s">
        <v>96</v>
      </c>
      <c r="F156" s="52" t="s">
        <v>163</v>
      </c>
      <c r="G156" s="52" t="s">
        <v>111</v>
      </c>
      <c r="H156" s="52" t="s">
        <v>101</v>
      </c>
      <c r="I156" s="52" t="s">
        <v>154</v>
      </c>
      <c r="J156" s="51" t="s">
        <v>106</v>
      </c>
      <c r="K156" s="57">
        <v>447.3</v>
      </c>
      <c r="L156" s="94">
        <v>359.8</v>
      </c>
      <c r="M156" s="84">
        <f t="shared" si="10"/>
        <v>80.438184663536774</v>
      </c>
    </row>
    <row r="157" spans="1:13" ht="15" thickBot="1">
      <c r="A157" s="58"/>
      <c r="B157" s="59" t="s">
        <v>95</v>
      </c>
      <c r="C157" s="60"/>
      <c r="D157" s="61"/>
      <c r="E157" s="61"/>
      <c r="F157" s="62"/>
      <c r="G157" s="62"/>
      <c r="H157" s="62"/>
      <c r="I157" s="62"/>
      <c r="J157" s="61"/>
      <c r="K157" s="71">
        <f>SUM(K15+K59+K66+K94+K112+K130+K139+K145+K151)</f>
        <v>20328.8</v>
      </c>
      <c r="L157" s="81">
        <f>L15+L59+L66+L94+L112+L130+L139+L145+L151</f>
        <v>12644.9</v>
      </c>
      <c r="M157" s="82">
        <f>L157/K157*100</f>
        <v>62.201900751642988</v>
      </c>
    </row>
    <row r="158" spans="1:13">
      <c r="A158" s="63"/>
      <c r="B158" s="63"/>
      <c r="C158" s="63"/>
      <c r="D158" s="63"/>
      <c r="E158" s="63"/>
      <c r="F158" s="63"/>
      <c r="G158" s="63"/>
      <c r="H158" s="63"/>
      <c r="I158" s="63"/>
      <c r="J158" s="64"/>
      <c r="K158" s="65"/>
    </row>
    <row r="160" spans="1:13">
      <c r="B160" s="70" t="s">
        <v>170</v>
      </c>
    </row>
    <row r="161" spans="2:12">
      <c r="B161" s="70" t="s">
        <v>171</v>
      </c>
      <c r="G161" s="70"/>
      <c r="L161" t="s">
        <v>172</v>
      </c>
    </row>
  </sheetData>
  <mergeCells count="17">
    <mergeCell ref="H2:L7"/>
    <mergeCell ref="L10:L13"/>
    <mergeCell ref="E10:E13"/>
    <mergeCell ref="A10:A13"/>
    <mergeCell ref="B10:B13"/>
    <mergeCell ref="C10:C13"/>
    <mergeCell ref="D10:D13"/>
    <mergeCell ref="M10:M13"/>
    <mergeCell ref="F11:I11"/>
    <mergeCell ref="B8:K8"/>
    <mergeCell ref="F12:F13"/>
    <mergeCell ref="G12:G13"/>
    <mergeCell ref="H12:H13"/>
    <mergeCell ref="I12:I13"/>
    <mergeCell ref="K10:K13"/>
    <mergeCell ref="J10:J13"/>
    <mergeCell ref="F10:I10"/>
  </mergeCells>
  <phoneticPr fontId="2" type="noConversion"/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2018-02-09T12:31:28Z</cp:lastPrinted>
  <dcterms:created xsi:type="dcterms:W3CDTF">2006-09-28T05:33:49Z</dcterms:created>
  <dcterms:modified xsi:type="dcterms:W3CDTF">2020-10-28T08:32:05Z</dcterms:modified>
</cp:coreProperties>
</file>