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7795" windowHeight="12075"/>
  </bookViews>
  <sheets>
    <sheet name="Лист1" sheetId="1" r:id="rId1"/>
  </sheets>
  <definedNames>
    <definedName name="_xlnm.Print_Area" localSheetId="0">Лист1!$A$1:$M$16</definedName>
  </definedNames>
  <calcPr calcId="145621"/>
</workbook>
</file>

<file path=xl/calcChain.xml><?xml version="1.0" encoding="utf-8"?>
<calcChain xmlns="http://schemas.openxmlformats.org/spreadsheetml/2006/main">
  <c r="M7" i="1" l="1"/>
  <c r="M8" i="1"/>
  <c r="M9" i="1"/>
  <c r="M10" i="1"/>
  <c r="M11" i="1"/>
  <c r="M12" i="1"/>
  <c r="M6" i="1"/>
  <c r="J16" i="1"/>
  <c r="K16" i="1"/>
  <c r="O16" i="1" l="1"/>
  <c r="L14" i="1"/>
  <c r="L15" i="1" s="1"/>
  <c r="L16" i="1" s="1"/>
  <c r="H14" i="1"/>
  <c r="H15" i="1" s="1"/>
  <c r="H16" i="1" s="1"/>
  <c r="G16" i="1" l="1"/>
  <c r="I16" i="1"/>
  <c r="B14" i="1"/>
  <c r="D14" i="1"/>
  <c r="D15" i="1" s="1"/>
  <c r="D16" i="1" s="1"/>
  <c r="E14" i="1"/>
  <c r="E15" i="1" s="1"/>
  <c r="E16" i="1" s="1"/>
  <c r="F14" i="1"/>
  <c r="F15" i="1" s="1"/>
  <c r="F16" i="1" s="1"/>
  <c r="B15" i="1"/>
  <c r="B16" i="1" s="1"/>
  <c r="C14" i="1"/>
  <c r="C15" i="1" s="1"/>
  <c r="C16" i="1" s="1"/>
  <c r="M16" i="1" l="1"/>
</calcChain>
</file>

<file path=xl/sharedStrings.xml><?xml version="1.0" encoding="utf-8"?>
<sst xmlns="http://schemas.openxmlformats.org/spreadsheetml/2006/main" count="27" uniqueCount="27">
  <si>
    <t>1.13(шт.)</t>
  </si>
  <si>
    <t>1.14.1</t>
  </si>
  <si>
    <t>1.20(шт.)</t>
  </si>
  <si>
    <r>
      <t>Итого, м</t>
    </r>
    <r>
      <rPr>
        <vertAlign val="superscript"/>
        <sz val="14"/>
        <color theme="1"/>
        <rFont val="ISOCPEUR"/>
        <family val="2"/>
        <charset val="204"/>
      </rPr>
      <t>2</t>
    </r>
  </si>
  <si>
    <t>ширина, м</t>
  </si>
  <si>
    <t>ИТОГО:</t>
  </si>
  <si>
    <t>лин. км.</t>
  </si>
  <si>
    <t>привед. км.</t>
  </si>
  <si>
    <t>площадь, м</t>
  </si>
  <si>
    <t>1.2</t>
  </si>
  <si>
    <t>1.1</t>
  </si>
  <si>
    <t>1.5</t>
  </si>
  <si>
    <t>1.6</t>
  </si>
  <si>
    <t>1.7</t>
  </si>
  <si>
    <t>Наименование улицы</t>
  </si>
  <si>
    <t>ул. Садовая
(от а.д. краевого значения до ул. Школьная)</t>
  </si>
  <si>
    <t>ул. Школьная
(от ул. Садовая до ул. Космонавтов)</t>
  </si>
  <si>
    <t>ул. Космонавтов
(от ул. Школьная до а.д. к х. Реконструктор)</t>
  </si>
  <si>
    <t>ул. 50 лет СССР
 (от ул. 30 лет Победы до ул. Школьная)</t>
  </si>
  <si>
    <t>коэффициент приведения к 1.1</t>
  </si>
  <si>
    <t>1.25</t>
  </si>
  <si>
    <t>пер. Пионерский
(от ул. 30 лет Победы до ул. Мира)</t>
  </si>
  <si>
    <t>ул. 30 лет Победы
(от а.д. краевого значения до пер. Пионерский)</t>
  </si>
  <si>
    <t>ул. Мира
(от пер. Пионерский до ул. Школьная)</t>
  </si>
  <si>
    <t>1.24.1(шт.)</t>
  </si>
  <si>
    <t>1.24.2(шт.)</t>
  </si>
  <si>
    <t>Сводная ведомость объемов горизонтальной разметки по улицам с асфальтобетонным покрытием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</si>
</sst>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charset val="204"/>
      <scheme val="minor"/>
    </font>
    <font>
      <sz val="14"/>
      <color theme="1"/>
      <name val="ISOCPEUR"/>
      <family val="2"/>
      <charset val="204"/>
    </font>
    <font>
      <vertAlign val="superscript"/>
      <sz val="14"/>
      <color theme="1"/>
      <name val="ISOCPEUR"/>
      <family val="2"/>
      <charset val="204"/>
    </font>
    <font>
      <sz val="14"/>
      <color rgb="FFFF0000"/>
      <name val="ISOCPEUR"/>
      <family val="2"/>
      <charset val="204"/>
    </font>
    <font>
      <sz val="14"/>
      <name val="ISOCPEUR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0" xfId="0" applyFont="1"/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 vertical="center"/>
    </xf>
    <xf numFmtId="0" fontId="4" fillId="0" borderId="0" xfId="0" applyFont="1"/>
    <xf numFmtId="2" fontId="1" fillId="0" borderId="0" xfId="0" applyNumberFormat="1" applyFont="1"/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6"/>
  <sheetViews>
    <sheetView tabSelected="1" workbookViewId="0">
      <selection activeCell="L9" sqref="L9"/>
    </sheetView>
  </sheetViews>
  <sheetFormatPr defaultRowHeight="18.75" x14ac:dyDescent="0.3"/>
  <cols>
    <col min="1" max="1" width="56.140625" style="13" customWidth="1"/>
    <col min="2" max="3" width="9.5703125" style="14" bestFit="1" customWidth="1"/>
    <col min="4" max="4" width="9.85546875" style="14" bestFit="1" customWidth="1"/>
    <col min="5" max="9" width="9.5703125" style="14" bestFit="1" customWidth="1"/>
    <col min="10" max="12" width="9.28515625" style="14" customWidth="1"/>
    <col min="13" max="13" width="12.85546875" style="14" bestFit="1" customWidth="1"/>
    <col min="14" max="14" width="9.140625" style="13"/>
    <col min="15" max="15" width="11.42578125" style="13" bestFit="1" customWidth="1"/>
    <col min="16" max="16" width="9.140625" style="13"/>
    <col min="17" max="17" width="9.42578125" style="13" bestFit="1" customWidth="1"/>
    <col min="18" max="16384" width="9.140625" style="13"/>
  </cols>
  <sheetData>
    <row r="1" spans="1:17" x14ac:dyDescent="0.3">
      <c r="A1" s="18" t="s">
        <v>26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7" ht="19.5" thickBot="1" x14ac:dyDescent="0.35"/>
    <row r="3" spans="1:17" s="15" customFormat="1" ht="65.25" customHeight="1" thickBot="1" x14ac:dyDescent="0.3">
      <c r="A3" s="12" t="s">
        <v>14</v>
      </c>
      <c r="B3" s="2" t="s">
        <v>10</v>
      </c>
      <c r="C3" s="2" t="s">
        <v>9</v>
      </c>
      <c r="D3" s="2" t="s">
        <v>11</v>
      </c>
      <c r="E3" s="2" t="s">
        <v>12</v>
      </c>
      <c r="F3" s="2" t="s">
        <v>13</v>
      </c>
      <c r="G3" s="2" t="s">
        <v>0</v>
      </c>
      <c r="H3" s="2" t="s">
        <v>1</v>
      </c>
      <c r="I3" s="2" t="s">
        <v>2</v>
      </c>
      <c r="J3" s="2" t="s">
        <v>24</v>
      </c>
      <c r="K3" s="2" t="s">
        <v>25</v>
      </c>
      <c r="L3" s="2" t="s">
        <v>20</v>
      </c>
      <c r="M3" s="12" t="s">
        <v>3</v>
      </c>
    </row>
    <row r="4" spans="1:17" ht="19.5" thickBot="1" x14ac:dyDescent="0.35">
      <c r="A4" s="1" t="s">
        <v>19</v>
      </c>
      <c r="B4" s="4">
        <v>1</v>
      </c>
      <c r="C4" s="4">
        <v>1</v>
      </c>
      <c r="D4" s="4">
        <v>0.25</v>
      </c>
      <c r="E4" s="4">
        <v>0.75</v>
      </c>
      <c r="F4" s="4">
        <v>0.5</v>
      </c>
      <c r="G4" s="4"/>
      <c r="H4" s="4">
        <v>4</v>
      </c>
      <c r="I4" s="4"/>
      <c r="J4" s="4"/>
      <c r="K4" s="4"/>
      <c r="L4" s="4">
        <v>1</v>
      </c>
      <c r="M4" s="4"/>
    </row>
    <row r="5" spans="1:17" ht="19.5" thickBot="1" x14ac:dyDescent="0.35">
      <c r="A5" s="1" t="s">
        <v>4</v>
      </c>
      <c r="B5" s="4">
        <v>0.1</v>
      </c>
      <c r="C5" s="4">
        <v>0.1</v>
      </c>
      <c r="D5" s="4">
        <v>0.1</v>
      </c>
      <c r="E5" s="4">
        <v>0.1</v>
      </c>
      <c r="F5" s="4">
        <v>0.1</v>
      </c>
      <c r="G5" s="4">
        <v>0.15</v>
      </c>
      <c r="H5" s="4">
        <v>0.4</v>
      </c>
      <c r="I5" s="4">
        <v>1.23</v>
      </c>
      <c r="J5" s="4">
        <v>1.24</v>
      </c>
      <c r="K5" s="4">
        <v>1.24</v>
      </c>
      <c r="L5" s="4">
        <v>0.4</v>
      </c>
      <c r="M5" s="4"/>
    </row>
    <row r="6" spans="1:17" ht="38.25" thickBot="1" x14ac:dyDescent="0.35">
      <c r="A6" s="1" t="s">
        <v>15</v>
      </c>
      <c r="B6" s="9">
        <v>0.34499999999999997</v>
      </c>
      <c r="C6" s="9">
        <v>1.804</v>
      </c>
      <c r="D6" s="9">
        <v>0.19600000000000001</v>
      </c>
      <c r="E6" s="9">
        <v>0.33900000000000002</v>
      </c>
      <c r="F6" s="9">
        <v>0.14599999999999999</v>
      </c>
      <c r="G6" s="9">
        <v>8</v>
      </c>
      <c r="H6" s="9">
        <v>6.0000000000000001E-3</v>
      </c>
      <c r="I6" s="9">
        <v>1</v>
      </c>
      <c r="J6" s="9">
        <v>4</v>
      </c>
      <c r="K6" s="9">
        <v>4</v>
      </c>
      <c r="L6" s="9">
        <v>1.2E-2</v>
      </c>
      <c r="M6" s="9">
        <f>ROUND(B6*$B$4*$B$5*1000+C6*$C$4*$C$5*1000+D6*$D$4*$D$5*1000+E6*$E$4*$E$5*1000+F6*$F$4*$F$5*1000+G6*$G$5+H6*$H$4*$H$5*1000+I6*$I$5+J6*$J$5+K6*$K$5+L6*$L$4*$L$5*1000,2)</f>
        <v>279.27999999999997</v>
      </c>
      <c r="Q6" s="7">
        <v>246.1</v>
      </c>
    </row>
    <row r="7" spans="1:17" s="16" customFormat="1" ht="38.25" thickBot="1" x14ac:dyDescent="0.35">
      <c r="A7" s="9" t="s">
        <v>16</v>
      </c>
      <c r="B7" s="9">
        <v>0.222</v>
      </c>
      <c r="C7" s="9">
        <v>1.274</v>
      </c>
      <c r="D7" s="9">
        <v>7.8E-2</v>
      </c>
      <c r="E7" s="9">
        <v>0.26100000000000001</v>
      </c>
      <c r="F7" s="9">
        <v>0.36399999999999999</v>
      </c>
      <c r="G7" s="9"/>
      <c r="H7" s="9"/>
      <c r="I7" s="9"/>
      <c r="J7" s="9"/>
      <c r="K7" s="9"/>
      <c r="L7" s="9"/>
      <c r="M7" s="9">
        <f t="shared" ref="M7:M12" si="0">ROUND(B7*$B$4*$B$5*1000+C7*$C$4*$C$5*1000+D7*$D$4*$D$5*1000+E7*$E$4*$E$5*1000+F7*$F$4*$F$5*1000+G7*$G$5+H7*$H$4*$H$5*1000+I7*$I$5+J7*$J$5+K7*$K$5+L7*$L$4*$L$5*1000,2)</f>
        <v>189.33</v>
      </c>
      <c r="Q7" s="10">
        <v>189.4</v>
      </c>
    </row>
    <row r="8" spans="1:17" s="16" customFormat="1" ht="38.25" thickBot="1" x14ac:dyDescent="0.35">
      <c r="A8" s="9" t="s">
        <v>17</v>
      </c>
      <c r="B8" s="9">
        <v>0.12</v>
      </c>
      <c r="C8" s="9">
        <v>1.171</v>
      </c>
      <c r="D8" s="9">
        <v>0.16400000000000001</v>
      </c>
      <c r="E8" s="9">
        <v>0.27</v>
      </c>
      <c r="F8" s="9">
        <v>0.13800000000000001</v>
      </c>
      <c r="G8" s="9"/>
      <c r="H8" s="9"/>
      <c r="I8" s="9"/>
      <c r="J8" s="9"/>
      <c r="K8" s="9"/>
      <c r="L8" s="9"/>
      <c r="M8" s="9">
        <f t="shared" si="0"/>
        <v>160.35</v>
      </c>
      <c r="Q8" s="10">
        <v>160.4</v>
      </c>
    </row>
    <row r="9" spans="1:17" s="16" customFormat="1" ht="38.25" thickBot="1" x14ac:dyDescent="0.35">
      <c r="A9" s="9" t="s">
        <v>18</v>
      </c>
      <c r="B9" s="9">
        <v>0.23200000000000001</v>
      </c>
      <c r="C9" s="9">
        <v>1.5529999999999999</v>
      </c>
      <c r="D9" s="9">
        <v>3.7999999999999999E-2</v>
      </c>
      <c r="E9" s="9">
        <v>0.47799999999999998</v>
      </c>
      <c r="F9" s="9">
        <v>0.26500000000000001</v>
      </c>
      <c r="G9" s="9">
        <v>16</v>
      </c>
      <c r="H9" s="9">
        <v>6.0000000000000001E-3</v>
      </c>
      <c r="I9" s="9">
        <v>2</v>
      </c>
      <c r="J9" s="9"/>
      <c r="K9" s="9"/>
      <c r="L9" s="3"/>
      <c r="M9" s="9">
        <f t="shared" si="0"/>
        <v>243.01</v>
      </c>
      <c r="Q9" s="10">
        <v>218.3</v>
      </c>
    </row>
    <row r="10" spans="1:17" s="16" customFormat="1" ht="57" thickBot="1" x14ac:dyDescent="0.35">
      <c r="A10" s="9" t="s">
        <v>22</v>
      </c>
      <c r="B10" s="9">
        <v>0.128</v>
      </c>
      <c r="C10" s="9">
        <v>0.69099999999999995</v>
      </c>
      <c r="D10" s="9"/>
      <c r="E10" s="9">
        <v>0.215</v>
      </c>
      <c r="F10" s="9">
        <v>0.26200000000000001</v>
      </c>
      <c r="G10" s="9"/>
      <c r="H10" s="9">
        <v>6.0000000000000001E-3</v>
      </c>
      <c r="I10" s="9"/>
      <c r="J10" s="9"/>
      <c r="K10" s="9"/>
      <c r="L10" s="9">
        <v>6.0000000000000001E-3</v>
      </c>
      <c r="M10" s="9">
        <f t="shared" si="0"/>
        <v>123.13</v>
      </c>
      <c r="Q10" s="10">
        <v>111.1</v>
      </c>
    </row>
    <row r="11" spans="1:17" s="16" customFormat="1" ht="38.25" thickBot="1" x14ac:dyDescent="0.35">
      <c r="A11" s="9" t="s">
        <v>21</v>
      </c>
      <c r="B11" s="9">
        <v>0.06</v>
      </c>
      <c r="C11" s="9">
        <v>0.29899999999999999</v>
      </c>
      <c r="D11" s="9"/>
      <c r="E11" s="9">
        <v>4.9000000000000002E-2</v>
      </c>
      <c r="F11" s="9">
        <v>0.11899999999999999</v>
      </c>
      <c r="G11" s="9"/>
      <c r="H11" s="9">
        <v>6.0000000000000001E-3</v>
      </c>
      <c r="I11" s="9"/>
      <c r="J11" s="9"/>
      <c r="K11" s="9"/>
      <c r="L11" s="9">
        <v>1.2E-2</v>
      </c>
      <c r="M11" s="9">
        <f t="shared" si="0"/>
        <v>59.93</v>
      </c>
      <c r="Q11" s="10">
        <v>45.6</v>
      </c>
    </row>
    <row r="12" spans="1:17" s="16" customFormat="1" ht="38.25" thickBot="1" x14ac:dyDescent="0.35">
      <c r="A12" s="9" t="s">
        <v>23</v>
      </c>
      <c r="B12" s="9">
        <v>0.104</v>
      </c>
      <c r="C12" s="9">
        <v>1.022</v>
      </c>
      <c r="D12" s="9">
        <v>0.216</v>
      </c>
      <c r="E12" s="9">
        <v>0.1</v>
      </c>
      <c r="F12" s="9">
        <v>0.20100000000000001</v>
      </c>
      <c r="G12" s="9">
        <v>8</v>
      </c>
      <c r="H12" s="9">
        <v>1.2E-2</v>
      </c>
      <c r="I12" s="9">
        <v>1</v>
      </c>
      <c r="J12" s="9"/>
      <c r="K12" s="9"/>
      <c r="L12" s="9">
        <v>1.7999999999999999E-2</v>
      </c>
      <c r="M12" s="9">
        <f t="shared" si="0"/>
        <v>164.38</v>
      </c>
      <c r="Q12" s="10">
        <v>135.6</v>
      </c>
    </row>
    <row r="13" spans="1:17" ht="19.5" thickBot="1" x14ac:dyDescent="0.35">
      <c r="A13" s="5" t="s">
        <v>5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11"/>
      <c r="Q13" s="8"/>
    </row>
    <row r="14" spans="1:17" ht="19.5" thickBot="1" x14ac:dyDescent="0.35">
      <c r="A14" s="5" t="s">
        <v>6</v>
      </c>
      <c r="B14" s="11">
        <f t="shared" ref="B14:F14" si="1">SUM(B6:B12)</f>
        <v>1.2110000000000001</v>
      </c>
      <c r="C14" s="11">
        <f>SUM(C6:C12)</f>
        <v>7.8140000000000009</v>
      </c>
      <c r="D14" s="11">
        <f t="shared" si="1"/>
        <v>0.69200000000000006</v>
      </c>
      <c r="E14" s="11">
        <f t="shared" si="1"/>
        <v>1.7120000000000002</v>
      </c>
      <c r="F14" s="11">
        <f t="shared" si="1"/>
        <v>1.4950000000000001</v>
      </c>
      <c r="G14" s="11"/>
      <c r="H14" s="11">
        <f t="shared" ref="H14" si="2">SUM(H6:H12)</f>
        <v>3.6000000000000004E-2</v>
      </c>
      <c r="I14" s="11"/>
      <c r="J14" s="11"/>
      <c r="K14" s="11"/>
      <c r="L14" s="11">
        <f t="shared" ref="L14" si="3">SUM(L6:L12)</f>
        <v>4.8000000000000001E-2</v>
      </c>
      <c r="M14" s="11"/>
      <c r="Q14" s="8"/>
    </row>
    <row r="15" spans="1:17" ht="19.5" thickBot="1" x14ac:dyDescent="0.35">
      <c r="A15" s="5" t="s">
        <v>7</v>
      </c>
      <c r="B15" s="11">
        <f t="shared" ref="B15:F15" si="4">B14*B4</f>
        <v>1.2110000000000001</v>
      </c>
      <c r="C15" s="11">
        <f>C14*C4</f>
        <v>7.8140000000000009</v>
      </c>
      <c r="D15" s="11">
        <f t="shared" si="4"/>
        <v>0.17300000000000001</v>
      </c>
      <c r="E15" s="11">
        <f t="shared" si="4"/>
        <v>1.2840000000000003</v>
      </c>
      <c r="F15" s="11">
        <f t="shared" si="4"/>
        <v>0.74750000000000005</v>
      </c>
      <c r="G15" s="11"/>
      <c r="H15" s="11">
        <f t="shared" ref="H15" si="5">H14*H4</f>
        <v>0.14400000000000002</v>
      </c>
      <c r="I15" s="11"/>
      <c r="J15" s="11"/>
      <c r="K15" s="11"/>
      <c r="L15" s="11">
        <f t="shared" ref="L15" si="6">L14*L4</f>
        <v>4.8000000000000001E-2</v>
      </c>
      <c r="M15" s="11"/>
      <c r="Q15" s="8"/>
    </row>
    <row r="16" spans="1:17" ht="19.5" thickBot="1" x14ac:dyDescent="0.35">
      <c r="A16" s="5" t="s">
        <v>8</v>
      </c>
      <c r="B16" s="11">
        <f t="shared" ref="B16:F16" si="7">B15*B5*1000</f>
        <v>121.10000000000001</v>
      </c>
      <c r="C16" s="11">
        <f>C15*C5*1000</f>
        <v>781.40000000000009</v>
      </c>
      <c r="D16" s="11">
        <f t="shared" si="7"/>
        <v>17.300000000000004</v>
      </c>
      <c r="E16" s="11">
        <f t="shared" si="7"/>
        <v>128.40000000000003</v>
      </c>
      <c r="F16" s="11">
        <f t="shared" si="7"/>
        <v>74.750000000000014</v>
      </c>
      <c r="G16" s="11">
        <f>SUM(G6:G12)*G5</f>
        <v>4.8</v>
      </c>
      <c r="H16" s="11">
        <f t="shared" ref="H16" si="8">H15*H5*1000</f>
        <v>57.600000000000016</v>
      </c>
      <c r="I16" s="11">
        <f>SUM(I6:I12)*I5</f>
        <v>4.92</v>
      </c>
      <c r="J16" s="11">
        <f t="shared" ref="J16:K16" si="9">SUM(J6:J12)*J5</f>
        <v>4.96</v>
      </c>
      <c r="K16" s="11">
        <f t="shared" si="9"/>
        <v>4.96</v>
      </c>
      <c r="L16" s="11">
        <f t="shared" ref="L16" si="10">L15*L5*1000</f>
        <v>19.200000000000003</v>
      </c>
      <c r="M16" s="11">
        <f>ROUND(SUM(B16:L16),2)</f>
        <v>1219.3900000000001</v>
      </c>
      <c r="O16" s="17">
        <f>SUM(M6:M12)</f>
        <v>1219.4099999999999</v>
      </c>
      <c r="Q16" s="8">
        <v>1107.5</v>
      </c>
    </row>
  </sheetData>
  <mergeCells count="1">
    <mergeCell ref="A1:M1"/>
  </mergeCells>
  <pageMargins left="0.7" right="0.7" top="0.75" bottom="0.75" header="0.3" footer="0.3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ООО "ПИК "Максимум-дорпроект"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Аксенов</dc:creator>
  <cp:lastModifiedBy>Аксенов</cp:lastModifiedBy>
  <cp:lastPrinted>2016-10-19T08:22:06Z</cp:lastPrinted>
  <dcterms:created xsi:type="dcterms:W3CDTF">2016-10-13T07:30:22Z</dcterms:created>
  <dcterms:modified xsi:type="dcterms:W3CDTF">2016-10-19T12:17:31Z</dcterms:modified>
</cp:coreProperties>
</file>